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C:\Users\ANIMESH\Desktop\KEC TB-507 PROJECT\Planing\"/>
    </mc:Choice>
  </mc:AlternateContent>
  <xr:revisionPtr revIDLastSave="0" documentId="13_ncr:1_{B1D42A66-EA9A-4048-9EAC-51ECEBBC6A71}" xr6:coauthVersionLast="47" xr6:coauthVersionMax="47" xr10:uidLastSave="{00000000-0000-0000-0000-000000000000}"/>
  <bookViews>
    <workbookView xWindow="-108" yWindow="-108" windowWidth="23256" windowHeight="12456" tabRatio="822" firstSheet="14" activeTab="14" xr2:uid="{00000000-000D-0000-FFFF-FFFF00000000}"/>
  </bookViews>
  <sheets>
    <sheet name="400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Project Details" sheetId="68" r:id="rId7"/>
    <sheet name="Statutory Clearence" sheetId="75" r:id="rId8"/>
    <sheet name=" Crossing Proposal" sheetId="32" state="hidden" r:id="rId9"/>
    <sheet name="Sheet1" sheetId="41" state="hidden" r:id="rId10"/>
    <sheet name="VC 51-96" sheetId="40" state="hidden" r:id="rId11"/>
    <sheet name="VC" sheetId="31" state="hidden" r:id="rId12"/>
    <sheet name="ROW" sheetId="38" state="hidden" r:id="rId13"/>
    <sheet name="June" sheetId="60" state="hidden" r:id="rId14"/>
    <sheet name="Foundation" sheetId="26" r:id="rId15"/>
    <sheet name="Royalty" sheetId="58" state="hidden" r:id="rId16"/>
    <sheet name="Sheet14" sheetId="64" state="hidden" r:id="rId17"/>
    <sheet name="Sheet7" sheetId="66" state="hidden" r:id="rId18"/>
    <sheet name="Erection " sheetId="52" state="hidden" r:id="rId19"/>
    <sheet name="Completion date" sheetId="71" state="hidden" r:id="rId20"/>
    <sheet name="Erection Compiled " sheetId="72" r:id="rId21"/>
    <sheet name="Earthing" sheetId="37" r:id="rId22"/>
    <sheet name="Final Check In And Tack Welding" sheetId="74" r:id="rId23"/>
    <sheet name="Stringing Compiled " sheetId="73" r:id="rId24"/>
    <sheet name="Soil Investigation" sheetId="25" r:id="rId25"/>
    <sheet name="Sheet9" sheetId="67" state="hidden" r:id="rId26"/>
    <sheet name="VC " sheetId="46" state="hidden" r:id="rId27"/>
    <sheet name="Sheet6" sheetId="45" state="hidden" r:id="rId28"/>
    <sheet name="VC 51-121" sheetId="42" state="hidden" r:id="rId29"/>
    <sheet name="Sheet5" sheetId="44" state="hidden" r:id="rId30"/>
    <sheet name="Sheet3" sheetId="43" state="hidden" r:id="rId31"/>
    <sheet name="Tower Schedule" sheetId="24" state="hidden" r:id="rId32"/>
    <sheet name="Visual Chart" sheetId="69" r:id="rId33"/>
    <sheet name="L2 Vs Actual Progress Chart" sheetId="33" r:id="rId34"/>
    <sheet name="L2 Vs Actual Progress Chart (2)" sheetId="51" state="hidden" r:id="rId35"/>
    <sheet name="Sheet4" sheetId="36" state="hidden" r:id="rId36"/>
  </sheets>
  <externalReferences>
    <externalReference r:id="rId37"/>
    <externalReference r:id="rId38"/>
    <externalReference r:id="rId39"/>
    <externalReference r:id="rId40"/>
    <externalReference r:id="rId41"/>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'!$A$68:$H$90</definedName>
    <definedName name="_xlnm._FilterDatabase" localSheetId="19" hidden="1">'Completion date'!$A$1:$F$509</definedName>
    <definedName name="_xlnm._FilterDatabase" localSheetId="21" hidden="1">Earthing!$A$6:$W$266</definedName>
    <definedName name="_xlnm._FilterDatabase" localSheetId="18" hidden="1">'Erection '!$A$5:$AD$157</definedName>
    <definedName name="_xlnm._FilterDatabase" localSheetId="20" hidden="1">'Erection Compiled '!$A$1:$P$189</definedName>
    <definedName name="_xlnm._FilterDatabase" localSheetId="14" hidden="1">Foundation!$A$7:$WVM$290</definedName>
    <definedName name="_xlnm._FilterDatabase" localSheetId="12" hidden="1">ROW!$A$7:$G$36</definedName>
    <definedName name="_xlnm._FilterDatabase" localSheetId="15" hidden="1">Royalty!$C$14:$D$28</definedName>
    <definedName name="_xlnm._FilterDatabase" localSheetId="30" hidden="1">Sheet5!$B$3:$J$38</definedName>
    <definedName name="_xlnm._FilterDatabase" localSheetId="27" hidden="1">Sheet6!$B$4:$E$41</definedName>
    <definedName name="_xlnm._FilterDatabase" localSheetId="24" hidden="1">'Soil Investigation'!$A$5:$F$79</definedName>
    <definedName name="_xlnm._FilterDatabase" localSheetId="32"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Summery'!$A$1:$M$23</definedName>
    <definedName name="_xlnm.Print_Area" localSheetId="3">'Check Survey'!$A$1:$O$120</definedName>
    <definedName name="_xlnm.Print_Area" localSheetId="14">Foundation!$A$1:$WVM$292</definedName>
    <definedName name="_xlnm.Print_Area" localSheetId="30">Sheet3!$A$1:$V$219</definedName>
    <definedName name="_xlnm.Print_Area" localSheetId="10">'VC 51-96'!$A$1:$W$212</definedName>
    <definedName name="_xlnm.Print_Area" localSheetId="32">'Visual Chart'!$A$1:$Z$459</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62" l="1"/>
  <c r="Y2" i="69"/>
  <c r="A286" i="26"/>
  <c r="A287" i="26"/>
  <c r="A288" i="26" s="1"/>
  <c r="A289" i="26" s="1"/>
  <c r="A290" i="26" s="1"/>
  <c r="A291" i="26" s="1"/>
  <c r="A292" i="26" s="1"/>
  <c r="A267" i="37"/>
  <c r="J20" i="62"/>
  <c r="J21" i="62"/>
  <c r="K23" i="62"/>
  <c r="K24" i="62"/>
  <c r="K17" i="62"/>
  <c r="K20" i="62"/>
  <c r="K21" i="62"/>
  <c r="G13" i="62"/>
  <c r="K11" i="62"/>
  <c r="J11" i="62"/>
  <c r="I292" i="26"/>
  <c r="H292" i="26"/>
  <c r="G292" i="26"/>
  <c r="F292" i="26"/>
  <c r="E292" i="26"/>
  <c r="A190" i="72"/>
  <c r="M15" i="73"/>
  <c r="A5" i="73" l="1"/>
  <c r="A6" i="73" s="1"/>
  <c r="A7" i="73" s="1"/>
  <c r="A8" i="73" s="1"/>
  <c r="A9" i="73" s="1"/>
  <c r="A10" i="73" s="1"/>
  <c r="A11" i="73" s="1"/>
  <c r="A12" i="73" s="1"/>
  <c r="A13" i="73" s="1"/>
  <c r="A16" i="73" s="1"/>
  <c r="A17" i="73" s="1"/>
  <c r="A14" i="73" s="1"/>
  <c r="A15" i="73" s="1"/>
  <c r="B21" i="74"/>
  <c r="B22" i="74"/>
  <c r="B23" i="74"/>
  <c r="B24" i="74"/>
  <c r="B25" i="74"/>
  <c r="B26" i="74"/>
  <c r="B27" i="74"/>
  <c r="B28" i="74" s="1"/>
  <c r="B29" i="74" s="1"/>
  <c r="B30" i="74" s="1"/>
  <c r="B31" i="74" s="1"/>
  <c r="B32" i="74" s="1"/>
  <c r="B33" i="74" s="1"/>
  <c r="B34" i="74" s="1"/>
  <c r="B35" i="74" s="1"/>
  <c r="B36" i="74" s="1"/>
  <c r="B37" i="74" s="1"/>
  <c r="B38" i="74" s="1"/>
  <c r="B39" i="74" s="1"/>
  <c r="B40" i="74" s="1"/>
  <c r="B41" i="74" s="1"/>
  <c r="B42" i="74" s="1"/>
  <c r="B43" i="74" s="1"/>
  <c r="B44" i="74" s="1"/>
  <c r="B45" i="74" s="1"/>
  <c r="B46" i="74" s="1"/>
  <c r="B47" i="74" s="1"/>
  <c r="B48" i="74" s="1"/>
  <c r="B49" i="74" s="1"/>
  <c r="B50" i="74" s="1"/>
  <c r="B51" i="74" s="1"/>
  <c r="B52" i="74" s="1"/>
  <c r="B53" i="74" s="1"/>
  <c r="B54" i="74" s="1"/>
  <c r="B55" i="74" s="1"/>
  <c r="B56" i="74" s="1"/>
  <c r="B57" i="74" s="1"/>
  <c r="B58" i="74" s="1"/>
  <c r="B59" i="74" s="1"/>
  <c r="B60" i="74" s="1"/>
  <c r="B61" i="74" s="1"/>
  <c r="B62" i="74" s="1"/>
  <c r="B63" i="74" s="1"/>
  <c r="B64" i="74" s="1"/>
  <c r="B65" i="74" s="1"/>
  <c r="B66" i="74" s="1"/>
  <c r="B67" i="74" s="1"/>
  <c r="B68" i="74"/>
  <c r="B69" i="74" s="1"/>
  <c r="B70" i="74" s="1"/>
  <c r="B71" i="74" s="1"/>
  <c r="B72" i="74" s="1"/>
  <c r="B73" i="74" s="1"/>
  <c r="B74" i="74" s="1"/>
  <c r="B75" i="74" s="1"/>
  <c r="B76" i="74" s="1"/>
  <c r="B77" i="74" s="1"/>
  <c r="B78" i="74" s="1"/>
  <c r="B79" i="74" s="1"/>
  <c r="B80" i="74"/>
  <c r="B81" i="74" s="1"/>
  <c r="B82" i="74" s="1"/>
  <c r="B83" i="74" s="1"/>
  <c r="B84" i="74" s="1"/>
  <c r="B85" i="74" s="1"/>
  <c r="B86" i="74" s="1"/>
  <c r="B87" i="74" s="1"/>
  <c r="B88" i="74" s="1"/>
  <c r="B89" i="74" s="1"/>
  <c r="B90" i="74" s="1"/>
  <c r="B91" i="74" s="1"/>
  <c r="B92" i="74"/>
  <c r="B93" i="74" s="1"/>
  <c r="B94" i="74" s="1"/>
  <c r="B95" i="74" s="1"/>
  <c r="B96" i="74" s="1"/>
  <c r="B97" i="74" s="1"/>
  <c r="B98" i="74" s="1"/>
  <c r="B99" i="74" s="1"/>
  <c r="B100" i="74" s="1"/>
  <c r="B101" i="74" s="1"/>
  <c r="B102" i="74" s="1"/>
  <c r="B103" i="74" s="1"/>
  <c r="B104" i="74" s="1"/>
  <c r="B105" i="74" s="1"/>
  <c r="B106" i="74" s="1"/>
  <c r="B107" i="74" s="1"/>
  <c r="B108" i="74" s="1"/>
  <c r="B109" i="74" s="1"/>
  <c r="B110" i="74" s="1"/>
  <c r="B111" i="74" s="1"/>
  <c r="B112" i="74" s="1"/>
  <c r="B113" i="74" s="1"/>
  <c r="B114" i="74" s="1"/>
  <c r="B115" i="74" s="1"/>
  <c r="B116" i="74" s="1"/>
  <c r="B117" i="74" s="1"/>
  <c r="B20" i="74"/>
  <c r="M14" i="73" l="1"/>
  <c r="M11" i="73"/>
  <c r="M17" i="73" l="1"/>
  <c r="E98" i="56"/>
  <c r="AA114" i="69"/>
  <c r="AA454" i="69"/>
  <c r="AA444" i="69"/>
  <c r="AA434" i="69"/>
  <c r="AA424" i="69"/>
  <c r="AA414" i="69"/>
  <c r="AA404" i="69"/>
  <c r="AA394" i="69"/>
  <c r="AA384" i="69"/>
  <c r="AA374" i="69"/>
  <c r="AA364" i="69"/>
  <c r="AA354" i="69"/>
  <c r="AA345" i="69"/>
  <c r="AA335" i="69"/>
  <c r="AA324" i="69"/>
  <c r="AA313" i="69"/>
  <c r="AA303" i="69"/>
  <c r="AA293" i="69"/>
  <c r="AA282" i="69"/>
  <c r="AA272" i="69"/>
  <c r="AA261" i="69"/>
  <c r="AA251" i="69"/>
  <c r="AA240" i="69"/>
  <c r="AA230" i="69"/>
  <c r="AA219" i="69"/>
  <c r="AA208" i="69"/>
  <c r="AA198" i="69"/>
  <c r="AA188" i="69"/>
  <c r="AA177" i="69"/>
  <c r="AA165" i="69"/>
  <c r="AA155" i="69"/>
  <c r="AA145" i="69"/>
  <c r="AA134" i="69"/>
  <c r="AA125" i="69"/>
  <c r="AA103" i="69"/>
  <c r="AA92" i="69"/>
  <c r="AA82" i="69"/>
  <c r="AA72" i="69"/>
  <c r="AA62" i="69"/>
  <c r="AA52" i="69"/>
  <c r="AA42" i="69"/>
  <c r="AA32" i="69"/>
  <c r="AA22" i="69"/>
  <c r="B6" i="74"/>
  <c r="B7" i="74" s="1"/>
  <c r="B8" i="74" s="1"/>
  <c r="B9" i="74" s="1"/>
  <c r="B10" i="74" s="1"/>
  <c r="B11" i="74" s="1"/>
  <c r="B12" i="74" s="1"/>
  <c r="B13" i="74" s="1"/>
  <c r="B14" i="74" s="1"/>
  <c r="B15" i="74" s="1"/>
  <c r="B16" i="74" s="1"/>
  <c r="B17" i="74" s="1"/>
  <c r="B18" i="74" s="1"/>
  <c r="B19" i="74" s="1"/>
  <c r="M6" i="73" l="1"/>
  <c r="M16" i="73"/>
  <c r="M4" i="73"/>
  <c r="M12" i="73"/>
  <c r="M7" i="73"/>
  <c r="M8" i="73"/>
  <c r="M9" i="73"/>
  <c r="M10" i="73"/>
  <c r="M13" i="73"/>
  <c r="M5" i="73"/>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274" i="26" s="1"/>
  <c r="A275" i="26" s="1"/>
  <c r="A276" i="26" s="1"/>
  <c r="A277" i="26" s="1"/>
  <c r="A278" i="26" s="1"/>
  <c r="A279" i="26" s="1"/>
  <c r="A280" i="26" s="1"/>
  <c r="A281" i="26" s="1"/>
  <c r="A282" i="26" s="1"/>
  <c r="A283" i="26" s="1"/>
  <c r="A284" i="26" s="1"/>
  <c r="A285" i="26" s="1"/>
  <c r="E65" i="26"/>
  <c r="F65" i="26"/>
  <c r="G65" i="26"/>
  <c r="H65" i="26"/>
  <c r="I65" i="26"/>
  <c r="E75" i="26"/>
  <c r="F75" i="26"/>
  <c r="G75" i="26"/>
  <c r="H75" i="26"/>
  <c r="I75" i="26"/>
  <c r="E76" i="26"/>
  <c r="F76" i="26"/>
  <c r="G76" i="26"/>
  <c r="H76" i="26"/>
  <c r="I76" i="26"/>
  <c r="E88" i="26"/>
  <c r="F88" i="26"/>
  <c r="G88" i="26"/>
  <c r="H88" i="26"/>
  <c r="I88" i="26"/>
  <c r="I100" i="26"/>
  <c r="E136" i="26"/>
  <c r="F136" i="26"/>
  <c r="G136" i="26"/>
  <c r="H136" i="26"/>
  <c r="I136" i="26"/>
  <c r="E142" i="26"/>
  <c r="F142" i="26"/>
  <c r="G142" i="26"/>
  <c r="H142" i="26"/>
  <c r="I142" i="26"/>
  <c r="I158" i="26"/>
  <c r="E167" i="26"/>
  <c r="F167" i="26"/>
  <c r="G167" i="26"/>
  <c r="H167" i="26"/>
  <c r="I167" i="26"/>
  <c r="I176" i="26"/>
  <c r="I183" i="26"/>
  <c r="E184" i="26"/>
  <c r="F184" i="26"/>
  <c r="G184" i="26"/>
  <c r="H184" i="26"/>
  <c r="I184" i="26"/>
  <c r="E185" i="26"/>
  <c r="F185" i="26"/>
  <c r="G185" i="26"/>
  <c r="H185" i="26"/>
  <c r="I185" i="26"/>
  <c r="E189" i="26"/>
  <c r="F189" i="26"/>
  <c r="G189" i="26"/>
  <c r="H189" i="26"/>
  <c r="I189" i="26"/>
  <c r="I191" i="26"/>
  <c r="E195" i="26"/>
  <c r="F195" i="26"/>
  <c r="G195" i="26"/>
  <c r="H195" i="26"/>
  <c r="I195" i="26"/>
  <c r="E208" i="26"/>
  <c r="F208" i="26"/>
  <c r="G208" i="26"/>
  <c r="H208" i="26"/>
  <c r="I208" i="26"/>
  <c r="E210" i="26"/>
  <c r="F210" i="26"/>
  <c r="G210" i="26"/>
  <c r="H210" i="26"/>
  <c r="I210" i="26"/>
  <c r="E231" i="26"/>
  <c r="F231" i="26"/>
  <c r="G231" i="26"/>
  <c r="H231" i="26"/>
  <c r="I231" i="26"/>
  <c r="E233" i="26"/>
  <c r="F233" i="26"/>
  <c r="G233" i="26"/>
  <c r="H233" i="26"/>
  <c r="I233" i="26"/>
  <c r="E236" i="26"/>
  <c r="F236" i="26"/>
  <c r="G236" i="26"/>
  <c r="H236" i="26"/>
  <c r="I236" i="26"/>
  <c r="E241" i="26"/>
  <c r="F241" i="26"/>
  <c r="G241" i="26"/>
  <c r="H241" i="26"/>
  <c r="I241" i="26"/>
  <c r="E246" i="26"/>
  <c r="F246" i="26"/>
  <c r="G246" i="26"/>
  <c r="H246" i="26"/>
  <c r="I246" i="26"/>
  <c r="E250" i="26"/>
  <c r="F250" i="26"/>
  <c r="G250" i="26"/>
  <c r="H250" i="26"/>
  <c r="I250" i="26"/>
  <c r="E251" i="26"/>
  <c r="F251" i="26"/>
  <c r="G251" i="26"/>
  <c r="H251" i="26"/>
  <c r="I251" i="26"/>
  <c r="E256" i="26"/>
  <c r="F256" i="26"/>
  <c r="G256" i="26"/>
  <c r="H256" i="26"/>
  <c r="I256" i="26"/>
  <c r="E275" i="26"/>
  <c r="F275" i="26"/>
  <c r="G275" i="26"/>
  <c r="H275" i="26"/>
  <c r="I275" i="26"/>
  <c r="E276" i="26"/>
  <c r="F276" i="26"/>
  <c r="G276" i="26"/>
  <c r="H276" i="26"/>
  <c r="I276" i="26"/>
  <c r="C122" i="56"/>
  <c r="A103" i="56"/>
  <c r="A104" i="56" s="1"/>
  <c r="A105" i="56" s="1"/>
  <c r="A106" i="56" s="1"/>
  <c r="A107" i="56" s="1"/>
  <c r="A108" i="56" s="1"/>
  <c r="A109" i="56" s="1"/>
  <c r="A110" i="56" s="1"/>
  <c r="A111" i="56" s="1"/>
  <c r="A112" i="56" s="1"/>
  <c r="A113" i="56" s="1"/>
  <c r="A114" i="56" s="1"/>
  <c r="A115" i="56" s="1"/>
  <c r="A116" i="56" s="1"/>
  <c r="A117" i="56" s="1"/>
  <c r="A118" i="56" s="1"/>
  <c r="A119" i="56" s="1"/>
  <c r="A120" i="56" s="1"/>
  <c r="A121" i="56" s="1"/>
  <c r="D92" i="56"/>
  <c r="E94" i="56" s="1"/>
  <c r="E97" i="56" s="1"/>
  <c r="A72" i="56"/>
  <c r="A73" i="56" s="1"/>
  <c r="A74" i="56" s="1"/>
  <c r="A75" i="56" s="1"/>
  <c r="A76" i="56" s="1"/>
  <c r="A77" i="56" s="1"/>
  <c r="A78" i="56" s="1"/>
  <c r="A79" i="56" s="1"/>
  <c r="A80" i="56" s="1"/>
  <c r="A81" i="56" s="1"/>
  <c r="A82" i="56" s="1"/>
  <c r="A83" i="56" s="1"/>
  <c r="A84" i="56" s="1"/>
  <c r="A85" i="56" s="1"/>
  <c r="A86" i="56" s="1"/>
  <c r="A87" i="56" s="1"/>
  <c r="A88" i="56" s="1"/>
  <c r="A89" i="56" s="1"/>
  <c r="A90" i="56" s="1"/>
  <c r="A91" i="56" s="1"/>
  <c r="G63" i="56"/>
  <c r="D63" i="56"/>
  <c r="A47" i="56"/>
  <c r="A48" i="56" s="1"/>
  <c r="A49" i="56" s="1"/>
  <c r="A50" i="56" s="1"/>
  <c r="A51" i="56" s="1"/>
  <c r="A52" i="56" s="1"/>
  <c r="A53" i="56" s="1"/>
  <c r="A54" i="56" s="1"/>
  <c r="A55" i="56" s="1"/>
  <c r="A56" i="56" s="1"/>
  <c r="A57" i="56" s="1"/>
  <c r="A58" i="56" s="1"/>
  <c r="A59" i="56" s="1"/>
  <c r="A60" i="56" s="1"/>
  <c r="A61" i="56" s="1"/>
  <c r="A46" i="56"/>
  <c r="C39" i="56"/>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4" i="56" s="1"/>
  <c r="A35" i="56" s="1"/>
  <c r="A36" i="56" s="1"/>
  <c r="J18" i="62" l="1"/>
  <c r="K18" i="62" s="1"/>
  <c r="O16" i="69" l="1"/>
  <c r="O15" i="69"/>
  <c r="J16" i="62" l="1"/>
  <c r="K16" i="62" s="1"/>
  <c r="J17" i="62" l="1"/>
  <c r="J15" i="62"/>
  <c r="K15" i="62" s="1"/>
  <c r="A3" i="72" l="1"/>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A181" i="72" s="1"/>
  <c r="A182" i="72" s="1"/>
  <c r="A183" i="72" s="1"/>
  <c r="A184" i="72" s="1"/>
  <c r="A185" i="72" s="1"/>
  <c r="A186" i="72" s="1"/>
  <c r="A187" i="72" s="1"/>
  <c r="A188" i="72" s="1"/>
  <c r="A189"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F22" i="33"/>
  <c r="E22" i="33"/>
  <c r="F21" i="33"/>
  <c r="F20" i="33"/>
  <c r="F19" i="33"/>
  <c r="E19" i="33"/>
  <c r="D19" i="33"/>
  <c r="F17" i="33"/>
  <c r="R13" i="33"/>
  <c r="Q13" i="33"/>
  <c r="O13" i="33"/>
  <c r="M13" i="33"/>
  <c r="F10" i="33"/>
  <c r="E10" i="33"/>
  <c r="F9" i="33"/>
  <c r="M8" i="33"/>
  <c r="F8" i="33"/>
  <c r="F7" i="33"/>
  <c r="E7" i="33"/>
  <c r="D7" i="33"/>
  <c r="F5" i="33"/>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A33" i="32"/>
  <c r="A34" i="32" s="1"/>
  <c r="A35" i="32" s="1"/>
  <c r="A36" i="32" s="1"/>
  <c r="A20" i="32"/>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K13" i="62"/>
  <c r="K12" i="62"/>
  <c r="G12" i="62"/>
  <c r="L10" i="62"/>
  <c r="Y81" i="52" l="1"/>
  <c r="Y83" i="52"/>
  <c r="Y84" i="52"/>
  <c r="Y78" i="52"/>
  <c r="Y79" i="52"/>
  <c r="M9" i="62"/>
  <c r="A7" i="37" l="1"/>
  <c r="A8" i="37" s="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 r="A253" i="37" s="1"/>
  <c r="A254" i="37" s="1"/>
  <c r="A255" i="37" s="1"/>
  <c r="A256" i="37" s="1"/>
  <c r="A257" i="37" s="1"/>
  <c r="A258" i="37" s="1"/>
  <c r="A259" i="37" s="1"/>
  <c r="A260" i="37" s="1"/>
  <c r="A261" i="37" s="1"/>
  <c r="A262" i="37" s="1"/>
  <c r="A263" i="37" s="1"/>
  <c r="A264" i="37" s="1"/>
  <c r="A265" i="37" s="1"/>
  <c r="A266" i="37" s="1"/>
</calcChain>
</file>

<file path=xl/sharedStrings.xml><?xml version="1.0" encoding="utf-8"?>
<sst xmlns="http://schemas.openxmlformats.org/spreadsheetml/2006/main" count="15839" uniqueCount="2241">
  <si>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</si>
  <si>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</si>
  <si>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</si>
  <si>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</si>
  <si>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</si>
  <si>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</si>
  <si>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</si>
  <si>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</si>
  <si>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</si>
  <si>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</si>
  <si>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</si>
  <si>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</si>
  <si>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</si>
  <si>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</si>
  <si>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</si>
  <si>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</si>
  <si>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</si>
  <si>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</si>
  <si>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</si>
  <si>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</si>
  <si>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</si>
  <si>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</si>
  <si>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</si>
  <si>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</si>
  <si>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</si>
  <si>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</si>
  <si>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</si>
  <si>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</si>
  <si>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</si>
  <si>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</si>
  <si>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</si>
  <si>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</si>
  <si>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</si>
  <si>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</si>
  <si>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</si>
  <si>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</si>
  <si>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</si>
  <si>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</si>
  <si>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</si>
  <si>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</si>
  <si>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</si>
  <si>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</si>
  <si>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</si>
  <si>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</si>
  <si>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</si>
  <si>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</si>
  <si>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</si>
  <si>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</si>
  <si>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</si>
  <si>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</si>
  <si>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</si>
  <si>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</si>
  <si>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</si>
  <si>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</si>
  <si>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</si>
  <si>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</si>
  <si>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</si>
  <si>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</si>
  <si>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</si>
  <si>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</si>
  <si>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</si>
  <si>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</si>
  <si>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</si>
  <si>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</si>
  <si>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</si>
  <si>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</si>
  <si>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</si>
  <si>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</si>
  <si>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</si>
  <si>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</si>
  <si>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</si>
  <si>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</si>
  <si>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</si>
  <si>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</si>
  <si>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</si>
  <si>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</si>
  <si>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</si>
  <si>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</si>
  <si>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</si>
  <si>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</si>
  <si>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</si>
  <si>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</si>
  <si>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</si>
  <si>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</si>
  <si>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</si>
  <si>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</si>
  <si>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</si>
  <si>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</si>
  <si>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</si>
  <si>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</si>
  <si>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</si>
  <si>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</si>
  <si>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</si>
  <si>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</si>
  <si>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</si>
  <si>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</si>
  <si>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</si>
  <si>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</si>
  <si>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</si>
  <si>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</si>
  <si>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</si>
  <si>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</si>
  <si>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</si>
  <si>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</si>
  <si>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</si>
  <si>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</si>
  <si>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</si>
  <si>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</si>
  <si>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</si>
  <si>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</si>
  <si>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</si>
  <si>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</si>
  <si>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</si>
  <si>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</si>
  <si>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</si>
  <si>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</si>
  <si>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</si>
  <si>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</si>
  <si>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</si>
  <si>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</si>
  <si>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</si>
  <si>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</si>
  <si>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</si>
  <si>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</si>
  <si>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</si>
  <si>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</si>
  <si>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</si>
  <si>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</si>
  <si>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</si>
  <si>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</si>
  <si>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</si>
  <si>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</si>
  <si>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</si>
  <si>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</si>
  <si>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</si>
  <si>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</si>
  <si>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</si>
  <si>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</si>
  <si>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</si>
  <si>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</si>
  <si>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</si>
  <si>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</si>
  <si>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</si>
  <si>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</si>
  <si>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</si>
  <si>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</si>
  <si>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</si>
  <si>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</si>
  <si>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</si>
  <si>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</si>
  <si>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</si>
  <si>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</si>
  <si>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</si>
  <si>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</si>
  <si>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</si>
  <si>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</si>
  <si>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</si>
  <si>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</si>
  <si>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</si>
  <si>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</si>
  <si>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</si>
  <si>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</si>
  <si>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</si>
  <si>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</si>
  <si>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</si>
  <si>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</si>
  <si>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</si>
  <si>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</si>
  <si>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</si>
  <si>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</si>
  <si>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</si>
  <si>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</si>
  <si>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</si>
  <si>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</si>
  <si>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</si>
  <si>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</si>
  <si>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</si>
  <si>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</si>
  <si>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</si>
  <si>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</si>
  <si>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</si>
  <si>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</si>
  <si>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</si>
  <si>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</si>
  <si>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</si>
  <si>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</si>
  <si>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</si>
  <si>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</si>
  <si>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</si>
  <si>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</si>
  <si>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</si>
  <si>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</si>
  <si>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</si>
  <si>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</si>
  <si>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</si>
  <si>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</si>
  <si>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</si>
  <si>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</si>
  <si>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</si>
  <si>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</si>
  <si>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</si>
  <si>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</si>
  <si>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</si>
  <si>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</si>
  <si>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</si>
  <si>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</si>
  <si>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</si>
  <si>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</si>
  <si>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</si>
  <si>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</si>
  <si>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</si>
  <si>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</si>
  <si>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</si>
  <si>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</si>
  <si>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</si>
  <si>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</si>
  <si>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</si>
  <si>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</si>
  <si>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</si>
  <si>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</si>
  <si>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</si>
  <si>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</si>
  <si>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</si>
  <si>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</si>
  <si>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</si>
  <si>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</si>
  <si>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</si>
  <si>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</si>
  <si>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</si>
  <si>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</si>
  <si>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</si>
  <si>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</si>
  <si>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</si>
  <si>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</si>
  <si>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</si>
  <si>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</si>
  <si>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</si>
  <si>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</si>
  <si>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</si>
  <si>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</si>
  <si>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</si>
  <si>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</si>
  <si>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</si>
  <si>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</si>
  <si>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</si>
  <si>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</si>
  <si>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</si>
  <si>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</si>
  <si>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</si>
  <si>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</si>
  <si>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</si>
  <si>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</si>
  <si>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</si>
  <si>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</si>
  <si>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</si>
  <si>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</si>
  <si>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</si>
  <si>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</si>
  <si>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</si>
  <si>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</si>
  <si>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</si>
  <si>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</si>
  <si>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</si>
  <si>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</si>
  <si>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</si>
  <si>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</si>
  <si>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</si>
  <si>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</si>
  <si>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</si>
  <si>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</si>
  <si>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</si>
  <si>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</si>
  <si>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</si>
  <si>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</si>
  <si>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</si>
  <si>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</si>
  <si>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</si>
  <si>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</si>
  <si>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</si>
  <si>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</si>
  <si>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</si>
  <si>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</si>
  <si>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</si>
  <si>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</si>
  <si>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</si>
  <si>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</si>
  <si>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</si>
  <si>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</si>
  <si>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</si>
  <si>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</si>
  <si>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</si>
  <si>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</si>
  <si>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</si>
  <si>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</si>
  <si>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</si>
  <si>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</si>
  <si>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</si>
  <si>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</si>
  <si>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</si>
  <si>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</si>
  <si>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</si>
  <si>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</si>
  <si>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</si>
  <si>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</si>
  <si>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</si>
  <si>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</si>
  <si>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</si>
  <si>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</si>
  <si>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</si>
  <si>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</si>
  <si>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</si>
  <si>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</si>
  <si>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</si>
  <si>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</si>
  <si>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</si>
  <si>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</si>
  <si>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</si>
  <si>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</si>
  <si>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</si>
  <si>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</si>
  <si>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</si>
  <si>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</si>
  <si>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</si>
  <si>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</si>
  <si>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</si>
  <si>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</si>
  <si>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</si>
  <si>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</si>
  <si>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</si>
  <si>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</si>
  <si>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</si>
  <si>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</si>
  <si>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</si>
  <si>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</si>
  <si>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</si>
  <si>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</si>
  <si>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</si>
  <si>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</si>
  <si>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</si>
  <si>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</si>
  <si>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</si>
  <si>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</si>
  <si>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</si>
  <si>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</si>
  <si>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</si>
  <si>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</si>
  <si>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</si>
  <si>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</si>
  <si>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</si>
  <si>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</si>
  <si>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</si>
  <si>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</si>
  <si>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</si>
  <si>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</si>
  <si>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</si>
  <si>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</si>
  <si>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</si>
  <si>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</si>
  <si>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</si>
  <si>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</si>
  <si>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</si>
  <si>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</si>
  <si>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</si>
  <si>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</si>
  <si>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</si>
  <si>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</si>
  <si>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</si>
  <si>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</si>
  <si>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</si>
  <si>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</si>
  <si>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</si>
  <si>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</si>
  <si>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</si>
  <si>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</si>
  <si>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</si>
  <si>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</si>
  <si>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</si>
  <si>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</si>
  <si>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</si>
  <si>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</si>
  <si>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</si>
  <si>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</si>
  <si>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</si>
  <si>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</si>
  <si>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</si>
  <si>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</si>
  <si>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</si>
  <si>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</si>
  <si>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</si>
  <si>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</si>
  <si>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</si>
  <si>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</si>
  <si>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</si>
  <si>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</si>
  <si>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</si>
  <si>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</si>
  <si>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</si>
  <si>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</si>
  <si>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</si>
  <si>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</si>
  <si>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</si>
  <si>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</si>
  <si>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</si>
  <si>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</si>
  <si>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</si>
  <si>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</si>
  <si>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</si>
  <si>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</si>
  <si>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</si>
  <si>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</si>
  <si>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</si>
  <si>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</si>
  <si>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</si>
  <si>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</si>
  <si>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</si>
  <si>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</si>
  <si>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</si>
  <si>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</si>
  <si>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</si>
  <si>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</si>
  <si>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</si>
  <si>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</si>
  <si>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</si>
  <si>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</si>
  <si>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</si>
  <si>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</si>
  <si>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</si>
  <si>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</si>
  <si>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</si>
  <si>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</si>
  <si>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</si>
  <si>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</si>
  <si>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</si>
  <si>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</si>
  <si>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</si>
  <si>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</si>
  <si>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</si>
  <si>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</si>
  <si>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</si>
  <si>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</si>
  <si>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</si>
  <si>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</si>
  <si>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</si>
  <si>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</si>
  <si>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</si>
  <si>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</si>
  <si>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</si>
  <si>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</si>
  <si>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</si>
  <si>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</si>
  <si>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</si>
  <si>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</si>
  <si>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</si>
  <si>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</si>
  <si>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</si>
  <si>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</si>
  <si>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</si>
  <si>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</si>
  <si>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</si>
  <si>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</si>
  <si>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</si>
  <si>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</si>
  <si>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</si>
  <si>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</si>
  <si>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</si>
  <si>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</si>
  <si>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</si>
  <si>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</si>
  <si>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</si>
  <si>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</si>
  <si>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</si>
  <si>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</si>
  <si>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</si>
  <si>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</si>
  <si>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</si>
  <si>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</si>
  <si>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</si>
  <si>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</si>
  <si>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</si>
  <si>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</si>
  <si>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</si>
  <si>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</si>
  <si>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</si>
  <si>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</si>
  <si>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</si>
  <si>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</si>
  <si>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</si>
  <si>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</si>
  <si>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</si>
  <si>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</si>
  <si>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</si>
  <si>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</si>
  <si>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</si>
  <si>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</si>
  <si>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</si>
  <si>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</si>
  <si>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</si>
  <si>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</si>
  <si>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</si>
  <si>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</si>
  <si>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</si>
  <si>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</si>
  <si>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</si>
  <si>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</si>
  <si>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</si>
  <si>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</si>
  <si>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</si>
  <si>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</si>
  <si>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</si>
  <si>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</si>
  <si>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</si>
  <si>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</si>
  <si>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</si>
  <si>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</si>
  <si>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</si>
  <si>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</si>
  <si>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</si>
  <si>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</si>
  <si>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</si>
  <si>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</si>
  <si>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</si>
  <si>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</si>
  <si>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</si>
  <si>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</si>
  <si>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</si>
  <si>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</si>
  <si>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</si>
  <si>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</si>
  <si>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</si>
  <si>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</si>
  <si>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</si>
  <si>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</si>
  <si>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</si>
  <si>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</si>
  <si>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</si>
  <si>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</si>
  <si>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</si>
  <si>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</si>
  <si>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</si>
  <si>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</si>
  <si>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</si>
  <si>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</si>
  <si>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</si>
  <si>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</si>
  <si>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</si>
  <si>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</si>
  <si>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</si>
  <si>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</si>
  <si>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</si>
  <si>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</si>
  <si>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</si>
  <si>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</si>
  <si>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</si>
  <si>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</si>
  <si>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</si>
  <si>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</si>
  <si>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</si>
  <si>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</si>
  <si>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</si>
  <si>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</si>
  <si>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</si>
  <si>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</si>
  <si>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</si>
  <si>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</si>
  <si>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</si>
  <si>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</si>
  <si>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</si>
  <si>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</si>
  <si>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</si>
  <si>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</si>
  <si>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</si>
  <si>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</si>
  <si>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</si>
  <si>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</si>
  <si>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</si>
  <si>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</si>
  <si>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</si>
  <si>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</si>
  <si>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</si>
  <si>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</si>
  <si>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</si>
  <si>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</si>
  <si>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</si>
  <si>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</si>
  <si>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</si>
  <si>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</si>
  <si>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</si>
  <si>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</si>
  <si>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</si>
  <si>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</si>
  <si>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</si>
  <si>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</si>
  <si>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</si>
  <si>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</si>
  <si>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</si>
  <si>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</si>
  <si>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</si>
  <si>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</si>
  <si>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</si>
  <si>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</si>
  <si>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</si>
  <si>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</si>
  <si>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</si>
  <si>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</si>
  <si>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</si>
  <si>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</si>
  <si>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</si>
  <si>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</si>
  <si>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</si>
  <si>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</si>
  <si>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</si>
  <si>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</si>
  <si>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</si>
  <si>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</si>
  <si>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</si>
  <si>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</si>
  <si>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</si>
  <si>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</si>
  <si>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</si>
  <si>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</si>
  <si>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</si>
  <si>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</si>
  <si>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</si>
  <si>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</si>
  <si>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</si>
  <si>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</si>
  <si>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</si>
  <si>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</si>
  <si>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</si>
  <si>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</si>
  <si>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</si>
  <si>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</si>
  <si>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</si>
  <si>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</si>
  <si>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</si>
  <si>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</si>
  <si>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</si>
  <si>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</si>
  <si>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</si>
  <si>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</si>
  <si>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</si>
  <si>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</si>
  <si>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</si>
  <si>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</si>
  <si>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</si>
  <si>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</si>
  <si>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</si>
  <si>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</si>
  <si>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</si>
  <si>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</si>
  <si>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</si>
  <si>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</si>
  <si>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</si>
  <si>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</si>
  <si>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</si>
  <si>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</si>
  <si>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</si>
  <si>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</si>
  <si>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</si>
  <si>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</si>
  <si>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</si>
  <si>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</si>
  <si>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</si>
  <si>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</si>
  <si>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</si>
  <si>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</si>
  <si>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</si>
  <si>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</si>
  <si>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</si>
  <si>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</si>
  <si>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</si>
  <si>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</si>
  <si>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</si>
  <si>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</si>
  <si>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</si>
  <si>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</si>
  <si>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</si>
  <si>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</si>
  <si>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</si>
  <si>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</si>
  <si>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</si>
  <si>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</si>
  <si>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</si>
  <si>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</si>
  <si>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</si>
  <si>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</si>
  <si>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</si>
  <si>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</si>
  <si>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</si>
  <si>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</si>
  <si>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</si>
  <si>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</si>
  <si>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</si>
  <si>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</si>
  <si>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</si>
  <si>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</si>
  <si>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</si>
  <si>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</si>
  <si>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</si>
  <si>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</si>
  <si>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</si>
  <si>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</si>
  <si>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</si>
  <si>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</si>
  <si>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</si>
  <si>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</si>
  <si>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</si>
  <si>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</si>
  <si>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</si>
  <si>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</si>
  <si>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</si>
  <si>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</si>
  <si>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</si>
  <si>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</si>
  <si>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</si>
  <si>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</si>
  <si>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</si>
  <si>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</si>
  <si>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</si>
  <si>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</si>
  <si>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</si>
  <si>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</si>
  <si>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</si>
  <si>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</si>
  <si>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</si>
  <si>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</si>
  <si>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</si>
  <si>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</si>
  <si>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</si>
  <si>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</si>
  <si>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</si>
  <si>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</si>
  <si>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</si>
  <si>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</si>
  <si>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</si>
  <si>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</si>
  <si>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</si>
  <si>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</si>
  <si>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</si>
  <si>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</si>
  <si>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</si>
  <si>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</si>
  <si>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</si>
  <si>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</si>
  <si>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</si>
  <si>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</si>
  <si>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</si>
  <si>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</si>
  <si>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</si>
  <si>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</si>
  <si>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</si>
  <si>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</si>
  <si>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</si>
  <si>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</si>
  <si>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</si>
  <si>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</si>
  <si>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</si>
  <si>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</si>
  <si>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</si>
  <si>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</si>
  <si>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</si>
  <si>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</si>
  <si>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</si>
  <si>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</si>
  <si>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</si>
  <si>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</si>
  <si>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</si>
  <si>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</si>
  <si>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</si>
  <si>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</si>
  <si>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</si>
  <si>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</si>
  <si>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</si>
  <si>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</si>
  <si>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</si>
  <si>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</si>
  <si>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</si>
  <si>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</si>
  <si>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</si>
  <si>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</si>
  <si>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</si>
  <si>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</si>
  <si>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</si>
  <si>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</si>
  <si>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</si>
  <si>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</si>
  <si>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</si>
  <si>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</si>
  <si>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</si>
  <si>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</si>
  <si>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</si>
  <si>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</si>
  <si>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</si>
  <si>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</si>
  <si>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</si>
  <si>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</si>
  <si>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</si>
  <si>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</si>
  <si>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</si>
  <si>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</si>
  <si>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</si>
  <si>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</si>
  <si>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</si>
  <si>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</si>
  <si>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</si>
  <si>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</si>
  <si>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</si>
  <si>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</si>
  <si>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</si>
  <si>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</si>
  <si>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</si>
  <si>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</si>
  <si>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</si>
  <si>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</si>
  <si>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</si>
  <si>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</si>
  <si>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</si>
  <si>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</si>
  <si>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</si>
  <si>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</si>
  <si>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</si>
  <si>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</si>
  <si>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</si>
  <si>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</si>
  <si>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</si>
  <si>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</si>
  <si>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</si>
  <si>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</si>
  <si>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</si>
  <si>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</si>
  <si>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</si>
  <si>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</si>
  <si>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</si>
  <si>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</si>
  <si>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</si>
  <si>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</si>
  <si>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</si>
  <si>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</si>
  <si>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</si>
  <si>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</si>
  <si>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</si>
  <si>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</si>
  <si>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</si>
  <si>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</si>
  <si>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</si>
  <si>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</si>
  <si>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</si>
  <si>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</si>
  <si>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</si>
  <si>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</si>
  <si>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</si>
  <si>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</si>
  <si>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</si>
  <si>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</si>
  <si>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</si>
  <si>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</si>
  <si>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</si>
  <si>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</si>
  <si>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</si>
  <si>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</si>
  <si>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</si>
  <si>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</si>
  <si>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</si>
  <si>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</si>
  <si>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</si>
  <si>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</si>
  <si>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</si>
  <si>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</si>
  <si>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</si>
  <si>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</si>
  <si>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</si>
  <si>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</si>
  <si>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</si>
  <si>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</si>
  <si>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</si>
  <si>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</si>
  <si>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</si>
  <si>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</si>
  <si>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</si>
  <si>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</si>
  <si>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</si>
  <si>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</si>
  <si>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</si>
  <si>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</si>
  <si>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</si>
  <si>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</si>
  <si>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</si>
  <si>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</si>
  <si>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</si>
  <si>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</si>
  <si>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</si>
  <si>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</si>
  <si>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</si>
  <si>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</si>
  <si>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</si>
  <si>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</si>
  <si>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</si>
  <si>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</si>
  <si>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</si>
  <si>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</si>
  <si>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</si>
  <si>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</si>
  <si>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</si>
  <si>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</si>
  <si>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</si>
  <si>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</si>
  <si>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</si>
  <si>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</si>
  <si>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</si>
  <si>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</si>
  <si>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</si>
  <si>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</si>
  <si>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</si>
  <si>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</si>
  <si>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</si>
  <si>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</si>
  <si>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</si>
  <si>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</si>
  <si>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</si>
  <si>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</si>
  <si>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</si>
  <si>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</si>
  <si>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</si>
  <si>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</si>
  <si>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</si>
  <si>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</si>
  <si>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</si>
  <si>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</si>
  <si>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</si>
  <si>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</si>
  <si>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</si>
  <si>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</si>
  <si>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</si>
  <si>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</si>
  <si>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</si>
  <si>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</si>
  <si>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</si>
  <si>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</si>
  <si>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</si>
  <si>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</si>
  <si>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</si>
  <si>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</si>
  <si>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</si>
  <si>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</si>
  <si>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</si>
  <si>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</si>
  <si>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</si>
  <si>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</si>
  <si>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</si>
  <si>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</si>
  <si>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</si>
  <si>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</si>
  <si>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</si>
  <si>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</si>
  <si>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</si>
  <si>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</si>
  <si>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</si>
  <si>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</si>
  <si>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</si>
  <si>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</si>
  <si>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</si>
  <si>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</si>
  <si>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</si>
  <si>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</si>
  <si>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</si>
  <si>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</si>
  <si>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</si>
  <si>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</si>
  <si>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</si>
  <si>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</si>
  <si>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</si>
  <si>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</si>
  <si>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</si>
  <si>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</si>
  <si>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</si>
  <si>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</si>
  <si>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</si>
  <si>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</si>
  <si>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</si>
  <si>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</si>
  <si>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</si>
  <si>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</si>
  <si>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</si>
  <si>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</si>
  <si>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</si>
  <si>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</si>
  <si>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</si>
  <si>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</si>
  <si>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</si>
  <si>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</si>
  <si>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</si>
  <si>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</si>
  <si>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</si>
  <si>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</si>
  <si>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</si>
  <si>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</si>
  <si>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</si>
  <si>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</si>
  <si>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</si>
  <si>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</si>
  <si>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</si>
  <si>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</si>
  <si>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</si>
  <si>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</si>
  <si>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</si>
  <si>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</si>
  <si>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</si>
  <si>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</si>
  <si>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</si>
  <si>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</si>
  <si>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</si>
  <si>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</si>
  <si>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</si>
  <si>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</si>
  <si>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</si>
  <si>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</si>
  <si>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</si>
  <si>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</si>
  <si>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</si>
  <si>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</si>
  <si>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</si>
  <si>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</si>
  <si>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</si>
  <si>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</si>
  <si>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</si>
  <si>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</si>
  <si>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</si>
  <si>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</si>
  <si>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</si>
  <si>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</si>
  <si>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</si>
  <si>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</si>
  <si>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</si>
  <si>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</si>
  <si>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</si>
  <si>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</si>
  <si>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</si>
  <si>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</si>
  <si>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</si>
  <si>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</si>
  <si>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</si>
  <si>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</si>
  <si>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</si>
  <si>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</si>
  <si>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</si>
  <si>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</si>
  <si>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</si>
  <si>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</si>
  <si>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</si>
  <si>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</si>
  <si>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</si>
  <si>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</si>
  <si>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</si>
  <si>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</si>
  <si>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</si>
  <si>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</si>
  <si>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</si>
  <si>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</si>
  <si>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</si>
  <si>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</si>
  <si>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</si>
  <si>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</si>
  <si>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</si>
  <si>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</si>
  <si>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</si>
  <si>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</si>
  <si>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</si>
  <si>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</si>
  <si>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</si>
  <si>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</si>
  <si>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</si>
  <si>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</si>
  <si>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</si>
  <si>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</si>
  <si>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</si>
  <si>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</si>
  <si>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</si>
  <si>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</si>
  <si>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</si>
  <si>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</si>
  <si>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</si>
  <si>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</si>
  <si>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</si>
  <si>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</si>
  <si>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</si>
  <si>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</si>
  <si>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</si>
  <si>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</si>
  <si>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</si>
  <si>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</si>
  <si>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</si>
  <si>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</si>
  <si>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</si>
  <si>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</si>
  <si>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</si>
  <si>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</si>
  <si>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</si>
  <si>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</si>
  <si>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</si>
  <si>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</si>
  <si>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</si>
  <si>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</si>
  <si>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</si>
  <si>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</si>
  <si>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</si>
  <si>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</si>
  <si>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</si>
  <si>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</si>
  <si>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</si>
  <si>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</si>
  <si>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</si>
  <si>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</si>
  <si>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</si>
  <si>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</si>
  <si>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</si>
  <si>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</si>
  <si>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</si>
  <si>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</si>
  <si>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</si>
  <si>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</si>
  <si>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</si>
  <si>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</si>
  <si>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</si>
  <si>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</si>
  <si>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</si>
  <si>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</si>
  <si>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</si>
  <si>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</si>
  <si>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</si>
  <si>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</si>
  <si>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</si>
  <si>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</si>
  <si>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</si>
  <si>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</si>
  <si>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</si>
  <si>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</si>
  <si>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</si>
  <si>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</si>
  <si>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</si>
  <si>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</si>
  <si>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</si>
  <si>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</si>
  <si>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</si>
  <si>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</si>
  <si>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</si>
  <si>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</si>
  <si>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</si>
  <si>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</si>
  <si>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</si>
  <si>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</si>
  <si>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</si>
  <si>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</si>
  <si>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</si>
  <si>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</si>
  <si>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</si>
  <si>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</si>
  <si>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</si>
  <si>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</si>
  <si>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</si>
  <si>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</si>
  <si>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</si>
  <si>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</si>
  <si>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</si>
  <si>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</si>
  <si>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</si>
  <si>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</si>
  <si>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</si>
  <si>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</si>
  <si>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</si>
  <si>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</si>
  <si>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</si>
  <si>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</si>
  <si>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</si>
  <si>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</si>
  <si>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</si>
  <si>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</si>
  <si>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</si>
  <si>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</si>
  <si>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</si>
  <si>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</si>
  <si>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</si>
  <si>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</si>
  <si>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</si>
  <si>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</si>
  <si>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</si>
  <si>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</si>
  <si>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</si>
  <si>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</si>
  <si>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</si>
  <si>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</si>
  <si>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</si>
  <si>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</si>
  <si>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</si>
  <si>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</si>
  <si>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</si>
  <si>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</si>
  <si>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</si>
  <si>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</si>
  <si>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</si>
  <si>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</si>
  <si>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</si>
  <si>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</si>
  <si>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</si>
  <si>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</si>
  <si>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</si>
  <si>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</si>
  <si>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</si>
  <si>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</si>
  <si>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</si>
  <si>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</si>
  <si>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</si>
  <si>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</si>
  <si>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</si>
  <si>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</si>
  <si>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</si>
  <si>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</si>
  <si>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</si>
  <si>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</si>
  <si>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</si>
  <si>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</si>
  <si>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</si>
  <si>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</si>
  <si>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</si>
  <si>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</si>
  <si>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</si>
  <si>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</si>
  <si>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</si>
  <si>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</si>
  <si>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</si>
  <si>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</si>
  <si>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</si>
  <si>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</si>
  <si>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</si>
  <si>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</si>
  <si>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</si>
  <si>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</si>
  <si>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</si>
  <si>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</si>
  <si>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</si>
  <si>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</si>
  <si>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</si>
  <si>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</si>
  <si>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</si>
  <si>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</si>
  <si>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</si>
  <si>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</si>
  <si>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</si>
  <si>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</si>
  <si>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</si>
  <si>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</si>
  <si>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</si>
  <si>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</si>
  <si>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</si>
  <si>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</si>
  <si>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</si>
  <si>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</si>
  <si>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</si>
  <si>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</si>
  <si>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</si>
  <si>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</si>
  <si>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</si>
  <si>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</si>
  <si>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</si>
  <si>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</si>
  <si>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</si>
  <si>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</si>
  <si>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</si>
  <si>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</si>
  <si>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</si>
  <si>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</si>
  <si>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</si>
  <si>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</si>
  <si>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</si>
  <si>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</si>
  <si>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</si>
  <si>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</si>
  <si>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</si>
  <si>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</si>
  <si>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</si>
  <si>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</si>
  <si>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</si>
  <si>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</si>
  <si>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</si>
  <si>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</si>
  <si>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</si>
  <si>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</si>
  <si>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</si>
  <si>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</si>
  <si>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</si>
  <si>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</si>
  <si>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</si>
  <si>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</si>
  <si>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</si>
  <si>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</si>
  <si>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</si>
  <si>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</si>
  <si>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</si>
  <si>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</si>
  <si>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</si>
  <si>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</si>
  <si>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</si>
  <si>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</si>
  <si>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</si>
  <si>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</si>
  <si>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</si>
  <si>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</si>
  <si>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</si>
  <si>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</si>
  <si>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</si>
  <si>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</si>
  <si>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</si>
  <si>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</si>
  <si>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</si>
  <si>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</si>
  <si>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</si>
  <si>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</si>
  <si>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</si>
  <si>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</si>
  <si>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</si>
  <si>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</si>
  <si>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</si>
  <si>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</si>
  <si>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</si>
  <si>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</si>
  <si>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</si>
  <si>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</si>
  <si>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</si>
  <si>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</si>
  <si>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</si>
  <si>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</si>
  <si>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</si>
  <si>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</si>
  <si>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</si>
  <si>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</si>
  <si>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</si>
  <si>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</si>
  <si>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</si>
  <si>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</si>
  <si>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</si>
  <si>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</si>
  <si>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</si>
  <si>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</si>
  <si>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</si>
  <si>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</si>
  <si>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</si>
  <si>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</si>
  <si>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</si>
  <si>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</si>
  <si>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</si>
  <si>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</si>
  <si>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</si>
  <si>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</si>
  <si>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</si>
  <si>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</si>
  <si>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</si>
  <si>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</si>
  <si>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</si>
  <si>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</si>
  <si>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</si>
  <si>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</si>
  <si>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</si>
  <si>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</si>
  <si>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</si>
  <si>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</si>
  <si>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</si>
  <si>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</si>
  <si>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</si>
  <si>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</si>
  <si>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</si>
  <si>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</si>
  <si>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</si>
  <si>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</si>
  <si>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</si>
  <si>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</si>
  <si>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</si>
  <si>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</si>
  <si>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</si>
  <si>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</si>
  <si>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</si>
  <si>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</si>
  <si>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</si>
  <si>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</si>
  <si>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</si>
  <si>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</si>
  <si>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</si>
  <si>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</si>
  <si>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</si>
  <si>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</si>
  <si>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</si>
  <si>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</si>
  <si>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</si>
  <si>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</si>
  <si>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</si>
  <si>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</si>
  <si>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</si>
  <si>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</si>
  <si>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</si>
  <si>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</si>
  <si>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</si>
  <si>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</si>
  <si>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</si>
  <si>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</si>
  <si>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</si>
  <si>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</si>
  <si>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</si>
  <si>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</si>
  <si>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</si>
  <si>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</si>
  <si>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</si>
  <si>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</si>
  <si>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</si>
  <si>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</si>
  <si>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</si>
  <si>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</si>
  <si>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</si>
  <si>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</si>
  <si>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</si>
  <si>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</si>
  <si>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</si>
  <si>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</si>
  <si>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</si>
  <si>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</si>
  <si>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</si>
  <si>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</si>
  <si>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</si>
  <si>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</si>
  <si>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</si>
  <si>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</si>
  <si>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</si>
  <si>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</si>
  <si>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</si>
  <si>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</si>
  <si>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</si>
  <si>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</si>
  <si>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</si>
  <si>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</si>
  <si>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</si>
  <si>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</si>
  <si>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</si>
  <si>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</si>
  <si>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</si>
  <si>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</si>
  <si>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</si>
  <si>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</si>
  <si>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</si>
  <si>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</si>
  <si>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</si>
  <si>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</si>
  <si>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</si>
  <si>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</si>
  <si>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</si>
  <si>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</si>
  <si>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</si>
  <si>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</si>
  <si>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</si>
  <si>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</si>
  <si>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</si>
  <si>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</si>
  <si>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</si>
  <si>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</si>
  <si>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</si>
  <si>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</si>
  <si>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</si>
  <si>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</si>
  <si>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</si>
  <si>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</si>
  <si>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</si>
  <si>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</si>
  <si>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</si>
  <si>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</si>
  <si>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</si>
  <si>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</si>
  <si>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</si>
  <si>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</si>
  <si>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</si>
  <si>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</si>
  <si>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</si>
  <si>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</si>
  <si>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</si>
  <si>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</si>
  <si>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</si>
  <si>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</si>
  <si>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</si>
  <si>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</si>
  <si>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</si>
  <si>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</si>
  <si>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</si>
  <si>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</si>
  <si>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</si>
  <si>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</si>
  <si>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</si>
  <si>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</si>
  <si>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</si>
  <si>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</si>
  <si>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</si>
  <si>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</si>
  <si>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</si>
  <si>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</si>
  <si>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</si>
  <si>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</si>
  <si>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</si>
  <si>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</si>
  <si>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</si>
  <si>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</si>
  <si>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</si>
  <si>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</si>
  <si>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</si>
  <si>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</si>
  <si>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</si>
  <si>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</si>
  <si>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</si>
  <si>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</si>
  <si>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</si>
  <si>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</si>
  <si>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</si>
  <si>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</si>
  <si>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</si>
  <si>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</si>
  <si>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</si>
  <si>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</si>
  <si>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</si>
  <si>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</si>
  <si>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</si>
  <si>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</si>
  <si>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</si>
  <si>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</si>
  <si>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</si>
  <si>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</si>
  <si>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</si>
  <si>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</si>
  <si>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</si>
  <si>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</si>
  <si>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</si>
  <si>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</si>
  <si>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</si>
  <si>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</si>
  <si>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</si>
  <si>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</si>
  <si>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</si>
  <si>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</si>
  <si>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</si>
  <si>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</si>
  <si>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</si>
  <si>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</si>
  <si>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</si>
  <si>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</si>
  <si>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</si>
  <si>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</si>
  <si>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</si>
  <si>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</si>
  <si>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</si>
  <si>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</si>
  <si>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</si>
  <si>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</si>
  <si>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</si>
  <si>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</si>
  <si>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</si>
  <si>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</si>
  <si>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</si>
  <si>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</si>
  <si>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</si>
  <si>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</si>
  <si>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</si>
  <si>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</si>
  <si>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</si>
  <si>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</si>
  <si>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</si>
  <si>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</si>
  <si>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</si>
  <si>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</si>
  <si>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</si>
  <si>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</si>
  <si>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</si>
  <si>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</si>
  <si>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</si>
  <si>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</si>
  <si>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</si>
  <si>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</si>
  <si>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</si>
  <si>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</si>
  <si>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</si>
  <si>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</si>
  <si>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</si>
  <si>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</si>
  <si>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</si>
  <si>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</si>
  <si>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</si>
  <si>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</si>
  <si>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</si>
  <si>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</si>
  <si>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</si>
  <si>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</si>
  <si>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</si>
  <si>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</si>
  <si>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</si>
  <si>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</si>
  <si>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</si>
  <si>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</si>
  <si>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</si>
  <si>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</si>
  <si>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</si>
  <si>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</si>
  <si>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</si>
  <si>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</si>
  <si>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</si>
  <si>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</si>
  <si>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</si>
  <si>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</si>
  <si>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</si>
  <si>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</si>
  <si>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</si>
  <si>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</si>
  <si>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</si>
  <si>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</si>
  <si>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</si>
  <si>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</si>
  <si>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</si>
  <si>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</si>
  <si>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</si>
  <si>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</si>
  <si>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</si>
  <si>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</si>
  <si>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</si>
  <si>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</si>
  <si>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</si>
  <si>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</si>
  <si>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</si>
  <si>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</si>
  <si>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</si>
  <si>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</si>
  <si>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</si>
  <si>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</si>
  <si>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</si>
  <si>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</si>
  <si>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</si>
  <si>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</si>
  <si>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</si>
  <si>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</si>
  <si>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</si>
  <si>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</si>
  <si>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</si>
  <si>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</si>
  <si>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</si>
  <si>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</si>
  <si>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</si>
  <si>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</si>
  <si>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</si>
  <si>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</si>
  <si>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</si>
  <si>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</si>
  <si>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</si>
  <si>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</si>
  <si>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</si>
  <si>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</si>
  <si>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</si>
  <si>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</si>
  <si>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</si>
  <si>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</si>
  <si>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</si>
  <si>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</si>
  <si>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</si>
  <si>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</si>
  <si>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</si>
  <si>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</si>
  <si>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</si>
  <si>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</si>
  <si>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</si>
  <si>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</si>
  <si>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</si>
  <si>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</si>
  <si>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</si>
  <si>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</si>
  <si>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</si>
  <si>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</si>
  <si>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</si>
  <si>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</si>
  <si>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</si>
  <si>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</si>
  <si>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</si>
  <si>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</si>
  <si>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</si>
  <si>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</si>
  <si>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</si>
  <si>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</si>
  <si>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</si>
  <si>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</si>
  <si>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</si>
  <si>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</si>
  <si>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</si>
  <si>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</si>
  <si>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</si>
  <si>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</si>
  <si>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</si>
  <si>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</si>
  <si>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</si>
  <si>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</si>
  <si>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</si>
  <si>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</si>
  <si>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</si>
  <si>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</si>
  <si>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</si>
  <si>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</si>
  <si>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</si>
  <si>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</si>
  <si>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</si>
  <si>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</si>
  <si>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</si>
  <si>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</si>
  <si>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</si>
  <si>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</si>
  <si>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</si>
  <si>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</si>
  <si>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</si>
  <si>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</si>
  <si>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</si>
  <si>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</si>
  <si>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</si>
  <si>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</si>
  <si>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</si>
  <si>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</si>
  <si>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</si>
  <si>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</si>
  <si>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</si>
  <si>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</si>
  <si>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</si>
  <si>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</si>
  <si>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</si>
  <si>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</si>
  <si>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</si>
  <si>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</si>
  <si>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</si>
  <si>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</si>
  <si>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</si>
  <si>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</si>
  <si>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</si>
  <si>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</si>
  <si>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</si>
  <si>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</si>
  <si>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</si>
  <si>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</si>
  <si>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</si>
  <si>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</si>
  <si>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</si>
  <si>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</si>
  <si>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</si>
  <si>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</si>
  <si>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</si>
  <si>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</si>
  <si>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</si>
  <si>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</si>
  <si>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</si>
  <si>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</si>
  <si>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</si>
  <si>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</si>
  <si>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</si>
  <si>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</si>
  <si>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</si>
  <si>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</si>
  <si>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</si>
  <si>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</si>
  <si>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</si>
  <si>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</si>
  <si>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</si>
  <si>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</si>
  <si>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</si>
  <si>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</si>
  <si>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</si>
  <si>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</si>
  <si>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</si>
  <si>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</si>
  <si>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</si>
  <si>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</si>
  <si>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</si>
  <si>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</si>
  <si>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</si>
  <si>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</si>
  <si>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</si>
  <si>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</si>
  <si>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</si>
  <si>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</si>
  <si>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</si>
  <si>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</si>
  <si>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</si>
  <si>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</si>
  <si>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</si>
  <si>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</si>
  <si>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</si>
  <si>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</si>
  <si>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</si>
  <si>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</si>
  <si>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</si>
  <si>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</si>
  <si>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</si>
  <si>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.29/1</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</si>
  <si>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</si>
  <si>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</si>
  <si>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</si>
  <si>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</si>
  <si>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</si>
  <si>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</si>
  <si>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</si>
  <si>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</si>
  <si>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</si>
  <si>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</si>
  <si>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</si>
  <si>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</si>
  <si>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</si>
  <si>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</si>
  <si>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</si>
  <si>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</si>
  <si>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</si>
  <si>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</si>
  <si>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</si>
  <si>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</si>
  <si>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</si>
  <si>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</si>
  <si>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</si>
  <si>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</si>
  <si>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Amartya sarkar</t>
  </si>
  <si>
    <t>Sanjay Kr Gupta</t>
  </si>
  <si>
    <t>ALOK SINHA</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</si>
  <si>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</si>
  <si>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</si>
  <si>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</si>
  <si>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</si>
  <si>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</si>
  <si>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</si>
  <si>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</si>
  <si>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</si>
  <si>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</si>
  <si>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</si>
  <si>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</si>
  <si>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</si>
  <si>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</si>
  <si>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</si>
  <si>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</si>
  <si>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</si>
  <si>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</si>
  <si>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</si>
  <si>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</si>
  <si>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</si>
  <si>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</si>
  <si>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</si>
  <si>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</si>
  <si>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</si>
  <si>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</si>
  <si>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</si>
  <si>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</si>
  <si>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</si>
  <si>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</si>
  <si>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</si>
  <si>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</si>
  <si>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</si>
  <si>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</si>
  <si>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</si>
  <si>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</si>
  <si>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</si>
  <si>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</si>
  <si>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</si>
  <si>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</si>
  <si>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</si>
  <si>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</si>
  <si>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</si>
  <si>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</si>
  <si>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</si>
  <si>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</si>
  <si>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</si>
  <si>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</si>
  <si>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</si>
  <si>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</si>
  <si>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</si>
  <si>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</si>
  <si>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</si>
  <si>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</si>
  <si>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</si>
  <si>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</si>
  <si>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</si>
  <si>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</si>
  <si>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</si>
  <si>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</si>
  <si>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</si>
  <si>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</si>
  <si>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</si>
  <si>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</si>
  <si>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</si>
  <si>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</si>
  <si>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</si>
  <si>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</si>
  <si>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</si>
  <si>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</si>
  <si>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</si>
  <si>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</si>
  <si>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</si>
  <si>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</si>
  <si>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</si>
  <si>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</si>
  <si>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</si>
  <si>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</si>
  <si>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</si>
  <si>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</si>
  <si>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</si>
  <si>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</si>
  <si>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</si>
  <si>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</si>
  <si>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</si>
  <si>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</si>
  <si>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</si>
  <si>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</si>
  <si>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</si>
  <si>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</si>
  <si>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</si>
  <si>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</si>
  <si>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</si>
  <si>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</si>
  <si>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</si>
  <si>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</si>
  <si>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</si>
  <si>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</si>
  <si>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</si>
  <si>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</si>
  <si>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</si>
  <si>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</si>
  <si>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</si>
  <si>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</si>
  <si>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</si>
  <si>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</si>
  <si>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</si>
  <si>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</si>
  <si>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</si>
  <si>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</si>
  <si>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</si>
  <si>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</si>
  <si>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</si>
  <si>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</si>
  <si>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</si>
  <si>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</si>
  <si>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</si>
  <si>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</si>
  <si>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</si>
  <si>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</si>
  <si>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</si>
  <si>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</si>
  <si>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</si>
  <si>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</si>
  <si>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</si>
  <si>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</si>
  <si>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</si>
  <si>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</si>
  <si>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</si>
  <si>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</si>
  <si>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</si>
  <si>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</si>
  <si>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</si>
  <si>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</si>
  <si>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</si>
  <si>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</si>
  <si>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</si>
  <si>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</si>
  <si>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</si>
  <si>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</si>
  <si>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1M RC</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</si>
  <si>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</si>
  <si>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</si>
  <si>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</si>
  <si>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</si>
  <si>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</si>
  <si>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</si>
  <si>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</si>
  <si>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</si>
  <si>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</si>
  <si>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</si>
  <si>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</si>
  <si>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</si>
  <si>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</si>
  <si>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</si>
  <si>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</si>
  <si>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</si>
  <si>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</si>
  <si>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</si>
  <si>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</si>
  <si>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</si>
  <si>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</si>
  <si>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</si>
  <si>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</si>
  <si>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</si>
  <si>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</si>
  <si>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</si>
  <si>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</si>
  <si>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</si>
  <si>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</si>
  <si>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</si>
  <si>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</si>
  <si>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</si>
  <si>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</si>
  <si>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ALOK JANA   VARUN TYAGI</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</si>
  <si>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</si>
  <si>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</si>
  <si>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</si>
  <si>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</si>
  <si>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</si>
  <si>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</si>
  <si>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</si>
  <si>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</si>
  <si>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</si>
  <si>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</si>
  <si>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</si>
  <si>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</si>
  <si>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</si>
  <si>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</si>
  <si>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</si>
  <si>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</si>
  <si>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</si>
  <si>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</si>
  <si>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</si>
  <si>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</si>
  <si>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</si>
  <si>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</si>
  <si>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</si>
  <si>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</si>
  <si>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</si>
  <si>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</si>
  <si>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</si>
  <si>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</si>
  <si>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</si>
  <si>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</si>
  <si>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</si>
  <si>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</si>
  <si>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</si>
  <si>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</si>
  <si>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</si>
  <si>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</si>
  <si>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</si>
  <si>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</si>
  <si>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</si>
  <si>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</si>
  <si>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</si>
  <si>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</si>
  <si>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6D/5</t>
  </si>
  <si>
    <t>25/1A   25/1B</t>
  </si>
  <si>
    <t>RA 12</t>
  </si>
  <si>
    <t>wip</t>
  </si>
  <si>
    <t>3/0A       3/0B</t>
  </si>
  <si>
    <t>Final Checking</t>
  </si>
  <si>
    <t>DONE</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</si>
  <si>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</si>
  <si>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</si>
  <si>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</si>
  <si>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</si>
  <si>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</si>
  <si>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</si>
  <si>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</si>
  <si>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</si>
  <si>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</si>
  <si>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</si>
  <si>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</si>
  <si>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Final Sag Complete</t>
  </si>
  <si>
    <t>complete</t>
  </si>
  <si>
    <t>S/S Gantry To AP-5/0</t>
  </si>
  <si>
    <t>Approved on 17.2.26</t>
  </si>
  <si>
    <t>AP 5 to AP 5B</t>
  </si>
  <si>
    <t>AP 5B To AP 7/0</t>
  </si>
  <si>
    <t>UCS</t>
  </si>
  <si>
    <t>Final Sag WIP</t>
  </si>
  <si>
    <t>22--03-2026</t>
  </si>
  <si>
    <t>Rupesh Kumar</t>
  </si>
  <si>
    <t>3/0B</t>
  </si>
  <si>
    <t>3/0A</t>
  </si>
  <si>
    <t>Paying out Complete</t>
  </si>
  <si>
    <t>DD+3 1M RC</t>
  </si>
  <si>
    <t xml:space="preserve">2/1 A </t>
  </si>
  <si>
    <t>yes</t>
  </si>
  <si>
    <t>RA-14</t>
  </si>
  <si>
    <t>RA-15</t>
  </si>
  <si>
    <t>RA -9</t>
  </si>
  <si>
    <t xml:space="preserve">2/1B </t>
  </si>
  <si>
    <t>Prop set Next: Work start after clear ROW</t>
  </si>
  <si>
    <t xml:space="preserve">                                                                                   Rajasthan IV A 400 KV LINE - STATUTORY APPROVAL STATUS</t>
  </si>
  <si>
    <t>KEC RESPONSIBILITY</t>
  </si>
  <si>
    <t>APRAAVA RESPONSIBILITY</t>
  </si>
  <si>
    <t>S N</t>
  </si>
  <si>
    <t>Loc No.</t>
  </si>
  <si>
    <t>Asset Owner</t>
  </si>
  <si>
    <t>Submission by KEC</t>
  </si>
  <si>
    <t>Submission to Asset Owner</t>
  </si>
  <si>
    <t>Date of Joint site visit</t>
  </si>
  <si>
    <t>Demand letter from Asset Owner</t>
  </si>
  <si>
    <t>Letter submission/ Demand fulfillment</t>
  </si>
  <si>
    <t>Date of NOC/ Approval</t>
  </si>
  <si>
    <t>Target date for NOC</t>
  </si>
  <si>
    <t>Status as on 31-03-2026</t>
  </si>
  <si>
    <t>Power Line Crossing for Line (12 Nos)</t>
  </si>
  <si>
    <t>AP 2 -  3/1</t>
  </si>
  <si>
    <t>400KV D/C</t>
  </si>
  <si>
    <t>APRAAVA</t>
  </si>
  <si>
    <t>01.02.2026</t>
  </si>
  <si>
    <t>PL crossing Apraava's Line.
Technical team approved during check survey</t>
  </si>
  <si>
    <t>AP4-AP5</t>
  </si>
  <si>
    <t>220KV D/C</t>
  </si>
  <si>
    <t>AMPIN</t>
  </si>
  <si>
    <t>01.04.2026</t>
  </si>
  <si>
    <t>30.04.2026</t>
  </si>
  <si>
    <t>AP 5D - AP 5E</t>
  </si>
  <si>
    <t>132KV S/C</t>
  </si>
  <si>
    <t>21.02.2026</t>
  </si>
  <si>
    <t>06.03.2026</t>
  </si>
  <si>
    <t>15.04.2026</t>
  </si>
  <si>
    <t>Joint Site visit planned by 7th April</t>
  </si>
  <si>
    <t>AP 6D/5 - AP 7/0</t>
  </si>
  <si>
    <t>132KV D/C</t>
  </si>
  <si>
    <t>AP25 - AP 26</t>
  </si>
  <si>
    <t>25.09.2025</t>
  </si>
  <si>
    <t>07.11.2025</t>
  </si>
  <si>
    <t>AP 27- AP 27A</t>
  </si>
  <si>
    <t>220KV S/C</t>
  </si>
  <si>
    <t>24.05.2025</t>
  </si>
  <si>
    <t>30.05.2025</t>
  </si>
  <si>
    <t>31.08.2025</t>
  </si>
  <si>
    <t>Demand letter awiated</t>
  </si>
  <si>
    <t>AP 50-AP 51</t>
  </si>
  <si>
    <t>26.08.2025</t>
  </si>
  <si>
    <t>Barmer</t>
  </si>
  <si>
    <t>AP 58-AP 59</t>
  </si>
  <si>
    <t>AP 111-AP 112</t>
  </si>
  <si>
    <t>05.06.2025</t>
  </si>
  <si>
    <t>30.06.2025</t>
  </si>
  <si>
    <t>28.08.2025</t>
  </si>
  <si>
    <t>AP 144-AP 145</t>
  </si>
  <si>
    <t>Sirohi</t>
  </si>
  <si>
    <t>AP 152-AP 153</t>
  </si>
  <si>
    <t>AP 154-AP 155</t>
  </si>
  <si>
    <t>21.11.2025</t>
  </si>
  <si>
    <t>28.01.2026</t>
  </si>
  <si>
    <t>17.02.2026</t>
  </si>
  <si>
    <t>14.07.2025</t>
  </si>
  <si>
    <t>06.10.2025</t>
  </si>
  <si>
    <t>Demand letter expected by 7th April</t>
  </si>
  <si>
    <t>08.09.2025</t>
  </si>
  <si>
    <t>28.10.2025</t>
  </si>
  <si>
    <t>06.12.2025</t>
  </si>
  <si>
    <t>Railway Crossing (02 Nos)</t>
  </si>
  <si>
    <t>AP 46 - AP 47</t>
  </si>
  <si>
    <t>NWR</t>
  </si>
  <si>
    <t>03.08.2025</t>
  </si>
  <si>
    <t>27.08.2025</t>
  </si>
  <si>
    <t>13.11.2025</t>
  </si>
  <si>
    <t>19.11.2025</t>
  </si>
  <si>
    <t>AP 150 - AP 151</t>
  </si>
  <si>
    <t>18.08.2025</t>
  </si>
  <si>
    <t>SH Crossing (07 Nos)</t>
  </si>
  <si>
    <t>5/6 - AP 5A/0</t>
  </si>
  <si>
    <t>SH- 65
Sheo  - Phalsund</t>
  </si>
  <si>
    <t xml:space="preserve"> AP 53-AP 54</t>
  </si>
  <si>
    <t>31.05.2025</t>
  </si>
  <si>
    <t>25.06.2025</t>
  </si>
  <si>
    <t>13.08.2025</t>
  </si>
  <si>
    <t>15.10.2025</t>
  </si>
  <si>
    <t>24.09.2025</t>
  </si>
  <si>
    <t>21.08.2025</t>
  </si>
  <si>
    <t>103/1-104/0</t>
  </si>
  <si>
    <t>Bagoda-Sindhari SH</t>
  </si>
  <si>
    <t>Oil Line Crossing (06 Nos)</t>
  </si>
  <si>
    <t>Required document for final approval</t>
  </si>
  <si>
    <t>AP 29 - AP 29/1</t>
  </si>
  <si>
    <t>Vedanta Cairn Oil &amp; Pipeline</t>
  </si>
  <si>
    <t>28.05.2025</t>
  </si>
  <si>
    <t>12.06.2025</t>
  </si>
  <si>
    <t>20.06.2025</t>
  </si>
  <si>
    <t>26.09.2025</t>
  </si>
  <si>
    <t>AP 36A - AP 37</t>
  </si>
  <si>
    <t>Mangla Crude Oil Pipeline</t>
  </si>
  <si>
    <t>11.06.2025</t>
  </si>
  <si>
    <t>17.11.2025</t>
  </si>
  <si>
    <t>31.12.2025</t>
  </si>
  <si>
    <t>Hard copies submitted on 06.03.2026</t>
  </si>
  <si>
    <t>AP 99B  - AP 99C</t>
  </si>
  <si>
    <t>GSPL</t>
  </si>
  <si>
    <t>19.06.2025</t>
  </si>
  <si>
    <t>Soft copies submitted through mail and hard copies will be submitted as per confirmation of address.</t>
  </si>
  <si>
    <t>AP 102/1 - AP 102/2</t>
  </si>
  <si>
    <t>HPCL Rajasthan Refinery Ltd.</t>
  </si>
  <si>
    <t>09.06.2025</t>
  </si>
  <si>
    <t>22.07.2025</t>
  </si>
  <si>
    <t>AP 134 - AP 134A</t>
  </si>
  <si>
    <t>BPPL</t>
  </si>
  <si>
    <t>16.06.2025</t>
  </si>
  <si>
    <t>24.07.2025</t>
  </si>
  <si>
    <t>AP 149 - AP 149A</t>
  </si>
  <si>
    <t>HMEL</t>
  </si>
  <si>
    <t>01.07.2025</t>
  </si>
  <si>
    <t>Forest Proposal (01 Nos)</t>
  </si>
  <si>
    <t>FP/RJ/PWR_TRANS/554020/2025</t>
  </si>
  <si>
    <t>MoECC</t>
  </si>
  <si>
    <t>04.03.2026</t>
  </si>
  <si>
    <t>21.01.2026 (Stage-1)</t>
  </si>
  <si>
    <t>Demand letter received on 16.02.2026
Payment done on 04.03.2026
Processing for Stage-II approval</t>
  </si>
  <si>
    <t>Defence Proposal (01 Nos)</t>
  </si>
  <si>
    <t>For Whole Line</t>
  </si>
  <si>
    <t>Ministry of Defence</t>
  </si>
  <si>
    <t>14.08.2025</t>
  </si>
  <si>
    <t>Aviation Proposal (01 Nos)</t>
  </si>
  <si>
    <t>NOCAS</t>
  </si>
  <si>
    <t>Applied for 497 loc.</t>
  </si>
  <si>
    <t>497/497</t>
  </si>
  <si>
    <t>PTCC Proposal (01 Nos)</t>
  </si>
  <si>
    <t>07.02.2026</t>
  </si>
  <si>
    <t>File submitted and NOC from Defence, Railway &amp; Local BSNL office is awaited</t>
  </si>
  <si>
    <t>765kV LILO Line</t>
  </si>
  <si>
    <t>Will be submitted by 1st Apr 26</t>
  </si>
  <si>
    <t>Due to ambiguity in submitting single or separate application for LI and LO circuits, process is delayed. Now got the clarity from PGCIL lines and separte application will be submitted.</t>
  </si>
  <si>
    <t>24.03.26</t>
  </si>
  <si>
    <t>Will be submitted by 28th Mar 26</t>
  </si>
  <si>
    <t>Will be submitted by 7th Apr 26</t>
  </si>
  <si>
    <t>Section 164</t>
  </si>
  <si>
    <t>30.01.2026</t>
  </si>
  <si>
    <r>
      <t xml:space="preserve">Barmer-Jodhpur Single Track
</t>
    </r>
    <r>
      <rPr>
        <b/>
        <sz val="12"/>
        <color theme="1"/>
        <rFont val="Arial"/>
        <family val="2"/>
      </rPr>
      <t>Electrified</t>
    </r>
  </si>
  <si>
    <r>
      <t xml:space="preserve">Jalore-Bhinmal Single Track
</t>
    </r>
    <r>
      <rPr>
        <b/>
        <sz val="12"/>
        <rFont val="Arial"/>
        <family val="2"/>
      </rPr>
      <t>Electrified</t>
    </r>
  </si>
  <si>
    <r>
      <t xml:space="preserve">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(Non-Refundable)</t>
    </r>
    <r>
      <rPr>
        <sz val="12"/>
        <color theme="1"/>
        <rFont val="Calibri"/>
        <family val="2"/>
        <scheme val="minor"/>
      </rPr>
      <t xml:space="preserve">
4. Processing fee (E-payment mode) : Rs. 25,000 + 18% GST  </t>
    </r>
    <r>
      <rPr>
        <b/>
        <sz val="12"/>
        <color theme="1"/>
        <rFont val="Calibri"/>
        <family val="2"/>
        <scheme val="minor"/>
      </rPr>
      <t>(Non-Refundable)</t>
    </r>
    <r>
      <rPr>
        <sz val="12"/>
        <color theme="1"/>
        <rFont val="Calibri"/>
        <family val="2"/>
        <scheme val="minor"/>
      </rPr>
      <t xml:space="preserve">
5. Concrete slab work on pipeline at crossing to be done by Apraava.</t>
    </r>
  </si>
  <si>
    <r>
      <t xml:space="preserve">1. Joint agreement to be signed
2.  Special contingency insurance policy (2.5cr) to be taken till the completion of work
3. Security deposit (DD) : Rs. 2 lakh - </t>
    </r>
    <r>
      <rPr>
        <b/>
        <sz val="12"/>
        <color theme="1"/>
        <rFont val="Calibri"/>
        <family val="2"/>
        <scheme val="minor"/>
      </rPr>
      <t xml:space="preserve">Refundable
</t>
    </r>
    <r>
      <rPr>
        <sz val="12"/>
        <color theme="1"/>
        <rFont val="Calibri"/>
        <family val="2"/>
        <scheme val="minor"/>
      </rPr>
      <t>4. Processing fee &amp; Supervision charges (DD) : Rs.1.18 lakh</t>
    </r>
    <r>
      <rPr>
        <b/>
        <sz val="12"/>
        <color theme="1"/>
        <rFont val="Calibri"/>
        <family val="2"/>
        <scheme val="minor"/>
      </rPr>
      <t xml:space="preserve"> (Non-Refundable)
</t>
    </r>
    <r>
      <rPr>
        <sz val="12"/>
        <color theme="1"/>
        <rFont val="Calibri"/>
        <family val="2"/>
        <scheme val="minor"/>
      </rPr>
      <t>5. AC mitigation Earthing work to be done by Apraava.</t>
    </r>
  </si>
  <si>
    <r>
      <t>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 xml:space="preserve">Non-Refundable)
</t>
    </r>
    <r>
      <rPr>
        <sz val="12"/>
        <color theme="1"/>
        <rFont val="Calibri"/>
        <family val="2"/>
        <scheme val="minor"/>
      </rPr>
      <t xml:space="preserve">4. Processing fee (E-payment mode) : Rs. 25,000 + 18% GST  </t>
    </r>
    <r>
      <rPr>
        <b/>
        <sz val="12"/>
        <color theme="1"/>
        <rFont val="Calibri"/>
        <family val="2"/>
        <scheme val="minor"/>
      </rPr>
      <t xml:space="preserve">(Non-Refundable)
</t>
    </r>
    <r>
      <rPr>
        <sz val="12"/>
        <color theme="1"/>
        <rFont val="Calibri"/>
        <family val="2"/>
        <scheme val="minor"/>
      </rPr>
      <t>5.</t>
    </r>
    <r>
      <rPr>
        <b/>
        <sz val="12"/>
        <color theme="1"/>
        <rFont val="Calibri"/>
        <family val="2"/>
        <scheme val="minor"/>
      </rPr>
      <t xml:space="preserve"> </t>
    </r>
    <r>
      <rPr>
        <sz val="12"/>
        <color theme="1"/>
        <rFont val="Calibri"/>
        <family val="2"/>
        <scheme val="minor"/>
      </rPr>
      <t>AC mitigation Earthing work to be done by Apraava.</t>
    </r>
  </si>
  <si>
    <r>
      <t xml:space="preserve">1. Joint agreement to be signed
2. Processing fee (E-payment mode) : </t>
    </r>
    <r>
      <rPr>
        <sz val="12"/>
        <rFont val="Calibri"/>
        <family val="2"/>
        <scheme val="minor"/>
      </rPr>
      <t>Rs. 25,000 + 18% GST  (Non-Refundable)</t>
    </r>
    <r>
      <rPr>
        <sz val="12"/>
        <color theme="1"/>
        <rFont val="Calibri"/>
        <family val="2"/>
        <scheme val="minor"/>
      </rPr>
      <t xml:space="preserve">
3. Sepervision charges : Rs. 1.21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Rs.9.36 lakh - </t>
    </r>
    <r>
      <rPr>
        <b/>
        <sz val="12"/>
        <color theme="1"/>
        <rFont val="Calibri"/>
        <family val="2"/>
        <scheme val="minor"/>
      </rPr>
      <t xml:space="preserve">Non-Refundable
</t>
    </r>
    <r>
      <rPr>
        <sz val="12"/>
        <color rgb="FFFF0000"/>
        <rFont val="Calibri"/>
        <family val="2"/>
        <scheme val="minor"/>
      </rPr>
      <t>We need to conduct AC-DC interference survey to verify the effectiveness of the mitigation measures implemented, within 30 days of the completion of the crossing work and the charging of the HT Line.</t>
    </r>
  </si>
  <si>
    <r>
      <t xml:space="preserve">Hard copies submitted on 06.03.2026
</t>
    </r>
    <r>
      <rPr>
        <b/>
        <sz val="12"/>
        <color theme="1"/>
        <rFont val="Arial"/>
        <family val="2"/>
      </rPr>
      <t>(Stringing work completed)</t>
    </r>
  </si>
  <si>
    <r>
      <t xml:space="preserve">1. Joint agreement to be signed
2.  Security deposit : Rs. 5 lakh - </t>
    </r>
    <r>
      <rPr>
        <b/>
        <sz val="12"/>
        <color theme="1"/>
        <rFont val="Calibri"/>
        <family val="2"/>
        <scheme val="minor"/>
      </rPr>
      <t>Refundable</t>
    </r>
    <r>
      <rPr>
        <sz val="12"/>
        <color theme="1"/>
        <rFont val="Calibri"/>
        <family val="2"/>
        <scheme val="minor"/>
      </rPr>
      <t xml:space="preserve">
3. Sepervision charges : Rs. 1.475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Rs.3.304 lakh - </t>
    </r>
    <r>
      <rPr>
        <b/>
        <sz val="12"/>
        <color theme="1"/>
        <rFont val="Calibri"/>
        <family val="2"/>
        <scheme val="minor"/>
      </rPr>
      <t>Non-Refundable</t>
    </r>
  </si>
  <si>
    <t>Sindhari</t>
  </si>
  <si>
    <t>Mahadev Maa Construction</t>
  </si>
  <si>
    <t>Honey Bee</t>
  </si>
  <si>
    <t>Plan For APR'25</t>
  </si>
  <si>
    <t>Progress in APR'25</t>
  </si>
  <si>
    <t>Insulator hosting Done</t>
  </si>
  <si>
    <t>9A/0</t>
  </si>
  <si>
    <t>KMCC</t>
  </si>
  <si>
    <t>188.678 KmsApproved</t>
  </si>
  <si>
    <t>188.678 Kms Approved</t>
  </si>
  <si>
    <t xml:space="preserve">WIP - 10/5 New Gang </t>
  </si>
  <si>
    <t>Section  133-134, 147-148 are in progress</t>
  </si>
  <si>
    <t>Sec 112-113 &amp; 113- 113A in Progress</t>
  </si>
  <si>
    <t>WIP - 9/3 &amp; 99C/0,          WIP Loc Hold due to ROW - 7/2 &amp; 47/2</t>
  </si>
  <si>
    <t xml:space="preserve">Final Sag Complete (132 kv PLC ) </t>
  </si>
  <si>
    <t>Frustum Next :Chimney</t>
  </si>
  <si>
    <t xml:space="preserve">A ,B PCC Next: A,B Frustum </t>
  </si>
  <si>
    <t>WIP - 139/1</t>
  </si>
  <si>
    <t>Paying out WIP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</si>
</sst>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395">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22"/>
      <color rgb="FFFF0000"/>
      <name val="Calibri"/>
      <family val="2"/>
      <scheme val="minor"/>
    </font>
    <font>
      <sz val="14"/>
      <color rgb="FF000000"/>
      <name val="Aptos Narrow"/>
      <family val="2"/>
    </font>
    <font>
      <sz val="16"/>
      <color rgb="FF000000"/>
      <name val="Aptos Narrow"/>
      <family val="2"/>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8"/>
      <name val="Calibri"/>
      <family val="2"/>
      <scheme val="minor"/>
    </font>
    <font>
      <sz val="12"/>
      <name val="Calibri"/>
      <family val="2"/>
      <scheme val="minor"/>
    </font>
    <font>
      <b/>
      <sz val="28"/>
      <color rgb="FFFF3300"/>
      <name val="Arial"/>
      <family val="2"/>
    </font>
    <font>
      <b/>
      <sz val="28"/>
      <color rgb="FFFF0000"/>
      <name val="Arial"/>
      <family val="2"/>
    </font>
    <font>
      <b/>
      <sz val="26"/>
      <color rgb="FFFF3300"/>
      <name val="Arial"/>
      <family val="2"/>
    </font>
    <font>
      <sz val="8"/>
      <name val="Calibri"/>
      <family val="2"/>
      <scheme val="minor"/>
    </font>
    <font>
      <b/>
      <sz val="12"/>
      <color theme="1"/>
      <name val="Arial"/>
      <family val="2"/>
    </font>
    <font>
      <sz val="12"/>
      <color theme="1"/>
      <name val="Arial"/>
      <family val="2"/>
    </font>
    <font>
      <sz val="12"/>
      <name val="Arial"/>
      <family val="2"/>
    </font>
    <font>
      <b/>
      <sz val="12"/>
      <name val="Arial"/>
      <family val="2"/>
    </font>
    <font>
      <sz val="12"/>
      <color rgb="FFFF0000"/>
      <name val="Calibri"/>
      <family val="2"/>
      <scheme val="minor"/>
    </font>
    <font>
      <sz val="12"/>
      <color rgb="FFFF0000"/>
      <name val="Arial"/>
      <family val="2"/>
    </font>
    <font>
      <sz val="11"/>
      <color theme="0"/>
      <name val="Calibri"/>
      <family val="2"/>
      <scheme val="minor"/>
    </font>
    <font>
      <b/>
      <sz val="14"/>
      <name val="Swis721 Cn BT"/>
      <family val="2"/>
    </font>
    <font>
      <b/>
      <i/>
      <sz val="12"/>
      <name val="Swis721 Cn BT"/>
      <family val="2"/>
    </font>
  </fonts>
  <fills count="45">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7" tint="0.79998168889431442"/>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5" tint="0.39997558519241921"/>
        <bgColor indexed="64"/>
      </patternFill>
    </fill>
  </fills>
  <borders count="87">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
      <left style="medium">
        <color indexed="64"/>
      </left>
      <right/>
      <top style="thin">
        <color auto="1"/>
      </top>
      <bottom/>
      <diagonal/>
    </border>
  </borders>
  <cellStyleXfs count="164">
    <xf numFmtId="0" fontId="0" fillId="0" borderId="0"/>
    <xf numFmtId="43" fontId="255" fillId="0" borderId="0" applyFont="0" applyFill="0" applyBorder="0" applyAlignment="0" applyProtection="0"/>
    <xf numFmtId="44" fontId="255" fillId="0" borderId="0" applyFont="0" applyFill="0" applyBorder="0" applyAlignment="0" applyProtection="0"/>
    <xf numFmtId="9" fontId="255" fillId="0" borderId="0" applyFont="0" applyFill="0" applyBorder="0" applyAlignment="0" applyProtection="0"/>
    <xf numFmtId="0" fontId="256" fillId="26" borderId="54" applyNumberFormat="0" applyAlignment="0" applyProtection="0"/>
    <xf numFmtId="0" fontId="257" fillId="16" borderId="0" applyNumberFormat="0" applyBorder="0" applyAlignment="0" applyProtection="0"/>
    <xf numFmtId="0" fontId="255" fillId="17" borderId="0" applyNumberFormat="0" applyBorder="0" applyAlignment="0" applyProtection="0"/>
    <xf numFmtId="43" fontId="230" fillId="0" borderId="0" applyFont="0" applyFill="0" applyBorder="0" applyAlignment="0" applyProtection="0"/>
    <xf numFmtId="164" fontId="230" fillId="0" borderId="0" applyFont="0" applyFill="0" applyBorder="0" applyAlignment="0" applyProtection="0"/>
    <xf numFmtId="164" fontId="255" fillId="0" borderId="0" applyFont="0" applyFill="0" applyBorder="0" applyAlignment="0" applyProtection="0"/>
    <xf numFmtId="0" fontId="230" fillId="0" borderId="0"/>
    <xf numFmtId="0" fontId="230" fillId="0" borderId="0"/>
    <xf numFmtId="0" fontId="230" fillId="0" borderId="0"/>
    <xf numFmtId="0" fontId="230" fillId="0" borderId="0" applyNumberFormat="0" applyFont="0" applyFill="0" applyBorder="0" applyAlignment="0" applyProtection="0">
      <alignment vertical="top"/>
    </xf>
    <xf numFmtId="0" fontId="255" fillId="0" borderId="0"/>
    <xf numFmtId="0" fontId="258" fillId="0" borderId="0" applyNumberFormat="0" applyFill="0" applyBorder="0" applyProtection="0">
      <alignment vertical="top" wrapText="1"/>
    </xf>
    <xf numFmtId="0" fontId="230" fillId="0" borderId="0"/>
    <xf numFmtId="0" fontId="230" fillId="0" borderId="0"/>
    <xf numFmtId="0" fontId="230" fillId="0" borderId="0"/>
    <xf numFmtId="0" fontId="230" fillId="0" borderId="0"/>
    <xf numFmtId="0" fontId="255" fillId="0" borderId="0"/>
    <xf numFmtId="0" fontId="230" fillId="0" borderId="0"/>
    <xf numFmtId="0" fontId="255" fillId="0" borderId="0"/>
    <xf numFmtId="0" fontId="230" fillId="0" borderId="0"/>
    <xf numFmtId="0" fontId="230" fillId="0" borderId="0"/>
    <xf numFmtId="0" fontId="230" fillId="0" borderId="0"/>
    <xf numFmtId="0" fontId="230" fillId="0" borderId="0"/>
    <xf numFmtId="0" fontId="230" fillId="0" borderId="0"/>
    <xf numFmtId="0" fontId="230" fillId="0" borderId="0"/>
    <xf numFmtId="9" fontId="230" fillId="0" borderId="0" applyFont="0" applyFill="0" applyBorder="0" applyAlignment="0" applyProtection="0"/>
    <xf numFmtId="0" fontId="118" fillId="0" borderId="0"/>
    <xf numFmtId="0" fontId="118" fillId="0" borderId="0"/>
    <xf numFmtId="0" fontId="118" fillId="0" borderId="0"/>
    <xf numFmtId="0" fontId="118" fillId="0" borderId="0"/>
    <xf numFmtId="0" fontId="118" fillId="0" borderId="0"/>
    <xf numFmtId="0" fontId="230" fillId="0" borderId="0"/>
    <xf numFmtId="0" fontId="323" fillId="0" borderId="0"/>
    <xf numFmtId="0" fontId="118" fillId="0" borderId="0"/>
    <xf numFmtId="0" fontId="323" fillId="0" borderId="0"/>
    <xf numFmtId="0" fontId="118" fillId="0" borderId="0"/>
    <xf numFmtId="0" fontId="118" fillId="0" borderId="0"/>
    <xf numFmtId="0" fontId="118" fillId="0" borderId="0"/>
    <xf numFmtId="0" fontId="118" fillId="0" borderId="0"/>
    <xf numFmtId="0" fontId="118" fillId="0" borderId="0"/>
    <xf numFmtId="0" fontId="230" fillId="0" borderId="0"/>
    <xf numFmtId="0" fontId="230" fillId="0" borderId="0" applyNumberFormat="0" applyFill="0" applyBorder="0" applyAlignment="0" applyProtection="0"/>
    <xf numFmtId="0" fontId="324" fillId="32" borderId="73" applyNumberFormat="0" applyAlignment="0" applyProtection="0"/>
    <xf numFmtId="43" fontId="230" fillId="0" borderId="0" applyFont="0" applyFill="0" applyBorder="0" applyAlignment="0" applyProtection="0"/>
    <xf numFmtId="0" fontId="230" fillId="0" borderId="0"/>
    <xf numFmtId="0" fontId="230" fillId="0" borderId="0"/>
    <xf numFmtId="0" fontId="325" fillId="0" borderId="0" applyNumberFormat="0" applyFill="0" applyBorder="0" applyAlignment="0" applyProtection="0"/>
    <xf numFmtId="0" fontId="106" fillId="0" borderId="0"/>
    <xf numFmtId="43" fontId="104" fillId="0" borderId="0" applyFont="0" applyFill="0" applyBorder="0" applyAlignment="0" applyProtection="0"/>
    <xf numFmtId="44" fontId="104" fillId="0" borderId="0" applyFont="0" applyFill="0" applyBorder="0" applyAlignment="0" applyProtection="0"/>
    <xf numFmtId="9" fontId="104" fillId="0" borderId="0" applyFont="0" applyFill="0" applyBorder="0" applyAlignment="0" applyProtection="0"/>
    <xf numFmtId="0" fontId="104" fillId="17" borderId="0" applyNumberFormat="0" applyBorder="0" applyAlignment="0" applyProtection="0"/>
    <xf numFmtId="43" fontId="230" fillId="0" borderId="0" applyFont="0" applyFill="0" applyBorder="0" applyAlignment="0" applyProtection="0"/>
    <xf numFmtId="43" fontId="230" fillId="0" borderId="0" applyFont="0" applyFill="0" applyBorder="0" applyAlignment="0" applyProtection="0"/>
    <xf numFmtId="43" fontId="104" fillId="0" borderId="0" applyFont="0" applyFill="0" applyBorder="0" applyAlignment="0" applyProtection="0"/>
    <xf numFmtId="0" fontId="104" fillId="0" borderId="0"/>
    <xf numFmtId="0" fontId="104" fillId="0" borderId="0"/>
    <xf numFmtId="0" fontId="104" fillId="0" borderId="0"/>
    <xf numFmtId="0" fontId="104" fillId="0" borderId="0"/>
    <xf numFmtId="0" fontId="104" fillId="0" borderId="0"/>
    <xf numFmtId="0" fontId="104" fillId="0" borderId="0"/>
    <xf numFmtId="0" fontId="104" fillId="0" borderId="0"/>
    <xf numFmtId="0" fontId="104" fillId="0" borderId="0"/>
    <xf numFmtId="0" fontId="104" fillId="0" borderId="0"/>
    <xf numFmtId="0" fontId="104" fillId="0" borderId="0"/>
    <xf numFmtId="0" fontId="104" fillId="0" borderId="0"/>
    <xf numFmtId="0" fontId="104" fillId="0" borderId="0"/>
    <xf numFmtId="0" fontId="104" fillId="0" borderId="0"/>
    <xf numFmtId="0" fontId="104" fillId="0" borderId="0"/>
    <xf numFmtId="43" fontId="230" fillId="0" borderId="0" applyFont="0" applyFill="0" applyBorder="0" applyAlignment="0" applyProtection="0"/>
    <xf numFmtId="0" fontId="104" fillId="0" borderId="0"/>
    <xf numFmtId="0" fontId="104" fillId="0" borderId="0"/>
    <xf numFmtId="0" fontId="104" fillId="0" borderId="0"/>
    <xf numFmtId="0" fontId="104" fillId="0" borderId="0"/>
    <xf numFmtId="0" fontId="104" fillId="0" borderId="0"/>
    <xf numFmtId="0" fontId="104" fillId="0" borderId="0"/>
    <xf numFmtId="0" fontId="104" fillId="0" borderId="0"/>
    <xf numFmtId="0" fontId="104" fillId="0" borderId="0"/>
    <xf numFmtId="0" fontId="104" fillId="0" borderId="0"/>
    <xf numFmtId="0" fontId="104" fillId="0" borderId="0"/>
    <xf numFmtId="0" fontId="104" fillId="0" borderId="0"/>
    <xf numFmtId="0" fontId="10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43" fontId="53" fillId="0" borderId="0" applyFont="0" applyFill="0" applyBorder="0" applyAlignment="0" applyProtection="0"/>
    <xf numFmtId="44" fontId="53" fillId="0" borderId="0" applyFont="0" applyFill="0" applyBorder="0" applyAlignment="0" applyProtection="0"/>
    <xf numFmtId="9" fontId="53" fillId="0" borderId="0" applyFont="0" applyFill="0" applyBorder="0" applyAlignment="0" applyProtection="0"/>
    <xf numFmtId="0" fontId="53" fillId="17" borderId="0" applyNumberFormat="0" applyBorder="0" applyAlignment="0" applyProtection="0"/>
    <xf numFmtId="43" fontId="230" fillId="0" borderId="0" applyFont="0" applyFill="0" applyBorder="0" applyAlignment="0" applyProtection="0"/>
    <xf numFmtId="43"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43" fontId="230" fillId="0" borderId="0" applyFont="0" applyFill="0" applyBorder="0" applyAlignment="0" applyProtection="0"/>
    <xf numFmtId="0" fontId="53" fillId="0" borderId="0"/>
    <xf numFmtId="43" fontId="53" fillId="0" borderId="0" applyFont="0" applyFill="0" applyBorder="0" applyAlignment="0" applyProtection="0"/>
    <xf numFmtId="44" fontId="53" fillId="0" borderId="0" applyFont="0" applyFill="0" applyBorder="0" applyAlignment="0" applyProtection="0"/>
    <xf numFmtId="9" fontId="53" fillId="0" borderId="0" applyFont="0" applyFill="0" applyBorder="0" applyAlignment="0" applyProtection="0"/>
    <xf numFmtId="0" fontId="53" fillId="17" borderId="0" applyNumberFormat="0" applyBorder="0" applyAlignment="0" applyProtection="0"/>
    <xf numFmtId="43" fontId="230" fillId="0" borderId="0" applyFont="0" applyFill="0" applyBorder="0" applyAlignment="0" applyProtection="0"/>
    <xf numFmtId="43" fontId="230" fillId="0" borderId="0" applyFont="0" applyFill="0" applyBorder="0" applyAlignment="0" applyProtection="0"/>
    <xf numFmtId="43"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43" fontId="230"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cellStyleXfs>
  <cellXfs count="2314">
    <xf numFmtId="0" fontId="0" fillId="0" borderId="0" xfId="0"/>
    <xf numFmtId="0" fontId="199" fillId="2" borderId="1" xfId="0" applyFont="1" applyFill="1" applyBorder="1" applyAlignment="1" applyProtection="1">
      <alignment horizontal="center" vertical="center" wrapText="1"/>
      <protection hidden="1"/>
    </xf>
    <xf numFmtId="0" fontId="199" fillId="3" borderId="1" xfId="0" applyFont="1" applyFill="1" applyBorder="1" applyAlignment="1" applyProtection="1">
      <alignment horizontal="center" vertical="center" wrapText="1"/>
      <protection hidden="1"/>
    </xf>
    <xf numFmtId="165" fontId="200" fillId="4" borderId="2" xfId="0" applyNumberFormat="1" applyFont="1" applyFill="1" applyBorder="1" applyAlignment="1">
      <alignment horizontal="center" vertical="center"/>
    </xf>
    <xf numFmtId="0" fontId="201" fillId="0" borderId="2" xfId="0" applyFont="1" applyBorder="1" applyAlignment="1" applyProtection="1">
      <alignment vertical="center" wrapText="1"/>
      <protection hidden="1"/>
    </xf>
    <xf numFmtId="0" fontId="202" fillId="3" borderId="2" xfId="0" applyFont="1" applyFill="1" applyBorder="1" applyAlignment="1">
      <alignment horizontal="right" vertical="top" wrapText="1"/>
    </xf>
    <xf numFmtId="0" fontId="202" fillId="3" borderId="2" xfId="0" applyFont="1" applyFill="1" applyBorder="1" applyAlignment="1">
      <alignment horizontal="left" vertical="top" wrapText="1"/>
    </xf>
    <xf numFmtId="0" fontId="202" fillId="3" borderId="2" xfId="0" applyFont="1" applyFill="1" applyBorder="1" applyAlignment="1">
      <alignment horizontal="center" vertical="top" wrapText="1"/>
    </xf>
    <xf numFmtId="0" fontId="201" fillId="5" borderId="2" xfId="0" applyFont="1" applyFill="1" applyBorder="1" applyAlignment="1" applyProtection="1">
      <alignment vertical="center" wrapText="1"/>
      <protection hidden="1"/>
    </xf>
    <xf numFmtId="0" fontId="202" fillId="3" borderId="2" xfId="0" applyFont="1" applyFill="1" applyBorder="1" applyAlignment="1">
      <alignment horizontal="center" vertical="top"/>
    </xf>
    <xf numFmtId="0" fontId="203" fillId="0" borderId="0" xfId="0" applyFont="1"/>
    <xf numFmtId="1" fontId="200" fillId="4" borderId="3" xfId="0" applyNumberFormat="1" applyFont="1" applyFill="1" applyBorder="1" applyAlignment="1">
      <alignment horizontal="center" vertical="center" wrapText="1"/>
    </xf>
    <xf numFmtId="1" fontId="202" fillId="4" borderId="4" xfId="0" applyNumberFormat="1" applyFont="1" applyFill="1" applyBorder="1"/>
    <xf numFmtId="0" fontId="200" fillId="3" borderId="2" xfId="0" applyFont="1" applyFill="1" applyBorder="1" applyAlignment="1">
      <alignment horizontal="center" vertical="center" wrapText="1"/>
    </xf>
    <xf numFmtId="1" fontId="200" fillId="3" borderId="2" xfId="0" applyNumberFormat="1" applyFont="1" applyFill="1" applyBorder="1" applyAlignment="1">
      <alignment horizontal="left" vertical="center" wrapText="1"/>
    </xf>
    <xf numFmtId="1" fontId="203" fillId="3" borderId="2" xfId="0" applyNumberFormat="1" applyFont="1" applyFill="1" applyBorder="1" applyAlignment="1">
      <alignment horizontal="left" vertical="center" wrapText="1"/>
    </xf>
    <xf numFmtId="166" fontId="202" fillId="3" borderId="2" xfId="0" applyNumberFormat="1" applyFont="1" applyFill="1" applyBorder="1" applyAlignment="1">
      <alignment horizontal="center" vertical="center" wrapText="1"/>
    </xf>
    <xf numFmtId="1" fontId="202" fillId="3" borderId="2" xfId="0" applyNumberFormat="1" applyFont="1" applyFill="1" applyBorder="1" applyAlignment="1">
      <alignment horizontal="center" vertical="center" wrapText="1"/>
    </xf>
    <xf numFmtId="0" fontId="202" fillId="3" borderId="2" xfId="0" applyFont="1" applyFill="1" applyBorder="1" applyAlignment="1">
      <alignment horizontal="center" vertical="center" wrapText="1"/>
    </xf>
    <xf numFmtId="2" fontId="204" fillId="3" borderId="2" xfId="0" applyNumberFormat="1" applyFont="1" applyFill="1" applyBorder="1" applyAlignment="1">
      <alignment horizontal="center" vertical="center" wrapText="1"/>
    </xf>
    <xf numFmtId="0" fontId="204" fillId="3" borderId="2" xfId="0" applyFont="1" applyFill="1" applyBorder="1" applyAlignment="1">
      <alignment horizontal="left" vertical="center" wrapText="1"/>
    </xf>
    <xf numFmtId="0" fontId="203" fillId="3" borderId="2" xfId="0" applyFont="1" applyFill="1" applyBorder="1" applyAlignment="1">
      <alignment horizontal="left" vertical="center" wrapText="1"/>
    </xf>
    <xf numFmtId="2" fontId="203" fillId="3" borderId="2" xfId="0" applyNumberFormat="1" applyFont="1" applyFill="1" applyBorder="1" applyAlignment="1">
      <alignment horizontal="center" vertical="center" wrapText="1"/>
    </xf>
    <xf numFmtId="0" fontId="203" fillId="3" borderId="2" xfId="0" applyFont="1" applyFill="1" applyBorder="1" applyAlignment="1">
      <alignment horizontal="center" vertical="center" wrapText="1"/>
    </xf>
    <xf numFmtId="2" fontId="202" fillId="3" borderId="2" xfId="0" applyNumberFormat="1" applyFont="1" applyFill="1" applyBorder="1" applyAlignment="1">
      <alignment horizontal="left" vertical="center" wrapText="1"/>
    </xf>
    <xf numFmtId="166" fontId="202" fillId="3" borderId="2" xfId="16" applyNumberFormat="1" applyFont="1" applyFill="1" applyBorder="1" applyAlignment="1">
      <alignment horizontal="center" vertical="center" wrapText="1"/>
    </xf>
    <xf numFmtId="2" fontId="202" fillId="3" borderId="2" xfId="0" applyNumberFormat="1" applyFont="1" applyFill="1" applyBorder="1" applyAlignment="1">
      <alignment horizontal="center" vertical="top" wrapText="1"/>
    </xf>
    <xf numFmtId="2" fontId="202" fillId="3" borderId="2" xfId="16" applyNumberFormat="1" applyFont="1" applyFill="1" applyBorder="1" applyAlignment="1">
      <alignment horizontal="left" vertical="center" wrapText="1"/>
    </xf>
    <xf numFmtId="2" fontId="202" fillId="3" borderId="2" xfId="0" applyNumberFormat="1" applyFont="1" applyFill="1" applyBorder="1" applyAlignment="1">
      <alignment horizontal="center" vertical="center" wrapText="1"/>
    </xf>
    <xf numFmtId="2" fontId="202" fillId="3" borderId="2" xfId="16" applyNumberFormat="1" applyFont="1" applyFill="1" applyBorder="1" applyAlignment="1">
      <alignment horizontal="left" vertical="center"/>
    </xf>
    <xf numFmtId="0" fontId="203" fillId="3" borderId="0" xfId="0" applyFont="1" applyFill="1" applyAlignment="1">
      <alignment vertical="center"/>
    </xf>
    <xf numFmtId="1" fontId="203" fillId="3" borderId="0" xfId="0" applyNumberFormat="1" applyFont="1" applyFill="1" applyAlignment="1">
      <alignment vertical="center"/>
    </xf>
    <xf numFmtId="0" fontId="203" fillId="3" borderId="0" xfId="0" applyFont="1" applyFill="1" applyAlignment="1">
      <alignment horizontal="center" vertical="center"/>
    </xf>
    <xf numFmtId="0" fontId="205" fillId="0" borderId="0" xfId="0" applyFont="1" applyAlignment="1">
      <alignment horizontal="left" vertical="center" indent="1"/>
    </xf>
    <xf numFmtId="0" fontId="204" fillId="0" borderId="0" xfId="0" applyFont="1"/>
    <xf numFmtId="0" fontId="206" fillId="3" borderId="0" xfId="0" applyFont="1" applyFill="1" applyAlignment="1">
      <alignment horizontal="left" vertical="center"/>
    </xf>
    <xf numFmtId="0" fontId="202" fillId="3" borderId="2" xfId="0" applyFont="1" applyFill="1" applyBorder="1" applyAlignment="1">
      <alignment horizontal="left"/>
    </xf>
    <xf numFmtId="17" fontId="202" fillId="3" borderId="2" xfId="0" applyNumberFormat="1" applyFont="1" applyFill="1" applyBorder="1" applyAlignment="1">
      <alignment horizontal="center" vertical="center"/>
    </xf>
    <xf numFmtId="9" fontId="203" fillId="3" borderId="2" xfId="0" applyNumberFormat="1" applyFont="1" applyFill="1" applyBorder="1" applyAlignment="1">
      <alignment horizontal="center" vertical="center"/>
    </xf>
    <xf numFmtId="9" fontId="203" fillId="3" borderId="2" xfId="0" applyNumberFormat="1" applyFont="1" applyFill="1" applyBorder="1" applyAlignment="1">
      <alignment vertical="center" wrapText="1"/>
    </xf>
    <xf numFmtId="9" fontId="203" fillId="3" borderId="2" xfId="0" applyNumberFormat="1" applyFont="1" applyFill="1" applyBorder="1" applyAlignment="1">
      <alignment horizontal="center" vertical="center" wrapText="1"/>
    </xf>
    <xf numFmtId="0" fontId="203" fillId="3" borderId="2" xfId="0" applyFont="1" applyFill="1" applyBorder="1" applyAlignment="1">
      <alignment vertical="center" wrapText="1"/>
    </xf>
    <xf numFmtId="0" fontId="207" fillId="3" borderId="0" xfId="0" applyFont="1" applyFill="1" applyAlignment="1">
      <alignment horizontal="center" vertical="center"/>
    </xf>
    <xf numFmtId="0" fontId="207" fillId="3" borderId="0" xfId="0" applyFont="1" applyFill="1" applyAlignment="1">
      <alignment vertical="center"/>
    </xf>
    <xf numFmtId="9" fontId="202" fillId="3" borderId="2" xfId="0" applyNumberFormat="1" applyFont="1" applyFill="1" applyBorder="1" applyAlignment="1">
      <alignment horizontal="center" vertical="top" wrapText="1"/>
    </xf>
    <xf numFmtId="0" fontId="202" fillId="3" borderId="0" xfId="0" applyFont="1" applyFill="1" applyAlignment="1">
      <alignment vertical="center"/>
    </xf>
    <xf numFmtId="0" fontId="0" fillId="0" borderId="0" xfId="0" applyAlignment="1">
      <alignment horizontal="left" vertical="top"/>
    </xf>
    <xf numFmtId="1" fontId="212" fillId="9" borderId="6" xfId="0" applyNumberFormat="1" applyFont="1" applyFill="1" applyBorder="1" applyAlignment="1">
      <alignment horizontal="center" vertical="center" shrinkToFit="1"/>
    </xf>
    <xf numFmtId="0" fontId="213"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212"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214"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212" fillId="0" borderId="8" xfId="0" applyNumberFormat="1" applyFont="1" applyBorder="1" applyAlignment="1">
      <alignment horizontal="center" vertical="center" shrinkToFit="1"/>
    </xf>
    <xf numFmtId="0" fontId="213" fillId="0" borderId="2" xfId="0" applyFont="1" applyBorder="1" applyAlignment="1">
      <alignment horizontal="center" vertical="center" wrapText="1"/>
    </xf>
    <xf numFmtId="1" fontId="212" fillId="0" borderId="2" xfId="0" applyNumberFormat="1" applyFont="1" applyBorder="1" applyAlignment="1">
      <alignment horizontal="center" vertical="center" shrinkToFit="1"/>
    </xf>
    <xf numFmtId="1" fontId="212" fillId="9" borderId="8" xfId="0" applyNumberFormat="1" applyFont="1" applyFill="1" applyBorder="1" applyAlignment="1">
      <alignment horizontal="center" vertical="center" shrinkToFit="1"/>
    </xf>
    <xf numFmtId="0" fontId="213"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212" fillId="9" borderId="2" xfId="0" applyNumberFormat="1" applyFont="1" applyFill="1" applyBorder="1" applyAlignment="1">
      <alignment horizontal="center" vertical="center" shrinkToFit="1"/>
    </xf>
    <xf numFmtId="168" fontId="214" fillId="0" borderId="2" xfId="1" applyNumberFormat="1" applyFont="1" applyBorder="1" applyAlignment="1">
      <alignment horizontal="center" vertical="center" shrinkToFit="1"/>
    </xf>
    <xf numFmtId="168" fontId="214" fillId="9" borderId="2" xfId="1" applyNumberFormat="1" applyFont="1" applyFill="1" applyBorder="1" applyAlignment="1">
      <alignment horizontal="center" vertical="center" shrinkToFit="1"/>
    </xf>
    <xf numFmtId="1" fontId="211"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216" fillId="9" borderId="7" xfId="0" applyFont="1" applyFill="1" applyBorder="1" applyAlignment="1">
      <alignment horizontal="center" vertical="top" wrapText="1"/>
    </xf>
    <xf numFmtId="0" fontId="217" fillId="9" borderId="7" xfId="0" applyFont="1" applyFill="1" applyBorder="1" applyAlignment="1">
      <alignment horizontal="center" vertical="center" wrapText="1"/>
    </xf>
    <xf numFmtId="2" fontId="212"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216" fillId="0" borderId="2" xfId="0" applyFont="1" applyBorder="1" applyAlignment="1">
      <alignment horizontal="left" wrapText="1"/>
    </xf>
    <xf numFmtId="2" fontId="212"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212" fillId="9" borderId="2" xfId="0" applyNumberFormat="1" applyFont="1" applyFill="1" applyBorder="1" applyAlignment="1">
      <alignment horizontal="center" vertical="top" shrinkToFit="1"/>
    </xf>
    <xf numFmtId="0" fontId="216" fillId="3" borderId="2" xfId="0" applyFont="1" applyFill="1" applyBorder="1" applyAlignment="1">
      <alignment horizontal="center" vertical="top" wrapText="1"/>
    </xf>
    <xf numFmtId="167" fontId="214" fillId="9" borderId="7" xfId="0" applyNumberFormat="1" applyFont="1" applyFill="1" applyBorder="1" applyAlignment="1">
      <alignment horizontal="center" vertical="top" shrinkToFit="1"/>
    </xf>
    <xf numFmtId="1" fontId="214" fillId="9" borderId="7" xfId="0" applyNumberFormat="1" applyFont="1" applyFill="1" applyBorder="1" applyAlignment="1">
      <alignment horizontal="center" vertical="top" shrinkToFit="1"/>
    </xf>
    <xf numFmtId="1" fontId="212" fillId="9" borderId="7" xfId="0" applyNumberFormat="1" applyFont="1" applyFill="1" applyBorder="1" applyAlignment="1">
      <alignment horizontal="center" vertical="top" shrinkToFit="1"/>
    </xf>
    <xf numFmtId="167" fontId="214" fillId="0" borderId="2" xfId="0" applyNumberFormat="1" applyFont="1" applyBorder="1" applyAlignment="1">
      <alignment horizontal="center" vertical="top" shrinkToFit="1"/>
    </xf>
    <xf numFmtId="1" fontId="214" fillId="0" borderId="2" xfId="0" applyNumberFormat="1" applyFont="1" applyBorder="1" applyAlignment="1">
      <alignment horizontal="center" vertical="top" shrinkToFit="1"/>
    </xf>
    <xf numFmtId="1" fontId="212" fillId="0" borderId="2" xfId="0" applyNumberFormat="1" applyFont="1" applyBorder="1" applyAlignment="1">
      <alignment horizontal="center" vertical="top" shrinkToFit="1"/>
    </xf>
    <xf numFmtId="167" fontId="214" fillId="9" borderId="2" xfId="0" applyNumberFormat="1" applyFont="1" applyFill="1" applyBorder="1" applyAlignment="1">
      <alignment horizontal="center" vertical="top" shrinkToFit="1"/>
    </xf>
    <xf numFmtId="1" fontId="214" fillId="9" borderId="2" xfId="0" applyNumberFormat="1" applyFont="1" applyFill="1" applyBorder="1" applyAlignment="1">
      <alignment horizontal="center" vertical="top" shrinkToFit="1"/>
    </xf>
    <xf numFmtId="1" fontId="212"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211" fillId="8" borderId="11" xfId="0" applyNumberFormat="1" applyFont="1" applyFill="1" applyBorder="1" applyAlignment="1">
      <alignment horizontal="center" vertical="center"/>
    </xf>
    <xf numFmtId="169" fontId="211" fillId="8" borderId="16" xfId="0" applyNumberFormat="1" applyFont="1" applyFill="1" applyBorder="1" applyAlignment="1">
      <alignment horizontal="center" vertical="center"/>
    </xf>
    <xf numFmtId="0" fontId="216" fillId="9" borderId="7" xfId="0" applyFont="1" applyFill="1" applyBorder="1" applyAlignment="1">
      <alignment horizontal="left" wrapText="1"/>
    </xf>
    <xf numFmtId="169" fontId="218" fillId="9" borderId="7" xfId="0" applyNumberFormat="1" applyFont="1" applyFill="1" applyBorder="1" applyAlignment="1">
      <alignment horizontal="center" vertical="top" shrinkToFit="1"/>
    </xf>
    <xf numFmtId="169" fontId="214" fillId="9" borderId="13" xfId="0" applyNumberFormat="1" applyFont="1" applyFill="1" applyBorder="1" applyAlignment="1">
      <alignment horizontal="center" vertical="top" shrinkToFit="1"/>
    </xf>
    <xf numFmtId="0" fontId="213" fillId="0" borderId="2" xfId="0" applyFont="1" applyBorder="1" applyAlignment="1">
      <alignment horizontal="center" vertical="top" wrapText="1"/>
    </xf>
    <xf numFmtId="0" fontId="219" fillId="0" borderId="2" xfId="0" applyFont="1" applyBorder="1" applyAlignment="1">
      <alignment horizontal="left" wrapText="1"/>
    </xf>
    <xf numFmtId="0" fontId="216" fillId="0" borderId="14" xfId="0" applyFont="1" applyBorder="1" applyAlignment="1">
      <alignment horizontal="left" wrapText="1"/>
    </xf>
    <xf numFmtId="169" fontId="218" fillId="0" borderId="2" xfId="0" applyNumberFormat="1" applyFont="1" applyBorder="1" applyAlignment="1">
      <alignment horizontal="center" vertical="top" shrinkToFit="1"/>
    </xf>
    <xf numFmtId="169" fontId="214" fillId="0" borderId="14" xfId="0" applyNumberFormat="1" applyFont="1" applyBorder="1" applyAlignment="1">
      <alignment horizontal="center" vertical="top" shrinkToFit="1"/>
    </xf>
    <xf numFmtId="0" fontId="216" fillId="9" borderId="2" xfId="0" applyFont="1" applyFill="1" applyBorder="1" applyAlignment="1">
      <alignment horizontal="left" wrapText="1"/>
    </xf>
    <xf numFmtId="169" fontId="218" fillId="9" borderId="2" xfId="0" applyNumberFormat="1" applyFont="1" applyFill="1" applyBorder="1" applyAlignment="1">
      <alignment horizontal="center" vertical="top" shrinkToFit="1"/>
    </xf>
    <xf numFmtId="169" fontId="214"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212" fillId="9" borderId="10" xfId="0" applyNumberFormat="1" applyFont="1" applyFill="1" applyBorder="1" applyAlignment="1">
      <alignment horizontal="center" vertical="center" shrinkToFit="1"/>
    </xf>
    <xf numFmtId="0" fontId="213"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212" fillId="9" borderId="11" xfId="0" applyNumberFormat="1" applyFont="1" applyFill="1" applyBorder="1" applyAlignment="1">
      <alignment horizontal="center" vertical="center" shrinkToFit="1"/>
    </xf>
    <xf numFmtId="0" fontId="220" fillId="0" borderId="0" xfId="0" applyFont="1" applyAlignment="1">
      <alignment horizontal="left" vertical="top"/>
    </xf>
    <xf numFmtId="168" fontId="0" fillId="9" borderId="11" xfId="1" applyNumberFormat="1" applyFont="1" applyFill="1" applyBorder="1" applyAlignment="1">
      <alignment horizontal="center" vertical="center"/>
    </xf>
    <xf numFmtId="0" fontId="217" fillId="9" borderId="11" xfId="0" applyFont="1" applyFill="1" applyBorder="1" applyAlignment="1">
      <alignment horizontal="center" vertical="center" wrapText="1"/>
    </xf>
    <xf numFmtId="2" fontId="212" fillId="9" borderId="11" xfId="0" applyNumberFormat="1" applyFont="1" applyFill="1" applyBorder="1" applyAlignment="1">
      <alignment horizontal="center" vertical="top" shrinkToFit="1"/>
    </xf>
    <xf numFmtId="167" fontId="214" fillId="9" borderId="11" xfId="0" applyNumberFormat="1" applyFont="1" applyFill="1" applyBorder="1" applyAlignment="1">
      <alignment horizontal="center" vertical="top" shrinkToFit="1"/>
    </xf>
    <xf numFmtId="1" fontId="214" fillId="9" borderId="11" xfId="0" applyNumberFormat="1" applyFont="1" applyFill="1" applyBorder="1" applyAlignment="1">
      <alignment horizontal="center" vertical="top" shrinkToFit="1"/>
    </xf>
    <xf numFmtId="1" fontId="212" fillId="9" borderId="11" xfId="0" applyNumberFormat="1" applyFont="1" applyFill="1" applyBorder="1" applyAlignment="1">
      <alignment horizontal="center" vertical="top" shrinkToFit="1"/>
    </xf>
    <xf numFmtId="0" fontId="216" fillId="0" borderId="2" xfId="0" applyFont="1" applyBorder="1" applyAlignment="1">
      <alignment horizontal="center" vertical="top" wrapText="1"/>
    </xf>
    <xf numFmtId="0" fontId="216" fillId="9" borderId="11" xfId="0" applyFont="1" applyFill="1" applyBorder="1" applyAlignment="1">
      <alignment horizontal="left" wrapText="1"/>
    </xf>
    <xf numFmtId="169" fontId="218" fillId="9" borderId="11" xfId="0" applyNumberFormat="1" applyFont="1" applyFill="1" applyBorder="1" applyAlignment="1">
      <alignment horizontal="center" vertical="top" shrinkToFit="1"/>
    </xf>
    <xf numFmtId="169" fontId="214" fillId="9" borderId="16" xfId="0" applyNumberFormat="1" applyFont="1" applyFill="1" applyBorder="1" applyAlignment="1">
      <alignment horizontal="center" vertical="top" shrinkToFit="1"/>
    </xf>
    <xf numFmtId="0" fontId="224" fillId="0" borderId="21" xfId="0" applyFont="1" applyBorder="1" applyAlignment="1">
      <alignment horizontal="center" vertical="center"/>
    </xf>
    <xf numFmtId="0" fontId="224" fillId="0" borderId="22" xfId="0" applyFont="1" applyBorder="1" applyAlignment="1">
      <alignment horizontal="center" vertical="center"/>
    </xf>
    <xf numFmtId="0" fontId="224" fillId="0" borderId="0" xfId="0" applyFont="1" applyAlignment="1">
      <alignment horizontal="center" vertical="center"/>
    </xf>
    <xf numFmtId="0" fontId="224" fillId="11" borderId="2" xfId="0" applyFont="1" applyFill="1" applyBorder="1" applyAlignment="1">
      <alignment horizontal="center" vertical="center"/>
    </xf>
    <xf numFmtId="0" fontId="224" fillId="0" borderId="20" xfId="0" applyFont="1" applyBorder="1" applyAlignment="1">
      <alignment horizontal="center" vertical="center"/>
    </xf>
    <xf numFmtId="0" fontId="224" fillId="0" borderId="2" xfId="0" applyFont="1" applyBorder="1" applyAlignment="1">
      <alignment horizontal="center" vertical="center"/>
    </xf>
    <xf numFmtId="167" fontId="224" fillId="0" borderId="2" xfId="0" applyNumberFormat="1" applyFont="1" applyBorder="1" applyAlignment="1">
      <alignment horizontal="center" vertical="center"/>
    </xf>
    <xf numFmtId="0" fontId="226" fillId="0" borderId="20" xfId="0" applyFont="1" applyBorder="1" applyAlignment="1">
      <alignment horizontal="center" vertical="center"/>
    </xf>
    <xf numFmtId="0" fontId="226" fillId="0" borderId="0" xfId="0" applyFont="1" applyAlignment="1">
      <alignment horizontal="center" vertical="center"/>
    </xf>
    <xf numFmtId="2" fontId="226" fillId="0" borderId="20" xfId="0" applyNumberFormat="1" applyFont="1" applyBorder="1" applyAlignment="1">
      <alignment horizontal="center" vertical="center"/>
    </xf>
    <xf numFmtId="2" fontId="226" fillId="0" borderId="0" xfId="0" applyNumberFormat="1" applyFont="1" applyAlignment="1">
      <alignment horizontal="center" vertical="center"/>
    </xf>
    <xf numFmtId="0" fontId="227" fillId="0" borderId="20" xfId="0" applyFont="1" applyBorder="1" applyAlignment="1">
      <alignment horizontal="center" vertical="center"/>
    </xf>
    <xf numFmtId="0" fontId="226" fillId="0" borderId="29" xfId="0" applyFont="1" applyBorder="1" applyAlignment="1">
      <alignment horizontal="center" vertical="center"/>
    </xf>
    <xf numFmtId="0" fontId="228" fillId="0" borderId="30" xfId="0" applyFont="1" applyBorder="1" applyAlignment="1">
      <alignment horizontal="center" vertical="center"/>
    </xf>
    <xf numFmtId="0" fontId="226" fillId="0" borderId="31" xfId="0" applyFont="1" applyBorder="1" applyAlignment="1">
      <alignment horizontal="center" vertical="center"/>
    </xf>
    <xf numFmtId="0" fontId="227" fillId="0" borderId="30" xfId="0" applyFont="1" applyBorder="1" applyAlignment="1">
      <alignment horizontal="center" vertical="center"/>
    </xf>
    <xf numFmtId="0" fontId="226" fillId="0" borderId="30" xfId="0" applyFont="1" applyBorder="1" applyAlignment="1">
      <alignment horizontal="center" vertical="center"/>
    </xf>
    <xf numFmtId="0" fontId="228" fillId="0" borderId="20" xfId="0" applyFont="1" applyBorder="1" applyAlignment="1">
      <alignment horizontal="center" vertical="center"/>
    </xf>
    <xf numFmtId="0" fontId="229" fillId="0" borderId="0" xfId="0" applyFont="1"/>
    <xf numFmtId="0" fontId="228" fillId="0" borderId="0" xfId="0" applyFont="1" applyAlignment="1">
      <alignment horizontal="center" vertical="center"/>
    </xf>
    <xf numFmtId="44" fontId="226" fillId="0" borderId="0" xfId="2" applyFont="1" applyFill="1" applyBorder="1" applyAlignment="1">
      <alignment horizontal="center" vertical="center"/>
    </xf>
    <xf numFmtId="0" fontId="228" fillId="3" borderId="20" xfId="0" applyFont="1" applyFill="1" applyBorder="1" applyAlignment="1">
      <alignment horizontal="center" vertical="center"/>
    </xf>
    <xf numFmtId="0" fontId="228" fillId="3" borderId="0" xfId="0" applyFont="1" applyFill="1" applyAlignment="1">
      <alignment horizontal="center" vertical="center"/>
    </xf>
    <xf numFmtId="44" fontId="226" fillId="3" borderId="0" xfId="2" applyFont="1" applyFill="1" applyBorder="1" applyAlignment="1">
      <alignment horizontal="center" vertical="center"/>
    </xf>
    <xf numFmtId="0" fontId="226" fillId="3" borderId="0" xfId="0" applyFont="1" applyFill="1" applyAlignment="1">
      <alignment horizontal="center" vertical="center"/>
    </xf>
    <xf numFmtId="0" fontId="226" fillId="3" borderId="26" xfId="0" applyFont="1" applyFill="1" applyBorder="1" applyAlignment="1">
      <alignment horizontal="center" vertical="center"/>
    </xf>
    <xf numFmtId="0" fontId="226" fillId="3" borderId="32" xfId="0" applyFont="1" applyFill="1" applyBorder="1" applyAlignment="1">
      <alignment horizontal="center" vertical="center"/>
    </xf>
    <xf numFmtId="0" fontId="226" fillId="0" borderId="23" xfId="0" applyFont="1" applyBorder="1" applyAlignment="1">
      <alignment horizontal="center" vertical="center"/>
    </xf>
    <xf numFmtId="0" fontId="226" fillId="3" borderId="5" xfId="0" applyFont="1" applyFill="1" applyBorder="1" applyAlignment="1">
      <alignment horizontal="center" vertical="center"/>
    </xf>
    <xf numFmtId="0" fontId="228" fillId="0" borderId="0" xfId="0" applyFont="1" applyAlignment="1">
      <alignment vertical="center"/>
    </xf>
    <xf numFmtId="0" fontId="226" fillId="0" borderId="0" xfId="0" applyFont="1" applyAlignment="1">
      <alignment vertical="center"/>
    </xf>
    <xf numFmtId="2" fontId="226" fillId="3" borderId="0" xfId="0" applyNumberFormat="1" applyFont="1" applyFill="1" applyAlignment="1">
      <alignment horizontal="center" vertical="center"/>
    </xf>
    <xf numFmtId="0" fontId="230" fillId="12" borderId="30" xfId="0" applyFont="1" applyFill="1" applyBorder="1" applyAlignment="1">
      <alignment horizontal="center" vertical="center"/>
    </xf>
    <xf numFmtId="0" fontId="226" fillId="12" borderId="30" xfId="0" applyFont="1" applyFill="1" applyBorder="1" applyAlignment="1">
      <alignment horizontal="center" vertical="center"/>
    </xf>
    <xf numFmtId="0" fontId="228" fillId="0" borderId="32" xfId="0" applyFont="1" applyBorder="1" applyAlignment="1">
      <alignment horizontal="center" vertical="center"/>
    </xf>
    <xf numFmtId="0" fontId="231" fillId="0" borderId="0" xfId="0" applyFont="1" applyAlignment="1">
      <alignment horizontal="center" vertical="center"/>
    </xf>
    <xf numFmtId="0" fontId="226" fillId="0" borderId="0" xfId="0" applyFont="1" applyAlignment="1">
      <alignment horizontal="center" vertical="top"/>
    </xf>
    <xf numFmtId="0" fontId="226" fillId="0" borderId="34" xfId="0" applyFont="1" applyBorder="1" applyAlignment="1">
      <alignment horizontal="center" vertical="center"/>
    </xf>
    <xf numFmtId="0" fontId="232" fillId="3" borderId="22" xfId="0" applyFont="1" applyFill="1" applyBorder="1" applyAlignment="1">
      <alignment horizontal="center" vertical="center"/>
    </xf>
    <xf numFmtId="0" fontId="0" fillId="0" borderId="24" xfId="0" applyBorder="1"/>
    <xf numFmtId="0" fontId="224" fillId="3" borderId="0" xfId="0" applyFont="1" applyFill="1" applyAlignment="1">
      <alignment horizontal="center" vertical="center"/>
    </xf>
    <xf numFmtId="0" fontId="232" fillId="3" borderId="0" xfId="0" applyFont="1" applyFill="1" applyAlignment="1">
      <alignment horizontal="center" vertical="center"/>
    </xf>
    <xf numFmtId="0" fontId="0" fillId="0" borderId="35" xfId="0" applyBorder="1"/>
    <xf numFmtId="1" fontId="224" fillId="0" borderId="2" xfId="0" applyNumberFormat="1" applyFont="1" applyBorder="1" applyAlignment="1">
      <alignment horizontal="center" vertical="center"/>
    </xf>
    <xf numFmtId="1" fontId="224" fillId="3" borderId="0" xfId="0" applyNumberFormat="1" applyFont="1" applyFill="1" applyAlignment="1">
      <alignment horizontal="center" vertical="center"/>
    </xf>
    <xf numFmtId="0" fontId="233" fillId="3" borderId="0" xfId="0" applyFont="1" applyFill="1" applyAlignment="1">
      <alignment horizontal="center" vertical="center"/>
    </xf>
    <xf numFmtId="2" fontId="233" fillId="3" borderId="0" xfId="0" applyNumberFormat="1" applyFont="1" applyFill="1" applyAlignment="1">
      <alignment horizontal="center" vertical="center"/>
    </xf>
    <xf numFmtId="0" fontId="226" fillId="0" borderId="32" xfId="0" applyFont="1" applyBorder="1" applyAlignment="1">
      <alignment horizontal="center" vertical="center"/>
    </xf>
    <xf numFmtId="0" fontId="233" fillId="3" borderId="32" xfId="0" applyFont="1" applyFill="1" applyBorder="1" applyAlignment="1">
      <alignment horizontal="center" vertical="center"/>
    </xf>
    <xf numFmtId="0" fontId="0" fillId="0" borderId="27" xfId="0" applyBorder="1"/>
    <xf numFmtId="0" fontId="226" fillId="0" borderId="5" xfId="0" applyFont="1" applyBorder="1" applyAlignment="1">
      <alignment horizontal="center" vertical="center"/>
    </xf>
    <xf numFmtId="0" fontId="233" fillId="3" borderId="24" xfId="0" applyFont="1" applyFill="1" applyBorder="1" applyAlignment="1">
      <alignment horizontal="center" vertical="center"/>
    </xf>
    <xf numFmtId="0" fontId="233" fillId="3" borderId="35" xfId="0" applyFont="1" applyFill="1" applyBorder="1" applyAlignment="1">
      <alignment horizontal="center" vertical="center"/>
    </xf>
    <xf numFmtId="2" fontId="233" fillId="3" borderId="35" xfId="0" applyNumberFormat="1" applyFont="1" applyFill="1" applyBorder="1" applyAlignment="1">
      <alignment horizontal="center" vertical="center"/>
    </xf>
    <xf numFmtId="0" fontId="228" fillId="0" borderId="35" xfId="0" applyFont="1" applyBorder="1" applyAlignment="1">
      <alignment horizontal="center" vertical="center"/>
    </xf>
    <xf numFmtId="44" fontId="226" fillId="0" borderId="35" xfId="2" applyFont="1" applyFill="1" applyBorder="1" applyAlignment="1">
      <alignment horizontal="center" vertical="center"/>
    </xf>
    <xf numFmtId="0" fontId="227" fillId="0" borderId="36" xfId="0" applyFont="1" applyBorder="1" applyAlignment="1">
      <alignment horizontal="center" vertical="center"/>
    </xf>
    <xf numFmtId="0" fontId="226" fillId="0" borderId="37" xfId="0" applyFont="1" applyBorder="1" applyAlignment="1">
      <alignment horizontal="center" vertical="center"/>
    </xf>
    <xf numFmtId="0" fontId="228" fillId="3" borderId="35" xfId="0" applyFont="1" applyFill="1" applyBorder="1" applyAlignment="1">
      <alignment horizontal="center" vertical="center"/>
    </xf>
    <xf numFmtId="44" fontId="234" fillId="3" borderId="0" xfId="2" applyFont="1" applyFill="1" applyBorder="1" applyAlignment="1">
      <alignment horizontal="center" vertical="center"/>
    </xf>
    <xf numFmtId="0" fontId="226" fillId="12" borderId="38" xfId="0" applyFont="1" applyFill="1" applyBorder="1" applyAlignment="1">
      <alignment horizontal="center" vertical="center"/>
    </xf>
    <xf numFmtId="0" fontId="226"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226" fillId="0" borderId="39" xfId="0" applyFont="1" applyBorder="1" applyAlignment="1">
      <alignment horizontal="center" vertical="center"/>
    </xf>
    <xf numFmtId="0" fontId="228" fillId="9" borderId="30" xfId="0" applyFont="1" applyFill="1" applyBorder="1" applyAlignment="1">
      <alignment horizontal="center" vertical="center"/>
    </xf>
    <xf numFmtId="0" fontId="235" fillId="0" borderId="0" xfId="0" applyFont="1" applyAlignment="1">
      <alignment horizontal="center"/>
    </xf>
    <xf numFmtId="0" fontId="226" fillId="3" borderId="0" xfId="0" applyFont="1" applyFill="1" applyAlignment="1">
      <alignment vertical="center"/>
    </xf>
    <xf numFmtId="44" fontId="226" fillId="0" borderId="0" xfId="2" applyFont="1" applyFill="1" applyBorder="1" applyAlignment="1">
      <alignment vertical="center"/>
    </xf>
    <xf numFmtId="0" fontId="230" fillId="3" borderId="35" xfId="0" applyFont="1" applyFill="1" applyBorder="1" applyAlignment="1">
      <alignment horizontal="center" vertical="center"/>
    </xf>
    <xf numFmtId="0" fontId="226" fillId="0" borderId="35" xfId="0" applyFont="1" applyBorder="1" applyAlignment="1">
      <alignment horizontal="center" vertical="center"/>
    </xf>
    <xf numFmtId="2" fontId="226" fillId="0" borderId="35" xfId="0" applyNumberFormat="1" applyFont="1" applyBorder="1" applyAlignment="1">
      <alignment horizontal="center" vertical="center"/>
    </xf>
    <xf numFmtId="0" fontId="227" fillId="0" borderId="40" xfId="0" applyFont="1" applyBorder="1" applyAlignment="1">
      <alignment horizontal="center" vertical="center"/>
    </xf>
    <xf numFmtId="0" fontId="226" fillId="0" borderId="40" xfId="0" applyFont="1" applyBorder="1" applyAlignment="1">
      <alignment horizontal="center" vertical="center"/>
    </xf>
    <xf numFmtId="44" fontId="226" fillId="3" borderId="35" xfId="2" applyFont="1" applyFill="1" applyBorder="1" applyAlignment="1">
      <alignment horizontal="center" vertical="center"/>
    </xf>
    <xf numFmtId="0" fontId="226" fillId="0" borderId="35" xfId="0" applyFont="1" applyBorder="1" applyAlignment="1">
      <alignment horizontal="center" vertical="top"/>
    </xf>
    <xf numFmtId="44" fontId="228" fillId="3" borderId="0" xfId="2" applyFont="1" applyFill="1" applyBorder="1" applyAlignment="1">
      <alignment horizontal="center" vertical="center"/>
    </xf>
    <xf numFmtId="0" fontId="227" fillId="0" borderId="41" xfId="0" applyFont="1" applyBorder="1" applyAlignment="1">
      <alignment horizontal="center" vertical="center"/>
    </xf>
    <xf numFmtId="0" fontId="226" fillId="0" borderId="42" xfId="0" applyFont="1" applyBorder="1" applyAlignment="1">
      <alignment horizontal="center" vertical="center"/>
    </xf>
    <xf numFmtId="44" fontId="228" fillId="3" borderId="35" xfId="2" applyFont="1" applyFill="1" applyBorder="1" applyAlignment="1">
      <alignment horizontal="center" vertical="center"/>
    </xf>
    <xf numFmtId="0" fontId="234" fillId="0" borderId="2" xfId="0" applyFont="1" applyBorder="1" applyAlignment="1">
      <alignment horizontal="center" vertical="center"/>
    </xf>
    <xf numFmtId="0" fontId="226" fillId="0" borderId="2" xfId="0" applyFont="1" applyBorder="1" applyAlignment="1">
      <alignment horizontal="center" vertical="center"/>
    </xf>
    <xf numFmtId="0" fontId="235" fillId="13" borderId="26" xfId="0" applyFont="1" applyFill="1" applyBorder="1" applyAlignment="1">
      <alignment horizontal="center"/>
    </xf>
    <xf numFmtId="0" fontId="235" fillId="13" borderId="32" xfId="0" applyFont="1" applyFill="1" applyBorder="1" applyAlignment="1">
      <alignment horizontal="center"/>
    </xf>
    <xf numFmtId="0" fontId="226" fillId="0" borderId="43" xfId="0" applyFont="1" applyBorder="1" applyAlignment="1">
      <alignment horizontal="center" vertical="center"/>
    </xf>
    <xf numFmtId="0" fontId="226" fillId="0" borderId="0" xfId="0" applyFont="1"/>
    <xf numFmtId="0" fontId="226" fillId="0" borderId="0" xfId="0" applyFont="1" applyAlignment="1">
      <alignment horizontal="left" vertical="center"/>
    </xf>
    <xf numFmtId="0" fontId="226" fillId="9" borderId="30" xfId="0" applyFont="1" applyFill="1" applyBorder="1" applyAlignment="1">
      <alignment horizontal="center" vertical="center"/>
    </xf>
    <xf numFmtId="0" fontId="226" fillId="14" borderId="30" xfId="0" applyFont="1" applyFill="1" applyBorder="1" applyAlignment="1">
      <alignment horizontal="center" vertical="center"/>
    </xf>
    <xf numFmtId="0" fontId="230" fillId="3" borderId="30" xfId="0" applyFont="1" applyFill="1" applyBorder="1" applyAlignment="1">
      <alignment horizontal="center" vertical="center"/>
    </xf>
    <xf numFmtId="0" fontId="229" fillId="0" borderId="0" xfId="0" applyFont="1" applyAlignment="1">
      <alignment horizontal="center"/>
    </xf>
    <xf numFmtId="0" fontId="229" fillId="0" borderId="0" xfId="0" applyFont="1" applyAlignment="1">
      <alignment horizontal="left"/>
    </xf>
    <xf numFmtId="0" fontId="229" fillId="0" borderId="0" xfId="0" applyFont="1" applyAlignment="1">
      <alignment horizontal="center" vertical="center"/>
    </xf>
    <xf numFmtId="0" fontId="233" fillId="15" borderId="30" xfId="0" applyFont="1" applyFill="1" applyBorder="1" applyAlignment="1">
      <alignment horizontal="center" vertical="center"/>
    </xf>
    <xf numFmtId="0" fontId="229" fillId="0" borderId="0" xfId="0" applyFont="1" applyAlignment="1">
      <alignment horizontal="right"/>
    </xf>
    <xf numFmtId="49" fontId="229" fillId="0" borderId="0" xfId="0" applyNumberFormat="1" applyFont="1"/>
    <xf numFmtId="0" fontId="230" fillId="0" borderId="0" xfId="12"/>
    <xf numFmtId="0" fontId="230" fillId="0" borderId="0" xfId="27" applyAlignment="1">
      <alignment horizontal="left"/>
    </xf>
    <xf numFmtId="0" fontId="226" fillId="0" borderId="44" xfId="0" applyFont="1" applyBorder="1" applyAlignment="1">
      <alignment horizontal="center" vertical="center"/>
    </xf>
    <xf numFmtId="0" fontId="226" fillId="0" borderId="45" xfId="0" applyFont="1" applyBorder="1" applyAlignment="1">
      <alignment horizontal="center" vertical="center"/>
    </xf>
    <xf numFmtId="0" fontId="229" fillId="0" borderId="45" xfId="0" applyFont="1" applyBorder="1"/>
    <xf numFmtId="0" fontId="229" fillId="0" borderId="45" xfId="0" applyFont="1" applyBorder="1" applyAlignment="1">
      <alignment horizontal="left"/>
    </xf>
    <xf numFmtId="0" fontId="229" fillId="0" borderId="45" xfId="0" applyFont="1" applyBorder="1" applyAlignment="1">
      <alignment horizontal="center" vertical="center"/>
    </xf>
    <xf numFmtId="169" fontId="226" fillId="0" borderId="2" xfId="0" applyNumberFormat="1" applyFont="1" applyBorder="1" applyAlignment="1">
      <alignment horizontal="center" vertical="center"/>
    </xf>
    <xf numFmtId="169" fontId="226" fillId="0" borderId="0" xfId="0" applyNumberFormat="1" applyFont="1" applyAlignment="1">
      <alignment horizontal="center" vertical="center"/>
    </xf>
    <xf numFmtId="0" fontId="230" fillId="0" borderId="0" xfId="21" applyAlignment="1">
      <alignment horizontal="center"/>
    </xf>
    <xf numFmtId="0" fontId="236" fillId="16" borderId="0" xfId="5" applyFont="1" applyBorder="1"/>
    <xf numFmtId="0" fontId="230" fillId="0" borderId="0" xfId="10" applyAlignment="1">
      <alignment horizontal="left" vertical="center"/>
    </xf>
    <xf numFmtId="0" fontId="230" fillId="0" borderId="0" xfId="28" applyAlignment="1">
      <alignment horizontal="left"/>
    </xf>
    <xf numFmtId="0" fontId="229" fillId="0" borderId="45" xfId="0" applyFont="1" applyBorder="1" applyAlignment="1">
      <alignment horizontal="center"/>
    </xf>
    <xf numFmtId="0" fontId="235" fillId="13" borderId="27" xfId="0" applyFont="1" applyFill="1" applyBorder="1" applyAlignment="1">
      <alignment horizontal="center"/>
    </xf>
    <xf numFmtId="0" fontId="233" fillId="3" borderId="47" xfId="0" applyFont="1" applyFill="1" applyBorder="1" applyAlignment="1">
      <alignment horizontal="center" vertical="center"/>
    </xf>
    <xf numFmtId="0" fontId="234" fillId="0" borderId="0" xfId="0" applyFont="1" applyAlignment="1">
      <alignment horizontal="left" vertical="center"/>
    </xf>
    <xf numFmtId="0" fontId="230" fillId="0" borderId="0" xfId="26"/>
    <xf numFmtId="0" fontId="230" fillId="0" borderId="0" xfId="23" applyAlignment="1">
      <alignment horizontal="left"/>
    </xf>
    <xf numFmtId="0" fontId="230" fillId="0" borderId="0" xfId="24" applyAlignment="1">
      <alignment horizontal="left"/>
    </xf>
    <xf numFmtId="0" fontId="230" fillId="0" borderId="0" xfId="26" applyAlignment="1">
      <alignment horizontal="center"/>
    </xf>
    <xf numFmtId="0" fontId="229" fillId="17" borderId="0" xfId="6" applyFont="1" applyBorder="1" applyAlignment="1">
      <alignment horizontal="center"/>
    </xf>
    <xf numFmtId="0" fontId="230" fillId="0" borderId="0" xfId="11" applyAlignment="1">
      <alignment horizontal="left" vertical="center"/>
    </xf>
    <xf numFmtId="0" fontId="233" fillId="3" borderId="48" xfId="0" applyFont="1" applyFill="1" applyBorder="1" applyAlignment="1">
      <alignment horizontal="center" vertical="center"/>
    </xf>
    <xf numFmtId="0" fontId="235" fillId="0" borderId="49" xfId="0" applyFont="1" applyBorder="1" applyAlignment="1">
      <alignment horizontal="center" vertical="center"/>
    </xf>
    <xf numFmtId="0" fontId="235" fillId="0" borderId="22" xfId="0" applyFont="1" applyBorder="1" applyAlignment="1">
      <alignment horizontal="center" vertical="center"/>
    </xf>
    <xf numFmtId="0" fontId="235" fillId="0" borderId="43" xfId="0" applyFont="1" applyBorder="1" applyAlignment="1">
      <alignment horizontal="center" vertical="center"/>
    </xf>
    <xf numFmtId="0" fontId="237" fillId="0" borderId="0" xfId="0" applyFont="1" applyAlignment="1">
      <alignment horizontal="center" vertical="center"/>
    </xf>
    <xf numFmtId="0" fontId="227" fillId="3" borderId="30" xfId="0" applyFont="1" applyFill="1" applyBorder="1" applyAlignment="1">
      <alignment horizontal="center" vertical="center"/>
    </xf>
    <xf numFmtId="0" fontId="226" fillId="3" borderId="31" xfId="0" applyFont="1" applyFill="1" applyBorder="1" applyAlignment="1">
      <alignment horizontal="center" vertical="center"/>
    </xf>
    <xf numFmtId="0" fontId="226" fillId="3" borderId="30" xfId="0" applyFont="1" applyFill="1" applyBorder="1" applyAlignment="1">
      <alignment horizontal="center" vertical="center"/>
    </xf>
    <xf numFmtId="0" fontId="234" fillId="0" borderId="0" xfId="0" applyFont="1" applyAlignment="1">
      <alignment horizontal="center" vertical="center"/>
    </xf>
    <xf numFmtId="0" fontId="227" fillId="0" borderId="2" xfId="0" applyFont="1" applyBorder="1" applyAlignment="1">
      <alignment horizontal="center" vertical="center"/>
    </xf>
    <xf numFmtId="0" fontId="236" fillId="0" borderId="0" xfId="5" applyFont="1" applyFill="1" applyBorder="1"/>
    <xf numFmtId="0" fontId="226" fillId="3" borderId="45" xfId="0" applyFont="1" applyFill="1" applyBorder="1" applyAlignment="1">
      <alignment horizontal="center" vertical="center"/>
    </xf>
    <xf numFmtId="0" fontId="226" fillId="0" borderId="49" xfId="0" applyFont="1" applyBorder="1" applyAlignment="1">
      <alignment horizontal="center" vertical="center"/>
    </xf>
    <xf numFmtId="0" fontId="226" fillId="0" borderId="22" xfId="0" applyFont="1" applyBorder="1" applyAlignment="1">
      <alignment horizontal="center" vertical="center"/>
    </xf>
    <xf numFmtId="49" fontId="226" fillId="3" borderId="0" xfId="0" applyNumberFormat="1" applyFont="1" applyFill="1" applyAlignment="1">
      <alignment horizontal="center" vertical="center"/>
    </xf>
    <xf numFmtId="0" fontId="230" fillId="0" borderId="0" xfId="0" applyFont="1" applyAlignment="1">
      <alignment horizontal="center" vertical="center"/>
    </xf>
    <xf numFmtId="0" fontId="234" fillId="3" borderId="0" xfId="0" applyFont="1" applyFill="1" applyAlignment="1">
      <alignment horizontal="center" vertical="center"/>
    </xf>
    <xf numFmtId="0" fontId="238" fillId="0" borderId="31" xfId="0" applyFont="1" applyBorder="1" applyAlignment="1">
      <alignment horizontal="center" vertical="center"/>
    </xf>
    <xf numFmtId="0" fontId="232" fillId="3" borderId="50" xfId="0" applyFont="1" applyFill="1" applyBorder="1" applyAlignment="1">
      <alignment horizontal="center" vertical="center"/>
    </xf>
    <xf numFmtId="0" fontId="229" fillId="0" borderId="22" xfId="0" applyFont="1" applyBorder="1" applyAlignment="1">
      <alignment horizontal="center" vertical="center"/>
    </xf>
    <xf numFmtId="0" fontId="232" fillId="3" borderId="47" xfId="0" applyFont="1" applyFill="1" applyBorder="1" applyAlignment="1">
      <alignment horizontal="center" vertical="center"/>
    </xf>
    <xf numFmtId="2" fontId="233" fillId="3" borderId="47" xfId="0" applyNumberFormat="1" applyFont="1" applyFill="1" applyBorder="1" applyAlignment="1">
      <alignment horizontal="center" vertical="center"/>
    </xf>
    <xf numFmtId="0" fontId="226" fillId="0" borderId="22" xfId="0" applyFont="1" applyBorder="1" applyAlignment="1">
      <alignment horizontal="center" vertical="top"/>
    </xf>
    <xf numFmtId="0" fontId="233" fillId="3" borderId="50" xfId="0" applyFont="1" applyFill="1" applyBorder="1" applyAlignment="1">
      <alignment horizontal="center" vertical="center"/>
    </xf>
    <xf numFmtId="0" fontId="233" fillId="3" borderId="30" xfId="0" applyFont="1" applyFill="1" applyBorder="1" applyAlignment="1">
      <alignment horizontal="center" vertical="center"/>
    </xf>
    <xf numFmtId="0" fontId="226" fillId="3" borderId="34" xfId="0" applyFont="1" applyFill="1" applyBorder="1" applyAlignment="1">
      <alignment horizontal="center" vertical="center"/>
    </xf>
    <xf numFmtId="9" fontId="226" fillId="0" borderId="0" xfId="3" applyFont="1" applyAlignment="1">
      <alignment horizontal="center" vertical="center"/>
    </xf>
    <xf numFmtId="0" fontId="233" fillId="0" borderId="30" xfId="0" applyFont="1" applyBorder="1" applyAlignment="1">
      <alignment horizontal="center" vertical="center"/>
    </xf>
    <xf numFmtId="0" fontId="226" fillId="0" borderId="26" xfId="0" applyFont="1" applyBorder="1" applyAlignment="1">
      <alignment horizontal="center" vertical="center"/>
    </xf>
    <xf numFmtId="0" fontId="226" fillId="0" borderId="41" xfId="0" applyFont="1" applyBorder="1" applyAlignment="1">
      <alignment horizontal="center" vertical="center"/>
    </xf>
    <xf numFmtId="0" fontId="233" fillId="3" borderId="27" xfId="0" applyFont="1" applyFill="1" applyBorder="1" applyAlignment="1">
      <alignment horizontal="center" vertical="center"/>
    </xf>
    <xf numFmtId="0" fontId="228" fillId="18" borderId="0" xfId="0" applyFont="1" applyFill="1" applyAlignment="1">
      <alignment horizontal="center" vertical="center"/>
    </xf>
    <xf numFmtId="0" fontId="226" fillId="18" borderId="0" xfId="0" applyFont="1" applyFill="1" applyAlignment="1">
      <alignment horizontal="center" vertical="center"/>
    </xf>
    <xf numFmtId="44" fontId="226" fillId="18" borderId="0" xfId="2" applyFont="1" applyFill="1" applyBorder="1" applyAlignment="1">
      <alignment horizontal="center" vertical="center"/>
    </xf>
    <xf numFmtId="0" fontId="231" fillId="18" borderId="0" xfId="0" applyFont="1" applyFill="1" applyAlignment="1">
      <alignment horizontal="center" vertical="center"/>
    </xf>
    <xf numFmtId="0" fontId="226" fillId="0" borderId="5" xfId="0" applyFont="1" applyBorder="1" applyAlignment="1">
      <alignment horizontal="center" vertical="top"/>
    </xf>
    <xf numFmtId="0" fontId="233" fillId="0" borderId="35" xfId="0" applyFont="1" applyBorder="1" applyAlignment="1">
      <alignment horizontal="center" vertical="center"/>
    </xf>
    <xf numFmtId="2" fontId="233" fillId="0" borderId="35" xfId="0" applyNumberFormat="1" applyFont="1" applyBorder="1" applyAlignment="1">
      <alignment horizontal="center" vertical="center"/>
    </xf>
    <xf numFmtId="44" fontId="234" fillId="0" borderId="0" xfId="2" applyFont="1" applyFill="1" applyBorder="1" applyAlignment="1">
      <alignment horizontal="center" vertical="center"/>
    </xf>
    <xf numFmtId="44" fontId="226" fillId="3" borderId="0" xfId="2" applyFont="1" applyFill="1" applyAlignment="1">
      <alignment horizontal="center" vertical="center"/>
    </xf>
    <xf numFmtId="0" fontId="211" fillId="19" borderId="2" xfId="0" applyFont="1" applyFill="1" applyBorder="1" applyAlignment="1">
      <alignment horizontal="center" vertical="center" wrapText="1"/>
    </xf>
    <xf numFmtId="0" fontId="211" fillId="19" borderId="2" xfId="0" applyFont="1" applyFill="1" applyBorder="1" applyAlignment="1">
      <alignment horizontal="center" vertical="center"/>
    </xf>
    <xf numFmtId="0" fontId="239" fillId="0" borderId="2" xfId="0" applyFont="1" applyBorder="1" applyAlignment="1">
      <alignment horizontal="left" vertical="center" wrapText="1"/>
    </xf>
    <xf numFmtId="0" fontId="234" fillId="19" borderId="2" xfId="0" applyFont="1" applyFill="1" applyBorder="1" applyAlignment="1">
      <alignment horizontal="center" vertical="center"/>
    </xf>
    <xf numFmtId="0" fontId="235" fillId="13" borderId="43" xfId="0" applyFont="1" applyFill="1" applyBorder="1" applyAlignment="1">
      <alignment horizontal="center"/>
    </xf>
    <xf numFmtId="0" fontId="235" fillId="13" borderId="0" xfId="0" applyFont="1" applyFill="1" applyAlignment="1">
      <alignment horizontal="center"/>
    </xf>
    <xf numFmtId="0" fontId="227" fillId="0" borderId="0" xfId="0" applyFont="1" applyAlignment="1">
      <alignment horizontal="center" vertical="center"/>
    </xf>
    <xf numFmtId="0" fontId="226" fillId="9" borderId="28" xfId="0" applyFont="1" applyFill="1" applyBorder="1" applyAlignment="1">
      <alignment horizontal="center" vertical="center"/>
    </xf>
    <xf numFmtId="0" fontId="235" fillId="13" borderId="47" xfId="0" applyFont="1" applyFill="1" applyBorder="1" applyAlignment="1">
      <alignment horizontal="center"/>
    </xf>
    <xf numFmtId="1" fontId="226" fillId="0" borderId="0" xfId="0" applyNumberFormat="1" applyFont="1" applyAlignment="1">
      <alignment horizontal="center" vertical="center"/>
    </xf>
    <xf numFmtId="0" fontId="226" fillId="9" borderId="2" xfId="0" applyFont="1" applyFill="1" applyBorder="1" applyAlignment="1">
      <alignment horizontal="center" vertical="center"/>
    </xf>
    <xf numFmtId="0" fontId="226" fillId="0" borderId="2" xfId="0" applyFont="1" applyBorder="1" applyAlignment="1">
      <alignment vertical="center"/>
    </xf>
    <xf numFmtId="0" fontId="224" fillId="0" borderId="49" xfId="0" applyFont="1" applyBorder="1" applyAlignment="1">
      <alignment horizontal="center" vertical="center"/>
    </xf>
    <xf numFmtId="0" fontId="224" fillId="0" borderId="43" xfId="0" applyFont="1" applyBorder="1" applyAlignment="1">
      <alignment horizontal="center" vertical="center"/>
    </xf>
    <xf numFmtId="2" fontId="226" fillId="0" borderId="43" xfId="0" applyNumberFormat="1" applyFont="1" applyBorder="1" applyAlignment="1">
      <alignment horizontal="center" vertical="center"/>
    </xf>
    <xf numFmtId="0" fontId="227" fillId="0" borderId="43" xfId="0" applyFont="1" applyBorder="1" applyAlignment="1">
      <alignment horizontal="center" vertical="center"/>
    </xf>
    <xf numFmtId="0" fontId="228" fillId="0" borderId="43" xfId="0" applyFont="1" applyBorder="1" applyAlignment="1">
      <alignment horizontal="center" vertical="center"/>
    </xf>
    <xf numFmtId="0" fontId="228" fillId="3" borderId="43" xfId="0" applyFont="1" applyFill="1" applyBorder="1" applyAlignment="1">
      <alignment horizontal="center" vertical="center"/>
    </xf>
    <xf numFmtId="0" fontId="226" fillId="3" borderId="44" xfId="0" applyFont="1" applyFill="1" applyBorder="1" applyAlignment="1">
      <alignment horizontal="center" vertical="center"/>
    </xf>
    <xf numFmtId="0" fontId="226" fillId="0" borderId="21" xfId="0" applyFont="1" applyBorder="1" applyAlignment="1">
      <alignment horizontal="center" vertical="center"/>
    </xf>
    <xf numFmtId="44" fontId="226" fillId="0" borderId="0" xfId="2" applyFont="1" applyFill="1" applyAlignment="1">
      <alignment horizontal="center" vertical="center"/>
    </xf>
    <xf numFmtId="0" fontId="230" fillId="0" borderId="30" xfId="0" applyFont="1" applyBorder="1" applyAlignment="1">
      <alignment horizontal="center" vertical="center"/>
    </xf>
    <xf numFmtId="0" fontId="228" fillId="0" borderId="45" xfId="0" applyFont="1" applyBorder="1" applyAlignment="1">
      <alignment horizontal="center" vertical="center"/>
    </xf>
    <xf numFmtId="0" fontId="230" fillId="3" borderId="0" xfId="0" applyFont="1" applyFill="1" applyAlignment="1">
      <alignment horizontal="center" vertical="center"/>
    </xf>
    <xf numFmtId="12" fontId="226" fillId="3" borderId="0" xfId="2" applyNumberFormat="1" applyFont="1" applyFill="1" applyAlignment="1">
      <alignment horizontal="center" vertical="center"/>
    </xf>
    <xf numFmtId="0" fontId="241" fillId="0" borderId="2" xfId="0" applyFont="1" applyBorder="1" applyAlignment="1">
      <alignment horizontal="center" vertical="center" wrapText="1"/>
    </xf>
    <xf numFmtId="0" fontId="0" fillId="0" borderId="2" xfId="0" applyBorder="1"/>
    <xf numFmtId="0" fontId="241" fillId="0" borderId="3" xfId="0" applyFont="1" applyBorder="1" applyAlignment="1">
      <alignment horizontal="center" vertical="center" wrapText="1"/>
    </xf>
    <xf numFmtId="171" fontId="241"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242" fillId="0" borderId="2" xfId="0" applyFont="1" applyBorder="1" applyAlignment="1">
      <alignment horizontal="center"/>
    </xf>
    <xf numFmtId="0" fontId="243" fillId="0" borderId="0" xfId="0" applyFont="1" applyAlignment="1">
      <alignment horizontal="justify" vertical="center" wrapText="1"/>
    </xf>
    <xf numFmtId="0" fontId="244" fillId="0" borderId="0" xfId="0" applyFont="1" applyAlignment="1">
      <alignment horizontal="justify" vertical="center" wrapText="1"/>
    </xf>
    <xf numFmtId="0" fontId="0" fillId="0" borderId="0" xfId="0" applyAlignment="1">
      <alignment vertical="center" wrapText="1"/>
    </xf>
    <xf numFmtId="3" fontId="244" fillId="0" borderId="0" xfId="0" applyNumberFormat="1" applyFont="1" applyAlignment="1">
      <alignment horizontal="justify" vertical="center" wrapText="1"/>
    </xf>
    <xf numFmtId="0" fontId="242" fillId="0" borderId="0" xfId="0" applyFont="1"/>
    <xf numFmtId="0" fontId="242" fillId="0" borderId="0" xfId="0" applyFont="1" applyAlignment="1">
      <alignment horizontal="center"/>
    </xf>
    <xf numFmtId="0" fontId="245"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242" fillId="0" borderId="2" xfId="0" applyFont="1" applyBorder="1" applyAlignment="1">
      <alignment horizontal="center" vertical="center"/>
    </xf>
    <xf numFmtId="0" fontId="240" fillId="0" borderId="2" xfId="0" applyFont="1" applyBorder="1" applyAlignment="1">
      <alignment horizontal="center" vertical="center"/>
    </xf>
    <xf numFmtId="0" fontId="242" fillId="0" borderId="2" xfId="0" applyFont="1" applyBorder="1"/>
    <xf numFmtId="0" fontId="240" fillId="9" borderId="3" xfId="0" applyFont="1" applyFill="1" applyBorder="1" applyAlignment="1">
      <alignment horizontal="center" vertical="center"/>
    </xf>
    <xf numFmtId="0" fontId="240" fillId="9" borderId="2" xfId="0" applyFont="1" applyFill="1" applyBorder="1" applyAlignment="1">
      <alignment horizontal="center" vertical="center"/>
    </xf>
    <xf numFmtId="0" fontId="240" fillId="3" borderId="2" xfId="0" applyFont="1" applyFill="1" applyBorder="1" applyAlignment="1">
      <alignment horizontal="center" vertical="center"/>
    </xf>
    <xf numFmtId="0" fontId="240" fillId="0" borderId="3" xfId="0" applyFont="1" applyBorder="1" applyAlignment="1">
      <alignment horizontal="center" vertical="center"/>
    </xf>
    <xf numFmtId="0" fontId="240" fillId="3" borderId="3" xfId="0" applyFont="1" applyFill="1" applyBorder="1" applyAlignment="1">
      <alignment horizontal="center" vertical="center"/>
    </xf>
    <xf numFmtId="14" fontId="241" fillId="0" borderId="2" xfId="0" applyNumberFormat="1" applyFont="1" applyBorder="1" applyAlignment="1">
      <alignment horizontal="center" vertical="center" wrapText="1"/>
    </xf>
    <xf numFmtId="0" fontId="208" fillId="3" borderId="0" xfId="0" applyFont="1" applyFill="1" applyAlignment="1">
      <alignment horizontal="left" vertical="center" wrapText="1"/>
    </xf>
    <xf numFmtId="0" fontId="246" fillId="0" borderId="0" xfId="0" applyFont="1" applyAlignment="1">
      <alignment horizontal="justify" vertical="center"/>
    </xf>
    <xf numFmtId="0" fontId="245" fillId="0" borderId="2" xfId="0" applyFont="1" applyBorder="1" applyAlignment="1">
      <alignment horizontal="left" vertical="center"/>
    </xf>
    <xf numFmtId="0" fontId="240" fillId="20" borderId="2" xfId="0" applyFont="1" applyFill="1" applyBorder="1" applyAlignment="1">
      <alignment horizontal="center" vertical="center"/>
    </xf>
    <xf numFmtId="0" fontId="242" fillId="20" borderId="2" xfId="0" applyFont="1" applyFill="1" applyBorder="1"/>
    <xf numFmtId="0" fontId="241" fillId="20" borderId="2" xfId="0" applyFont="1" applyFill="1" applyBorder="1" applyAlignment="1">
      <alignment horizontal="center" vertical="center" wrapText="1"/>
    </xf>
    <xf numFmtId="14" fontId="241" fillId="20" borderId="2" xfId="0" applyNumberFormat="1" applyFont="1" applyFill="1" applyBorder="1" applyAlignment="1">
      <alignment horizontal="center" vertical="center" wrapText="1"/>
    </xf>
    <xf numFmtId="0" fontId="242" fillId="20" borderId="2" xfId="0" applyFont="1" applyFill="1" applyBorder="1" applyAlignment="1">
      <alignment horizontal="center" vertical="center"/>
    </xf>
    <xf numFmtId="0" fontId="242" fillId="20" borderId="2" xfId="0" applyFont="1" applyFill="1" applyBorder="1" applyAlignment="1">
      <alignment horizontal="center"/>
    </xf>
    <xf numFmtId="171" fontId="241" fillId="0" borderId="2" xfId="0" applyNumberFormat="1" applyFont="1" applyBorder="1" applyAlignment="1">
      <alignment horizontal="center" vertical="center" wrapText="1"/>
    </xf>
    <xf numFmtId="0" fontId="242" fillId="12" borderId="2" xfId="0" applyFont="1" applyFill="1" applyBorder="1"/>
    <xf numFmtId="171" fontId="245" fillId="0" borderId="2" xfId="0" applyNumberFormat="1" applyFont="1" applyBorder="1" applyAlignment="1">
      <alignment vertical="center"/>
    </xf>
    <xf numFmtId="0" fontId="245" fillId="0" borderId="2" xfId="0" applyFont="1" applyBorder="1" applyAlignment="1">
      <alignment vertical="center"/>
    </xf>
    <xf numFmtId="0" fontId="242" fillId="9" borderId="2" xfId="0" applyFont="1" applyFill="1" applyBorder="1"/>
    <xf numFmtId="0" fontId="0" fillId="20" borderId="2" xfId="0" applyFill="1" applyBorder="1"/>
    <xf numFmtId="0" fontId="0" fillId="20" borderId="0" xfId="0" applyFill="1"/>
    <xf numFmtId="15" fontId="247" fillId="22" borderId="2" xfId="0" applyNumberFormat="1" applyFont="1" applyFill="1" applyBorder="1" applyAlignment="1">
      <alignment vertical="center"/>
    </xf>
    <xf numFmtId="0" fontId="215" fillId="23" borderId="2" xfId="0" applyFont="1" applyFill="1" applyBorder="1" applyAlignment="1">
      <alignment horizontal="center" vertical="center"/>
    </xf>
    <xf numFmtId="0" fontId="211" fillId="24" borderId="2" xfId="0" applyFont="1" applyFill="1" applyBorder="1" applyAlignment="1">
      <alignment horizontal="center" vertical="center" wrapText="1"/>
    </xf>
    <xf numFmtId="0" fontId="215" fillId="0" borderId="2" xfId="0" applyFont="1" applyBorder="1" applyAlignment="1">
      <alignment horizontal="center" vertical="center"/>
    </xf>
    <xf numFmtId="0" fontId="248" fillId="25" borderId="2" xfId="0" applyFont="1" applyFill="1" applyBorder="1" applyAlignment="1">
      <alignment vertical="center" wrapText="1"/>
    </xf>
    <xf numFmtId="14" fontId="240" fillId="0" borderId="28" xfId="0" applyNumberFormat="1" applyFont="1" applyBorder="1" applyAlignment="1">
      <alignment horizontal="center" vertical="center" wrapText="1"/>
    </xf>
    <xf numFmtId="0" fontId="211" fillId="0" borderId="2" xfId="0" applyFont="1" applyBorder="1" applyAlignment="1">
      <alignment horizontal="center" vertical="center" wrapText="1"/>
    </xf>
    <xf numFmtId="14" fontId="0" fillId="0" borderId="28" xfId="0" applyNumberFormat="1" applyBorder="1" applyAlignment="1">
      <alignment horizontal="center" vertical="center"/>
    </xf>
    <xf numFmtId="0" fontId="248" fillId="25" borderId="48" xfId="0" applyFont="1" applyFill="1" applyBorder="1" applyAlignment="1">
      <alignment vertical="center" wrapText="1"/>
    </xf>
    <xf numFmtId="0" fontId="248" fillId="0" borderId="48" xfId="0" applyFont="1" applyBorder="1" applyAlignment="1">
      <alignment vertical="center" wrapText="1"/>
    </xf>
    <xf numFmtId="0" fontId="215" fillId="0" borderId="2" xfId="0" applyFont="1" applyBorder="1" applyAlignment="1">
      <alignment horizontal="center"/>
    </xf>
    <xf numFmtId="0" fontId="215" fillId="0" borderId="0" xfId="0" applyFont="1" applyAlignment="1">
      <alignment horizontal="left" vertical="top"/>
    </xf>
    <xf numFmtId="0" fontId="215" fillId="0" borderId="2" xfId="0" applyFont="1" applyBorder="1" applyAlignment="1">
      <alignment horizontal="left" vertical="top"/>
    </xf>
    <xf numFmtId="167" fontId="249" fillId="2" borderId="2" xfId="4" applyNumberFormat="1" applyFont="1" applyFill="1" applyBorder="1" applyAlignment="1" applyProtection="1">
      <alignment vertical="center"/>
      <protection hidden="1"/>
    </xf>
    <xf numFmtId="167" fontId="249" fillId="2" borderId="2" xfId="4" applyNumberFormat="1" applyFont="1" applyFill="1" applyBorder="1" applyAlignment="1" applyProtection="1">
      <alignment horizontal="left" vertical="center"/>
      <protection hidden="1"/>
    </xf>
    <xf numFmtId="15" fontId="249" fillId="2" borderId="2" xfId="4" applyNumberFormat="1" applyFont="1" applyFill="1" applyBorder="1" applyAlignment="1" applyProtection="1">
      <alignment horizontal="center" vertical="center"/>
      <protection hidden="1"/>
    </xf>
    <xf numFmtId="1" fontId="249" fillId="2" borderId="2" xfId="4" applyNumberFormat="1" applyFont="1" applyFill="1" applyBorder="1" applyAlignment="1" applyProtection="1">
      <alignment horizontal="center" vertical="center"/>
      <protection hidden="1"/>
    </xf>
    <xf numFmtId="0" fontId="245" fillId="0" borderId="2" xfId="0" applyFont="1" applyBorder="1"/>
    <xf numFmtId="15" fontId="254" fillId="2" borderId="2" xfId="0" applyNumberFormat="1" applyFont="1" applyFill="1" applyBorder="1" applyAlignment="1" applyProtection="1">
      <alignment horizontal="center" vertical="center"/>
      <protection hidden="1"/>
    </xf>
    <xf numFmtId="0" fontId="240" fillId="0" borderId="0" xfId="0" applyFont="1" applyAlignment="1">
      <alignment horizontal="center" vertical="center"/>
    </xf>
    <xf numFmtId="0" fontId="0" fillId="0" borderId="2" xfId="0" quotePrefix="1" applyBorder="1" applyAlignment="1">
      <alignment horizontal="center" vertical="center"/>
    </xf>
    <xf numFmtId="44" fontId="226" fillId="0" borderId="0" xfId="2" quotePrefix="1" applyFont="1" applyFill="1" applyBorder="1" applyAlignment="1">
      <alignment horizontal="center" vertical="center"/>
    </xf>
    <xf numFmtId="44" fontId="226" fillId="0" borderId="0" xfId="2" quotePrefix="1" applyFont="1" applyFill="1" applyAlignment="1">
      <alignment horizontal="center" vertical="center"/>
    </xf>
    <xf numFmtId="44" fontId="226" fillId="3" borderId="0" xfId="2" quotePrefix="1" applyFont="1" applyFill="1" applyAlignment="1">
      <alignment horizontal="center" vertical="center"/>
    </xf>
    <xf numFmtId="12" fontId="226" fillId="3" borderId="0" xfId="2" quotePrefix="1" applyNumberFormat="1" applyFont="1" applyFill="1" applyAlignment="1">
      <alignment horizontal="center" vertical="center"/>
    </xf>
    <xf numFmtId="16" fontId="230" fillId="0" borderId="0" xfId="0" quotePrefix="1" applyNumberFormat="1" applyFont="1" applyAlignment="1">
      <alignment horizontal="center" vertical="center"/>
    </xf>
    <xf numFmtId="0" fontId="230" fillId="0" borderId="0" xfId="0" quotePrefix="1" applyFont="1" applyAlignment="1">
      <alignment horizontal="center" vertical="center"/>
    </xf>
    <xf numFmtId="16" fontId="226" fillId="0" borderId="0" xfId="0" quotePrefix="1" applyNumberFormat="1" applyFont="1" applyAlignment="1">
      <alignment horizontal="center" vertical="center"/>
    </xf>
    <xf numFmtId="16" fontId="228" fillId="3" borderId="0" xfId="0" quotePrefix="1" applyNumberFormat="1" applyFont="1" applyFill="1" applyAlignment="1">
      <alignment horizontal="center" vertical="center"/>
    </xf>
    <xf numFmtId="0" fontId="226" fillId="3" borderId="0" xfId="0" quotePrefix="1" applyFont="1" applyFill="1" applyAlignment="1">
      <alignment horizontal="center" vertical="center"/>
    </xf>
    <xf numFmtId="16" fontId="226" fillId="3" borderId="0" xfId="0" quotePrefix="1" applyNumberFormat="1" applyFont="1" applyFill="1" applyAlignment="1">
      <alignment horizontal="center" vertical="center"/>
    </xf>
    <xf numFmtId="0" fontId="226" fillId="0" borderId="0" xfId="0" quotePrefix="1" applyFont="1" applyAlignment="1">
      <alignment horizontal="center" vertical="center"/>
    </xf>
    <xf numFmtId="44" fontId="226" fillId="3" borderId="0" xfId="2" quotePrefix="1" applyFont="1" applyFill="1" applyBorder="1" applyAlignment="1">
      <alignment horizontal="center" vertical="center"/>
    </xf>
    <xf numFmtId="44" fontId="226" fillId="3" borderId="35" xfId="2" quotePrefix="1" applyFont="1" applyFill="1" applyBorder="1" applyAlignment="1">
      <alignment horizontal="center" vertical="center"/>
    </xf>
    <xf numFmtId="12" fontId="226" fillId="3" borderId="0" xfId="2" quotePrefix="1" applyNumberFormat="1" applyFont="1" applyFill="1" applyBorder="1" applyAlignment="1">
      <alignment horizontal="center" vertical="center"/>
    </xf>
    <xf numFmtId="12" fontId="226" fillId="3" borderId="35" xfId="2" quotePrefix="1" applyNumberFormat="1" applyFont="1" applyFill="1" applyBorder="1" applyAlignment="1">
      <alignment horizontal="center" vertical="center"/>
    </xf>
    <xf numFmtId="0" fontId="200" fillId="6" borderId="2" xfId="0" quotePrefix="1" applyFont="1" applyFill="1" applyBorder="1" applyAlignment="1">
      <alignment horizontal="center" vertical="center"/>
    </xf>
    <xf numFmtId="44" fontId="261" fillId="0" borderId="0" xfId="2" quotePrefix="1" applyFont="1" applyFill="1" applyBorder="1" applyAlignment="1">
      <alignment horizontal="center" vertical="center"/>
    </xf>
    <xf numFmtId="44" fontId="261" fillId="0" borderId="0" xfId="2" applyFont="1" applyFill="1" applyBorder="1" applyAlignment="1">
      <alignment horizontal="center" vertical="center"/>
    </xf>
    <xf numFmtId="0" fontId="198" fillId="0" borderId="0" xfId="0" applyFont="1"/>
    <xf numFmtId="0" fontId="233" fillId="0" borderId="0" xfId="0" applyFont="1" applyAlignment="1">
      <alignment horizontal="center" vertical="center"/>
    </xf>
    <xf numFmtId="2" fontId="233" fillId="0" borderId="0" xfId="0" applyNumberFormat="1" applyFont="1" applyAlignment="1">
      <alignment horizontal="center" vertical="center"/>
    </xf>
    <xf numFmtId="0" fontId="233" fillId="0" borderId="32" xfId="0" applyFont="1" applyBorder="1" applyAlignment="1">
      <alignment horizontal="center" vertical="center"/>
    </xf>
    <xf numFmtId="0" fontId="233" fillId="0" borderId="24" xfId="0" applyFont="1" applyBorder="1" applyAlignment="1">
      <alignment horizontal="center" vertical="center"/>
    </xf>
    <xf numFmtId="0" fontId="230" fillId="0" borderId="35" xfId="0" applyFont="1" applyBorder="1" applyAlignment="1">
      <alignment horizontal="center" vertical="center"/>
    </xf>
    <xf numFmtId="44" fontId="226" fillId="0" borderId="35" xfId="2" quotePrefix="1" applyFont="1" applyFill="1" applyBorder="1" applyAlignment="1">
      <alignment horizontal="center" vertical="center"/>
    </xf>
    <xf numFmtId="44" fontId="228" fillId="0" borderId="0" xfId="2" applyFont="1" applyFill="1" applyBorder="1" applyAlignment="1">
      <alignment horizontal="center" vertical="center"/>
    </xf>
    <xf numFmtId="12" fontId="226" fillId="0" borderId="0" xfId="2" quotePrefix="1" applyNumberFormat="1" applyFont="1" applyFill="1" applyBorder="1" applyAlignment="1">
      <alignment horizontal="center" vertical="center"/>
    </xf>
    <xf numFmtId="44" fontId="228" fillId="0" borderId="35" xfId="2" applyFont="1" applyFill="1" applyBorder="1" applyAlignment="1">
      <alignment horizontal="center" vertical="center"/>
    </xf>
    <xf numFmtId="12" fontId="226" fillId="0" borderId="35" xfId="2" quotePrefix="1" applyNumberFormat="1" applyFont="1" applyFill="1" applyBorder="1" applyAlignment="1">
      <alignment horizontal="center" vertical="center"/>
    </xf>
    <xf numFmtId="0" fontId="198" fillId="0" borderId="2" xfId="0" applyFont="1" applyBorder="1"/>
    <xf numFmtId="0" fontId="198" fillId="27" borderId="2" xfId="0" applyFont="1" applyFill="1" applyBorder="1"/>
    <xf numFmtId="0" fontId="198" fillId="27" borderId="25" xfId="0" applyFont="1" applyFill="1" applyBorder="1"/>
    <xf numFmtId="0" fontId="0" fillId="9" borderId="2" xfId="0" applyFill="1" applyBorder="1"/>
    <xf numFmtId="0" fontId="0" fillId="28" borderId="0" xfId="0" applyFill="1"/>
    <xf numFmtId="0" fontId="0" fillId="12" borderId="0" xfId="0" applyFill="1"/>
    <xf numFmtId="0" fontId="198" fillId="0" borderId="2" xfId="0" quotePrefix="1" applyFont="1" applyBorder="1"/>
    <xf numFmtId="0" fontId="215" fillId="0" borderId="2" xfId="0" applyFont="1" applyBorder="1" applyAlignment="1">
      <alignment horizontal="left" vertical="center"/>
    </xf>
    <xf numFmtId="0" fontId="0" fillId="0" borderId="2" xfId="0" applyBorder="1" applyAlignment="1">
      <alignment horizontal="left" vertical="center"/>
    </xf>
    <xf numFmtId="0" fontId="263" fillId="0" borderId="2" xfId="0" applyFont="1" applyBorder="1" applyAlignment="1">
      <alignment horizontal="center" vertical="center"/>
    </xf>
    <xf numFmtId="0" fontId="263" fillId="0" borderId="2" xfId="0" applyFont="1" applyBorder="1" applyAlignment="1">
      <alignment horizontal="left" vertical="center"/>
    </xf>
    <xf numFmtId="0" fontId="263" fillId="0" borderId="2" xfId="0" quotePrefix="1" applyFont="1" applyBorder="1" applyAlignment="1">
      <alignment horizontal="center" vertical="center"/>
    </xf>
    <xf numFmtId="0" fontId="198" fillId="27" borderId="0" xfId="0" applyFont="1" applyFill="1"/>
    <xf numFmtId="0" fontId="0" fillId="0" borderId="46" xfId="0" applyBorder="1"/>
    <xf numFmtId="0" fontId="195" fillId="0" borderId="2" xfId="0" applyFont="1" applyBorder="1" applyAlignment="1">
      <alignment horizontal="center"/>
    </xf>
    <xf numFmtId="0" fontId="195" fillId="0" borderId="0" xfId="0" applyFont="1" applyAlignment="1">
      <alignment horizontal="left" vertical="top"/>
    </xf>
    <xf numFmtId="0" fontId="194"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242" fillId="0" borderId="25" xfId="0" applyFont="1" applyBorder="1" applyAlignment="1">
      <alignment horizontal="center"/>
    </xf>
    <xf numFmtId="0" fontId="194" fillId="0" borderId="2" xfId="0" applyFont="1" applyBorder="1"/>
    <xf numFmtId="0" fontId="0" fillId="28" borderId="2" xfId="0" applyFill="1" applyBorder="1"/>
    <xf numFmtId="0" fontId="215"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91" fillId="0" borderId="2" xfId="0" applyFont="1" applyBorder="1" applyAlignment="1">
      <alignment horizontal="center"/>
    </xf>
    <xf numFmtId="0" fontId="265" fillId="3" borderId="0" xfId="24" applyFont="1" applyFill="1"/>
    <xf numFmtId="0" fontId="265" fillId="3" borderId="0" xfId="24" applyFont="1" applyFill="1" applyAlignment="1">
      <alignment vertical="center"/>
    </xf>
    <xf numFmtId="49" fontId="266" fillId="0" borderId="0" xfId="0" applyNumberFormat="1" applyFont="1" applyAlignment="1">
      <alignment horizontal="center" vertical="center" wrapText="1"/>
    </xf>
    <xf numFmtId="43" fontId="266" fillId="0" borderId="0" xfId="1" applyFont="1" applyFill="1" applyBorder="1" applyAlignment="1">
      <alignment horizontal="center" vertical="center"/>
    </xf>
    <xf numFmtId="1" fontId="266" fillId="15" borderId="42" xfId="1" applyNumberFormat="1" applyFont="1" applyFill="1" applyBorder="1" applyAlignment="1">
      <alignment horizontal="center" vertical="center"/>
    </xf>
    <xf numFmtId="1" fontId="266" fillId="0" borderId="42" xfId="1" applyNumberFormat="1" applyFont="1" applyFill="1" applyBorder="1" applyAlignment="1">
      <alignment horizontal="center" vertical="center"/>
    </xf>
    <xf numFmtId="1" fontId="266" fillId="21" borderId="42" xfId="1" applyNumberFormat="1" applyFont="1" applyFill="1" applyBorder="1" applyAlignment="1">
      <alignment horizontal="center" vertical="center"/>
    </xf>
    <xf numFmtId="49" fontId="266" fillId="0" borderId="22" xfId="0" applyNumberFormat="1" applyFont="1" applyBorder="1" applyAlignment="1">
      <alignment horizontal="center" vertical="center" wrapText="1"/>
    </xf>
    <xf numFmtId="49" fontId="266" fillId="0" borderId="0" xfId="0" applyNumberFormat="1" applyFont="1" applyAlignment="1">
      <alignment horizontal="center" vertical="center"/>
    </xf>
    <xf numFmtId="0" fontId="265" fillId="0" borderId="0" xfId="0" applyFont="1"/>
    <xf numFmtId="1" fontId="266" fillId="20" borderId="42" xfId="1" applyNumberFormat="1" applyFont="1" applyFill="1" applyBorder="1" applyAlignment="1">
      <alignment horizontal="center" vertical="center"/>
    </xf>
    <xf numFmtId="1" fontId="266" fillId="0" borderId="0" xfId="1" applyNumberFormat="1" applyFont="1" applyFill="1" applyBorder="1" applyAlignment="1">
      <alignment horizontal="center" vertical="center"/>
    </xf>
    <xf numFmtId="0" fontId="267" fillId="0" borderId="22" xfId="0" applyFont="1" applyBorder="1"/>
    <xf numFmtId="0" fontId="267" fillId="0" borderId="50" xfId="0" applyFont="1" applyBorder="1"/>
    <xf numFmtId="0" fontId="267" fillId="0" borderId="0" xfId="0" applyFont="1"/>
    <xf numFmtId="0" fontId="265" fillId="3" borderId="56" xfId="0" applyFont="1" applyFill="1" applyBorder="1" applyAlignment="1">
      <alignment horizontal="left" vertical="center"/>
    </xf>
    <xf numFmtId="0" fontId="267" fillId="0" borderId="47" xfId="0" applyFont="1" applyBorder="1"/>
    <xf numFmtId="0" fontId="265" fillId="3" borderId="0" xfId="24" applyFont="1" applyFill="1" applyAlignment="1">
      <alignment vertical="center" wrapText="1"/>
    </xf>
    <xf numFmtId="0" fontId="266" fillId="3" borderId="0" xfId="0" applyFont="1" applyFill="1"/>
    <xf numFmtId="0" fontId="266" fillId="3" borderId="0" xfId="0" applyFont="1" applyFill="1" applyAlignment="1">
      <alignment horizontal="center"/>
    </xf>
    <xf numFmtId="0" fontId="266" fillId="3" borderId="35" xfId="0" applyFont="1" applyFill="1" applyBorder="1" applyAlignment="1">
      <alignment horizontal="center"/>
    </xf>
    <xf numFmtId="0" fontId="266" fillId="3" borderId="0" xfId="0" applyFont="1" applyFill="1" applyAlignment="1">
      <alignment horizontal="center" vertical="center"/>
    </xf>
    <xf numFmtId="0" fontId="266" fillId="3" borderId="35" xfId="0" applyFont="1" applyFill="1" applyBorder="1" applyAlignment="1">
      <alignment horizontal="left"/>
    </xf>
    <xf numFmtId="0" fontId="265" fillId="3" borderId="0" xfId="24" applyFont="1" applyFill="1" applyAlignment="1">
      <alignment horizontal="left" vertical="center"/>
    </xf>
    <xf numFmtId="0" fontId="265" fillId="3" borderId="32" xfId="24" applyFont="1" applyFill="1" applyBorder="1" applyAlignment="1">
      <alignment vertical="center" wrapText="1"/>
    </xf>
    <xf numFmtId="0" fontId="266" fillId="3" borderId="32" xfId="0" applyFont="1" applyFill="1" applyBorder="1" applyAlignment="1">
      <alignment horizontal="center"/>
    </xf>
    <xf numFmtId="0" fontId="267" fillId="0" borderId="43" xfId="0" applyFont="1" applyBorder="1"/>
    <xf numFmtId="49" fontId="265" fillId="0" borderId="0" xfId="0" applyNumberFormat="1" applyFont="1" applyAlignment="1">
      <alignment horizontal="center" vertical="center" wrapText="1"/>
    </xf>
    <xf numFmtId="49" fontId="265" fillId="0" borderId="0" xfId="0" quotePrefix="1" applyNumberFormat="1" applyFont="1" applyAlignment="1">
      <alignment horizontal="center" vertical="center" wrapText="1"/>
    </xf>
    <xf numFmtId="0" fontId="268" fillId="0" borderId="2" xfId="0" applyFont="1" applyBorder="1" applyAlignment="1">
      <alignment horizontal="center" vertical="center"/>
    </xf>
    <xf numFmtId="0" fontId="268" fillId="0" borderId="14" xfId="0" applyFont="1" applyBorder="1" applyAlignment="1">
      <alignment horizontal="center" vertical="center"/>
    </xf>
    <xf numFmtId="0" fontId="266" fillId="0" borderId="0" xfId="0" applyFont="1" applyAlignment="1">
      <alignment horizontal="center" vertical="center"/>
    </xf>
    <xf numFmtId="0" fontId="266" fillId="0" borderId="0" xfId="0" applyFont="1"/>
    <xf numFmtId="0" fontId="268" fillId="0" borderId="20" xfId="0" applyFont="1" applyBorder="1" applyAlignment="1">
      <alignment horizontal="center" vertical="center"/>
    </xf>
    <xf numFmtId="0" fontId="268" fillId="0" borderId="0" xfId="0" applyFont="1" applyAlignment="1">
      <alignment horizontal="center" vertical="center"/>
    </xf>
    <xf numFmtId="0" fontId="268" fillId="0" borderId="47" xfId="0" applyFont="1" applyBorder="1" applyAlignment="1">
      <alignment horizontal="center" vertical="center"/>
    </xf>
    <xf numFmtId="0" fontId="265" fillId="0" borderId="0" xfId="0" applyFont="1" applyAlignment="1">
      <alignment horizontal="center"/>
    </xf>
    <xf numFmtId="0" fontId="266" fillId="15" borderId="42" xfId="0" applyFont="1" applyFill="1" applyBorder="1" applyAlignment="1">
      <alignment horizontal="center" vertical="center"/>
    </xf>
    <xf numFmtId="0" fontId="266" fillId="0" borderId="42" xfId="0" applyFont="1" applyBorder="1" applyAlignment="1">
      <alignment horizontal="center" vertical="center"/>
    </xf>
    <xf numFmtId="1" fontId="265" fillId="0" borderId="0" xfId="0" quotePrefix="1" applyNumberFormat="1" applyFont="1" applyAlignment="1">
      <alignment horizontal="center" vertical="center" wrapText="1"/>
    </xf>
    <xf numFmtId="0" fontId="265" fillId="0" borderId="0" xfId="0" applyFont="1" applyAlignment="1">
      <alignment vertical="center"/>
    </xf>
    <xf numFmtId="1" fontId="265" fillId="0" borderId="0" xfId="0" applyNumberFormat="1" applyFont="1" applyAlignment="1">
      <alignment horizontal="center"/>
    </xf>
    <xf numFmtId="0" fontId="268" fillId="0" borderId="0" xfId="0" applyFont="1"/>
    <xf numFmtId="0" fontId="266" fillId="0" borderId="0" xfId="0" applyFont="1" applyAlignment="1">
      <alignment horizontal="center"/>
    </xf>
    <xf numFmtId="0" fontId="267" fillId="0" borderId="44" xfId="0" applyFont="1" applyBorder="1"/>
    <xf numFmtId="0" fontId="268" fillId="0" borderId="45" xfId="0" applyFont="1" applyBorder="1"/>
    <xf numFmtId="0" fontId="266" fillId="0" borderId="45" xfId="0" applyFont="1" applyBorder="1"/>
    <xf numFmtId="0" fontId="267" fillId="0" borderId="45" xfId="0" applyFont="1" applyBorder="1"/>
    <xf numFmtId="0" fontId="268" fillId="0" borderId="62" xfId="0" applyFont="1" applyBorder="1" applyAlignment="1">
      <alignment horizontal="center" vertical="center"/>
    </xf>
    <xf numFmtId="0" fontId="268" fillId="0" borderId="45" xfId="0" applyFont="1" applyBorder="1" applyAlignment="1">
      <alignment horizontal="center" vertical="center"/>
    </xf>
    <xf numFmtId="0" fontId="268" fillId="0" borderId="48" xfId="0" applyFont="1" applyBorder="1" applyAlignment="1">
      <alignment horizontal="center" vertical="center"/>
    </xf>
    <xf numFmtId="0" fontId="267" fillId="0" borderId="49" xfId="0" applyFont="1" applyBorder="1"/>
    <xf numFmtId="49" fontId="265" fillId="0" borderId="22" xfId="0" applyNumberFormat="1" applyFont="1" applyBorder="1" applyAlignment="1">
      <alignment horizontal="center" vertical="center" wrapText="1"/>
    </xf>
    <xf numFmtId="0" fontId="266" fillId="0" borderId="22" xfId="0" applyFont="1" applyBorder="1"/>
    <xf numFmtId="0" fontId="268" fillId="0" borderId="21" xfId="0" applyFont="1" applyBorder="1" applyAlignment="1">
      <alignment horizontal="center" vertical="center"/>
    </xf>
    <xf numFmtId="0" fontId="268" fillId="0" borderId="22" xfId="0" applyFont="1" applyBorder="1" applyAlignment="1">
      <alignment horizontal="center" vertical="center"/>
    </xf>
    <xf numFmtId="0" fontId="268" fillId="0" borderId="50" xfId="0" applyFont="1" applyBorder="1" applyAlignment="1">
      <alignment horizontal="center" vertical="center"/>
    </xf>
    <xf numFmtId="0" fontId="265" fillId="0" borderId="0" xfId="0" applyFont="1" applyAlignment="1">
      <alignment horizontal="center" vertical="center"/>
    </xf>
    <xf numFmtId="0" fontId="265" fillId="0" borderId="0" xfId="0" applyFont="1" applyAlignment="1">
      <alignment horizontal="right"/>
    </xf>
    <xf numFmtId="1" fontId="265" fillId="0" borderId="0" xfId="0" applyNumberFormat="1" applyFont="1" applyAlignment="1">
      <alignment horizontal="left"/>
    </xf>
    <xf numFmtId="49" fontId="265" fillId="0" borderId="0" xfId="0" applyNumberFormat="1" applyFont="1" applyAlignment="1">
      <alignment horizontal="center" vertical="center"/>
    </xf>
    <xf numFmtId="0" fontId="265" fillId="0" borderId="0" xfId="0" applyFont="1" applyAlignment="1">
      <alignment horizontal="left"/>
    </xf>
    <xf numFmtId="0" fontId="268" fillId="0" borderId="0" xfId="0" applyFont="1" applyAlignment="1">
      <alignment horizontal="center"/>
    </xf>
    <xf numFmtId="0" fontId="265" fillId="0" borderId="0" xfId="16" applyFont="1" applyAlignment="1">
      <alignment horizontal="center" vertical="center"/>
    </xf>
    <xf numFmtId="0" fontId="269" fillId="0" borderId="0" xfId="0" applyFont="1"/>
    <xf numFmtId="0" fontId="268" fillId="0" borderId="23" xfId="0" applyFont="1" applyBorder="1" applyAlignment="1">
      <alignment horizontal="center" vertical="center"/>
    </xf>
    <xf numFmtId="0" fontId="267" fillId="0" borderId="20" xfId="0" applyFont="1" applyBorder="1"/>
    <xf numFmtId="0" fontId="268"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192" fillId="0" borderId="0" xfId="0" applyFont="1" applyAlignment="1">
      <alignment horizontal="left" vertical="top"/>
    </xf>
    <xf numFmtId="0" fontId="198" fillId="0" borderId="2" xfId="0" applyFont="1" applyBorder="1" applyAlignment="1">
      <alignment horizontal="left" vertical="top"/>
    </xf>
    <xf numFmtId="0" fontId="193" fillId="0" borderId="2" xfId="0" applyFont="1" applyBorder="1" applyAlignment="1">
      <alignment horizontal="left" vertical="top"/>
    </xf>
    <xf numFmtId="0" fontId="197" fillId="0" borderId="2" xfId="0" applyFont="1" applyBorder="1" applyAlignment="1">
      <alignment horizontal="left" vertical="top"/>
    </xf>
    <xf numFmtId="0" fontId="196" fillId="0" borderId="2" xfId="0" applyFont="1" applyBorder="1" applyAlignment="1">
      <alignment horizontal="left" vertical="top"/>
    </xf>
    <xf numFmtId="14" fontId="242" fillId="20" borderId="2" xfId="0" applyNumberFormat="1" applyFont="1" applyFill="1" applyBorder="1" applyAlignment="1">
      <alignment horizontal="center" vertical="center"/>
    </xf>
    <xf numFmtId="0" fontId="190" fillId="0" borderId="2" xfId="0" applyFont="1" applyBorder="1" applyAlignment="1">
      <alignment horizontal="center" vertical="center"/>
    </xf>
    <xf numFmtId="0" fontId="189" fillId="0" borderId="2" xfId="0" applyFont="1" applyBorder="1" applyAlignment="1">
      <alignment horizontal="center"/>
    </xf>
    <xf numFmtId="0" fontId="188" fillId="0" borderId="2" xfId="0" applyFont="1" applyBorder="1" applyAlignment="1">
      <alignment horizontal="left" vertical="top"/>
    </xf>
    <xf numFmtId="0" fontId="187" fillId="0" borderId="2" xfId="0" applyFont="1" applyBorder="1" applyAlignment="1">
      <alignment horizontal="center"/>
    </xf>
    <xf numFmtId="0" fontId="208" fillId="0" borderId="0" xfId="0" applyFont="1" applyAlignment="1">
      <alignment horizontal="left" vertical="center" wrapText="1"/>
    </xf>
    <xf numFmtId="0" fontId="186" fillId="0" borderId="2" xfId="0" applyFont="1" applyBorder="1" applyAlignment="1">
      <alignment horizontal="center" vertical="center"/>
    </xf>
    <xf numFmtId="0" fontId="185" fillId="0" borderId="2" xfId="0" applyFont="1" applyBorder="1" applyAlignment="1">
      <alignment horizontal="center"/>
    </xf>
    <xf numFmtId="173" fontId="0" fillId="0" borderId="2" xfId="0" applyNumberFormat="1" applyBorder="1" applyAlignment="1">
      <alignment horizontal="left" vertical="top"/>
    </xf>
    <xf numFmtId="14" fontId="184" fillId="0" borderId="2" xfId="0" applyNumberFormat="1" applyFont="1" applyBorder="1"/>
    <xf numFmtId="0" fontId="215"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183" fillId="20" borderId="2" xfId="0" applyFont="1" applyFill="1" applyBorder="1" applyAlignment="1">
      <alignment horizontal="left" vertical="top"/>
    </xf>
    <xf numFmtId="14" fontId="181" fillId="0" borderId="2" xfId="0" applyNumberFormat="1" applyFont="1" applyBorder="1" applyAlignment="1">
      <alignment wrapText="1"/>
    </xf>
    <xf numFmtId="0" fontId="181" fillId="0" borderId="2" xfId="0" applyFont="1" applyBorder="1" applyAlignment="1">
      <alignment horizontal="left" vertical="top"/>
    </xf>
    <xf numFmtId="14" fontId="181" fillId="0" borderId="2" xfId="0" applyNumberFormat="1" applyFont="1" applyBorder="1"/>
    <xf numFmtId="0" fontId="180" fillId="0" borderId="2" xfId="0" applyFont="1" applyBorder="1" applyAlignment="1">
      <alignment horizontal="left" vertical="top"/>
    </xf>
    <xf numFmtId="0" fontId="179"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242" fillId="0" borderId="2" xfId="0" applyFont="1" applyBorder="1" applyAlignment="1">
      <alignment vertical="center"/>
    </xf>
    <xf numFmtId="0" fontId="240" fillId="0" borderId="2" xfId="0" applyFont="1" applyBorder="1" applyAlignment="1">
      <alignment vertical="center"/>
    </xf>
    <xf numFmtId="0" fontId="240" fillId="0" borderId="3" xfId="0" applyFont="1" applyBorder="1" applyAlignment="1">
      <alignment vertical="center"/>
    </xf>
    <xf numFmtId="14" fontId="242" fillId="0" borderId="2" xfId="0" applyNumberFormat="1" applyFont="1" applyBorder="1"/>
    <xf numFmtId="0" fontId="195" fillId="9" borderId="2" xfId="0" applyFont="1" applyFill="1" applyBorder="1" applyAlignment="1">
      <alignment horizontal="left" vertical="top"/>
    </xf>
    <xf numFmtId="0" fontId="178" fillId="0" borderId="2" xfId="0" applyFont="1" applyBorder="1"/>
    <xf numFmtId="0" fontId="178" fillId="0" borderId="2" xfId="0" applyFont="1" applyBorder="1" applyAlignment="1">
      <alignment horizontal="center"/>
    </xf>
    <xf numFmtId="0" fontId="242" fillId="0" borderId="2" xfId="0" applyFont="1" applyBorder="1" applyAlignment="1">
      <alignment horizontal="left"/>
    </xf>
    <xf numFmtId="0" fontId="178" fillId="9" borderId="2" xfId="0" applyFont="1" applyFill="1" applyBorder="1" applyAlignment="1">
      <alignment horizontal="left" vertical="top"/>
    </xf>
    <xf numFmtId="0" fontId="178" fillId="0" borderId="2" xfId="0" applyFont="1" applyBorder="1" applyAlignment="1">
      <alignment horizontal="left" vertical="top"/>
    </xf>
    <xf numFmtId="14" fontId="178" fillId="0" borderId="2" xfId="0" applyNumberFormat="1" applyFont="1" applyBorder="1" applyAlignment="1">
      <alignment horizontal="left" vertical="top" wrapText="1"/>
    </xf>
    <xf numFmtId="0" fontId="177" fillId="20" borderId="2" xfId="0" applyFont="1" applyFill="1" applyBorder="1" applyAlignment="1">
      <alignment horizontal="left" vertical="top"/>
    </xf>
    <xf numFmtId="0" fontId="177" fillId="0" borderId="2" xfId="0" applyFont="1" applyBorder="1" applyAlignment="1">
      <alignment horizontal="left" vertical="top"/>
    </xf>
    <xf numFmtId="0" fontId="246" fillId="0" borderId="2" xfId="0" applyFont="1" applyBorder="1" applyAlignment="1">
      <alignment horizontal="left" vertical="center"/>
    </xf>
    <xf numFmtId="0" fontId="245" fillId="0" borderId="2" xfId="0" applyFont="1" applyBorder="1" applyAlignment="1">
      <alignment horizontal="center" vertical="center"/>
    </xf>
    <xf numFmtId="0" fontId="265" fillId="20" borderId="0" xfId="0" applyFont="1" applyFill="1"/>
    <xf numFmtId="0" fontId="176" fillId="0" borderId="2" xfId="0" applyFont="1" applyBorder="1"/>
    <xf numFmtId="0" fontId="268" fillId="9" borderId="0" xfId="0" applyFont="1" applyFill="1"/>
    <xf numFmtId="0" fontId="268" fillId="20" borderId="0" xfId="0" applyFont="1" applyFill="1"/>
    <xf numFmtId="1" fontId="273" fillId="0" borderId="42" xfId="1" applyNumberFormat="1" applyFont="1" applyFill="1" applyBorder="1" applyAlignment="1">
      <alignment horizontal="center" vertical="center"/>
    </xf>
    <xf numFmtId="0" fontId="175" fillId="0" borderId="2" xfId="0" applyFont="1" applyBorder="1" applyAlignment="1">
      <alignment horizontal="center"/>
    </xf>
    <xf numFmtId="1" fontId="274" fillId="0" borderId="42" xfId="1" applyNumberFormat="1" applyFont="1" applyFill="1" applyBorder="1" applyAlignment="1">
      <alignment horizontal="center" vertical="center"/>
    </xf>
    <xf numFmtId="0" fontId="174" fillId="0" borderId="2" xfId="0" applyFont="1" applyBorder="1" applyAlignment="1">
      <alignment horizontal="center"/>
    </xf>
    <xf numFmtId="0" fontId="173" fillId="0" borderId="2" xfId="0" applyFont="1" applyBorder="1" applyAlignment="1">
      <alignment horizontal="center"/>
    </xf>
    <xf numFmtId="0" fontId="245" fillId="20" borderId="2" xfId="0" applyFont="1" applyFill="1" applyBorder="1"/>
    <xf numFmtId="0" fontId="172" fillId="0" borderId="2" xfId="0" applyFont="1" applyBorder="1" applyAlignment="1">
      <alignment horizontal="center"/>
    </xf>
    <xf numFmtId="0" fontId="171" fillId="0" borderId="2" xfId="0" applyFont="1" applyBorder="1" applyAlignment="1">
      <alignment horizontal="center"/>
    </xf>
    <xf numFmtId="0" fontId="275" fillId="0" borderId="42" xfId="0" applyFont="1" applyBorder="1" applyAlignment="1">
      <alignment horizontal="center" vertical="center"/>
    </xf>
    <xf numFmtId="0" fontId="245" fillId="20" borderId="2" xfId="0" applyFont="1" applyFill="1" applyBorder="1" applyAlignment="1">
      <alignment horizontal="center" vertical="center"/>
    </xf>
    <xf numFmtId="14" fontId="245" fillId="0" borderId="2" xfId="0" applyNumberFormat="1" applyFont="1" applyBorder="1" applyAlignment="1">
      <alignment horizontal="center" vertical="center"/>
    </xf>
    <xf numFmtId="0" fontId="245" fillId="20" borderId="2" xfId="0" applyFont="1" applyFill="1" applyBorder="1" applyAlignment="1">
      <alignment horizontal="left" vertical="center" wrapText="1"/>
    </xf>
    <xf numFmtId="0" fontId="245" fillId="9" borderId="2" xfId="0" applyFont="1" applyFill="1" applyBorder="1" applyAlignment="1">
      <alignment horizontal="left" vertical="center" wrapText="1"/>
    </xf>
    <xf numFmtId="0" fontId="0" fillId="0" borderId="2" xfId="0" applyBorder="1" applyAlignment="1">
      <alignment horizontal="left" wrapText="1"/>
    </xf>
    <xf numFmtId="0" fontId="245" fillId="20" borderId="46" xfId="0" applyFont="1" applyFill="1" applyBorder="1" applyAlignment="1">
      <alignment horizontal="left" vertical="center" wrapText="1"/>
    </xf>
    <xf numFmtId="0" fontId="203"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241" fillId="0" borderId="2" xfId="0" applyFont="1" applyBorder="1" applyAlignment="1">
      <alignment horizontal="center" vertical="center"/>
    </xf>
    <xf numFmtId="0" fontId="265" fillId="9" borderId="0" xfId="0" applyFont="1" applyFill="1"/>
    <xf numFmtId="0" fontId="267" fillId="9" borderId="0" xfId="0" applyFont="1" applyFill="1"/>
    <xf numFmtId="0" fontId="266" fillId="9" borderId="0" xfId="0" applyFont="1" applyFill="1"/>
    <xf numFmtId="0" fontId="170" fillId="0" borderId="2" xfId="0" applyFont="1" applyBorder="1" applyAlignment="1">
      <alignment horizontal="center"/>
    </xf>
    <xf numFmtId="0" fontId="241" fillId="9" borderId="2" xfId="0" applyFont="1" applyFill="1" applyBorder="1" applyAlignment="1">
      <alignment horizontal="center" vertical="center"/>
    </xf>
    <xf numFmtId="0" fontId="0" fillId="0" borderId="0" xfId="0" applyAlignment="1">
      <alignment horizontal="left"/>
    </xf>
    <xf numFmtId="0" fontId="245" fillId="12" borderId="2" xfId="0" applyFont="1" applyFill="1" applyBorder="1" applyAlignment="1">
      <alignment horizontal="center" vertical="center"/>
    </xf>
    <xf numFmtId="0" fontId="203" fillId="12" borderId="2" xfId="0" applyFont="1" applyFill="1" applyBorder="1" applyAlignment="1">
      <alignment horizontal="center" vertical="center"/>
    </xf>
    <xf numFmtId="0" fontId="241" fillId="0" borderId="28" xfId="0" applyFont="1" applyBorder="1" applyAlignment="1">
      <alignment horizontal="left" vertical="center"/>
    </xf>
    <xf numFmtId="0" fontId="215" fillId="0" borderId="2" xfId="0" applyFont="1" applyBorder="1" applyAlignment="1">
      <alignment horizontal="center" vertical="top"/>
    </xf>
    <xf numFmtId="0" fontId="278" fillId="25" borderId="42" xfId="0" applyFont="1" applyFill="1" applyBorder="1" applyAlignment="1">
      <alignment horizontal="center" vertical="center" wrapText="1"/>
    </xf>
    <xf numFmtId="0" fontId="278" fillId="25" borderId="53" xfId="0" applyFont="1" applyFill="1" applyBorder="1" applyAlignment="1">
      <alignment horizontal="center" vertical="center" wrapText="1"/>
    </xf>
    <xf numFmtId="0" fontId="279" fillId="25" borderId="63" xfId="0" applyFont="1" applyFill="1" applyBorder="1" applyAlignment="1">
      <alignment horizontal="center" vertical="center" wrapText="1"/>
    </xf>
    <xf numFmtId="0" fontId="279" fillId="25" borderId="48" xfId="0" applyFont="1" applyFill="1" applyBorder="1" applyAlignment="1">
      <alignment vertical="center" wrapText="1"/>
    </xf>
    <xf numFmtId="0" fontId="279" fillId="25" borderId="48" xfId="0" applyFont="1" applyFill="1" applyBorder="1" applyAlignment="1">
      <alignment horizontal="center" vertical="center" wrapText="1"/>
    </xf>
    <xf numFmtId="0" fontId="280" fillId="25" borderId="48" xfId="0" applyFont="1" applyFill="1" applyBorder="1" applyAlignment="1">
      <alignment horizontal="center" vertical="center" wrapText="1"/>
    </xf>
    <xf numFmtId="0" fontId="272" fillId="25" borderId="48" xfId="0" applyFont="1" applyFill="1" applyBorder="1" applyAlignment="1">
      <alignment vertical="center" wrapText="1"/>
    </xf>
    <xf numFmtId="14" fontId="279" fillId="25" borderId="48" xfId="0" applyNumberFormat="1" applyFont="1" applyFill="1" applyBorder="1" applyAlignment="1">
      <alignment horizontal="center" vertical="center" wrapText="1"/>
    </xf>
    <xf numFmtId="0" fontId="277" fillId="25" borderId="0" xfId="0" applyFont="1" applyFill="1" applyAlignment="1">
      <alignment wrapText="1"/>
    </xf>
    <xf numFmtId="0" fontId="279" fillId="25" borderId="65" xfId="0" applyFont="1" applyFill="1" applyBorder="1" applyAlignment="1">
      <alignment vertical="center" wrapText="1"/>
    </xf>
    <xf numFmtId="0" fontId="272" fillId="9" borderId="0" xfId="0" applyFont="1" applyFill="1" applyAlignment="1">
      <alignment horizontal="right" vertical="center" wrapText="1"/>
    </xf>
    <xf numFmtId="0" fontId="282" fillId="25" borderId="42" xfId="0" applyFont="1" applyFill="1" applyBorder="1" applyAlignment="1">
      <alignment horizontal="center" vertical="center" wrapText="1"/>
    </xf>
    <xf numFmtId="0" fontId="282" fillId="25" borderId="53" xfId="0" applyFont="1" applyFill="1" applyBorder="1" applyAlignment="1">
      <alignment horizontal="center" vertical="center" wrapText="1"/>
    </xf>
    <xf numFmtId="0" fontId="282" fillId="9" borderId="53" xfId="0" applyFont="1" applyFill="1" applyBorder="1" applyAlignment="1">
      <alignment horizontal="center" vertical="center" wrapText="1"/>
    </xf>
    <xf numFmtId="0" fontId="272" fillId="25" borderId="63" xfId="0" applyFont="1" applyFill="1" applyBorder="1" applyAlignment="1">
      <alignment horizontal="center" vertical="center" wrapText="1"/>
    </xf>
    <xf numFmtId="0" fontId="278" fillId="25" borderId="48" xfId="0" applyFont="1" applyFill="1" applyBorder="1" applyAlignment="1">
      <alignment vertical="center" wrapText="1"/>
    </xf>
    <xf numFmtId="0" fontId="272" fillId="25" borderId="48" xfId="0" applyFont="1" applyFill="1" applyBorder="1" applyAlignment="1">
      <alignment horizontal="center" vertical="center" wrapText="1"/>
    </xf>
    <xf numFmtId="15" fontId="272" fillId="25" borderId="48" xfId="0" applyNumberFormat="1" applyFont="1" applyFill="1" applyBorder="1" applyAlignment="1">
      <alignment horizontal="center" vertical="center" wrapText="1"/>
    </xf>
    <xf numFmtId="0" fontId="272" fillId="20" borderId="63" xfId="0" applyFont="1" applyFill="1" applyBorder="1" applyAlignment="1">
      <alignment horizontal="center" vertical="center" wrapText="1"/>
    </xf>
    <xf numFmtId="0" fontId="272" fillId="20" borderId="48" xfId="0" applyFont="1" applyFill="1" applyBorder="1" applyAlignment="1">
      <alignment vertical="center" wrapText="1"/>
    </xf>
    <xf numFmtId="15" fontId="272" fillId="20" borderId="48" xfId="0" applyNumberFormat="1" applyFont="1" applyFill="1" applyBorder="1" applyAlignment="1">
      <alignment horizontal="center" vertical="center" wrapText="1"/>
    </xf>
    <xf numFmtId="0" fontId="272" fillId="20" borderId="48" xfId="0" applyFont="1" applyFill="1" applyBorder="1" applyAlignment="1">
      <alignment horizontal="center" vertical="center" wrapText="1"/>
    </xf>
    <xf numFmtId="0" fontId="245" fillId="28" borderId="2" xfId="0" applyFont="1" applyFill="1" applyBorder="1" applyAlignment="1">
      <alignment horizontal="center" vertical="center"/>
    </xf>
    <xf numFmtId="0" fontId="0" fillId="20" borderId="2" xfId="0" applyFill="1" applyBorder="1" applyAlignment="1">
      <alignment horizontal="center"/>
    </xf>
    <xf numFmtId="0" fontId="176" fillId="20" borderId="2" xfId="0" applyFont="1" applyFill="1" applyBorder="1" applyAlignment="1">
      <alignment horizontal="center"/>
    </xf>
    <xf numFmtId="0" fontId="178" fillId="20" borderId="2" xfId="0" applyFont="1" applyFill="1" applyBorder="1" applyAlignment="1">
      <alignment horizontal="center"/>
    </xf>
    <xf numFmtId="0" fontId="169" fillId="0" borderId="2" xfId="0" applyFont="1" applyBorder="1" applyAlignment="1">
      <alignment horizontal="center"/>
    </xf>
    <xf numFmtId="0" fontId="242" fillId="0" borderId="2" xfId="0" applyFont="1" applyBorder="1" applyAlignment="1">
      <alignment horizontal="left" vertical="center"/>
    </xf>
    <xf numFmtId="0" fontId="245" fillId="20" borderId="2" xfId="0" applyFont="1" applyFill="1" applyBorder="1" applyAlignment="1">
      <alignment horizontal="left" vertical="center"/>
    </xf>
    <xf numFmtId="1" fontId="202" fillId="3" borderId="5" xfId="0" applyNumberFormat="1" applyFont="1" applyFill="1" applyBorder="1" applyAlignment="1">
      <alignment horizontal="center" vertical="center" wrapText="1"/>
    </xf>
    <xf numFmtId="2" fontId="202" fillId="3" borderId="0" xfId="0" applyNumberFormat="1" applyFont="1" applyFill="1" applyAlignment="1">
      <alignment horizontal="left" vertical="center" wrapText="1"/>
    </xf>
    <xf numFmtId="166" fontId="202" fillId="3" borderId="0" xfId="0" applyNumberFormat="1" applyFont="1" applyFill="1" applyAlignment="1">
      <alignment horizontal="center" vertical="center" wrapText="1"/>
    </xf>
    <xf numFmtId="1" fontId="202" fillId="3" borderId="0" xfId="0" applyNumberFormat="1" applyFont="1" applyFill="1" applyAlignment="1">
      <alignment horizontal="center" vertical="center" wrapText="1"/>
    </xf>
    <xf numFmtId="2" fontId="202" fillId="3" borderId="0" xfId="0" applyNumberFormat="1" applyFont="1" applyFill="1" applyAlignment="1">
      <alignment horizontal="center" vertical="center" wrapText="1"/>
    </xf>
    <xf numFmtId="0" fontId="202" fillId="3" borderId="0" xfId="0" applyFont="1" applyFill="1" applyAlignment="1">
      <alignment horizontal="center" vertical="center" wrapText="1"/>
    </xf>
    <xf numFmtId="0" fontId="202" fillId="3" borderId="0" xfId="0" applyFont="1" applyFill="1" applyAlignment="1">
      <alignment horizontal="right" vertical="top" wrapText="1"/>
    </xf>
    <xf numFmtId="0" fontId="202" fillId="3" borderId="0" xfId="0" applyFont="1" applyFill="1" applyAlignment="1">
      <alignment horizontal="center" vertical="top" wrapText="1"/>
    </xf>
    <xf numFmtId="0" fontId="202" fillId="3" borderId="0" xfId="0" applyFont="1" applyFill="1" applyAlignment="1">
      <alignment horizontal="center" vertical="top"/>
    </xf>
    <xf numFmtId="0" fontId="242" fillId="0" borderId="2" xfId="0" applyFont="1" applyBorder="1" applyAlignment="1">
      <alignment horizontal="left" vertical="top"/>
    </xf>
    <xf numFmtId="0" fontId="168" fillId="0" borderId="2" xfId="0" applyFont="1" applyBorder="1" applyAlignment="1">
      <alignment horizontal="center"/>
    </xf>
    <xf numFmtId="0" fontId="242" fillId="3" borderId="2" xfId="0" applyFont="1" applyFill="1" applyBorder="1" applyAlignment="1">
      <alignment vertical="center"/>
    </xf>
    <xf numFmtId="0" fontId="242" fillId="3" borderId="2" xfId="0" applyFont="1" applyFill="1" applyBorder="1"/>
    <xf numFmtId="0" fontId="242" fillId="3" borderId="2" xfId="0" applyFont="1" applyFill="1" applyBorder="1" applyAlignment="1">
      <alignment horizontal="left"/>
    </xf>
    <xf numFmtId="0" fontId="242" fillId="3" borderId="2" xfId="0" applyFont="1" applyFill="1" applyBorder="1" applyAlignment="1">
      <alignment horizontal="left" vertical="center"/>
    </xf>
    <xf numFmtId="14" fontId="242" fillId="3" borderId="2" xfId="0" applyNumberFormat="1" applyFont="1" applyFill="1" applyBorder="1"/>
    <xf numFmtId="14" fontId="242" fillId="3" borderId="2" xfId="0" applyNumberFormat="1" applyFont="1" applyFill="1" applyBorder="1" applyAlignment="1">
      <alignment horizontal="right"/>
    </xf>
    <xf numFmtId="0" fontId="242" fillId="3" borderId="2" xfId="0" applyFont="1" applyFill="1" applyBorder="1" applyAlignment="1">
      <alignment horizontal="center"/>
    </xf>
    <xf numFmtId="0" fontId="242" fillId="3" borderId="2" xfId="0" applyFont="1" applyFill="1" applyBorder="1" applyAlignment="1">
      <alignment horizontal="center" vertical="center"/>
    </xf>
    <xf numFmtId="14" fontId="242" fillId="3" borderId="2" xfId="0" applyNumberFormat="1" applyFont="1" applyFill="1" applyBorder="1" applyAlignment="1">
      <alignment vertical="center"/>
    </xf>
    <xf numFmtId="0" fontId="245" fillId="0" borderId="2" xfId="0" applyFont="1" applyBorder="1" applyAlignment="1">
      <alignment horizontal="left" vertical="center" wrapText="1"/>
    </xf>
    <xf numFmtId="0" fontId="242" fillId="9" borderId="2" xfId="0" applyFont="1" applyFill="1" applyBorder="1" applyAlignment="1">
      <alignment horizontal="left" vertical="top"/>
    </xf>
    <xf numFmtId="0" fontId="242" fillId="9" borderId="2" xfId="0" applyFont="1" applyFill="1" applyBorder="1" applyAlignment="1">
      <alignment horizontal="left"/>
    </xf>
    <xf numFmtId="14" fontId="242" fillId="0" borderId="2" xfId="0" applyNumberFormat="1" applyFont="1" applyBorder="1" applyAlignment="1">
      <alignment vertical="center"/>
    </xf>
    <xf numFmtId="14" fontId="242" fillId="0" borderId="2" xfId="0" applyNumberFormat="1" applyFont="1" applyBorder="1" applyAlignment="1">
      <alignment vertical="top"/>
    </xf>
    <xf numFmtId="0" fontId="242" fillId="0" borderId="2" xfId="0" applyFont="1" applyBorder="1" applyAlignment="1">
      <alignment vertical="top"/>
    </xf>
    <xf numFmtId="14" fontId="242" fillId="0" borderId="2" xfId="0" applyNumberFormat="1" applyFont="1" applyBorder="1" applyAlignment="1">
      <alignment horizontal="right" vertical="center"/>
    </xf>
    <xf numFmtId="0" fontId="242" fillId="0" borderId="3" xfId="0" applyFont="1" applyBorder="1" applyAlignment="1">
      <alignment horizontal="left" vertical="center"/>
    </xf>
    <xf numFmtId="14" fontId="242" fillId="0" borderId="3" xfId="0" applyNumberFormat="1" applyFont="1" applyBorder="1" applyAlignment="1">
      <alignment horizontal="right" vertical="center"/>
    </xf>
    <xf numFmtId="14" fontId="242" fillId="0" borderId="2" xfId="0" applyNumberFormat="1" applyFont="1" applyBorder="1" applyAlignment="1">
      <alignment horizontal="right"/>
    </xf>
    <xf numFmtId="0" fontId="284" fillId="3" borderId="0" xfId="24" applyFont="1" applyFill="1" applyAlignment="1">
      <alignment vertical="center" wrapText="1"/>
    </xf>
    <xf numFmtId="0" fontId="284" fillId="3" borderId="0" xfId="0" applyFont="1" applyFill="1"/>
    <xf numFmtId="0" fontId="284" fillId="3" borderId="0" xfId="0" applyFont="1" applyFill="1" applyAlignment="1">
      <alignment horizontal="center"/>
    </xf>
    <xf numFmtId="0" fontId="286" fillId="3" borderId="0" xfId="0" applyFont="1" applyFill="1" applyAlignment="1">
      <alignment horizontal="center"/>
    </xf>
    <xf numFmtId="0" fontId="285" fillId="3" borderId="0" xfId="0" applyFont="1" applyFill="1" applyAlignment="1">
      <alignment horizontal="center"/>
    </xf>
    <xf numFmtId="0" fontId="286" fillId="3" borderId="0" xfId="24" applyFont="1" applyFill="1" applyAlignment="1">
      <alignment vertical="center" wrapText="1"/>
    </xf>
    <xf numFmtId="0" fontId="288" fillId="3" borderId="0" xfId="0" applyFont="1" applyFill="1" applyAlignment="1">
      <alignment horizontal="center"/>
    </xf>
    <xf numFmtId="0" fontId="286" fillId="3" borderId="0" xfId="24" applyFont="1" applyFill="1"/>
    <xf numFmtId="0" fontId="284" fillId="3" borderId="0" xfId="24" applyFont="1" applyFill="1"/>
    <xf numFmtId="0" fontId="287" fillId="3" borderId="0" xfId="24" applyFont="1" applyFill="1" applyAlignment="1">
      <alignment vertical="center"/>
    </xf>
    <xf numFmtId="0" fontId="287" fillId="3" borderId="0" xfId="24" applyFont="1" applyFill="1"/>
    <xf numFmtId="0" fontId="285" fillId="3" borderId="0" xfId="24" applyFont="1" applyFill="1" applyAlignment="1">
      <alignment vertical="center" wrapText="1"/>
    </xf>
    <xf numFmtId="0" fontId="285" fillId="3" borderId="0" xfId="0" applyFont="1" applyFill="1" applyAlignment="1">
      <alignment horizontal="center" vertical="center"/>
    </xf>
    <xf numFmtId="0" fontId="284" fillId="3" borderId="0" xfId="24" applyFont="1" applyFill="1" applyAlignment="1">
      <alignment vertical="center"/>
    </xf>
    <xf numFmtId="0" fontId="284" fillId="3" borderId="0" xfId="24" applyFont="1" applyFill="1" applyAlignment="1">
      <alignment horizontal="left" vertical="center"/>
    </xf>
    <xf numFmtId="169" fontId="291" fillId="0" borderId="0" xfId="0" applyNumberFormat="1" applyFont="1"/>
    <xf numFmtId="0" fontId="284" fillId="3" borderId="32" xfId="24" applyFont="1" applyFill="1" applyBorder="1" applyAlignment="1">
      <alignment vertical="center" wrapText="1"/>
    </xf>
    <xf numFmtId="0" fontId="284" fillId="3" borderId="32" xfId="0" applyFont="1" applyFill="1" applyBorder="1" applyAlignment="1">
      <alignment horizontal="center"/>
    </xf>
    <xf numFmtId="0" fontId="286" fillId="3" borderId="32" xfId="0" applyFont="1" applyFill="1" applyBorder="1" applyAlignment="1">
      <alignment horizontal="center"/>
    </xf>
    <xf numFmtId="0" fontId="292" fillId="3" borderId="32" xfId="0" applyFont="1" applyFill="1" applyBorder="1" applyAlignment="1">
      <alignment horizontal="left" vertical="center"/>
    </xf>
    <xf numFmtId="0" fontId="292" fillId="3" borderId="32" xfId="0" applyFont="1" applyFill="1" applyBorder="1" applyAlignment="1">
      <alignment horizontal="center" vertical="center"/>
    </xf>
    <xf numFmtId="49" fontId="293" fillId="0" borderId="0" xfId="0" quotePrefix="1" applyNumberFormat="1" applyFont="1" applyAlignment="1">
      <alignment horizontal="center" vertical="center" wrapText="1"/>
    </xf>
    <xf numFmtId="49" fontId="294" fillId="0" borderId="0" xfId="0" applyNumberFormat="1" applyFont="1" applyAlignment="1">
      <alignment horizontal="center" vertical="center" wrapText="1"/>
    </xf>
    <xf numFmtId="49" fontId="293" fillId="0" borderId="0" xfId="0" applyNumberFormat="1" applyFont="1" applyAlignment="1">
      <alignment horizontal="center" vertical="center" wrapText="1"/>
    </xf>
    <xf numFmtId="0" fontId="295" fillId="0" borderId="0" xfId="0" applyFont="1" applyAlignment="1">
      <alignment horizontal="center" vertical="center"/>
    </xf>
    <xf numFmtId="0" fontId="167" fillId="0" borderId="0" xfId="0" applyFont="1"/>
    <xf numFmtId="0" fontId="240" fillId="0" borderId="0" xfId="0" applyFont="1"/>
    <xf numFmtId="43" fontId="240" fillId="0" borderId="0" xfId="1" applyFont="1" applyFill="1" applyBorder="1" applyAlignment="1">
      <alignment horizontal="center" vertical="center"/>
    </xf>
    <xf numFmtId="1" fontId="240" fillId="29" borderId="42" xfId="1" applyNumberFormat="1" applyFont="1" applyFill="1" applyBorder="1" applyAlignment="1">
      <alignment horizontal="center" vertical="center"/>
    </xf>
    <xf numFmtId="1" fontId="293" fillId="0" borderId="0" xfId="0" applyNumberFormat="1" applyFont="1" applyAlignment="1">
      <alignment horizontal="center"/>
    </xf>
    <xf numFmtId="1" fontId="294" fillId="0" borderId="42" xfId="1" applyNumberFormat="1" applyFont="1" applyFill="1" applyBorder="1" applyAlignment="1">
      <alignment horizontal="center" vertical="center"/>
    </xf>
    <xf numFmtId="1" fontId="296" fillId="0" borderId="0" xfId="0" applyNumberFormat="1" applyFont="1" applyAlignment="1">
      <alignment horizontal="center"/>
    </xf>
    <xf numFmtId="0" fontId="240" fillId="29" borderId="42" xfId="0" applyFont="1" applyFill="1" applyBorder="1" applyAlignment="1">
      <alignment horizontal="center" vertical="center"/>
    </xf>
    <xf numFmtId="0" fontId="240" fillId="0" borderId="42" xfId="0" applyFont="1" applyBorder="1" applyAlignment="1">
      <alignment horizontal="center" vertical="center"/>
    </xf>
    <xf numFmtId="0" fontId="215" fillId="0" borderId="20" xfId="0" applyFont="1" applyBorder="1" applyAlignment="1">
      <alignment horizontal="center" vertical="center"/>
    </xf>
    <xf numFmtId="0" fontId="215" fillId="0" borderId="0" xfId="0" applyFont="1" applyAlignment="1">
      <alignment horizontal="center" vertical="center"/>
    </xf>
    <xf numFmtId="0" fontId="297" fillId="0" borderId="43" xfId="0" applyFont="1" applyBorder="1"/>
    <xf numFmtId="0" fontId="293" fillId="0" borderId="0" xfId="0" applyFont="1"/>
    <xf numFmtId="0" fontId="295" fillId="9" borderId="0" xfId="0" applyFont="1" applyFill="1" applyAlignment="1">
      <alignment horizontal="center" vertical="center"/>
    </xf>
    <xf numFmtId="0" fontId="295" fillId="3" borderId="0" xfId="0" applyFont="1" applyFill="1" applyAlignment="1">
      <alignment horizontal="center" vertical="center"/>
    </xf>
    <xf numFmtId="0" fontId="298" fillId="3" borderId="0" xfId="0" applyFont="1" applyFill="1" applyAlignment="1">
      <alignment horizontal="center" vertical="center"/>
    </xf>
    <xf numFmtId="0" fontId="294" fillId="0" borderId="0" xfId="0" applyFont="1"/>
    <xf numFmtId="0" fontId="300" fillId="0" borderId="0" xfId="0" applyFont="1"/>
    <xf numFmtId="0" fontId="273" fillId="0" borderId="0" xfId="0" applyFont="1" applyAlignment="1">
      <alignment horizontal="center" vertical="center"/>
    </xf>
    <xf numFmtId="0" fontId="273" fillId="0" borderId="0" xfId="0" applyFont="1"/>
    <xf numFmtId="43" fontId="273" fillId="0" borderId="0" xfId="1" applyFont="1" applyFill="1" applyBorder="1" applyAlignment="1">
      <alignment horizontal="center" vertical="center"/>
    </xf>
    <xf numFmtId="0" fontId="293" fillId="0" borderId="0" xfId="0" applyFont="1" applyAlignment="1">
      <alignment horizontal="center"/>
    </xf>
    <xf numFmtId="0" fontId="296" fillId="0" borderId="0" xfId="0" applyFont="1" applyAlignment="1">
      <alignment horizontal="center"/>
    </xf>
    <xf numFmtId="0" fontId="273" fillId="0" borderId="42" xfId="0" applyFont="1" applyBorder="1" applyAlignment="1">
      <alignment horizontal="center" vertical="center"/>
    </xf>
    <xf numFmtId="0" fontId="294" fillId="0" borderId="42" xfId="0" applyFont="1" applyBorder="1" applyAlignment="1">
      <alignment horizontal="center" vertical="center"/>
    </xf>
    <xf numFmtId="1" fontId="293" fillId="0" borderId="0" xfId="0" quotePrefix="1" applyNumberFormat="1" applyFont="1" applyAlignment="1">
      <alignment horizontal="center" vertical="center" wrapText="1"/>
    </xf>
    <xf numFmtId="0" fontId="294" fillId="0" borderId="0" xfId="0" applyFont="1" applyAlignment="1">
      <alignment horizontal="center" vertical="center"/>
    </xf>
    <xf numFmtId="0" fontId="293" fillId="0" borderId="0" xfId="0" applyFont="1" applyAlignment="1">
      <alignment vertical="center"/>
    </xf>
    <xf numFmtId="43" fontId="294" fillId="0" borderId="0" xfId="1" applyFont="1" applyFill="1" applyBorder="1" applyAlignment="1">
      <alignment horizontal="center" vertical="center"/>
    </xf>
    <xf numFmtId="0" fontId="298" fillId="0" borderId="0" xfId="0" applyFont="1"/>
    <xf numFmtId="0" fontId="296" fillId="0" borderId="0" xfId="0" applyFont="1"/>
    <xf numFmtId="0" fontId="301" fillId="23" borderId="0" xfId="0" applyFont="1" applyFill="1"/>
    <xf numFmtId="0" fontId="302" fillId="3" borderId="43" xfId="0" applyFont="1" applyFill="1" applyBorder="1" applyAlignment="1">
      <alignment horizontal="center" vertical="center"/>
    </xf>
    <xf numFmtId="0" fontId="302" fillId="3" borderId="0" xfId="0" applyFont="1" applyFill="1" applyAlignment="1">
      <alignment horizontal="center" vertical="center"/>
    </xf>
    <xf numFmtId="0" fontId="297" fillId="0" borderId="0" xfId="0" applyFont="1"/>
    <xf numFmtId="0" fontId="294" fillId="0" borderId="0" xfId="0" applyFont="1" applyAlignment="1">
      <alignment horizontal="center"/>
    </xf>
    <xf numFmtId="0" fontId="298" fillId="0" borderId="20" xfId="0" applyFont="1" applyBorder="1" applyAlignment="1">
      <alignment horizontal="center" vertical="center"/>
    </xf>
    <xf numFmtId="0" fontId="298" fillId="0" borderId="0" xfId="0" applyFont="1" applyAlignment="1">
      <alignment horizontal="center" vertical="center"/>
    </xf>
    <xf numFmtId="0" fontId="298" fillId="0" borderId="2" xfId="0" applyFont="1" applyBorder="1" applyAlignment="1">
      <alignment horizontal="center" vertical="center"/>
    </xf>
    <xf numFmtId="0" fontId="267" fillId="3" borderId="43" xfId="0" applyFont="1" applyFill="1" applyBorder="1"/>
    <xf numFmtId="0" fontId="296" fillId="3" borderId="0" xfId="0" applyFont="1" applyFill="1"/>
    <xf numFmtId="0" fontId="303" fillId="3" borderId="0" xfId="0" applyFont="1" applyFill="1" applyAlignment="1">
      <alignment horizontal="center" vertical="center"/>
    </xf>
    <xf numFmtId="0" fontId="295" fillId="20" borderId="0" xfId="0" applyFont="1" applyFill="1" applyAlignment="1">
      <alignment horizontal="center" vertical="center"/>
    </xf>
    <xf numFmtId="0" fontId="295" fillId="0" borderId="0" xfId="0" applyFont="1"/>
    <xf numFmtId="0" fontId="304" fillId="0" borderId="0" xfId="0" applyFont="1"/>
    <xf numFmtId="49" fontId="295" fillId="0" borderId="0" xfId="0" applyNumberFormat="1" applyFont="1" applyAlignment="1">
      <alignment horizontal="center" vertical="center" wrapText="1"/>
    </xf>
    <xf numFmtId="1" fontId="293" fillId="0" borderId="42" xfId="1" applyNumberFormat="1" applyFont="1" applyFill="1" applyBorder="1" applyAlignment="1">
      <alignment horizontal="center" vertical="center"/>
    </xf>
    <xf numFmtId="1" fontId="294" fillId="21" borderId="42" xfId="1" applyNumberFormat="1" applyFont="1" applyFill="1" applyBorder="1" applyAlignment="1">
      <alignment horizontal="center" vertical="center"/>
    </xf>
    <xf numFmtId="0" fontId="295" fillId="23" borderId="0" xfId="0" applyFont="1" applyFill="1"/>
    <xf numFmtId="0" fontId="305" fillId="3" borderId="0" xfId="0" applyFont="1" applyFill="1" applyAlignment="1">
      <alignment vertical="center"/>
    </xf>
    <xf numFmtId="0" fontId="306" fillId="0" borderId="0" xfId="0" applyFont="1"/>
    <xf numFmtId="0" fontId="293" fillId="0" borderId="0" xfId="0" applyFont="1" applyAlignment="1">
      <alignment horizontal="center" vertical="center"/>
    </xf>
    <xf numFmtId="0" fontId="293" fillId="0" borderId="0" xfId="0" applyFont="1" applyAlignment="1">
      <alignment horizontal="right"/>
    </xf>
    <xf numFmtId="1" fontId="293" fillId="0" borderId="0" xfId="0" applyNumberFormat="1" applyFont="1" applyAlignment="1">
      <alignment horizontal="left"/>
    </xf>
    <xf numFmtId="49" fontId="294" fillId="0" borderId="0" xfId="0" applyNumberFormat="1" applyFont="1" applyAlignment="1">
      <alignment horizontal="center" vertical="center"/>
    </xf>
    <xf numFmtId="49" fontId="293" fillId="0" borderId="0" xfId="0" applyNumberFormat="1" applyFont="1" applyAlignment="1">
      <alignment horizontal="center" vertical="center"/>
    </xf>
    <xf numFmtId="0" fontId="293" fillId="0" borderId="0" xfId="0" applyFont="1" applyAlignment="1">
      <alignment horizontal="left"/>
    </xf>
    <xf numFmtId="0" fontId="294" fillId="0" borderId="63" xfId="0" applyFont="1" applyBorder="1" applyAlignment="1">
      <alignment horizontal="center" vertical="center"/>
    </xf>
    <xf numFmtId="0" fontId="298" fillId="0" borderId="0" xfId="0" applyFont="1" applyAlignment="1">
      <alignment horizontal="center"/>
    </xf>
    <xf numFmtId="0" fontId="295" fillId="0" borderId="0" xfId="0" applyFont="1" applyAlignment="1">
      <alignment horizontal="center"/>
    </xf>
    <xf numFmtId="0" fontId="306" fillId="0" borderId="0" xfId="0" applyFont="1" applyAlignment="1">
      <alignment horizontal="center"/>
    </xf>
    <xf numFmtId="0" fontId="305" fillId="3" borderId="43" xfId="0" applyFont="1" applyFill="1" applyBorder="1" applyAlignment="1">
      <alignment vertical="center"/>
    </xf>
    <xf numFmtId="0" fontId="305" fillId="30" borderId="0" xfId="0" applyFont="1" applyFill="1" applyAlignment="1">
      <alignment vertical="center"/>
    </xf>
    <xf numFmtId="0" fontId="293" fillId="0" borderId="0" xfId="16" applyFont="1" applyAlignment="1">
      <alignment horizontal="center" vertical="center"/>
    </xf>
    <xf numFmtId="0" fontId="307" fillId="0" borderId="0" xfId="0" applyFont="1"/>
    <xf numFmtId="0" fontId="308" fillId="0" borderId="0" xfId="0" applyFont="1"/>
    <xf numFmtId="0" fontId="295" fillId="0" borderId="0" xfId="0" applyFont="1" applyAlignment="1">
      <alignment vertical="center"/>
    </xf>
    <xf numFmtId="0" fontId="296" fillId="0" borderId="0" xfId="0" applyFont="1" applyAlignment="1">
      <alignment vertical="center"/>
    </xf>
    <xf numFmtId="0" fontId="296" fillId="3" borderId="0" xfId="0" applyFont="1" applyFill="1" applyAlignment="1">
      <alignment vertical="center"/>
    </xf>
    <xf numFmtId="0" fontId="273" fillId="3" borderId="0" xfId="0" applyFont="1" applyFill="1" applyAlignment="1">
      <alignment vertical="center"/>
    </xf>
    <xf numFmtId="0" fontId="300" fillId="3" borderId="0" xfId="0" applyFont="1" applyFill="1" applyAlignment="1">
      <alignment vertical="center"/>
    </xf>
    <xf numFmtId="0" fontId="267" fillId="0" borderId="0" xfId="0" applyFont="1" applyAlignment="1">
      <alignment vertical="center"/>
    </xf>
    <xf numFmtId="0" fontId="303" fillId="0" borderId="0" xfId="0" applyFont="1" applyAlignment="1">
      <alignment wrapText="1"/>
    </xf>
    <xf numFmtId="0" fontId="303" fillId="0" borderId="0" xfId="0" applyFont="1" applyAlignment="1">
      <alignment vertical="center"/>
    </xf>
    <xf numFmtId="0" fontId="299" fillId="3" borderId="43" xfId="0" applyFont="1" applyFill="1" applyBorder="1" applyAlignment="1">
      <alignment vertical="center"/>
    </xf>
    <xf numFmtId="0" fontId="299" fillId="30" borderId="0" xfId="0" applyFont="1" applyFill="1" applyAlignment="1">
      <alignment vertical="center"/>
    </xf>
    <xf numFmtId="0" fontId="299" fillId="3" borderId="0" xfId="0" applyFont="1" applyFill="1" applyAlignment="1">
      <alignment vertical="center"/>
    </xf>
    <xf numFmtId="1" fontId="294" fillId="20" borderId="42" xfId="1" applyNumberFormat="1" applyFont="1" applyFill="1" applyBorder="1" applyAlignment="1">
      <alignment horizontal="center" vertical="center"/>
    </xf>
    <xf numFmtId="0" fontId="303" fillId="9" borderId="0" xfId="0" applyFont="1" applyFill="1" applyAlignment="1">
      <alignment horizontal="center" vertical="center"/>
    </xf>
    <xf numFmtId="0" fontId="301" fillId="30" borderId="0" xfId="0" applyFont="1" applyFill="1"/>
    <xf numFmtId="0" fontId="303" fillId="30" borderId="0" xfId="0" applyFont="1" applyFill="1"/>
    <xf numFmtId="1" fontId="307" fillId="0" borderId="42" xfId="1" applyNumberFormat="1" applyFont="1" applyFill="1" applyBorder="1" applyAlignment="1">
      <alignment horizontal="center" vertical="center"/>
    </xf>
    <xf numFmtId="0" fontId="295" fillId="30" borderId="0" xfId="0" applyFont="1" applyFill="1" applyAlignment="1">
      <alignment vertical="center"/>
    </xf>
    <xf numFmtId="1" fontId="293" fillId="0" borderId="0" xfId="0" applyNumberFormat="1" applyFont="1" applyAlignment="1">
      <alignment horizontal="center" vertical="top"/>
    </xf>
    <xf numFmtId="0" fontId="293" fillId="0" borderId="0" xfId="0" applyFont="1" applyAlignment="1">
      <alignment horizontal="center" vertical="top"/>
    </xf>
    <xf numFmtId="0" fontId="274" fillId="9" borderId="0" xfId="0" applyFont="1" applyFill="1" applyAlignment="1">
      <alignment horizontal="center" vertical="center"/>
    </xf>
    <xf numFmtId="0" fontId="274" fillId="0" borderId="43" xfId="0" applyFont="1" applyBorder="1" applyAlignment="1">
      <alignment horizontal="center" vertical="center"/>
    </xf>
    <xf numFmtId="0" fontId="295" fillId="9" borderId="0" xfId="0" applyFont="1" applyFill="1" applyAlignment="1">
      <alignment horizontal="center"/>
    </xf>
    <xf numFmtId="49" fontId="293" fillId="0" borderId="0" xfId="0" applyNumberFormat="1" applyFont="1" applyAlignment="1">
      <alignment horizontal="center"/>
    </xf>
    <xf numFmtId="0" fontId="295" fillId="3" borderId="42" xfId="0" applyFont="1" applyFill="1" applyBorder="1" applyAlignment="1">
      <alignment horizontal="center" vertical="center"/>
    </xf>
    <xf numFmtId="0" fontId="303" fillId="30" borderId="0" xfId="0" applyFont="1" applyFill="1" applyAlignment="1">
      <alignment horizontal="center" vertical="center"/>
    </xf>
    <xf numFmtId="1" fontId="297" fillId="0" borderId="42" xfId="1" applyNumberFormat="1" applyFont="1" applyFill="1" applyBorder="1" applyAlignment="1">
      <alignment horizontal="center" vertical="center"/>
    </xf>
    <xf numFmtId="0" fontId="297" fillId="0" borderId="0" xfId="0" applyFont="1" applyAlignment="1">
      <alignment vertical="center"/>
    </xf>
    <xf numFmtId="49" fontId="309" fillId="0" borderId="0" xfId="0" applyNumberFormat="1" applyFont="1" applyAlignment="1">
      <alignment horizontal="center" vertical="center" wrapText="1"/>
    </xf>
    <xf numFmtId="0" fontId="295" fillId="30" borderId="0" xfId="0" applyFont="1" applyFill="1"/>
    <xf numFmtId="0" fontId="167" fillId="0" borderId="20" xfId="0" applyFont="1" applyBorder="1"/>
    <xf numFmtId="0" fontId="295" fillId="30" borderId="0" xfId="0" applyFont="1" applyFill="1" applyAlignment="1">
      <alignment horizontal="center" vertical="center"/>
    </xf>
    <xf numFmtId="0" fontId="297" fillId="0" borderId="0" xfId="0" applyFont="1" applyAlignment="1">
      <alignment horizontal="left"/>
    </xf>
    <xf numFmtId="0" fontId="295" fillId="0" borderId="42" xfId="0" applyFont="1" applyBorder="1" applyAlignment="1">
      <alignment horizontal="center" vertical="center"/>
    </xf>
    <xf numFmtId="0" fontId="297" fillId="0" borderId="42" xfId="0" applyFont="1" applyBorder="1" applyAlignment="1">
      <alignment horizontal="center" vertical="center"/>
    </xf>
    <xf numFmtId="0" fontId="298" fillId="0" borderId="0" xfId="0" applyFont="1" applyAlignment="1">
      <alignment vertical="center"/>
    </xf>
    <xf numFmtId="0" fontId="298" fillId="0" borderId="0" xfId="0" applyFont="1" applyAlignment="1">
      <alignment horizontal="left"/>
    </xf>
    <xf numFmtId="0" fontId="293" fillId="0" borderId="42" xfId="0" applyFont="1" applyBorder="1" applyAlignment="1">
      <alignment horizontal="center" vertical="center"/>
    </xf>
    <xf numFmtId="0" fontId="295" fillId="9" borderId="0" xfId="0" applyFont="1" applyFill="1"/>
    <xf numFmtId="0" fontId="294" fillId="3" borderId="0" xfId="0" applyFont="1" applyFill="1" applyAlignment="1">
      <alignment horizontal="center" vertical="center"/>
    </xf>
    <xf numFmtId="0" fontId="167" fillId="0" borderId="2" xfId="0" applyFont="1" applyBorder="1"/>
    <xf numFmtId="0" fontId="293" fillId="0" borderId="2" xfId="0" applyFont="1" applyBorder="1" applyAlignment="1">
      <alignment horizontal="center" vertical="center"/>
    </xf>
    <xf numFmtId="1" fontId="293" fillId="0" borderId="2" xfId="1" applyNumberFormat="1" applyFont="1" applyFill="1" applyBorder="1" applyAlignment="1">
      <alignment horizontal="center" vertical="center"/>
    </xf>
    <xf numFmtId="1" fontId="294" fillId="29" borderId="42" xfId="1" applyNumberFormat="1" applyFont="1" applyFill="1" applyBorder="1" applyAlignment="1">
      <alignment horizontal="center" vertical="center"/>
    </xf>
    <xf numFmtId="1" fontId="294" fillId="0" borderId="0" xfId="1" applyNumberFormat="1" applyFont="1" applyFill="1" applyBorder="1" applyAlignment="1">
      <alignment horizontal="center" vertical="center"/>
    </xf>
    <xf numFmtId="0" fontId="294" fillId="29" borderId="42" xfId="0" applyFont="1" applyFill="1" applyBorder="1" applyAlignment="1">
      <alignment horizontal="center" vertical="center"/>
    </xf>
    <xf numFmtId="0" fontId="298" fillId="3" borderId="2" xfId="0" applyFont="1" applyFill="1" applyBorder="1" applyAlignment="1">
      <alignment horizontal="center" vertical="center"/>
    </xf>
    <xf numFmtId="0" fontId="167" fillId="0" borderId="0" xfId="0" applyFont="1" applyAlignment="1">
      <alignment horizontal="left" vertical="top"/>
    </xf>
    <xf numFmtId="0" fontId="167" fillId="0" borderId="2" xfId="0" applyFont="1" applyBorder="1" applyAlignment="1">
      <alignment horizontal="left" vertical="top"/>
    </xf>
    <xf numFmtId="0" fontId="167" fillId="9" borderId="2" xfId="0" applyFont="1" applyFill="1" applyBorder="1" applyAlignment="1">
      <alignment horizontal="left" vertical="top"/>
    </xf>
    <xf numFmtId="14" fontId="167" fillId="0" borderId="2" xfId="0" applyNumberFormat="1" applyFont="1" applyBorder="1" applyAlignment="1">
      <alignment horizontal="left" vertical="top" wrapText="1"/>
    </xf>
    <xf numFmtId="0" fontId="167" fillId="20" borderId="2" xfId="0" applyFont="1" applyFill="1" applyBorder="1" applyAlignment="1">
      <alignment horizontal="left" vertical="top"/>
    </xf>
    <xf numFmtId="14" fontId="167" fillId="0" borderId="2" xfId="0" applyNumberFormat="1" applyFont="1" applyBorder="1"/>
    <xf numFmtId="14" fontId="167" fillId="0" borderId="2" xfId="0" applyNumberFormat="1" applyFont="1" applyBorder="1" applyAlignment="1">
      <alignment wrapText="1"/>
    </xf>
    <xf numFmtId="0" fontId="167" fillId="20" borderId="2" xfId="0" applyFont="1" applyFill="1" applyBorder="1" applyAlignment="1">
      <alignment horizontal="center"/>
    </xf>
    <xf numFmtId="0" fontId="167" fillId="0" borderId="2" xfId="0" applyFont="1" applyBorder="1" applyAlignment="1">
      <alignment horizontal="center"/>
    </xf>
    <xf numFmtId="0" fontId="0" fillId="3" borderId="2" xfId="0" applyFill="1" applyBorder="1"/>
    <xf numFmtId="0" fontId="215" fillId="3" borderId="2" xfId="0" applyFont="1" applyFill="1" applyBorder="1" applyAlignment="1">
      <alignment horizontal="center" vertical="center"/>
    </xf>
    <xf numFmtId="0" fontId="215" fillId="3" borderId="2" xfId="0" applyFont="1" applyFill="1" applyBorder="1" applyAlignment="1">
      <alignment horizontal="center" vertical="center" wrapText="1"/>
    </xf>
    <xf numFmtId="0" fontId="245" fillId="3" borderId="2" xfId="0" applyFont="1" applyFill="1" applyBorder="1" applyAlignment="1">
      <alignment horizontal="center" vertical="center"/>
    </xf>
    <xf numFmtId="0" fontId="241" fillId="3" borderId="2" xfId="0" applyFont="1" applyFill="1" applyBorder="1" applyAlignment="1">
      <alignment horizontal="left" vertical="center"/>
    </xf>
    <xf numFmtId="169" fontId="241" fillId="3" borderId="2" xfId="0" applyNumberFormat="1" applyFont="1" applyFill="1" applyBorder="1" applyAlignment="1">
      <alignment horizontal="center" vertical="center" wrapText="1"/>
    </xf>
    <xf numFmtId="0" fontId="241" fillId="3" borderId="2" xfId="0" applyFont="1" applyFill="1" applyBorder="1" applyAlignment="1">
      <alignment horizontal="center" vertical="center" wrapText="1"/>
    </xf>
    <xf numFmtId="0" fontId="241" fillId="3" borderId="2" xfId="0" applyFont="1" applyFill="1" applyBorder="1" applyAlignment="1">
      <alignment horizontal="left" vertical="center" wrapText="1"/>
    </xf>
    <xf numFmtId="0" fontId="245" fillId="3" borderId="2" xfId="0" applyFont="1" applyFill="1" applyBorder="1" applyAlignment="1">
      <alignment horizontal="left" vertical="center"/>
    </xf>
    <xf numFmtId="0" fontId="245" fillId="3" borderId="2" xfId="0" applyFont="1" applyFill="1" applyBorder="1" applyAlignment="1">
      <alignment horizontal="center" vertical="center" wrapText="1"/>
    </xf>
    <xf numFmtId="0" fontId="245" fillId="3" borderId="2" xfId="0" applyFont="1" applyFill="1" applyBorder="1" applyAlignment="1">
      <alignment horizontal="left" vertical="center" wrapText="1"/>
    </xf>
    <xf numFmtId="169" fontId="245" fillId="3" borderId="2" xfId="0" applyNumberFormat="1" applyFont="1" applyFill="1" applyBorder="1" applyAlignment="1">
      <alignment horizontal="center" vertical="center"/>
    </xf>
    <xf numFmtId="14" fontId="245"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241" fillId="3" borderId="2" xfId="0" applyFont="1" applyFill="1" applyBorder="1" applyAlignment="1">
      <alignment horizontal="center" vertical="center"/>
    </xf>
    <xf numFmtId="14" fontId="241" fillId="3" borderId="2" xfId="0" applyNumberFormat="1" applyFont="1" applyFill="1" applyBorder="1" applyAlignment="1">
      <alignment horizontal="center" vertical="center"/>
    </xf>
    <xf numFmtId="0" fontId="245" fillId="3" borderId="46" xfId="0" applyFont="1" applyFill="1" applyBorder="1" applyAlignment="1">
      <alignment horizontal="left" vertical="center" wrapText="1"/>
    </xf>
    <xf numFmtId="169" fontId="204" fillId="3" borderId="2" xfId="0" applyNumberFormat="1" applyFont="1" applyFill="1" applyBorder="1" applyAlignment="1">
      <alignment horizontal="center" vertical="center"/>
    </xf>
    <xf numFmtId="0" fontId="203"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241" fillId="0" borderId="2" xfId="0" applyNumberFormat="1" applyFont="1" applyBorder="1" applyAlignment="1">
      <alignment horizontal="center" vertical="center"/>
    </xf>
    <xf numFmtId="14" fontId="215"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245"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241" fillId="3" borderId="3" xfId="0" applyFont="1" applyFill="1" applyBorder="1" applyAlignment="1">
      <alignment horizontal="left" vertical="center"/>
    </xf>
    <xf numFmtId="0" fontId="241" fillId="3" borderId="3" xfId="0" applyFont="1" applyFill="1" applyBorder="1" applyAlignment="1">
      <alignment horizontal="center" vertical="center"/>
    </xf>
    <xf numFmtId="0" fontId="241" fillId="3" borderId="28" xfId="0" applyFont="1" applyFill="1" applyBorder="1" applyAlignment="1">
      <alignment horizontal="left" vertical="center"/>
    </xf>
    <xf numFmtId="0" fontId="209" fillId="3" borderId="2" xfId="0" applyFont="1" applyFill="1" applyBorder="1" applyAlignment="1">
      <alignment horizontal="center"/>
    </xf>
    <xf numFmtId="173" fontId="209" fillId="3" borderId="2" xfId="0" applyNumberFormat="1" applyFont="1" applyFill="1" applyBorder="1" applyAlignment="1">
      <alignment horizontal="center" vertical="center"/>
    </xf>
    <xf numFmtId="173" fontId="209" fillId="3" borderId="2" xfId="0" applyNumberFormat="1" applyFont="1" applyFill="1" applyBorder="1" applyAlignment="1">
      <alignment horizontal="center"/>
    </xf>
    <xf numFmtId="0" fontId="209" fillId="3" borderId="2" xfId="0" applyFont="1" applyFill="1" applyBorder="1" applyAlignment="1">
      <alignment horizontal="center" vertical="center"/>
    </xf>
    <xf numFmtId="0" fontId="299" fillId="30" borderId="2" xfId="0" applyFont="1" applyFill="1" applyBorder="1" applyAlignment="1">
      <alignment vertical="center"/>
    </xf>
    <xf numFmtId="0" fontId="299" fillId="0" borderId="0" xfId="0" applyFont="1" applyAlignment="1">
      <alignment vertical="center"/>
    </xf>
    <xf numFmtId="0" fontId="295" fillId="0" borderId="0" xfId="0" applyFont="1" applyAlignment="1">
      <alignment vertical="center" wrapText="1"/>
    </xf>
    <xf numFmtId="0" fontId="166" fillId="0" borderId="2" xfId="0" applyFont="1" applyBorder="1" applyAlignment="1">
      <alignment horizontal="center"/>
    </xf>
    <xf numFmtId="0" fontId="165" fillId="0" borderId="2" xfId="0" applyFont="1" applyBorder="1" applyAlignment="1">
      <alignment horizontal="center"/>
    </xf>
    <xf numFmtId="14" fontId="242" fillId="0" borderId="2" xfId="0" applyNumberFormat="1" applyFont="1" applyBorder="1" applyAlignment="1">
      <alignment horizontal="right" vertical="top"/>
    </xf>
    <xf numFmtId="0" fontId="164" fillId="0" borderId="2" xfId="0" applyFont="1" applyBorder="1" applyAlignment="1">
      <alignment horizontal="center"/>
    </xf>
    <xf numFmtId="0" fontId="242" fillId="0" borderId="3" xfId="0" applyFont="1" applyBorder="1" applyAlignment="1">
      <alignment horizontal="left" vertical="top"/>
    </xf>
    <xf numFmtId="0" fontId="242" fillId="0" borderId="3" xfId="0" applyFont="1" applyBorder="1" applyAlignment="1">
      <alignment horizontal="left"/>
    </xf>
    <xf numFmtId="14" fontId="242" fillId="0" borderId="3" xfId="0" applyNumberFormat="1" applyFont="1" applyBorder="1"/>
    <xf numFmtId="0" fontId="163" fillId="0" borderId="2" xfId="0" applyFont="1" applyBorder="1" applyAlignment="1">
      <alignment horizontal="center"/>
    </xf>
    <xf numFmtId="14" fontId="163" fillId="0" borderId="2" xfId="0" applyNumberFormat="1" applyFont="1" applyBorder="1" applyAlignment="1">
      <alignment horizontal="center" vertical="center"/>
    </xf>
    <xf numFmtId="169" fontId="311" fillId="0" borderId="2" xfId="14" applyNumberFormat="1" applyFont="1" applyBorder="1" applyAlignment="1">
      <alignment horizontal="center" vertical="center" wrapText="1"/>
    </xf>
    <xf numFmtId="0" fontId="242" fillId="0" borderId="2" xfId="0" applyFont="1" applyBorder="1" applyAlignment="1">
      <alignment horizontal="center" vertical="top"/>
    </xf>
    <xf numFmtId="0" fontId="242" fillId="0" borderId="3" xfId="0" applyFont="1" applyBorder="1" applyAlignment="1">
      <alignment horizontal="center" vertical="center"/>
    </xf>
    <xf numFmtId="0" fontId="242" fillId="0" borderId="3" xfId="0" applyFont="1" applyBorder="1" applyAlignment="1">
      <alignment horizontal="center"/>
    </xf>
    <xf numFmtId="0" fontId="242" fillId="3" borderId="0" xfId="0" applyFont="1" applyFill="1" applyAlignment="1">
      <alignment horizontal="center" vertical="center"/>
    </xf>
    <xf numFmtId="0" fontId="245" fillId="0" borderId="2" xfId="0" applyFont="1" applyBorder="1" applyAlignment="1">
      <alignment vertical="top"/>
    </xf>
    <xf numFmtId="0" fontId="245" fillId="0" borderId="2" xfId="0" applyFont="1" applyBorder="1" applyAlignment="1">
      <alignment horizontal="left" vertical="top"/>
    </xf>
    <xf numFmtId="0" fontId="312" fillId="3" borderId="2" xfId="0" applyFont="1" applyFill="1" applyBorder="1" applyAlignment="1">
      <alignment horizontal="center" vertical="center"/>
    </xf>
    <xf numFmtId="0" fontId="162"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161" fillId="0" borderId="2" xfId="0" applyFont="1" applyBorder="1" applyAlignment="1">
      <alignment horizontal="center"/>
    </xf>
    <xf numFmtId="0" fontId="160" fillId="0" borderId="0" xfId="0" applyFont="1"/>
    <xf numFmtId="0" fontId="242" fillId="3" borderId="3" xfId="0" applyFont="1" applyFill="1" applyBorder="1" applyAlignment="1">
      <alignment horizontal="left"/>
    </xf>
    <xf numFmtId="0" fontId="160" fillId="0" borderId="2" xfId="0" applyFont="1" applyBorder="1"/>
    <xf numFmtId="0" fontId="159" fillId="0" borderId="0" xfId="0" applyFont="1"/>
    <xf numFmtId="0" fontId="159" fillId="0" borderId="2" xfId="0" applyFont="1" applyBorder="1"/>
    <xf numFmtId="0" fontId="299" fillId="30" borderId="25" xfId="0" applyFont="1" applyFill="1" applyBorder="1" applyAlignment="1">
      <alignment vertical="center"/>
    </xf>
    <xf numFmtId="0" fontId="289" fillId="0" borderId="0" xfId="0" applyFont="1" applyAlignment="1">
      <alignment vertical="center"/>
    </xf>
    <xf numFmtId="0" fontId="158" fillId="0" borderId="2" xfId="0" applyFont="1" applyBorder="1" applyAlignment="1">
      <alignment horizontal="center"/>
    </xf>
    <xf numFmtId="0" fontId="313" fillId="0" borderId="0" xfId="0" applyFont="1"/>
    <xf numFmtId="0" fontId="158" fillId="0" borderId="0" xfId="0" applyFont="1"/>
    <xf numFmtId="1" fontId="293" fillId="20" borderId="42" xfId="1" applyNumberFormat="1" applyFont="1" applyFill="1" applyBorder="1" applyAlignment="1">
      <alignment horizontal="center" vertical="center"/>
    </xf>
    <xf numFmtId="0" fontId="157" fillId="0" borderId="0" xfId="0" applyFont="1"/>
    <xf numFmtId="0" fontId="307" fillId="0" borderId="42" xfId="0" applyFont="1" applyBorder="1" applyAlignment="1">
      <alignment horizontal="center" vertical="center"/>
    </xf>
    <xf numFmtId="168" fontId="283" fillId="0" borderId="0" xfId="0" applyNumberFormat="1" applyFont="1" applyAlignment="1">
      <alignment horizontal="center" vertical="center"/>
    </xf>
    <xf numFmtId="168" fontId="283" fillId="20" borderId="0" xfId="0" applyNumberFormat="1" applyFont="1" applyFill="1" applyAlignment="1">
      <alignment horizontal="center" vertical="center"/>
    </xf>
    <xf numFmtId="0" fontId="299" fillId="30" borderId="0" xfId="0" applyFont="1" applyFill="1" applyAlignment="1">
      <alignment horizontal="center" vertical="center"/>
    </xf>
    <xf numFmtId="0" fontId="299" fillId="3" borderId="0" xfId="0" applyFont="1" applyFill="1" applyAlignment="1">
      <alignment horizontal="center" vertical="center"/>
    </xf>
    <xf numFmtId="0" fontId="303" fillId="0" borderId="0" xfId="0" applyFont="1" applyAlignment="1">
      <alignment horizontal="left" vertical="center" wrapText="1"/>
    </xf>
    <xf numFmtId="0" fontId="299" fillId="18" borderId="0" xfId="0" applyFont="1" applyFill="1" applyAlignment="1">
      <alignment horizontal="center" vertical="center"/>
    </xf>
    <xf numFmtId="0" fontId="156" fillId="0" borderId="2" xfId="0" applyFont="1" applyBorder="1" applyAlignment="1">
      <alignment horizontal="center"/>
    </xf>
    <xf numFmtId="0" fontId="155" fillId="0" borderId="2" xfId="0" applyFont="1" applyBorder="1"/>
    <xf numFmtId="0" fontId="300" fillId="0" borderId="0" xfId="0" applyFont="1" applyAlignment="1">
      <alignment horizontal="center"/>
    </xf>
    <xf numFmtId="14" fontId="242" fillId="9" borderId="2" xfId="0" applyNumberFormat="1" applyFont="1" applyFill="1" applyBorder="1"/>
    <xf numFmtId="14" fontId="242" fillId="9" borderId="2" xfId="0" applyNumberFormat="1" applyFont="1" applyFill="1" applyBorder="1" applyAlignment="1">
      <alignment horizontal="right"/>
    </xf>
    <xf numFmtId="14" fontId="242" fillId="9" borderId="3" xfId="0" applyNumberFormat="1" applyFont="1" applyFill="1" applyBorder="1" applyAlignment="1">
      <alignment vertical="center"/>
    </xf>
    <xf numFmtId="14" fontId="242" fillId="9" borderId="2" xfId="0" applyNumberFormat="1" applyFont="1" applyFill="1" applyBorder="1" applyAlignment="1">
      <alignment horizontal="right" vertical="top"/>
    </xf>
    <xf numFmtId="0" fontId="154" fillId="0" borderId="2" xfId="0" applyFont="1" applyBorder="1" applyAlignment="1">
      <alignment horizontal="center"/>
    </xf>
    <xf numFmtId="0" fontId="245" fillId="0" borderId="2" xfId="0" applyFont="1" applyBorder="1" applyAlignment="1">
      <alignment horizontal="left"/>
    </xf>
    <xf numFmtId="0" fontId="153" fillId="0" borderId="2" xfId="0" applyFont="1" applyBorder="1" applyAlignment="1">
      <alignment horizontal="center"/>
    </xf>
    <xf numFmtId="0" fontId="152" fillId="0" borderId="2" xfId="0" applyFont="1" applyBorder="1" applyAlignment="1">
      <alignment horizontal="center"/>
    </xf>
    <xf numFmtId="169" fontId="311" fillId="9" borderId="2" xfId="14" applyNumberFormat="1" applyFont="1" applyFill="1" applyBorder="1" applyAlignment="1">
      <alignment horizontal="center" vertical="center" wrapText="1"/>
    </xf>
    <xf numFmtId="0" fontId="151" fillId="0" borderId="2" xfId="0" applyFont="1" applyBorder="1" applyAlignment="1">
      <alignment horizontal="center"/>
    </xf>
    <xf numFmtId="14" fontId="242" fillId="0" borderId="3" xfId="0" applyNumberFormat="1" applyFont="1" applyBorder="1" applyAlignment="1">
      <alignment horizontal="right" vertical="top"/>
    </xf>
    <xf numFmtId="0" fontId="245" fillId="0" borderId="3" xfId="0" applyFont="1" applyBorder="1" applyAlignment="1">
      <alignment horizontal="left" vertical="top"/>
    </xf>
    <xf numFmtId="0" fontId="242" fillId="0" borderId="2" xfId="0" applyFont="1" applyBorder="1" applyAlignment="1">
      <alignment horizontal="left" vertical="top" wrapText="1"/>
    </xf>
    <xf numFmtId="0" fontId="314" fillId="0" borderId="0" xfId="0" applyFont="1" applyAlignment="1">
      <alignment horizontal="center" vertical="center" wrapText="1"/>
    </xf>
    <xf numFmtId="0" fontId="315" fillId="0" borderId="0" xfId="0" applyFont="1" applyAlignment="1">
      <alignment vertical="center" wrapText="1"/>
    </xf>
    <xf numFmtId="0" fontId="315" fillId="0" borderId="0" xfId="0" applyFont="1" applyAlignment="1">
      <alignment horizontal="center" vertical="center" wrapText="1"/>
    </xf>
    <xf numFmtId="0" fontId="316" fillId="0" borderId="0" xfId="0" applyFont="1" applyAlignment="1">
      <alignment vertical="center" wrapText="1"/>
    </xf>
    <xf numFmtId="0" fontId="316" fillId="0" borderId="0" xfId="0" applyFont="1" applyAlignment="1">
      <alignment horizontal="center" vertical="center" wrapText="1"/>
    </xf>
    <xf numFmtId="0" fontId="150" fillId="0" borderId="2" xfId="0" applyFont="1" applyBorder="1" applyAlignment="1">
      <alignment horizontal="center"/>
    </xf>
    <xf numFmtId="0" fontId="149" fillId="0" borderId="2" xfId="0" applyFont="1" applyBorder="1" applyAlignment="1">
      <alignment horizontal="center"/>
    </xf>
    <xf numFmtId="0" fontId="221" fillId="9" borderId="69" xfId="0" applyFont="1" applyFill="1" applyBorder="1" applyAlignment="1">
      <alignment horizontal="center" vertical="center"/>
    </xf>
    <xf numFmtId="0" fontId="221" fillId="9" borderId="70" xfId="0" applyFont="1" applyFill="1" applyBorder="1" applyAlignment="1">
      <alignment horizontal="center" vertical="center" wrapText="1"/>
    </xf>
    <xf numFmtId="0" fontId="221" fillId="9" borderId="71" xfId="0" applyFont="1" applyFill="1" applyBorder="1" applyAlignment="1">
      <alignment horizontal="center" vertical="center"/>
    </xf>
    <xf numFmtId="0" fontId="245" fillId="3" borderId="6" xfId="0" applyFont="1" applyFill="1" applyBorder="1" applyAlignment="1">
      <alignment horizontal="center" vertical="center"/>
    </xf>
    <xf numFmtId="0" fontId="245" fillId="3" borderId="7" xfId="0" applyFont="1" applyFill="1" applyBorder="1" applyAlignment="1">
      <alignment horizontal="left" vertical="center"/>
    </xf>
    <xf numFmtId="169" fontId="245" fillId="3" borderId="7" xfId="0" applyNumberFormat="1" applyFont="1" applyFill="1" applyBorder="1" applyAlignment="1">
      <alignment horizontal="center" vertical="center" wrapText="1"/>
    </xf>
    <xf numFmtId="14" fontId="245" fillId="3" borderId="7" xfId="0" applyNumberFormat="1" applyFont="1" applyFill="1" applyBorder="1" applyAlignment="1">
      <alignment horizontal="center" vertical="center"/>
    </xf>
    <xf numFmtId="0" fontId="245" fillId="3" borderId="13" xfId="0" applyFont="1" applyFill="1" applyBorder="1" applyAlignment="1">
      <alignment horizontal="left" vertical="center" wrapText="1"/>
    </xf>
    <xf numFmtId="0" fontId="245" fillId="3" borderId="8" xfId="0" applyFont="1" applyFill="1" applyBorder="1" applyAlignment="1">
      <alignment horizontal="center" vertical="center"/>
    </xf>
    <xf numFmtId="0" fontId="245" fillId="3" borderId="14" xfId="0" applyFont="1" applyFill="1" applyBorder="1" applyAlignment="1">
      <alignment horizontal="left" vertical="center" wrapText="1"/>
    </xf>
    <xf numFmtId="14" fontId="245" fillId="3" borderId="2" xfId="0" applyNumberFormat="1" applyFont="1" applyFill="1" applyBorder="1" applyAlignment="1">
      <alignment horizontal="left" vertical="center"/>
    </xf>
    <xf numFmtId="0" fontId="0" fillId="0" borderId="0" xfId="0" applyAlignment="1">
      <alignment horizontal="left" vertical="center"/>
    </xf>
    <xf numFmtId="14" fontId="241" fillId="3" borderId="2" xfId="0" applyNumberFormat="1" applyFont="1" applyFill="1" applyBorder="1" applyAlignment="1">
      <alignment horizontal="left" vertical="center"/>
    </xf>
    <xf numFmtId="169" fontId="203" fillId="3" borderId="2" xfId="0" applyNumberFormat="1" applyFont="1" applyFill="1" applyBorder="1" applyAlignment="1">
      <alignment horizontal="center" vertical="center"/>
    </xf>
    <xf numFmtId="0" fontId="245" fillId="3" borderId="10" xfId="0" applyFont="1" applyFill="1" applyBorder="1" applyAlignment="1">
      <alignment horizontal="center" vertical="center"/>
    </xf>
    <xf numFmtId="0" fontId="245" fillId="3" borderId="11" xfId="0" applyFont="1" applyFill="1" applyBorder="1" applyAlignment="1">
      <alignment horizontal="left" vertical="center"/>
    </xf>
    <xf numFmtId="169" fontId="245" fillId="0" borderId="11" xfId="0" applyNumberFormat="1" applyFont="1" applyBorder="1" applyAlignment="1">
      <alignment horizontal="center" vertical="center"/>
    </xf>
    <xf numFmtId="14" fontId="245"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245" fillId="3" borderId="16" xfId="0" applyFont="1" applyFill="1" applyBorder="1" applyAlignment="1">
      <alignment horizontal="left" vertical="center" wrapText="1"/>
    </xf>
    <xf numFmtId="0" fontId="0" fillId="3" borderId="51" xfId="0" applyFill="1" applyBorder="1" applyAlignment="1">
      <alignment horizontal="center" vertical="top"/>
    </xf>
    <xf numFmtId="0" fontId="215" fillId="3" borderId="70" xfId="0" applyFont="1" applyFill="1" applyBorder="1" applyAlignment="1">
      <alignment horizontal="center" vertical="center"/>
    </xf>
    <xf numFmtId="0" fontId="148" fillId="0" borderId="2" xfId="0" applyFont="1" applyBorder="1" applyAlignment="1">
      <alignment horizontal="center"/>
    </xf>
    <xf numFmtId="14" fontId="242" fillId="0" borderId="3" xfId="0" applyNumberFormat="1" applyFont="1" applyBorder="1" applyAlignment="1">
      <alignment horizontal="right"/>
    </xf>
    <xf numFmtId="0" fontId="245" fillId="0" borderId="3" xfId="0" applyFont="1" applyBorder="1" applyAlignment="1">
      <alignment horizontal="left"/>
    </xf>
    <xf numFmtId="0" fontId="147" fillId="0" borderId="2" xfId="0" applyFont="1" applyBorder="1" applyAlignment="1">
      <alignment horizontal="center"/>
    </xf>
    <xf numFmtId="0" fontId="245" fillId="0" borderId="46" xfId="0" applyFont="1" applyBorder="1" applyAlignment="1">
      <alignment horizontal="left" vertical="center" wrapText="1"/>
    </xf>
    <xf numFmtId="0" fontId="241" fillId="0" borderId="2" xfId="0" applyFont="1" applyBorder="1" applyAlignment="1">
      <alignment horizontal="left" vertical="center"/>
    </xf>
    <xf numFmtId="169" fontId="241" fillId="0" borderId="2" xfId="0" applyNumberFormat="1" applyFont="1" applyBorder="1" applyAlignment="1">
      <alignment horizontal="center" vertical="center" wrapText="1"/>
    </xf>
    <xf numFmtId="14" fontId="241" fillId="0" borderId="2" xfId="0" applyNumberFormat="1" applyFont="1" applyBorder="1" applyAlignment="1">
      <alignment horizontal="center" vertical="center"/>
    </xf>
    <xf numFmtId="169" fontId="204" fillId="0" borderId="2" xfId="0" applyNumberFormat="1" applyFont="1" applyBorder="1" applyAlignment="1">
      <alignment horizontal="center" vertical="center"/>
    </xf>
    <xf numFmtId="14" fontId="215" fillId="0" borderId="2" xfId="0" applyNumberFormat="1" applyFont="1" applyBorder="1" applyAlignment="1">
      <alignment horizontal="center" vertical="center"/>
    </xf>
    <xf numFmtId="169" fontId="215" fillId="0" borderId="2" xfId="0" applyNumberFormat="1" applyFont="1" applyBorder="1" applyAlignment="1">
      <alignment horizontal="center" vertical="center"/>
    </xf>
    <xf numFmtId="0" fontId="209" fillId="0" borderId="2" xfId="0" applyFont="1" applyBorder="1" applyAlignment="1">
      <alignment horizontal="center"/>
    </xf>
    <xf numFmtId="173" fontId="209" fillId="0" borderId="2" xfId="0" applyNumberFormat="1" applyFont="1" applyBorder="1" applyAlignment="1">
      <alignment horizontal="center" vertical="center"/>
    </xf>
    <xf numFmtId="173" fontId="209" fillId="0" borderId="2" xfId="0" applyNumberFormat="1" applyFont="1" applyBorder="1" applyAlignment="1">
      <alignment horizontal="center"/>
    </xf>
    <xf numFmtId="0" fontId="245" fillId="9" borderId="2" xfId="0" applyFont="1" applyFill="1" applyBorder="1" applyAlignment="1">
      <alignment horizontal="left" vertical="top"/>
    </xf>
    <xf numFmtId="0" fontId="242" fillId="9" borderId="3" xfId="0" applyFont="1" applyFill="1" applyBorder="1" applyAlignment="1">
      <alignment horizontal="left"/>
    </xf>
    <xf numFmtId="0" fontId="146" fillId="0" borderId="2" xfId="0" applyFont="1" applyBorder="1" applyAlignment="1">
      <alignment horizontal="center"/>
    </xf>
    <xf numFmtId="0" fontId="317" fillId="0" borderId="2" xfId="0" applyFont="1" applyBorder="1" applyAlignment="1" applyProtection="1">
      <alignment horizontal="center" vertical="center" wrapText="1"/>
      <protection hidden="1"/>
    </xf>
    <xf numFmtId="0" fontId="317" fillId="0" borderId="2" xfId="0" applyFont="1" applyBorder="1" applyAlignment="1" applyProtection="1">
      <alignment vertical="center" wrapText="1"/>
      <protection hidden="1"/>
    </xf>
    <xf numFmtId="169" fontId="317" fillId="0" borderId="2" xfId="0" applyNumberFormat="1" applyFont="1" applyBorder="1" applyAlignment="1" applyProtection="1">
      <alignment horizontal="center" vertical="center"/>
      <protection hidden="1"/>
    </xf>
    <xf numFmtId="169" fontId="317" fillId="0" borderId="2" xfId="0" applyNumberFormat="1" applyFont="1" applyBorder="1" applyAlignment="1" applyProtection="1">
      <alignment vertical="center"/>
      <protection hidden="1"/>
    </xf>
    <xf numFmtId="1" fontId="317" fillId="0" borderId="2" xfId="0" applyNumberFormat="1" applyFont="1" applyBorder="1" applyAlignment="1" applyProtection="1">
      <alignment horizontal="center" vertical="center"/>
      <protection hidden="1"/>
    </xf>
    <xf numFmtId="1" fontId="317" fillId="0" borderId="2" xfId="0" applyNumberFormat="1" applyFont="1" applyBorder="1" applyAlignment="1" applyProtection="1">
      <alignment horizontal="left" vertical="center" wrapText="1"/>
      <protection hidden="1"/>
    </xf>
    <xf numFmtId="0" fontId="317" fillId="5" borderId="2" xfId="0" applyFont="1" applyFill="1" applyBorder="1" applyAlignment="1" applyProtection="1">
      <alignment horizontal="center" vertical="center" wrapText="1"/>
      <protection hidden="1"/>
    </xf>
    <xf numFmtId="0" fontId="317" fillId="5" borderId="2" xfId="0" applyFont="1" applyFill="1" applyBorder="1" applyAlignment="1" applyProtection="1">
      <alignment vertical="center" wrapText="1"/>
      <protection hidden="1"/>
    </xf>
    <xf numFmtId="1" fontId="317" fillId="5" borderId="2" xfId="0" applyNumberFormat="1" applyFont="1" applyFill="1" applyBorder="1" applyAlignment="1" applyProtection="1">
      <alignment horizontal="center" vertical="center"/>
      <protection hidden="1"/>
    </xf>
    <xf numFmtId="1" fontId="317" fillId="5" borderId="2" xfId="0" applyNumberFormat="1" applyFont="1" applyFill="1" applyBorder="1" applyAlignment="1" applyProtection="1">
      <alignment horizontal="center" vertical="center" wrapText="1"/>
      <protection hidden="1"/>
    </xf>
    <xf numFmtId="1" fontId="317" fillId="3" borderId="2" xfId="0" applyNumberFormat="1" applyFont="1" applyFill="1" applyBorder="1" applyAlignment="1" applyProtection="1">
      <alignment horizontal="center" vertical="center"/>
      <protection hidden="1"/>
    </xf>
    <xf numFmtId="0" fontId="318" fillId="0" borderId="2" xfId="0" applyFont="1" applyBorder="1" applyAlignment="1" applyProtection="1">
      <alignment horizontal="center" vertical="center"/>
      <protection hidden="1"/>
    </xf>
    <xf numFmtId="169" fontId="317" fillId="5" borderId="2" xfId="0" applyNumberFormat="1" applyFont="1" applyFill="1" applyBorder="1" applyAlignment="1" applyProtection="1">
      <alignment horizontal="center" vertical="center"/>
      <protection hidden="1"/>
    </xf>
    <xf numFmtId="169" fontId="317" fillId="3" borderId="2" xfId="0" applyNumberFormat="1" applyFont="1" applyFill="1" applyBorder="1" applyAlignment="1" applyProtection="1">
      <alignment horizontal="center" vertical="center"/>
      <protection hidden="1"/>
    </xf>
    <xf numFmtId="0" fontId="318" fillId="10" borderId="2" xfId="0" applyFont="1" applyFill="1" applyBorder="1" applyAlignment="1" applyProtection="1">
      <alignment horizontal="center" vertical="center" wrapText="1"/>
      <protection hidden="1"/>
    </xf>
    <xf numFmtId="0" fontId="319" fillId="10" borderId="25" xfId="0" applyFont="1" applyFill="1" applyBorder="1" applyAlignment="1" applyProtection="1">
      <alignment horizontal="center" vertical="center"/>
      <protection hidden="1"/>
    </xf>
    <xf numFmtId="0" fontId="319" fillId="10" borderId="33" xfId="0" applyFont="1" applyFill="1" applyBorder="1" applyAlignment="1" applyProtection="1">
      <alignment vertical="center" wrapText="1"/>
      <protection hidden="1"/>
    </xf>
    <xf numFmtId="0" fontId="319" fillId="10" borderId="33" xfId="0" applyFont="1" applyFill="1" applyBorder="1" applyAlignment="1" applyProtection="1">
      <alignment horizontal="left" vertical="center" wrapText="1"/>
      <protection hidden="1"/>
    </xf>
    <xf numFmtId="0" fontId="319" fillId="10" borderId="2" xfId="0" applyFont="1" applyFill="1" applyBorder="1" applyAlignment="1" applyProtection="1">
      <alignment horizontal="center" vertical="center"/>
      <protection hidden="1"/>
    </xf>
    <xf numFmtId="0" fontId="319" fillId="10" borderId="33" xfId="0" applyFont="1" applyFill="1" applyBorder="1" applyAlignment="1" applyProtection="1">
      <alignment horizontal="center" vertical="center"/>
      <protection hidden="1"/>
    </xf>
    <xf numFmtId="0" fontId="319" fillId="10" borderId="28" xfId="0" applyFont="1" applyFill="1" applyBorder="1" applyAlignment="1" applyProtection="1">
      <alignment horizontal="center" vertical="center"/>
      <protection hidden="1"/>
    </xf>
    <xf numFmtId="0" fontId="319" fillId="10" borderId="33" xfId="0" applyFont="1" applyFill="1" applyBorder="1" applyAlignment="1" applyProtection="1">
      <alignment vertical="center"/>
      <protection hidden="1"/>
    </xf>
    <xf numFmtId="0" fontId="215" fillId="0" borderId="2" xfId="0" applyFont="1" applyBorder="1" applyAlignment="1">
      <alignment horizontal="left" vertical="center" wrapText="1"/>
    </xf>
    <xf numFmtId="0" fontId="145" fillId="0" borderId="2" xfId="0" applyFont="1" applyBorder="1" applyAlignment="1">
      <alignment horizontal="center"/>
    </xf>
    <xf numFmtId="0" fontId="144" fillId="0" borderId="2" xfId="0" applyFont="1" applyBorder="1" applyAlignment="1">
      <alignment horizontal="center"/>
    </xf>
    <xf numFmtId="0" fontId="143" fillId="0" borderId="2" xfId="0" applyFont="1" applyBorder="1" applyAlignment="1">
      <alignment horizontal="center"/>
    </xf>
    <xf numFmtId="0" fontId="142" fillId="0" borderId="2" xfId="0" applyFont="1" applyBorder="1" applyAlignment="1">
      <alignment horizontal="center"/>
    </xf>
    <xf numFmtId="169" fontId="318" fillId="0" borderId="2" xfId="0" applyNumberFormat="1" applyFont="1" applyBorder="1" applyAlignment="1" applyProtection="1">
      <alignment horizontal="left" vertical="center" wrapText="1"/>
      <protection hidden="1"/>
    </xf>
    <xf numFmtId="0" fontId="141" fillId="0" borderId="2" xfId="0" applyFont="1" applyBorder="1" applyAlignment="1">
      <alignment horizontal="center"/>
    </xf>
    <xf numFmtId="0" fontId="140" fillId="0" borderId="2" xfId="0" applyFont="1" applyBorder="1" applyAlignment="1">
      <alignment horizontal="center"/>
    </xf>
    <xf numFmtId="0" fontId="245" fillId="0" borderId="0" xfId="0" applyFont="1"/>
    <xf numFmtId="0" fontId="139" fillId="0" borderId="2" xfId="0" applyFont="1" applyBorder="1" applyAlignment="1">
      <alignment horizontal="center"/>
    </xf>
    <xf numFmtId="0" fontId="137" fillId="0" borderId="2" xfId="0" applyFont="1" applyBorder="1" applyAlignment="1">
      <alignment horizontal="center"/>
    </xf>
    <xf numFmtId="0" fontId="138" fillId="0" borderId="2" xfId="0" applyFont="1" applyBorder="1" applyAlignment="1">
      <alignment horizontal="center"/>
    </xf>
    <xf numFmtId="0" fontId="136" fillId="0" borderId="2" xfId="0" applyFont="1" applyBorder="1" applyAlignment="1">
      <alignment horizontal="center"/>
    </xf>
    <xf numFmtId="0" fontId="135" fillId="0" borderId="2" xfId="0" applyFont="1" applyBorder="1" applyAlignment="1">
      <alignment horizontal="center"/>
    </xf>
    <xf numFmtId="0" fontId="295" fillId="23" borderId="0" xfId="0" applyFont="1" applyFill="1" applyAlignment="1">
      <alignment wrapText="1"/>
    </xf>
    <xf numFmtId="1" fontId="294" fillId="15" borderId="42" xfId="1" applyNumberFormat="1" applyFont="1" applyFill="1" applyBorder="1" applyAlignment="1">
      <alignment horizontal="center" vertical="center"/>
    </xf>
    <xf numFmtId="1" fontId="297" fillId="15" borderId="42" xfId="1" applyNumberFormat="1" applyFont="1" applyFill="1" applyBorder="1" applyAlignment="1">
      <alignment horizontal="center" vertical="center"/>
    </xf>
    <xf numFmtId="0" fontId="134" fillId="0" borderId="2" xfId="0" applyFont="1" applyBorder="1" applyAlignment="1">
      <alignment horizontal="center"/>
    </xf>
    <xf numFmtId="0" fontId="203" fillId="0" borderId="2" xfId="0" applyFont="1" applyBorder="1"/>
    <xf numFmtId="0" fontId="131" fillId="0" borderId="2" xfId="0" applyFont="1" applyBorder="1" applyAlignment="1">
      <alignment horizontal="center"/>
    </xf>
    <xf numFmtId="0" fontId="299" fillId="30" borderId="33" xfId="0" applyFont="1" applyFill="1" applyBorder="1" applyAlignment="1">
      <alignment horizontal="center" vertical="center"/>
    </xf>
    <xf numFmtId="1" fontId="297" fillId="0" borderId="2" xfId="1" applyNumberFormat="1" applyFont="1" applyFill="1" applyBorder="1" applyAlignment="1">
      <alignment horizontal="center" vertical="center"/>
    </xf>
    <xf numFmtId="0" fontId="294" fillId="0" borderId="2" xfId="0" applyFont="1" applyBorder="1" applyAlignment="1">
      <alignment horizontal="center" vertical="center"/>
    </xf>
    <xf numFmtId="0" fontId="299" fillId="18" borderId="0" xfId="0" applyFont="1" applyFill="1" applyAlignment="1">
      <alignment vertical="center"/>
    </xf>
    <xf numFmtId="0" fontId="305" fillId="0" borderId="0" xfId="0" applyFont="1" applyAlignment="1">
      <alignment vertical="center"/>
    </xf>
    <xf numFmtId="0" fontId="299" fillId="30" borderId="33" xfId="0" applyFont="1" applyFill="1" applyBorder="1" applyAlignment="1">
      <alignment vertical="center"/>
    </xf>
    <xf numFmtId="0" fontId="299" fillId="0" borderId="43" xfId="0" applyFont="1" applyBorder="1" applyAlignment="1">
      <alignment vertical="center"/>
    </xf>
    <xf numFmtId="0" fontId="299" fillId="30" borderId="46" xfId="0" applyFont="1" applyFill="1" applyBorder="1" applyAlignment="1">
      <alignment vertical="center"/>
    </xf>
    <xf numFmtId="0" fontId="299" fillId="3" borderId="46" xfId="0" applyFont="1" applyFill="1" applyBorder="1" applyAlignment="1">
      <alignment vertical="center"/>
    </xf>
    <xf numFmtId="0" fontId="299" fillId="3" borderId="35" xfId="0" applyFont="1" applyFill="1" applyBorder="1" applyAlignment="1">
      <alignment vertical="center"/>
    </xf>
    <xf numFmtId="0" fontId="299" fillId="30" borderId="35" xfId="0" applyFont="1" applyFill="1" applyBorder="1" applyAlignment="1">
      <alignment vertical="center"/>
    </xf>
    <xf numFmtId="0" fontId="299" fillId="3" borderId="20" xfId="0" applyFont="1" applyFill="1" applyBorder="1" applyAlignment="1">
      <alignment vertical="center"/>
    </xf>
    <xf numFmtId="0" fontId="298" fillId="0" borderId="4" xfId="0" applyFont="1" applyBorder="1" applyAlignment="1">
      <alignment horizontal="center" vertical="center"/>
    </xf>
    <xf numFmtId="0" fontId="130" fillId="0" borderId="2" xfId="0" applyFont="1" applyBorder="1" applyAlignment="1">
      <alignment horizontal="center"/>
    </xf>
    <xf numFmtId="0" fontId="127" fillId="0" borderId="2" xfId="0" applyFont="1" applyBorder="1" applyAlignment="1">
      <alignment horizontal="center"/>
    </xf>
    <xf numFmtId="0" fontId="126" fillId="0" borderId="2" xfId="0" applyFont="1" applyBorder="1" applyAlignment="1">
      <alignment horizontal="center"/>
    </xf>
    <xf numFmtId="0" fontId="125" fillId="0" borderId="2" xfId="0" applyFont="1" applyBorder="1" applyAlignment="1">
      <alignment horizontal="center"/>
    </xf>
    <xf numFmtId="0" fontId="123" fillId="0" borderId="2" xfId="0" applyFont="1" applyBorder="1" applyAlignment="1">
      <alignment horizontal="center"/>
    </xf>
    <xf numFmtId="1" fontId="294" fillId="0" borderId="42" xfId="1" applyNumberFormat="1" applyFont="1" applyFill="1" applyBorder="1" applyAlignment="1">
      <alignment horizontal="center" vertical="center" wrapText="1"/>
    </xf>
    <xf numFmtId="0" fontId="299" fillId="0" borderId="2" xfId="0" applyFont="1" applyBorder="1" applyAlignment="1">
      <alignment vertical="center"/>
    </xf>
    <xf numFmtId="0" fontId="118" fillId="0" borderId="2" xfId="0" applyFont="1" applyBorder="1" applyAlignment="1">
      <alignment horizontal="center"/>
    </xf>
    <xf numFmtId="0" fontId="117" fillId="0" borderId="0" xfId="0" applyFont="1"/>
    <xf numFmtId="0" fontId="117" fillId="0" borderId="2" xfId="0" applyFont="1" applyBorder="1"/>
    <xf numFmtId="0" fontId="215" fillId="0" borderId="0" xfId="0" applyFont="1"/>
    <xf numFmtId="0" fontId="215" fillId="0" borderId="2" xfId="0" applyFont="1" applyBorder="1"/>
    <xf numFmtId="169" fontId="203" fillId="0" borderId="2" xfId="0" applyNumberFormat="1" applyFont="1" applyBorder="1" applyAlignment="1">
      <alignment horizontal="center" vertical="center"/>
    </xf>
    <xf numFmtId="0" fontId="117" fillId="0" borderId="0" xfId="0" applyFont="1" applyAlignment="1">
      <alignment horizontal="center"/>
    </xf>
    <xf numFmtId="0" fontId="215" fillId="0" borderId="2" xfId="0" applyFont="1" applyBorder="1" applyAlignment="1">
      <alignment vertical="center"/>
    </xf>
    <xf numFmtId="0" fontId="115" fillId="0" borderId="2" xfId="0" applyFont="1" applyBorder="1" applyAlignment="1">
      <alignment horizontal="center"/>
    </xf>
    <xf numFmtId="0" fontId="299" fillId="30" borderId="28" xfId="0" applyFont="1" applyFill="1" applyBorder="1" applyAlignment="1">
      <alignment vertical="center"/>
    </xf>
    <xf numFmtId="0" fontId="114" fillId="0" borderId="2" xfId="0" applyFont="1" applyBorder="1" applyAlignment="1">
      <alignment horizontal="center"/>
    </xf>
    <xf numFmtId="1" fontId="308" fillId="0" borderId="42" xfId="1" applyNumberFormat="1" applyFont="1" applyFill="1" applyBorder="1" applyAlignment="1">
      <alignment horizontal="center" vertical="center"/>
    </xf>
    <xf numFmtId="0" fontId="182" fillId="0" borderId="2" xfId="0" applyFont="1" applyBorder="1" applyAlignment="1">
      <alignment horizontal="center"/>
    </xf>
    <xf numFmtId="0" fontId="245" fillId="0" borderId="2" xfId="0" applyFont="1" applyBorder="1" applyAlignment="1">
      <alignment horizontal="center"/>
    </xf>
    <xf numFmtId="16" fontId="114"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310" fillId="0" borderId="2" xfId="0" applyFont="1" applyBorder="1" applyAlignment="1">
      <alignment horizontal="center" vertical="center" wrapText="1" readingOrder="1"/>
    </xf>
    <xf numFmtId="0" fontId="310" fillId="0" borderId="2" xfId="0" applyFont="1" applyBorder="1" applyAlignment="1">
      <alignment horizontal="left" vertical="center" readingOrder="1"/>
    </xf>
    <xf numFmtId="0" fontId="221" fillId="0" borderId="2" xfId="0" applyFont="1" applyBorder="1" applyAlignment="1">
      <alignment horizontal="left" vertical="center" wrapText="1"/>
    </xf>
    <xf numFmtId="0" fontId="332" fillId="0" borderId="2" xfId="0" applyFont="1" applyBorder="1" applyAlignment="1">
      <alignment horizontal="center" vertical="center" wrapText="1" readingOrder="1"/>
    </xf>
    <xf numFmtId="0" fontId="332" fillId="0" borderId="2" xfId="0" applyFont="1" applyBorder="1" applyAlignment="1">
      <alignment horizontal="left" vertical="center" readingOrder="1"/>
    </xf>
    <xf numFmtId="0" fontId="333" fillId="0" borderId="2" xfId="0" applyFont="1" applyBorder="1" applyAlignment="1">
      <alignment horizontal="center" vertical="center" wrapText="1" readingOrder="1"/>
    </xf>
    <xf numFmtId="0" fontId="333" fillId="0" borderId="2" xfId="0" applyFont="1" applyBorder="1" applyAlignment="1">
      <alignment horizontal="left" vertical="center" readingOrder="1"/>
    </xf>
    <xf numFmtId="0" fontId="334" fillId="0" borderId="2" xfId="0" applyFont="1" applyBorder="1" applyAlignment="1">
      <alignment horizontal="left" vertical="center" readingOrder="1"/>
    </xf>
    <xf numFmtId="0" fontId="335" fillId="33" borderId="2" xfId="0" applyFont="1" applyFill="1" applyBorder="1" applyAlignment="1">
      <alignment horizontal="center" vertical="center"/>
    </xf>
    <xf numFmtId="0" fontId="335" fillId="0" borderId="0" xfId="0" applyFont="1" applyAlignment="1">
      <alignment vertical="top"/>
    </xf>
    <xf numFmtId="0" fontId="335" fillId="0" borderId="0" xfId="0" applyFont="1" applyAlignment="1">
      <alignment horizontal="left" vertical="top"/>
    </xf>
    <xf numFmtId="14" fontId="335" fillId="0" borderId="0" xfId="0" applyNumberFormat="1" applyFont="1" applyAlignment="1">
      <alignment vertical="top"/>
    </xf>
    <xf numFmtId="14" fontId="0" fillId="20" borderId="2" xfId="0" applyNumberFormat="1" applyFill="1" applyBorder="1" applyAlignment="1">
      <alignment horizontal="center" vertical="center"/>
    </xf>
    <xf numFmtId="0" fontId="163" fillId="0" borderId="2" xfId="0" applyFont="1" applyBorder="1" applyAlignment="1">
      <alignment horizontal="center" vertical="center"/>
    </xf>
    <xf numFmtId="0" fontId="242"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208" fillId="0" borderId="0" xfId="0" applyFont="1" applyAlignment="1">
      <alignment horizontal="center" vertical="center"/>
    </xf>
    <xf numFmtId="0" fontId="208" fillId="3" borderId="0" xfId="0" applyFont="1" applyFill="1" applyAlignment="1">
      <alignment horizontal="center" vertical="center" wrapText="1"/>
    </xf>
    <xf numFmtId="3" fontId="244"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146" fillId="0" borderId="2" xfId="0" applyFont="1" applyBorder="1" applyAlignment="1">
      <alignment horizontal="center" vertical="center"/>
    </xf>
    <xf numFmtId="0" fontId="141" fillId="0" borderId="2" xfId="0" applyFont="1" applyBorder="1" applyAlignment="1">
      <alignment horizontal="center" vertical="center"/>
    </xf>
    <xf numFmtId="0" fontId="137" fillId="0" borderId="2" xfId="0" applyFont="1" applyBorder="1" applyAlignment="1">
      <alignment horizontal="center" vertical="center"/>
    </xf>
    <xf numFmtId="0" fontId="133" fillId="0" borderId="0" xfId="0" applyFont="1" applyAlignment="1">
      <alignment horizontal="center" vertical="center"/>
    </xf>
    <xf numFmtId="0" fontId="128" fillId="20" borderId="0" xfId="0" applyFont="1" applyFill="1" applyAlignment="1">
      <alignment horizontal="center" vertical="center"/>
    </xf>
    <xf numFmtId="0" fontId="125" fillId="0" borderId="0" xfId="0" applyFont="1" applyAlignment="1">
      <alignment horizontal="center" vertical="center"/>
    </xf>
    <xf numFmtId="14" fontId="124" fillId="0" borderId="0" xfId="0" applyNumberFormat="1" applyFont="1" applyAlignment="1">
      <alignment horizontal="center" vertical="center"/>
    </xf>
    <xf numFmtId="0" fontId="124" fillId="0" borderId="0" xfId="0" applyFont="1" applyAlignment="1">
      <alignment horizontal="center" vertical="center"/>
    </xf>
    <xf numFmtId="0" fontId="122" fillId="20" borderId="0" xfId="0" applyFont="1" applyFill="1" applyAlignment="1">
      <alignment horizontal="center" vertical="center"/>
    </xf>
    <xf numFmtId="0" fontId="120" fillId="9" borderId="0" xfId="0" applyFont="1" applyFill="1" applyAlignment="1">
      <alignment horizontal="center" vertical="center"/>
    </xf>
    <xf numFmtId="0" fontId="120" fillId="0" borderId="0" xfId="0" applyFont="1" applyAlignment="1">
      <alignment horizontal="center" vertical="center"/>
    </xf>
    <xf numFmtId="0" fontId="120" fillId="20" borderId="0" xfId="0" applyFont="1" applyFill="1" applyAlignment="1">
      <alignment horizontal="center" vertical="center"/>
    </xf>
    <xf numFmtId="14" fontId="0" fillId="0" borderId="0" xfId="0" applyNumberFormat="1" applyAlignment="1">
      <alignment horizontal="center" vertical="center"/>
    </xf>
    <xf numFmtId="0" fontId="122" fillId="9" borderId="0" xfId="0" applyFont="1" applyFill="1" applyAlignment="1">
      <alignment horizontal="center" vertical="center"/>
    </xf>
    <xf numFmtId="14" fontId="122" fillId="0" borderId="0" xfId="0" applyNumberFormat="1" applyFont="1" applyAlignment="1">
      <alignment horizontal="center" vertical="center"/>
    </xf>
    <xf numFmtId="0" fontId="119"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116" fillId="0" borderId="0" xfId="0" applyFont="1" applyAlignment="1">
      <alignment horizontal="center" vertical="center"/>
    </xf>
    <xf numFmtId="0" fontId="116" fillId="9" borderId="0" xfId="0" applyFont="1" applyFill="1" applyAlignment="1">
      <alignment horizontal="center" vertical="center"/>
    </xf>
    <xf numFmtId="14" fontId="116" fillId="0" borderId="0" xfId="0" applyNumberFormat="1" applyFont="1" applyAlignment="1">
      <alignment horizontal="center" vertical="center"/>
    </xf>
    <xf numFmtId="0" fontId="325" fillId="0" borderId="0" xfId="50" applyAlignment="1">
      <alignment horizontal="center" vertical="center"/>
    </xf>
    <xf numFmtId="0" fontId="263" fillId="0" borderId="2" xfId="0" applyFont="1" applyBorder="1" applyAlignment="1">
      <alignment horizontal="center" vertical="center" wrapText="1"/>
    </xf>
    <xf numFmtId="0" fontId="141" fillId="0" borderId="0" xfId="0" applyFont="1" applyAlignment="1">
      <alignment horizontal="center" vertical="center"/>
    </xf>
    <xf numFmtId="0" fontId="146" fillId="0" borderId="0" xfId="0" applyFont="1" applyAlignment="1">
      <alignment horizontal="center" vertical="center"/>
    </xf>
    <xf numFmtId="0" fontId="326" fillId="0" borderId="0" xfId="0" applyFont="1" applyAlignment="1">
      <alignment horizontal="center" vertical="center"/>
    </xf>
    <xf numFmtId="43" fontId="326" fillId="0" borderId="0" xfId="0" applyNumberFormat="1" applyFont="1" applyAlignment="1">
      <alignment horizontal="center" vertical="center"/>
    </xf>
    <xf numFmtId="0" fontId="113" fillId="0" borderId="0" xfId="0" applyFont="1" applyAlignment="1">
      <alignment horizontal="center" vertical="center"/>
    </xf>
    <xf numFmtId="0" fontId="116" fillId="0" borderId="0" xfId="0" applyFont="1" applyAlignment="1">
      <alignment horizontal="center" vertical="center" wrapText="1"/>
    </xf>
    <xf numFmtId="0" fontId="327" fillId="0" borderId="0" xfId="0" applyFont="1" applyAlignment="1">
      <alignment horizontal="center" vertical="center"/>
    </xf>
    <xf numFmtId="43" fontId="327" fillId="0" borderId="0" xfId="0" applyNumberFormat="1" applyFont="1" applyAlignment="1">
      <alignment horizontal="center" vertical="center"/>
    </xf>
    <xf numFmtId="0" fontId="111" fillId="0" borderId="0" xfId="0" applyFont="1" applyAlignment="1">
      <alignment horizontal="center" vertical="center"/>
    </xf>
    <xf numFmtId="0" fontId="112" fillId="0" borderId="0" xfId="0" applyFont="1" applyAlignment="1">
      <alignment horizontal="center" vertical="center"/>
    </xf>
    <xf numFmtId="0" fontId="110" fillId="0" borderId="0" xfId="0" applyFont="1" applyAlignment="1">
      <alignment horizontal="center" vertical="center"/>
    </xf>
    <xf numFmtId="0" fontId="109" fillId="0" borderId="0" xfId="0" applyFont="1" applyAlignment="1">
      <alignment horizontal="center" vertical="center"/>
    </xf>
    <xf numFmtId="0" fontId="108" fillId="0" borderId="0" xfId="0" applyFont="1" applyAlignment="1">
      <alignment horizontal="center" vertical="center"/>
    </xf>
    <xf numFmtId="0" fontId="107" fillId="0" borderId="0" xfId="0" applyFont="1" applyAlignment="1">
      <alignment horizontal="center" vertical="center"/>
    </xf>
    <xf numFmtId="0" fontId="210" fillId="0" borderId="0" xfId="51" applyFont="1" applyAlignment="1">
      <alignment horizontal="center" vertical="center"/>
    </xf>
    <xf numFmtId="0" fontId="210" fillId="3" borderId="0" xfId="51" applyFont="1" applyFill="1" applyAlignment="1">
      <alignment horizontal="center" vertical="center"/>
    </xf>
    <xf numFmtId="0" fontId="335"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105" fillId="0" borderId="2" xfId="0" applyFont="1" applyBorder="1" applyAlignment="1">
      <alignment horizontal="center"/>
    </xf>
    <xf numFmtId="14" fontId="0" fillId="0" borderId="2" xfId="0" applyNumberFormat="1" applyBorder="1" applyAlignment="1">
      <alignment horizontal="center"/>
    </xf>
    <xf numFmtId="174" fontId="131"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326" fillId="0" borderId="28" xfId="0" applyFont="1" applyBorder="1" applyAlignment="1">
      <alignment horizontal="center" vertical="center" wrapText="1"/>
    </xf>
    <xf numFmtId="0" fontId="241" fillId="0" borderId="9" xfId="0" applyFont="1" applyBorder="1" applyAlignment="1">
      <alignment horizontal="center" vertical="center" wrapText="1"/>
    </xf>
    <xf numFmtId="0" fontId="242" fillId="0" borderId="2" xfId="0" applyFont="1" applyBorder="1" applyAlignment="1">
      <alignment horizontal="center" vertical="center" wrapText="1"/>
    </xf>
    <xf numFmtId="0" fontId="215"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215" fillId="0" borderId="2" xfId="0" applyNumberFormat="1" applyFont="1" applyBorder="1" applyAlignment="1">
      <alignment horizontal="center" vertical="center"/>
    </xf>
    <xf numFmtId="0" fontId="326" fillId="9" borderId="0" xfId="0" applyFont="1" applyFill="1" applyAlignment="1">
      <alignment horizontal="center" vertical="center"/>
    </xf>
    <xf numFmtId="0" fontId="103" fillId="0" borderId="2" xfId="0" applyFont="1" applyBorder="1" applyAlignment="1">
      <alignment horizontal="center"/>
    </xf>
    <xf numFmtId="0" fontId="102" fillId="0" borderId="0" xfId="0" applyFont="1" applyAlignment="1">
      <alignment horizontal="center" vertical="center"/>
    </xf>
    <xf numFmtId="0" fontId="101" fillId="0" borderId="2" xfId="0" applyFont="1" applyBorder="1" applyAlignment="1">
      <alignment horizontal="center"/>
    </xf>
    <xf numFmtId="14" fontId="100" fillId="0" borderId="2" xfId="0" applyNumberFormat="1" applyFont="1" applyBorder="1" applyAlignment="1">
      <alignment horizontal="center" vertical="center"/>
    </xf>
    <xf numFmtId="14" fontId="240" fillId="3" borderId="2" xfId="0" applyNumberFormat="1" applyFont="1" applyFill="1" applyBorder="1" applyAlignment="1">
      <alignment horizontal="center" vertical="center"/>
    </xf>
    <xf numFmtId="14" fontId="240" fillId="0" borderId="2" xfId="0" applyNumberFormat="1" applyFont="1" applyBorder="1" applyAlignment="1">
      <alignment horizontal="center" vertical="center"/>
    </xf>
    <xf numFmtId="14" fontId="240" fillId="0" borderId="3" xfId="0" applyNumberFormat="1" applyFont="1" applyBorder="1" applyAlignment="1">
      <alignment horizontal="center" vertical="center"/>
    </xf>
    <xf numFmtId="0" fontId="100" fillId="0" borderId="0" xfId="0" applyFont="1" applyAlignment="1">
      <alignment horizontal="center" vertical="center"/>
    </xf>
    <xf numFmtId="0" fontId="99" fillId="0" borderId="8" xfId="0" applyFont="1" applyBorder="1" applyAlignment="1">
      <alignment horizontal="center" vertical="center"/>
    </xf>
    <xf numFmtId="0" fontId="99" fillId="0" borderId="2" xfId="0" applyFont="1" applyBorder="1" applyAlignment="1">
      <alignment horizontal="center" vertical="center"/>
    </xf>
    <xf numFmtId="14" fontId="99" fillId="0" borderId="2" xfId="0" applyNumberFormat="1" applyFont="1" applyBorder="1" applyAlignment="1">
      <alignment horizontal="center" vertical="center"/>
    </xf>
    <xf numFmtId="14" fontId="99" fillId="0" borderId="14" xfId="0" applyNumberFormat="1" applyFont="1" applyBorder="1" applyAlignment="1">
      <alignment horizontal="center" vertical="center"/>
    </xf>
    <xf numFmtId="0" fontId="240" fillId="0" borderId="2" xfId="0" applyFont="1" applyBorder="1" applyAlignment="1">
      <alignment horizontal="center" vertical="center" wrapText="1"/>
    </xf>
    <xf numFmtId="0" fontId="99" fillId="0" borderId="14" xfId="0" applyFont="1" applyBorder="1" applyAlignment="1">
      <alignment horizontal="center" vertical="center"/>
    </xf>
    <xf numFmtId="14" fontId="99" fillId="9" borderId="2" xfId="0" applyNumberFormat="1" applyFont="1" applyFill="1" applyBorder="1" applyAlignment="1">
      <alignment horizontal="center" vertical="center"/>
    </xf>
    <xf numFmtId="0" fontId="99" fillId="20" borderId="2" xfId="0" applyFont="1" applyFill="1" applyBorder="1" applyAlignment="1">
      <alignment horizontal="center" vertical="center"/>
    </xf>
    <xf numFmtId="14" fontId="99" fillId="20" borderId="2" xfId="0" applyNumberFormat="1" applyFont="1" applyFill="1" applyBorder="1" applyAlignment="1">
      <alignment horizontal="center" vertical="center"/>
    </xf>
    <xf numFmtId="0" fontId="99" fillId="0" borderId="0" xfId="0" applyFont="1" applyAlignment="1">
      <alignment horizontal="center" vertical="center"/>
    </xf>
    <xf numFmtId="0" fontId="99" fillId="9" borderId="2" xfId="0" applyFont="1" applyFill="1" applyBorder="1" applyAlignment="1">
      <alignment horizontal="center" vertical="center"/>
    </xf>
    <xf numFmtId="0" fontId="99" fillId="0" borderId="33" xfId="0" applyFont="1" applyBorder="1" applyAlignment="1">
      <alignment horizontal="center" vertical="center"/>
    </xf>
    <xf numFmtId="14" fontId="99" fillId="0" borderId="33" xfId="0" applyNumberFormat="1" applyFont="1" applyBorder="1" applyAlignment="1">
      <alignment horizontal="center" vertical="center"/>
    </xf>
    <xf numFmtId="0" fontId="99" fillId="9" borderId="28" xfId="0" applyFont="1" applyFill="1" applyBorder="1" applyAlignment="1">
      <alignment horizontal="center" vertical="center"/>
    </xf>
    <xf numFmtId="0" fontId="99" fillId="3" borderId="2" xfId="0" applyFont="1" applyFill="1" applyBorder="1" applyAlignment="1">
      <alignment horizontal="center" vertical="center"/>
    </xf>
    <xf numFmtId="0" fontId="98" fillId="0" borderId="2" xfId="0" applyFont="1" applyBorder="1" applyAlignment="1">
      <alignment horizontal="center" vertical="center"/>
    </xf>
    <xf numFmtId="0" fontId="98" fillId="0" borderId="2" xfId="0" applyFont="1" applyBorder="1" applyAlignment="1">
      <alignment horizontal="center"/>
    </xf>
    <xf numFmtId="14" fontId="0" fillId="0" borderId="0" xfId="0" applyNumberFormat="1"/>
    <xf numFmtId="0" fontId="97" fillId="0" borderId="2" xfId="0" applyFont="1" applyBorder="1" applyAlignment="1">
      <alignment horizontal="center" vertical="center"/>
    </xf>
    <xf numFmtId="0" fontId="96" fillId="0" borderId="2" xfId="0" applyFont="1" applyBorder="1" applyAlignment="1">
      <alignment horizontal="center" vertical="center"/>
    </xf>
    <xf numFmtId="0" fontId="95" fillId="0" borderId="2" xfId="0" applyFont="1" applyBorder="1" applyAlignment="1">
      <alignment horizontal="center" vertical="center"/>
    </xf>
    <xf numFmtId="0" fontId="94" fillId="0" borderId="2" xfId="0" applyFont="1" applyBorder="1" applyAlignment="1">
      <alignment horizontal="center" vertical="center"/>
    </xf>
    <xf numFmtId="0" fontId="337" fillId="3" borderId="2" xfId="0" applyFont="1" applyFill="1" applyBorder="1" applyAlignment="1">
      <alignment horizontal="center" vertical="center"/>
    </xf>
    <xf numFmtId="0" fontId="338" fillId="3" borderId="2" xfId="22" applyFont="1" applyFill="1" applyBorder="1" applyAlignment="1">
      <alignment horizontal="center" vertical="center"/>
    </xf>
    <xf numFmtId="0" fontId="259" fillId="3" borderId="2" xfId="0" applyFont="1" applyFill="1" applyBorder="1" applyAlignment="1">
      <alignment horizontal="center" vertical="center"/>
    </xf>
    <xf numFmtId="0" fontId="259" fillId="3" borderId="2" xfId="0" applyFont="1" applyFill="1" applyBorder="1" applyAlignment="1">
      <alignment horizontal="center" vertical="center" wrapText="1"/>
    </xf>
    <xf numFmtId="0" fontId="266" fillId="3" borderId="2" xfId="0" applyFont="1" applyFill="1" applyBorder="1" applyAlignment="1">
      <alignment horizontal="center" vertical="center"/>
    </xf>
    <xf numFmtId="0" fontId="339" fillId="3" borderId="2" xfId="0" applyFont="1" applyFill="1" applyBorder="1" applyAlignment="1">
      <alignment horizontal="center" vertical="center" wrapText="1"/>
    </xf>
    <xf numFmtId="0" fontId="264" fillId="3" borderId="2" xfId="0" applyFont="1" applyFill="1" applyBorder="1" applyAlignment="1">
      <alignment horizontal="center" vertical="center" wrapText="1"/>
    </xf>
    <xf numFmtId="0" fontId="340" fillId="3" borderId="2" xfId="0" applyFont="1" applyFill="1" applyBorder="1" applyAlignment="1">
      <alignment horizontal="center" vertical="center" wrapText="1"/>
    </xf>
    <xf numFmtId="0" fontId="215" fillId="3" borderId="2" xfId="0" applyFont="1" applyFill="1" applyBorder="1"/>
    <xf numFmtId="14" fontId="215" fillId="0" borderId="2" xfId="0" applyNumberFormat="1" applyFont="1" applyBorder="1"/>
    <xf numFmtId="0" fontId="341" fillId="3" borderId="2" xfId="0" applyFont="1" applyFill="1" applyBorder="1" applyAlignment="1">
      <alignment horizontal="center" vertical="center"/>
    </xf>
    <xf numFmtId="0" fontId="342" fillId="3" borderId="2" xfId="0" applyFont="1" applyFill="1" applyBorder="1" applyAlignment="1">
      <alignment horizontal="center" vertical="center"/>
    </xf>
    <xf numFmtId="49" fontId="342" fillId="3" borderId="2" xfId="0" applyNumberFormat="1" applyFont="1" applyFill="1" applyBorder="1" applyAlignment="1">
      <alignment horizontal="center" vertical="center"/>
    </xf>
    <xf numFmtId="0" fontId="343" fillId="3" borderId="2" xfId="0" applyFont="1" applyFill="1" applyBorder="1" applyAlignment="1">
      <alignment horizontal="center" vertical="center"/>
    </xf>
    <xf numFmtId="0" fontId="265" fillId="3" borderId="2" xfId="0" applyFont="1" applyFill="1" applyBorder="1" applyAlignment="1">
      <alignment horizontal="center" vertical="center"/>
    </xf>
    <xf numFmtId="0" fontId="344" fillId="3" borderId="2" xfId="0" applyFont="1" applyFill="1" applyBorder="1" applyAlignment="1">
      <alignment horizontal="center" vertical="center" wrapText="1"/>
    </xf>
    <xf numFmtId="0" fontId="342" fillId="3" borderId="2" xfId="0" applyFont="1" applyFill="1" applyBorder="1" applyAlignment="1">
      <alignment horizontal="center" vertical="center" wrapText="1"/>
    </xf>
    <xf numFmtId="49" fontId="265" fillId="3" borderId="2" xfId="0" applyNumberFormat="1" applyFont="1" applyFill="1" applyBorder="1" applyAlignment="1">
      <alignment horizontal="center" vertical="center"/>
    </xf>
    <xf numFmtId="0" fontId="215" fillId="3" borderId="0" xfId="0" applyFont="1" applyFill="1"/>
    <xf numFmtId="0" fontId="93" fillId="0" borderId="2" xfId="0" applyFont="1" applyBorder="1" applyAlignment="1">
      <alignment horizontal="center" vertical="center"/>
    </xf>
    <xf numFmtId="0" fontId="290" fillId="3" borderId="47" xfId="0" applyFont="1" applyFill="1" applyBorder="1" applyAlignment="1">
      <alignment horizontal="center"/>
    </xf>
    <xf numFmtId="0" fontId="290" fillId="3" borderId="45" xfId="24" applyFont="1" applyFill="1" applyBorder="1" applyAlignment="1">
      <alignment vertical="center" wrapText="1"/>
    </xf>
    <xf numFmtId="0" fontId="290" fillId="3" borderId="45" xfId="0" applyFont="1" applyFill="1" applyBorder="1" applyAlignment="1">
      <alignment horizontal="center"/>
    </xf>
    <xf numFmtId="0" fontId="290" fillId="3" borderId="22" xfId="24" applyFont="1" applyFill="1" applyBorder="1" applyAlignment="1">
      <alignment vertical="center" wrapText="1"/>
    </xf>
    <xf numFmtId="0" fontId="290" fillId="3" borderId="22" xfId="0" applyFont="1" applyFill="1" applyBorder="1"/>
    <xf numFmtId="0" fontId="348" fillId="0" borderId="2" xfId="21" applyFont="1" applyBorder="1" applyAlignment="1">
      <alignment horizontal="center" vertical="center"/>
    </xf>
    <xf numFmtId="0" fontId="348" fillId="3" borderId="2" xfId="21" applyFont="1" applyFill="1" applyBorder="1" applyAlignment="1">
      <alignment horizontal="center" vertical="center"/>
    </xf>
    <xf numFmtId="0" fontId="349" fillId="3" borderId="2" xfId="21" applyFont="1" applyFill="1" applyBorder="1" applyAlignment="1">
      <alignment horizontal="center" vertical="center"/>
    </xf>
    <xf numFmtId="14" fontId="348" fillId="20" borderId="2" xfId="21" applyNumberFormat="1" applyFont="1" applyFill="1" applyBorder="1" applyAlignment="1">
      <alignment horizontal="center" vertical="center"/>
    </xf>
    <xf numFmtId="14" fontId="350" fillId="20" borderId="2" xfId="21" applyNumberFormat="1" applyFont="1" applyFill="1" applyBorder="1" applyAlignment="1">
      <alignment horizontal="center" vertical="center"/>
    </xf>
    <xf numFmtId="14" fontId="348" fillId="3" borderId="2" xfId="21" applyNumberFormat="1" applyFont="1" applyFill="1" applyBorder="1" applyAlignment="1">
      <alignment horizontal="center" vertical="center"/>
    </xf>
    <xf numFmtId="14" fontId="350" fillId="3" borderId="2" xfId="21" applyNumberFormat="1" applyFont="1" applyFill="1" applyBorder="1" applyAlignment="1">
      <alignment horizontal="center" vertical="center"/>
    </xf>
    <xf numFmtId="0" fontId="348" fillId="20" borderId="2" xfId="21" applyFont="1" applyFill="1" applyBorder="1" applyAlignment="1">
      <alignment horizontal="center" vertical="center"/>
    </xf>
    <xf numFmtId="0" fontId="348" fillId="3" borderId="3" xfId="21" applyFont="1" applyFill="1" applyBorder="1" applyAlignment="1">
      <alignment horizontal="center" vertical="center"/>
    </xf>
    <xf numFmtId="14" fontId="348" fillId="20" borderId="3" xfId="21" applyNumberFormat="1" applyFont="1" applyFill="1" applyBorder="1" applyAlignment="1">
      <alignment horizontal="center" vertical="center"/>
    </xf>
    <xf numFmtId="0" fontId="350" fillId="20" borderId="3" xfId="21" applyFont="1" applyFill="1" applyBorder="1" applyAlignment="1">
      <alignment horizontal="center" vertical="center"/>
    </xf>
    <xf numFmtId="0" fontId="350" fillId="3" borderId="2" xfId="21" applyFont="1" applyFill="1" applyBorder="1" applyAlignment="1">
      <alignment horizontal="center" vertical="center"/>
    </xf>
    <xf numFmtId="14" fontId="348" fillId="20" borderId="28" xfId="21" applyNumberFormat="1" applyFont="1" applyFill="1" applyBorder="1" applyAlignment="1">
      <alignment horizontal="center" vertical="center"/>
    </xf>
    <xf numFmtId="14" fontId="350" fillId="20" borderId="33" xfId="21" applyNumberFormat="1" applyFont="1" applyFill="1" applyBorder="1" applyAlignment="1">
      <alignment horizontal="center" vertical="center"/>
    </xf>
    <xf numFmtId="0" fontId="348" fillId="3" borderId="28" xfId="21" applyFont="1" applyFill="1" applyBorder="1" applyAlignment="1">
      <alignment horizontal="center" vertical="center"/>
    </xf>
    <xf numFmtId="0" fontId="348" fillId="20" borderId="3" xfId="21" applyFont="1" applyFill="1" applyBorder="1" applyAlignment="1">
      <alignment horizontal="center" vertical="center"/>
    </xf>
    <xf numFmtId="0" fontId="349" fillId="20" borderId="2" xfId="21" applyFont="1" applyFill="1" applyBorder="1" applyAlignment="1">
      <alignment horizontal="center" vertical="center"/>
    </xf>
    <xf numFmtId="0" fontId="350" fillId="0" borderId="22" xfId="51" applyFont="1" applyBorder="1" applyAlignment="1">
      <alignment horizontal="center" vertical="center"/>
    </xf>
    <xf numFmtId="0" fontId="348" fillId="3" borderId="45" xfId="0" applyFont="1" applyFill="1" applyBorder="1" applyAlignment="1">
      <alignment horizontal="center" vertical="center"/>
    </xf>
    <xf numFmtId="0" fontId="352" fillId="3" borderId="45" xfId="0" applyFont="1" applyFill="1" applyBorder="1" applyAlignment="1">
      <alignment horizontal="center" vertical="center"/>
    </xf>
    <xf numFmtId="0" fontId="350" fillId="3" borderId="45" xfId="51" applyFont="1" applyFill="1" applyBorder="1" applyAlignment="1">
      <alignment horizontal="center" vertical="center"/>
    </xf>
    <xf numFmtId="0" fontId="350" fillId="3" borderId="45" xfId="0" applyFont="1" applyFill="1" applyBorder="1" applyAlignment="1">
      <alignment horizontal="center" vertical="center"/>
    </xf>
    <xf numFmtId="0" fontId="352" fillId="3" borderId="0" xfId="0" applyFont="1" applyFill="1" applyAlignment="1">
      <alignment horizontal="center" vertical="center" wrapText="1"/>
    </xf>
    <xf numFmtId="0" fontId="352" fillId="0" borderId="45" xfId="0" applyFont="1" applyBorder="1" applyAlignment="1">
      <alignment horizontal="center" vertical="center"/>
    </xf>
    <xf numFmtId="0" fontId="352" fillId="9" borderId="33" xfId="51" applyFont="1" applyFill="1" applyBorder="1" applyAlignment="1">
      <alignment horizontal="left" vertical="center"/>
    </xf>
    <xf numFmtId="0" fontId="352" fillId="3" borderId="45" xfId="51" applyFont="1" applyFill="1" applyBorder="1" applyAlignment="1">
      <alignment horizontal="center" vertical="center"/>
    </xf>
    <xf numFmtId="0" fontId="350" fillId="0" borderId="2" xfId="51" applyFont="1" applyBorder="1" applyAlignment="1">
      <alignment horizontal="center" vertical="center"/>
    </xf>
    <xf numFmtId="0" fontId="350" fillId="3" borderId="45" xfId="51" applyFont="1" applyFill="1" applyBorder="1" applyAlignment="1">
      <alignment horizontal="left" vertical="center"/>
    </xf>
    <xf numFmtId="0" fontId="350" fillId="0" borderId="45" xfId="51" applyFont="1" applyBorder="1" applyAlignment="1">
      <alignment horizontal="center" vertical="center"/>
    </xf>
    <xf numFmtId="0" fontId="350" fillId="20" borderId="25" xfId="51" applyFont="1" applyFill="1" applyBorder="1" applyAlignment="1">
      <alignment horizontal="center" vertical="center"/>
    </xf>
    <xf numFmtId="0" fontId="350" fillId="0" borderId="46" xfId="51" applyFont="1" applyBorder="1" applyAlignment="1">
      <alignment horizontal="center" vertical="center"/>
    </xf>
    <xf numFmtId="0" fontId="350" fillId="20" borderId="33" xfId="51" applyFont="1" applyFill="1" applyBorder="1" applyAlignment="1">
      <alignment horizontal="center" vertical="center"/>
    </xf>
    <xf numFmtId="0" fontId="350" fillId="20" borderId="28" xfId="51" applyFont="1" applyFill="1" applyBorder="1" applyAlignment="1">
      <alignment horizontal="center" vertical="center"/>
    </xf>
    <xf numFmtId="0" fontId="350" fillId="3" borderId="2" xfId="51" applyFont="1" applyFill="1" applyBorder="1" applyAlignment="1">
      <alignment horizontal="center" vertical="center"/>
    </xf>
    <xf numFmtId="0" fontId="350" fillId="20" borderId="2" xfId="51" applyFont="1" applyFill="1" applyBorder="1" applyAlignment="1">
      <alignment horizontal="center" vertical="center"/>
    </xf>
    <xf numFmtId="0" fontId="352" fillId="9" borderId="32" xfId="51" applyFont="1" applyFill="1" applyBorder="1" applyAlignment="1">
      <alignment horizontal="center" vertical="center"/>
    </xf>
    <xf numFmtId="0" fontId="336" fillId="0" borderId="0" xfId="51" applyFont="1" applyAlignment="1">
      <alignment horizontal="center" vertical="center"/>
    </xf>
    <xf numFmtId="0" fontId="348" fillId="3" borderId="4" xfId="21" applyFont="1" applyFill="1" applyBorder="1" applyAlignment="1">
      <alignment horizontal="center" vertical="center"/>
    </xf>
    <xf numFmtId="1" fontId="348" fillId="3" borderId="2" xfId="1" applyNumberFormat="1" applyFont="1" applyFill="1" applyBorder="1" applyAlignment="1">
      <alignment horizontal="center" vertical="center"/>
    </xf>
    <xf numFmtId="0" fontId="349" fillId="20" borderId="33" xfId="21" applyFont="1" applyFill="1" applyBorder="1" applyAlignment="1">
      <alignment horizontal="center" vertical="center"/>
    </xf>
    <xf numFmtId="1" fontId="348" fillId="20" borderId="3" xfId="1" applyNumberFormat="1" applyFont="1" applyFill="1" applyBorder="1" applyAlignment="1">
      <alignment horizontal="center" vertical="center"/>
    </xf>
    <xf numFmtId="0" fontId="352" fillId="0" borderId="45" xfId="51" applyFont="1" applyBorder="1" applyAlignment="1">
      <alignment horizontal="center" vertical="center"/>
    </xf>
    <xf numFmtId="0" fontId="348" fillId="0" borderId="28" xfId="21" applyFont="1" applyBorder="1" applyAlignment="1">
      <alignment horizontal="center" vertical="center"/>
    </xf>
    <xf numFmtId="0" fontId="350" fillId="0" borderId="28" xfId="51" applyFont="1" applyBorder="1" applyAlignment="1">
      <alignment horizontal="center" vertical="center"/>
    </xf>
    <xf numFmtId="14" fontId="348" fillId="3" borderId="28" xfId="21" applyNumberFormat="1" applyFont="1" applyFill="1" applyBorder="1" applyAlignment="1">
      <alignment horizontal="center" vertical="center"/>
    </xf>
    <xf numFmtId="14" fontId="348" fillId="20" borderId="24" xfId="21" applyNumberFormat="1" applyFont="1" applyFill="1" applyBorder="1" applyAlignment="1">
      <alignment horizontal="center" vertical="center"/>
    </xf>
    <xf numFmtId="0" fontId="350" fillId="3" borderId="28" xfId="51" applyFont="1" applyFill="1" applyBorder="1" applyAlignment="1">
      <alignment horizontal="center" vertical="center"/>
    </xf>
    <xf numFmtId="0" fontId="348" fillId="0" borderId="5" xfId="0" applyFont="1" applyBorder="1" applyAlignment="1">
      <alignment horizontal="center" vertical="center"/>
    </xf>
    <xf numFmtId="0" fontId="352" fillId="9" borderId="32" xfId="51" applyFont="1" applyFill="1" applyBorder="1" applyAlignment="1">
      <alignment horizontal="right" vertical="center"/>
    </xf>
    <xf numFmtId="0" fontId="296" fillId="3" borderId="22" xfId="24" applyFont="1" applyFill="1" applyBorder="1" applyAlignment="1">
      <alignment horizontal="center" vertical="center" wrapText="1"/>
    </xf>
    <xf numFmtId="0" fontId="296" fillId="3" borderId="22" xfId="24" applyFont="1" applyFill="1" applyBorder="1" applyAlignment="1">
      <alignment horizontal="left" vertical="center"/>
    </xf>
    <xf numFmtId="169" fontId="296" fillId="3" borderId="22" xfId="24" applyNumberFormat="1" applyFont="1" applyFill="1" applyBorder="1" applyAlignment="1">
      <alignment horizontal="center" vertical="center" wrapText="1"/>
    </xf>
    <xf numFmtId="0" fontId="287" fillId="3" borderId="22" xfId="24" applyFont="1" applyFill="1" applyBorder="1" applyAlignment="1">
      <alignment vertical="center" wrapText="1"/>
    </xf>
    <xf numFmtId="0" fontId="287" fillId="3" borderId="22" xfId="0" applyFont="1" applyFill="1" applyBorder="1" applyAlignment="1">
      <alignment horizontal="center"/>
    </xf>
    <xf numFmtId="0" fontId="210" fillId="0" borderId="45" xfId="51" applyFont="1" applyBorder="1" applyAlignment="1">
      <alignment horizontal="center" vertical="center"/>
    </xf>
    <xf numFmtId="0" fontId="210" fillId="3" borderId="45" xfId="51" applyFont="1" applyFill="1" applyBorder="1" applyAlignment="1">
      <alignment horizontal="center" vertical="center"/>
    </xf>
    <xf numFmtId="0" fontId="350" fillId="0" borderId="20" xfId="51" applyFont="1" applyBorder="1" applyAlignment="1">
      <alignment horizontal="center" vertical="center"/>
    </xf>
    <xf numFmtId="0" fontId="287" fillId="3" borderId="50" xfId="0" applyFont="1" applyFill="1" applyBorder="1" applyAlignment="1">
      <alignment horizontal="center"/>
    </xf>
    <xf numFmtId="0" fontId="350" fillId="0" borderId="47" xfId="51" applyFont="1" applyBorder="1" applyAlignment="1">
      <alignment horizontal="center" vertical="center"/>
    </xf>
    <xf numFmtId="0" fontId="350" fillId="0" borderId="48" xfId="51" applyFont="1" applyBorder="1" applyAlignment="1">
      <alignment horizontal="center" vertical="center"/>
    </xf>
    <xf numFmtId="0" fontId="348" fillId="0" borderId="47" xfId="0" applyFont="1" applyBorder="1" applyAlignment="1">
      <alignment horizontal="center" vertical="center"/>
    </xf>
    <xf numFmtId="0" fontId="210" fillId="0" borderId="47" xfId="51" applyFont="1" applyBorder="1" applyAlignment="1">
      <alignment horizontal="center" vertical="center"/>
    </xf>
    <xf numFmtId="0" fontId="210" fillId="3" borderId="47" xfId="51" applyFont="1" applyFill="1" applyBorder="1" applyAlignment="1">
      <alignment horizontal="center" vertical="center"/>
    </xf>
    <xf numFmtId="0" fontId="350" fillId="3" borderId="0" xfId="51" applyFont="1" applyFill="1" applyAlignment="1">
      <alignment horizontal="center" vertical="center"/>
    </xf>
    <xf numFmtId="0" fontId="350" fillId="0" borderId="0" xfId="51" applyFont="1" applyAlignment="1">
      <alignment horizontal="center" vertical="center"/>
    </xf>
    <xf numFmtId="14" fontId="348" fillId="0" borderId="2" xfId="21" applyNumberFormat="1" applyFont="1" applyBorder="1" applyAlignment="1">
      <alignment horizontal="center" vertical="center"/>
    </xf>
    <xf numFmtId="0" fontId="350" fillId="0" borderId="45" xfId="0" applyFont="1" applyBorder="1" applyAlignment="1">
      <alignment horizontal="center" vertical="center"/>
    </xf>
    <xf numFmtId="0" fontId="348" fillId="0" borderId="45" xfId="0" applyFont="1" applyBorder="1" applyAlignment="1">
      <alignment horizontal="center" vertical="center"/>
    </xf>
    <xf numFmtId="0" fontId="352" fillId="34" borderId="43" xfId="51" applyFont="1" applyFill="1" applyBorder="1" applyAlignment="1">
      <alignment horizontal="center" vertical="center"/>
    </xf>
    <xf numFmtId="0" fontId="92" fillId="0" borderId="2" xfId="0" applyFont="1" applyBorder="1" applyAlignment="1">
      <alignment horizontal="center" vertical="center"/>
    </xf>
    <xf numFmtId="0" fontId="348" fillId="0" borderId="0" xfId="21" applyFont="1" applyAlignment="1">
      <alignment horizontal="center" vertical="center"/>
    </xf>
    <xf numFmtId="0" fontId="352" fillId="9" borderId="0" xfId="0" applyFont="1" applyFill="1" applyAlignment="1">
      <alignment horizontal="center" vertical="center"/>
    </xf>
    <xf numFmtId="0" fontId="348" fillId="3" borderId="0" xfId="21" applyFont="1" applyFill="1" applyAlignment="1">
      <alignment horizontal="center" vertical="center"/>
    </xf>
    <xf numFmtId="0" fontId="348" fillId="3" borderId="20" xfId="21" applyFont="1" applyFill="1" applyBorder="1" applyAlignment="1">
      <alignment horizontal="center" vertical="center"/>
    </xf>
    <xf numFmtId="0" fontId="355" fillId="0" borderId="0" xfId="51" applyFont="1" applyAlignment="1">
      <alignment horizontal="center" vertical="center"/>
    </xf>
    <xf numFmtId="0" fontId="242" fillId="3" borderId="3" xfId="0" applyFont="1" applyFill="1" applyBorder="1" applyAlignment="1">
      <alignment horizontal="center" vertical="center"/>
    </xf>
    <xf numFmtId="0" fontId="163" fillId="0" borderId="0" xfId="0" applyFont="1" applyAlignment="1">
      <alignment horizontal="center" vertical="center"/>
    </xf>
    <xf numFmtId="14" fontId="240"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91" fillId="0" borderId="2" xfId="0" applyFont="1" applyBorder="1" applyAlignment="1">
      <alignment horizontal="center" vertical="center"/>
    </xf>
    <xf numFmtId="0" fontId="210" fillId="0" borderId="76" xfId="51" applyFont="1" applyBorder="1" applyAlignment="1">
      <alignment horizontal="center" vertical="center"/>
    </xf>
    <xf numFmtId="0" fontId="210" fillId="3" borderId="76" xfId="51" applyFont="1" applyFill="1" applyBorder="1" applyAlignment="1">
      <alignment horizontal="center" vertical="center"/>
    </xf>
    <xf numFmtId="0" fontId="322" fillId="0" borderId="0" xfId="51" applyFont="1" applyAlignment="1">
      <alignment horizontal="center" vertical="center"/>
    </xf>
    <xf numFmtId="0" fontId="90" fillId="0" borderId="0" xfId="0" applyFont="1" applyAlignment="1">
      <alignment horizontal="center" vertical="center"/>
    </xf>
    <xf numFmtId="0" fontId="90" fillId="0" borderId="2" xfId="0" applyFont="1" applyBorder="1" applyAlignment="1">
      <alignment horizontal="center" vertical="center"/>
    </xf>
    <xf numFmtId="0" fontId="89" fillId="0" borderId="2" xfId="0" applyFont="1" applyBorder="1" applyAlignment="1">
      <alignment horizontal="center" vertical="center"/>
    </xf>
    <xf numFmtId="0" fontId="88" fillId="3" borderId="2" xfId="0" applyFont="1" applyFill="1" applyBorder="1" applyAlignment="1">
      <alignment horizontal="center" vertical="center"/>
    </xf>
    <xf numFmtId="0" fontId="87" fillId="0" borderId="2" xfId="0" applyFont="1" applyBorder="1" applyAlignment="1">
      <alignment horizontal="center" vertical="center" wrapText="1"/>
    </xf>
    <xf numFmtId="0" fontId="87" fillId="0" borderId="2" xfId="0" applyFont="1" applyBorder="1" applyAlignment="1">
      <alignment horizontal="center" vertical="center"/>
    </xf>
    <xf numFmtId="0" fontId="87" fillId="0" borderId="0" xfId="0" applyFont="1"/>
    <xf numFmtId="0" fontId="86" fillId="0" borderId="2" xfId="0" applyFont="1" applyBorder="1" applyAlignment="1">
      <alignment horizontal="center" vertical="center"/>
    </xf>
    <xf numFmtId="0" fontId="85" fillId="0" borderId="2" xfId="0" applyFont="1" applyBorder="1" applyAlignment="1">
      <alignment horizontal="center" vertical="center"/>
    </xf>
    <xf numFmtId="0" fontId="357" fillId="35" borderId="2" xfId="0" applyFont="1" applyFill="1" applyBorder="1" applyAlignment="1">
      <alignment horizontal="center" vertical="center" wrapText="1"/>
    </xf>
    <xf numFmtId="0" fontId="84" fillId="3" borderId="2" xfId="0" applyFont="1" applyFill="1" applyBorder="1" applyAlignment="1">
      <alignment horizontal="center" vertical="center"/>
    </xf>
    <xf numFmtId="14" fontId="84"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240"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365"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242" fillId="3" borderId="2" xfId="16" applyNumberFormat="1" applyFont="1" applyFill="1" applyBorder="1" applyAlignment="1">
      <alignment horizontal="center" vertical="center" wrapText="1"/>
    </xf>
    <xf numFmtId="0" fontId="83" fillId="3" borderId="2" xfId="0" applyFont="1" applyFill="1" applyBorder="1" applyAlignment="1">
      <alignment horizontal="center" vertical="center"/>
    </xf>
    <xf numFmtId="16" fontId="82" fillId="3" borderId="0" xfId="0" quotePrefix="1" applyNumberFormat="1" applyFont="1" applyFill="1" applyAlignment="1">
      <alignment horizontal="center" vertical="center"/>
    </xf>
    <xf numFmtId="14" fontId="242" fillId="3" borderId="0" xfId="16" applyNumberFormat="1" applyFont="1" applyFill="1" applyAlignment="1">
      <alignment horizontal="center" vertical="center" wrapText="1"/>
    </xf>
    <xf numFmtId="16" fontId="82" fillId="3" borderId="2" xfId="0" quotePrefix="1" applyNumberFormat="1" applyFont="1" applyFill="1" applyBorder="1" applyAlignment="1">
      <alignment horizontal="center" vertical="center"/>
    </xf>
    <xf numFmtId="0" fontId="82" fillId="3" borderId="2" xfId="0" applyFont="1" applyFill="1" applyBorder="1" applyAlignment="1">
      <alignment horizontal="center" vertical="center"/>
    </xf>
    <xf numFmtId="0" fontId="82" fillId="0" borderId="0" xfId="0" applyFont="1" applyAlignment="1">
      <alignment horizontal="center" vertical="center"/>
    </xf>
    <xf numFmtId="0" fontId="82" fillId="3" borderId="0" xfId="0" applyFont="1" applyFill="1" applyAlignment="1">
      <alignment horizontal="center" vertical="center"/>
    </xf>
    <xf numFmtId="2" fontId="82" fillId="0" borderId="0" xfId="0" applyNumberFormat="1" applyFont="1" applyAlignment="1">
      <alignment horizontal="center" vertical="center"/>
    </xf>
    <xf numFmtId="168" fontId="366" fillId="3" borderId="0" xfId="16" applyNumberFormat="1" applyFont="1" applyFill="1" applyAlignment="1">
      <alignment horizontal="center" vertical="center"/>
    </xf>
    <xf numFmtId="0" fontId="82" fillId="0" borderId="0" xfId="0" applyFont="1" applyAlignment="1">
      <alignment horizontal="left" vertical="center" wrapText="1"/>
    </xf>
    <xf numFmtId="0" fontId="82" fillId="0" borderId="0" xfId="0" applyFont="1"/>
    <xf numFmtId="0" fontId="366" fillId="3" borderId="0" xfId="16" applyFont="1" applyFill="1" applyAlignment="1">
      <alignment horizontal="center"/>
    </xf>
    <xf numFmtId="14" fontId="82" fillId="3" borderId="0" xfId="0" applyNumberFormat="1" applyFont="1" applyFill="1" applyAlignment="1">
      <alignment horizontal="center" vertical="center"/>
    </xf>
    <xf numFmtId="17" fontId="242" fillId="3" borderId="0" xfId="16" quotePrefix="1" applyNumberFormat="1" applyFont="1" applyFill="1" applyAlignment="1">
      <alignment horizontal="center" vertical="center" wrapText="1"/>
    </xf>
    <xf numFmtId="0" fontId="240" fillId="3" borderId="0" xfId="16" applyFont="1" applyFill="1" applyAlignment="1">
      <alignment horizontal="center" vertical="center" wrapText="1"/>
    </xf>
    <xf numFmtId="0" fontId="242" fillId="3" borderId="0" xfId="16" applyFont="1" applyFill="1" applyAlignment="1">
      <alignment horizontal="center" vertical="center" wrapText="1"/>
    </xf>
    <xf numFmtId="169" fontId="82" fillId="0" borderId="0" xfId="0" applyNumberFormat="1" applyFont="1" applyAlignment="1">
      <alignment horizontal="center" vertical="center"/>
    </xf>
    <xf numFmtId="1" fontId="82" fillId="0" borderId="0" xfId="0" applyNumberFormat="1" applyFont="1" applyAlignment="1">
      <alignment horizontal="center" vertical="center"/>
    </xf>
    <xf numFmtId="14" fontId="367" fillId="3" borderId="0" xfId="0" applyNumberFormat="1" applyFont="1" applyFill="1" applyAlignment="1">
      <alignment horizontal="center" vertical="center"/>
    </xf>
    <xf numFmtId="0" fontId="82" fillId="3" borderId="0" xfId="0" applyFont="1" applyFill="1"/>
    <xf numFmtId="0" fontId="82" fillId="0" borderId="2" xfId="0" applyFont="1" applyBorder="1" applyAlignment="1">
      <alignment horizontal="center"/>
    </xf>
    <xf numFmtId="0" fontId="81" fillId="3" borderId="2" xfId="0" applyFont="1" applyFill="1" applyBorder="1" applyAlignment="1">
      <alignment horizontal="center" vertical="center"/>
    </xf>
    <xf numFmtId="0" fontId="368" fillId="0" borderId="77" xfId="0" applyFont="1" applyBorder="1" applyAlignment="1">
      <alignment horizontal="center" vertical="center" wrapText="1" readingOrder="1"/>
    </xf>
    <xf numFmtId="0" fontId="369" fillId="0" borderId="77" xfId="0" applyFont="1" applyBorder="1" applyAlignment="1">
      <alignment horizontal="center" vertical="center" wrapText="1" readingOrder="1"/>
    </xf>
    <xf numFmtId="0" fontId="332" fillId="3" borderId="2" xfId="0" applyFont="1" applyFill="1" applyBorder="1" applyAlignment="1">
      <alignment horizontal="center" vertical="center" wrapText="1" readingOrder="1"/>
    </xf>
    <xf numFmtId="0" fontId="332" fillId="3" borderId="2" xfId="0" applyFont="1" applyFill="1" applyBorder="1" applyAlignment="1">
      <alignment horizontal="left" vertical="center" readingOrder="1"/>
    </xf>
    <xf numFmtId="0" fontId="314" fillId="3" borderId="78" xfId="0" applyFont="1" applyFill="1" applyBorder="1" applyAlignment="1">
      <alignment vertical="center" wrapText="1" readingOrder="1"/>
    </xf>
    <xf numFmtId="0" fontId="314" fillId="3" borderId="79" xfId="0" applyFont="1" applyFill="1" applyBorder="1" applyAlignment="1">
      <alignment vertical="center" wrapText="1" readingOrder="1"/>
    </xf>
    <xf numFmtId="0" fontId="314" fillId="3" borderId="77" xfId="0" applyFont="1" applyFill="1" applyBorder="1" applyAlignment="1">
      <alignment horizontal="left" vertical="center" wrapText="1" readingOrder="1"/>
    </xf>
    <xf numFmtId="0" fontId="315" fillId="3" borderId="77" xfId="0" applyFont="1" applyFill="1" applyBorder="1" applyAlignment="1">
      <alignment horizontal="left" vertical="center" wrapText="1" readingOrder="1"/>
    </xf>
    <xf numFmtId="0" fontId="272" fillId="3" borderId="77" xfId="0" applyFont="1" applyFill="1" applyBorder="1" applyAlignment="1">
      <alignment horizontal="left" vertical="center" wrapText="1" readingOrder="1"/>
    </xf>
    <xf numFmtId="0" fontId="310" fillId="3" borderId="2" xfId="0" applyFont="1" applyFill="1" applyBorder="1" applyAlignment="1">
      <alignment horizontal="center" vertical="center" wrapText="1" readingOrder="1"/>
    </xf>
    <xf numFmtId="0" fontId="79" fillId="3" borderId="2" xfId="0" applyFont="1" applyFill="1" applyBorder="1" applyAlignment="1">
      <alignment horizontal="center" vertical="center"/>
    </xf>
    <xf numFmtId="0" fontId="79" fillId="0" borderId="2" xfId="0" applyFont="1" applyBorder="1" applyAlignment="1">
      <alignment horizontal="center"/>
    </xf>
    <xf numFmtId="0" fontId="78" fillId="3" borderId="2" xfId="0" applyFont="1" applyFill="1" applyBorder="1" applyAlignment="1">
      <alignment horizontal="center" vertical="center"/>
    </xf>
    <xf numFmtId="0" fontId="82" fillId="0" borderId="2" xfId="0" applyFont="1" applyBorder="1" applyAlignment="1">
      <alignment horizontal="center" vertical="center"/>
    </xf>
    <xf numFmtId="168" fontId="366" fillId="3" borderId="2" xfId="16" applyNumberFormat="1" applyFont="1" applyFill="1" applyBorder="1" applyAlignment="1">
      <alignment horizontal="center" vertical="center"/>
    </xf>
    <xf numFmtId="16" fontId="78" fillId="3" borderId="2" xfId="0" quotePrefix="1" applyNumberFormat="1" applyFont="1" applyFill="1" applyBorder="1" applyAlignment="1">
      <alignment horizontal="center" vertical="center"/>
    </xf>
    <xf numFmtId="0" fontId="77" fillId="0" borderId="2" xfId="0" applyFont="1" applyBorder="1" applyAlignment="1">
      <alignment horizontal="center"/>
    </xf>
    <xf numFmtId="0" fontId="76" fillId="0" borderId="2" xfId="0" applyFont="1" applyBorder="1" applyAlignment="1">
      <alignment horizontal="center"/>
    </xf>
    <xf numFmtId="16" fontId="75" fillId="3" borderId="2" xfId="0" quotePrefix="1" applyNumberFormat="1" applyFont="1" applyFill="1" applyBorder="1" applyAlignment="1">
      <alignment horizontal="center" vertical="center"/>
    </xf>
    <xf numFmtId="0" fontId="75" fillId="3" borderId="2" xfId="0" applyFont="1" applyFill="1" applyBorder="1" applyAlignment="1">
      <alignment horizontal="center" vertical="center"/>
    </xf>
    <xf numFmtId="0" fontId="253" fillId="2" borderId="2" xfId="0" applyFont="1" applyFill="1" applyBorder="1" applyProtection="1">
      <protection hidden="1"/>
    </xf>
    <xf numFmtId="0" fontId="252" fillId="2" borderId="2" xfId="0" applyFont="1" applyFill="1" applyBorder="1" applyAlignment="1" applyProtection="1">
      <alignment horizontal="left" indent="3"/>
      <protection hidden="1"/>
    </xf>
    <xf numFmtId="0" fontId="252" fillId="2" borderId="2" xfId="0" applyFont="1" applyFill="1" applyBorder="1" applyProtection="1">
      <protection hidden="1"/>
    </xf>
    <xf numFmtId="169" fontId="317" fillId="0" borderId="2" xfId="0" applyNumberFormat="1" applyFont="1" applyBorder="1" applyAlignment="1" applyProtection="1">
      <alignment horizontal="left" vertical="center" wrapText="1"/>
      <protection hidden="1"/>
    </xf>
    <xf numFmtId="0" fontId="318" fillId="3" borderId="2" xfId="0" applyFont="1" applyFill="1" applyBorder="1" applyProtection="1">
      <protection hidden="1"/>
    </xf>
    <xf numFmtId="0" fontId="73" fillId="0" borderId="2" xfId="0" applyFont="1" applyBorder="1" applyAlignment="1">
      <alignment horizontal="center"/>
    </xf>
    <xf numFmtId="16" fontId="72" fillId="3" borderId="2" xfId="0" quotePrefix="1" applyNumberFormat="1" applyFont="1" applyFill="1" applyBorder="1" applyAlignment="1">
      <alignment horizontal="center" vertical="center"/>
    </xf>
    <xf numFmtId="0" fontId="72" fillId="3" borderId="2" xfId="0" applyFont="1" applyFill="1" applyBorder="1" applyAlignment="1">
      <alignment horizontal="center" vertical="center"/>
    </xf>
    <xf numFmtId="16" fontId="71" fillId="3" borderId="2" xfId="0" quotePrefix="1" applyNumberFormat="1" applyFont="1" applyFill="1" applyBorder="1" applyAlignment="1">
      <alignment horizontal="center" vertical="center"/>
    </xf>
    <xf numFmtId="0" fontId="71" fillId="3" borderId="2" xfId="0" applyFont="1" applyFill="1" applyBorder="1" applyAlignment="1">
      <alignment horizontal="center" vertical="center"/>
    </xf>
    <xf numFmtId="16" fontId="70" fillId="3" borderId="2" xfId="0" quotePrefix="1" applyNumberFormat="1" applyFont="1" applyFill="1" applyBorder="1" applyAlignment="1">
      <alignment horizontal="center" vertical="center"/>
    </xf>
    <xf numFmtId="0" fontId="70" fillId="3" borderId="2" xfId="0" applyFont="1" applyFill="1" applyBorder="1" applyAlignment="1">
      <alignment horizontal="center" vertical="center"/>
    </xf>
    <xf numFmtId="0" fontId="208" fillId="0" borderId="0" xfId="0" applyFont="1" applyAlignment="1">
      <alignment horizontal="center" vertical="center" wrapText="1"/>
    </xf>
    <xf numFmtId="16" fontId="69" fillId="3" borderId="2" xfId="0" quotePrefix="1" applyNumberFormat="1" applyFont="1" applyFill="1" applyBorder="1" applyAlignment="1">
      <alignment horizontal="center" vertical="center"/>
    </xf>
    <xf numFmtId="0" fontId="69" fillId="3" borderId="2" xfId="0" applyFont="1" applyFill="1" applyBorder="1" applyAlignment="1">
      <alignment horizontal="center" vertical="center"/>
    </xf>
    <xf numFmtId="16" fontId="68" fillId="3" borderId="2" xfId="0" quotePrefix="1" applyNumberFormat="1" applyFont="1" applyFill="1" applyBorder="1" applyAlignment="1">
      <alignment horizontal="center" vertical="center"/>
    </xf>
    <xf numFmtId="0" fontId="68" fillId="3" borderId="2" xfId="0" applyFont="1" applyFill="1" applyBorder="1" applyAlignment="1">
      <alignment horizontal="center" vertical="center"/>
    </xf>
    <xf numFmtId="0" fontId="67" fillId="0" borderId="2" xfId="0" applyFont="1" applyBorder="1" applyAlignment="1">
      <alignment horizontal="center"/>
    </xf>
    <xf numFmtId="16" fontId="66" fillId="3" borderId="2" xfId="0" quotePrefix="1" applyNumberFormat="1" applyFont="1" applyFill="1" applyBorder="1" applyAlignment="1">
      <alignment horizontal="center" vertical="center"/>
    </xf>
    <xf numFmtId="0" fontId="65" fillId="0" borderId="2" xfId="0" applyFont="1" applyBorder="1" applyAlignment="1">
      <alignment horizontal="center"/>
    </xf>
    <xf numFmtId="16" fontId="64" fillId="3" borderId="2" xfId="0" quotePrefix="1" applyNumberFormat="1" applyFont="1" applyFill="1" applyBorder="1" applyAlignment="1">
      <alignment horizontal="center" vertical="center"/>
    </xf>
    <xf numFmtId="0" fontId="64" fillId="3" borderId="2" xfId="0" applyFont="1" applyFill="1" applyBorder="1" applyAlignment="1">
      <alignment horizontal="center" vertical="center"/>
    </xf>
    <xf numFmtId="0" fontId="242" fillId="0" borderId="0" xfId="0" applyFont="1" applyAlignment="1">
      <alignment horizontal="center" vertical="center"/>
    </xf>
    <xf numFmtId="0" fontId="246" fillId="0" borderId="0" xfId="0" applyFont="1" applyAlignment="1">
      <alignment horizontal="center" vertical="center"/>
    </xf>
    <xf numFmtId="14" fontId="240" fillId="9" borderId="2" xfId="0" applyNumberFormat="1" applyFont="1" applyFill="1" applyBorder="1" applyAlignment="1">
      <alignment horizontal="center" vertical="center"/>
    </xf>
    <xf numFmtId="0" fontId="242" fillId="9" borderId="2" xfId="0" applyFont="1" applyFill="1" applyBorder="1" applyAlignment="1">
      <alignment horizontal="center" vertical="center"/>
    </xf>
    <xf numFmtId="0" fontId="163" fillId="9" borderId="2" xfId="0" applyFont="1" applyFill="1" applyBorder="1" applyAlignment="1">
      <alignment horizontal="center" vertical="center"/>
    </xf>
    <xf numFmtId="0" fontId="163" fillId="9" borderId="0" xfId="0" applyFont="1" applyFill="1" applyAlignment="1">
      <alignment horizontal="center" vertical="center"/>
    </xf>
    <xf numFmtId="0" fontId="242" fillId="9" borderId="3" xfId="0" applyFont="1" applyFill="1" applyBorder="1" applyAlignment="1">
      <alignment horizontal="center" vertical="center"/>
    </xf>
    <xf numFmtId="0" fontId="242" fillId="0" borderId="23" xfId="0" applyFont="1" applyBorder="1" applyAlignment="1">
      <alignment horizontal="center" vertical="center"/>
    </xf>
    <xf numFmtId="0" fontId="245" fillId="3" borderId="0" xfId="0" applyFont="1" applyFill="1" applyAlignment="1">
      <alignment horizontal="center" vertical="center"/>
    </xf>
    <xf numFmtId="0" fontId="242" fillId="9" borderId="0" xfId="0" applyFont="1" applyFill="1" applyAlignment="1">
      <alignment horizontal="center" vertical="center"/>
    </xf>
    <xf numFmtId="0" fontId="245" fillId="3" borderId="3" xfId="0" applyFont="1" applyFill="1" applyBorder="1" applyAlignment="1">
      <alignment horizontal="center" vertical="center"/>
    </xf>
    <xf numFmtId="0" fontId="242" fillId="0" borderId="28" xfId="0" applyFont="1" applyBorder="1" applyAlignment="1">
      <alignment horizontal="center" vertical="center"/>
    </xf>
    <xf numFmtId="0" fontId="242" fillId="0" borderId="24" xfId="0" applyFont="1" applyBorder="1" applyAlignment="1">
      <alignment horizontal="center" vertical="center"/>
    </xf>
    <xf numFmtId="0" fontId="132" fillId="9" borderId="2" xfId="0" applyFont="1" applyFill="1" applyBorder="1" applyAlignment="1">
      <alignment horizontal="center" vertical="center"/>
    </xf>
    <xf numFmtId="0" fontId="129" fillId="3" borderId="3" xfId="0" applyFont="1" applyFill="1" applyBorder="1" applyAlignment="1">
      <alignment horizontal="center" vertical="center"/>
    </xf>
    <xf numFmtId="0" fontId="121" fillId="3" borderId="2" xfId="0" applyFont="1" applyFill="1" applyBorder="1" applyAlignment="1">
      <alignment horizontal="center" vertical="center"/>
    </xf>
    <xf numFmtId="16" fontId="63" fillId="3" borderId="2" xfId="0" quotePrefix="1" applyNumberFormat="1" applyFont="1" applyFill="1" applyBorder="1" applyAlignment="1">
      <alignment horizontal="center" vertical="center"/>
    </xf>
    <xf numFmtId="0" fontId="63" fillId="3" borderId="2" xfId="0" applyFont="1" applyFill="1" applyBorder="1" applyAlignment="1">
      <alignment horizontal="center" vertical="center"/>
    </xf>
    <xf numFmtId="16" fontId="242" fillId="3" borderId="2" xfId="0" quotePrefix="1" applyNumberFormat="1" applyFont="1" applyFill="1" applyBorder="1" applyAlignment="1">
      <alignment horizontal="center" vertical="center"/>
    </xf>
    <xf numFmtId="0" fontId="348" fillId="0" borderId="0" xfId="0" applyFont="1" applyAlignment="1">
      <alignment horizontal="center" vertical="center"/>
    </xf>
    <xf numFmtId="0" fontId="352" fillId="3" borderId="0" xfId="0" applyFont="1" applyFill="1" applyAlignment="1">
      <alignment horizontal="center" vertical="center"/>
    </xf>
    <xf numFmtId="0" fontId="353" fillId="9" borderId="0" xfId="51" applyFont="1" applyFill="1" applyAlignment="1">
      <alignment horizontal="center" vertical="center"/>
    </xf>
    <xf numFmtId="0" fontId="348" fillId="3" borderId="0" xfId="0" applyFont="1" applyFill="1" applyAlignment="1">
      <alignment horizontal="center" vertical="center"/>
    </xf>
    <xf numFmtId="0" fontId="352" fillId="3" borderId="0" xfId="0" applyFont="1" applyFill="1" applyAlignment="1">
      <alignment horizontal="left" vertical="center" wrapText="1"/>
    </xf>
    <xf numFmtId="0" fontId="352" fillId="0" borderId="0" xfId="0" applyFont="1" applyAlignment="1">
      <alignment horizontal="center" vertical="center"/>
    </xf>
    <xf numFmtId="0" fontId="0" fillId="0" borderId="0" xfId="0" applyAlignment="1">
      <alignment horizontal="left" wrapText="1"/>
    </xf>
    <xf numFmtId="16" fontId="61" fillId="3" borderId="2" xfId="0" quotePrefix="1" applyNumberFormat="1" applyFont="1" applyFill="1" applyBorder="1" applyAlignment="1">
      <alignment horizontal="center" vertical="center"/>
    </xf>
    <xf numFmtId="0" fontId="61" fillId="3" borderId="2" xfId="0" applyFont="1" applyFill="1" applyBorder="1" applyAlignment="1">
      <alignment horizontal="center" vertical="center"/>
    </xf>
    <xf numFmtId="0" fontId="60" fillId="0" borderId="2" xfId="0" applyFont="1" applyBorder="1" applyAlignment="1">
      <alignment horizontal="center"/>
    </xf>
    <xf numFmtId="0" fontId="373"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58" fillId="0" borderId="2" xfId="0" applyFont="1" applyBorder="1" applyAlignment="1">
      <alignment horizontal="center"/>
    </xf>
    <xf numFmtId="0" fontId="353" fillId="0" borderId="45" xfId="51" applyFont="1" applyBorder="1" applyAlignment="1">
      <alignment horizontal="center" vertical="top"/>
    </xf>
    <xf numFmtId="0" fontId="347" fillId="0" borderId="45" xfId="51" applyFont="1" applyBorder="1" applyAlignment="1">
      <alignment horizontal="center" vertical="top"/>
    </xf>
    <xf numFmtId="0" fontId="306" fillId="0" borderId="45" xfId="51" applyFont="1" applyBorder="1" applyAlignment="1">
      <alignment horizontal="center" vertical="top"/>
    </xf>
    <xf numFmtId="0" fontId="375" fillId="0" borderId="0" xfId="51" applyFont="1" applyAlignment="1">
      <alignment horizontal="center" vertical="center"/>
    </xf>
    <xf numFmtId="0" fontId="376" fillId="0" borderId="45" xfId="51" applyFont="1" applyBorder="1" applyAlignment="1">
      <alignment horizontal="center" vertical="center"/>
    </xf>
    <xf numFmtId="0" fontId="375" fillId="0" borderId="0" xfId="51" applyFont="1" applyAlignment="1">
      <alignment horizontal="center" vertical="top"/>
    </xf>
    <xf numFmtId="0" fontId="376" fillId="0" borderId="45" xfId="51" applyFont="1" applyBorder="1" applyAlignment="1">
      <alignment horizontal="center" vertical="top"/>
    </xf>
    <xf numFmtId="0" fontId="375" fillId="0" borderId="45" xfId="51" applyFont="1" applyBorder="1" applyAlignment="1">
      <alignment horizontal="center" vertical="top"/>
    </xf>
    <xf numFmtId="0" fontId="376" fillId="0" borderId="0" xfId="51" applyFont="1" applyAlignment="1">
      <alignment horizontal="center" vertical="top"/>
    </xf>
    <xf numFmtId="0" fontId="377" fillId="3" borderId="45" xfId="0" applyFont="1" applyFill="1" applyBorder="1" applyAlignment="1">
      <alignment horizontal="center" vertical="center"/>
    </xf>
    <xf numFmtId="0" fontId="376" fillId="3" borderId="45" xfId="51" applyFont="1" applyFill="1" applyBorder="1" applyAlignment="1">
      <alignment horizontal="center" vertical="center"/>
    </xf>
    <xf numFmtId="0" fontId="377" fillId="3" borderId="45" xfId="0" applyFont="1" applyFill="1" applyBorder="1" applyAlignment="1">
      <alignment horizontal="center" vertical="top"/>
    </xf>
    <xf numFmtId="0" fontId="376" fillId="3" borderId="45" xfId="51" applyFont="1" applyFill="1" applyBorder="1" applyAlignment="1">
      <alignment horizontal="center" vertical="top"/>
    </xf>
    <xf numFmtId="0" fontId="374" fillId="3" borderId="45" xfId="0" applyFont="1" applyFill="1" applyBorder="1" applyAlignment="1">
      <alignment horizontal="center" vertical="top"/>
    </xf>
    <xf numFmtId="0" fontId="377" fillId="0" borderId="45" xfId="0" applyFont="1" applyBorder="1" applyAlignment="1">
      <alignment horizontal="center" vertical="top"/>
    </xf>
    <xf numFmtId="0" fontId="374" fillId="3" borderId="45" xfId="0" applyFont="1" applyFill="1" applyBorder="1" applyAlignment="1">
      <alignment horizontal="center" vertical="center"/>
    </xf>
    <xf numFmtId="0" fontId="375" fillId="3" borderId="0" xfId="51" applyFont="1" applyFill="1" applyAlignment="1">
      <alignment horizontal="center" vertical="center"/>
    </xf>
    <xf numFmtId="0" fontId="375" fillId="3" borderId="45" xfId="51" applyFont="1" applyFill="1" applyBorder="1" applyAlignment="1">
      <alignment horizontal="center" vertical="center"/>
    </xf>
    <xf numFmtId="16" fontId="57" fillId="3" borderId="2" xfId="0" quotePrefix="1" applyNumberFormat="1" applyFont="1" applyFill="1" applyBorder="1" applyAlignment="1">
      <alignment horizontal="center" vertical="center"/>
    </xf>
    <xf numFmtId="0" fontId="57" fillId="3" borderId="2" xfId="0" applyFont="1" applyFill="1" applyBorder="1" applyAlignment="1">
      <alignment horizontal="center" vertical="center"/>
    </xf>
    <xf numFmtId="0" fontId="242" fillId="3" borderId="2" xfId="0" quotePrefix="1" applyFont="1" applyFill="1" applyBorder="1" applyAlignment="1">
      <alignment horizontal="center" vertical="center"/>
    </xf>
    <xf numFmtId="16" fontId="0" fillId="0" borderId="2" xfId="0" applyNumberFormat="1" applyBorder="1" applyAlignment="1">
      <alignment horizontal="center"/>
    </xf>
    <xf numFmtId="16" fontId="59" fillId="0" borderId="2" xfId="0" quotePrefix="1" applyNumberFormat="1" applyFont="1" applyBorder="1" applyAlignment="1">
      <alignment horizontal="center"/>
    </xf>
    <xf numFmtId="0" fontId="59" fillId="0" borderId="2" xfId="0" applyFont="1" applyBorder="1" applyAlignment="1">
      <alignment horizontal="center"/>
    </xf>
    <xf numFmtId="0" fontId="0" fillId="0" borderId="3" xfId="0" applyBorder="1" applyAlignment="1">
      <alignment horizontal="center"/>
    </xf>
    <xf numFmtId="0" fontId="374" fillId="3" borderId="45" xfId="51" applyFont="1" applyFill="1" applyBorder="1" applyAlignment="1">
      <alignment vertical="center"/>
    </xf>
    <xf numFmtId="0" fontId="376" fillId="0" borderId="45" xfId="0" applyFont="1" applyBorder="1" applyAlignment="1">
      <alignment horizontal="center" vertical="top"/>
    </xf>
    <xf numFmtId="43" fontId="348" fillId="0" borderId="0" xfId="1" applyFont="1" applyFill="1" applyBorder="1" applyAlignment="1">
      <alignment horizontal="center" vertical="center"/>
    </xf>
    <xf numFmtId="0" fontId="351" fillId="3" borderId="33" xfId="24" applyFont="1" applyFill="1" applyBorder="1" applyAlignment="1">
      <alignment vertical="center" wrapText="1"/>
    </xf>
    <xf numFmtId="0" fontId="351" fillId="3" borderId="58" xfId="24" applyFont="1" applyFill="1" applyBorder="1" applyAlignment="1">
      <alignment vertical="center" wrapText="1"/>
    </xf>
    <xf numFmtId="0" fontId="210" fillId="0" borderId="35" xfId="51" applyFont="1" applyBorder="1" applyAlignment="1">
      <alignment horizontal="center" vertical="center"/>
    </xf>
    <xf numFmtId="0" fontId="210" fillId="3" borderId="35" xfId="51" applyFont="1" applyFill="1" applyBorder="1" applyAlignment="1">
      <alignment horizontal="center" vertical="center"/>
    </xf>
    <xf numFmtId="0" fontId="375" fillId="0" borderId="35" xfId="51" applyFont="1" applyBorder="1" applyAlignment="1">
      <alignment horizontal="center" vertical="top"/>
    </xf>
    <xf numFmtId="0" fontId="375" fillId="0" borderId="35" xfId="51" applyFont="1" applyBorder="1" applyAlignment="1">
      <alignment horizontal="center" vertical="center"/>
    </xf>
    <xf numFmtId="0" fontId="375" fillId="3" borderId="35" xfId="51" applyFont="1" applyFill="1" applyBorder="1" applyAlignment="1">
      <alignment horizontal="center" vertical="center"/>
    </xf>
    <xf numFmtId="0" fontId="336" fillId="0" borderId="35" xfId="51" applyFont="1" applyBorder="1" applyAlignment="1">
      <alignment horizontal="center" vertical="center"/>
    </xf>
    <xf numFmtId="0" fontId="350" fillId="0" borderId="45" xfId="51" applyFont="1" applyBorder="1" applyAlignment="1">
      <alignment vertical="center"/>
    </xf>
    <xf numFmtId="0" fontId="348" fillId="3" borderId="62" xfId="0" applyFont="1" applyFill="1" applyBorder="1" applyAlignment="1">
      <alignment horizontal="center" vertical="center"/>
    </xf>
    <xf numFmtId="0" fontId="210" fillId="3" borderId="20" xfId="51" applyFont="1" applyFill="1" applyBorder="1" applyAlignment="1">
      <alignment horizontal="center" vertical="center"/>
    </xf>
    <xf numFmtId="0" fontId="353" fillId="3" borderId="0" xfId="0" applyFont="1" applyFill="1" applyAlignment="1">
      <alignment vertical="top"/>
    </xf>
    <xf numFmtId="0" fontId="290" fillId="3" borderId="0" xfId="0" applyFont="1" applyFill="1" applyAlignment="1">
      <alignment horizontal="center" vertical="center"/>
    </xf>
    <xf numFmtId="0" fontId="350" fillId="0" borderId="62" xfId="0" applyFont="1" applyBorder="1" applyAlignment="1">
      <alignment horizontal="center" vertical="center"/>
    </xf>
    <xf numFmtId="0" fontId="290" fillId="3" borderId="0" xfId="0" applyFont="1" applyFill="1" applyAlignment="1">
      <alignment horizontal="center"/>
    </xf>
    <xf numFmtId="0" fontId="289" fillId="0" borderId="0" xfId="51" applyFont="1" applyAlignment="1">
      <alignment horizontal="center" vertical="center"/>
    </xf>
    <xf numFmtId="0" fontId="210" fillId="9" borderId="0" xfId="51" applyFont="1" applyFill="1" applyAlignment="1">
      <alignment horizontal="center" vertical="center"/>
    </xf>
    <xf numFmtId="0" fontId="210" fillId="0" borderId="20" xfId="51" applyFont="1" applyBorder="1" applyAlignment="1">
      <alignment horizontal="center" vertical="center"/>
    </xf>
    <xf numFmtId="0" fontId="352" fillId="9" borderId="0" xfId="51" applyFont="1" applyFill="1" applyAlignment="1">
      <alignment horizontal="center" vertical="center"/>
    </xf>
    <xf numFmtId="0" fontId="347" fillId="0" borderId="0" xfId="51" applyFont="1" applyAlignment="1">
      <alignment horizontal="right"/>
    </xf>
    <xf numFmtId="0" fontId="353" fillId="9" borderId="0" xfId="0" applyFont="1" applyFill="1" applyAlignment="1">
      <alignment horizontal="center" vertical="center"/>
    </xf>
    <xf numFmtId="0" fontId="352" fillId="3" borderId="0" xfId="51" applyFont="1" applyFill="1" applyAlignment="1">
      <alignment horizontal="center" vertical="center"/>
    </xf>
    <xf numFmtId="0" fontId="348" fillId="3" borderId="0" xfId="51" applyFont="1" applyFill="1" applyAlignment="1">
      <alignment horizontal="center" vertical="center"/>
    </xf>
    <xf numFmtId="16" fontId="350" fillId="0" borderId="0" xfId="51" applyNumberFormat="1" applyFont="1" applyAlignment="1">
      <alignment horizontal="center" vertical="center"/>
    </xf>
    <xf numFmtId="0" fontId="352" fillId="9" borderId="0" xfId="51" applyFont="1" applyFill="1" applyAlignment="1">
      <alignment horizontal="right" vertical="center"/>
    </xf>
    <xf numFmtId="0" fontId="353" fillId="9" borderId="47" xfId="51" applyFont="1" applyFill="1" applyBorder="1" applyAlignment="1">
      <alignment horizontal="right" vertical="center"/>
    </xf>
    <xf numFmtId="0" fontId="348" fillId="0" borderId="47" xfId="21" applyFont="1" applyBorder="1" applyAlignment="1">
      <alignment horizontal="center" vertical="center"/>
    </xf>
    <xf numFmtId="0" fontId="348" fillId="3" borderId="47" xfId="21" applyFont="1" applyFill="1" applyBorder="1" applyAlignment="1">
      <alignment horizontal="center" vertical="center"/>
    </xf>
    <xf numFmtId="0" fontId="350" fillId="3" borderId="48" xfId="51" applyFont="1" applyFill="1" applyBorder="1" applyAlignment="1">
      <alignment horizontal="center" vertical="center"/>
    </xf>
    <xf numFmtId="0" fontId="348" fillId="3" borderId="47" xfId="0" applyFont="1" applyFill="1" applyBorder="1" applyAlignment="1">
      <alignment horizontal="center" vertical="center"/>
    </xf>
    <xf numFmtId="0" fontId="350" fillId="0" borderId="50" xfId="51" applyFont="1" applyBorder="1" applyAlignment="1">
      <alignment horizontal="center" vertical="center"/>
    </xf>
    <xf numFmtId="0" fontId="377" fillId="3" borderId="0" xfId="0" applyFont="1" applyFill="1" applyAlignment="1">
      <alignment horizontal="center" vertical="top"/>
    </xf>
    <xf numFmtId="0" fontId="376" fillId="3" borderId="0" xfId="51" applyFont="1" applyFill="1" applyAlignment="1">
      <alignment horizontal="center" vertical="top"/>
    </xf>
    <xf numFmtId="0" fontId="377" fillId="0" borderId="0" xfId="0" applyFont="1" applyAlignment="1">
      <alignment horizontal="center" vertical="top"/>
    </xf>
    <xf numFmtId="0" fontId="352" fillId="0" borderId="0" xfId="51" applyFont="1" applyAlignment="1">
      <alignment horizontal="center" vertical="center"/>
    </xf>
    <xf numFmtId="0" fontId="352" fillId="3" borderId="0" xfId="51" applyFont="1" applyFill="1" applyAlignment="1">
      <alignment horizontal="left" vertical="center"/>
    </xf>
    <xf numFmtId="0" fontId="350" fillId="0" borderId="0" xfId="0" applyFont="1" applyAlignment="1">
      <alignment horizontal="center" vertical="center"/>
    </xf>
    <xf numFmtId="0" fontId="376" fillId="0" borderId="48" xfId="51" applyFont="1" applyBorder="1" applyAlignment="1">
      <alignment horizontal="center" vertical="top"/>
    </xf>
    <xf numFmtId="0" fontId="352" fillId="9" borderId="0" xfId="51" applyFont="1" applyFill="1" applyAlignment="1">
      <alignment vertical="center"/>
    </xf>
    <xf numFmtId="0" fontId="350" fillId="3" borderId="0" xfId="21" applyFont="1" applyFill="1" applyAlignment="1">
      <alignment horizontal="center" vertical="center"/>
    </xf>
    <xf numFmtId="0" fontId="350" fillId="3" borderId="47" xfId="21" applyFont="1" applyFill="1" applyBorder="1" applyAlignment="1">
      <alignment horizontal="center" vertical="center"/>
    </xf>
    <xf numFmtId="0" fontId="352" fillId="9" borderId="0" xfId="21" applyFont="1" applyFill="1" applyAlignment="1">
      <alignment horizontal="center" vertical="center"/>
    </xf>
    <xf numFmtId="14" fontId="350" fillId="3" borderId="0" xfId="21" applyNumberFormat="1" applyFont="1" applyFill="1" applyAlignment="1">
      <alignment horizontal="center" vertical="center"/>
    </xf>
    <xf numFmtId="0" fontId="348" fillId="3" borderId="48" xfId="0" applyFont="1" applyFill="1" applyBorder="1" applyAlignment="1">
      <alignment horizontal="center" vertical="center"/>
    </xf>
    <xf numFmtId="0" fontId="347" fillId="0" borderId="47" xfId="51" applyFont="1" applyBorder="1" applyAlignment="1">
      <alignment horizontal="center" vertical="top"/>
    </xf>
    <xf numFmtId="0" fontId="352" fillId="0" borderId="47" xfId="51" applyFont="1" applyBorder="1" applyAlignment="1">
      <alignment horizontal="center" vertical="center"/>
    </xf>
    <xf numFmtId="0" fontId="350" fillId="3" borderId="47" xfId="51" applyFont="1" applyFill="1" applyBorder="1" applyAlignment="1">
      <alignment horizontal="center" vertical="center"/>
    </xf>
    <xf numFmtId="0" fontId="378" fillId="9" borderId="0" xfId="51" applyFont="1" applyFill="1" applyAlignment="1">
      <alignment horizontal="center" vertical="center"/>
    </xf>
    <xf numFmtId="0" fontId="352" fillId="3" borderId="48" xfId="51" applyFont="1" applyFill="1" applyBorder="1" applyAlignment="1">
      <alignment horizontal="center" vertical="center"/>
    </xf>
    <xf numFmtId="0" fontId="370" fillId="0" borderId="0" xfId="51" applyFont="1" applyAlignment="1">
      <alignment horizontal="center" vertical="center"/>
    </xf>
    <xf numFmtId="0" fontId="350" fillId="3" borderId="0" xfId="0" applyFont="1" applyFill="1" applyAlignment="1">
      <alignment horizontal="center" vertical="center"/>
    </xf>
    <xf numFmtId="0" fontId="350" fillId="3" borderId="47" xfId="0" applyFont="1" applyFill="1" applyBorder="1" applyAlignment="1">
      <alignment horizontal="center" vertical="center"/>
    </xf>
    <xf numFmtId="0" fontId="348" fillId="3" borderId="76" xfId="21" applyFont="1" applyFill="1" applyBorder="1" applyAlignment="1">
      <alignment horizontal="center" vertical="center"/>
    </xf>
    <xf numFmtId="0" fontId="350" fillId="0" borderId="48" xfId="0" applyFont="1" applyBorder="1" applyAlignment="1">
      <alignment horizontal="center" vertical="center"/>
    </xf>
    <xf numFmtId="0" fontId="350" fillId="0" borderId="47" xfId="0" applyFont="1" applyBorder="1" applyAlignment="1">
      <alignment horizontal="center" vertical="center"/>
    </xf>
    <xf numFmtId="0" fontId="352" fillId="9" borderId="0" xfId="51" applyFont="1" applyFill="1" applyAlignment="1">
      <alignment horizontal="left" vertical="center"/>
    </xf>
    <xf numFmtId="0" fontId="350" fillId="0" borderId="0" xfId="51" applyFont="1" applyAlignment="1">
      <alignment horizontal="right" vertical="center"/>
    </xf>
    <xf numFmtId="0" fontId="290" fillId="3" borderId="0" xfId="24" applyFont="1" applyFill="1" applyAlignment="1">
      <alignment vertical="center" wrapText="1"/>
    </xf>
    <xf numFmtId="0" fontId="346" fillId="3" borderId="0" xfId="0" applyFont="1" applyFill="1" applyAlignment="1">
      <alignment horizontal="center" vertical="center"/>
    </xf>
    <xf numFmtId="0" fontId="346" fillId="3" borderId="0" xfId="0" applyFont="1" applyFill="1" applyAlignment="1">
      <alignment horizontal="left" vertical="center"/>
    </xf>
    <xf numFmtId="0" fontId="290" fillId="3" borderId="0" xfId="24" applyFont="1" applyFill="1" applyAlignment="1">
      <alignment vertical="center"/>
    </xf>
    <xf numFmtId="0" fontId="290" fillId="3" borderId="0" xfId="24" applyFont="1" applyFill="1"/>
    <xf numFmtId="0" fontId="290" fillId="3" borderId="0" xfId="0" applyFont="1" applyFill="1"/>
    <xf numFmtId="0" fontId="290" fillId="3" borderId="0" xfId="24" applyFont="1" applyFill="1" applyAlignment="1">
      <alignment horizontal="left" vertical="center"/>
    </xf>
    <xf numFmtId="0" fontId="290" fillId="3" borderId="0" xfId="0" applyFont="1" applyFill="1" applyAlignment="1">
      <alignment horizontal="left"/>
    </xf>
    <xf numFmtId="0" fontId="290" fillId="3" borderId="0" xfId="0" applyFont="1" applyFill="1" applyAlignment="1">
      <alignment horizontal="left" vertical="center"/>
    </xf>
    <xf numFmtId="0" fontId="290" fillId="3" borderId="0" xfId="24" applyFont="1" applyFill="1" applyAlignment="1">
      <alignment horizontal="center"/>
    </xf>
    <xf numFmtId="0" fontId="290" fillId="22" borderId="0" xfId="24" applyFont="1" applyFill="1" applyAlignment="1">
      <alignment horizontal="center"/>
    </xf>
    <xf numFmtId="0" fontId="296" fillId="3" borderId="0" xfId="24" applyFont="1" applyFill="1" applyAlignment="1">
      <alignment horizontal="center" vertical="center" wrapText="1"/>
    </xf>
    <xf numFmtId="0" fontId="352" fillId="3" borderId="0" xfId="51" applyFont="1" applyFill="1" applyAlignment="1">
      <alignment horizontal="right" vertical="center"/>
    </xf>
    <xf numFmtId="16" fontId="350" fillId="0" borderId="0" xfId="51" quotePrefix="1" applyNumberFormat="1" applyFont="1" applyAlignment="1">
      <alignment horizontal="center" vertical="center"/>
    </xf>
    <xf numFmtId="0" fontId="350" fillId="0" borderId="0" xfId="51" applyFont="1" applyAlignment="1">
      <alignment horizontal="left" vertical="center"/>
    </xf>
    <xf numFmtId="0" fontId="353" fillId="9" borderId="0" xfId="0" applyFont="1" applyFill="1" applyAlignment="1">
      <alignment horizontal="right" vertical="center"/>
    </xf>
    <xf numFmtId="0" fontId="350" fillId="0" borderId="0" xfId="51" quotePrefix="1" applyFont="1" applyAlignment="1">
      <alignment horizontal="center" vertical="center"/>
    </xf>
    <xf numFmtId="0" fontId="376" fillId="3" borderId="0" xfId="51" applyFont="1" applyFill="1" applyAlignment="1">
      <alignment horizontal="center" vertical="center"/>
    </xf>
    <xf numFmtId="0" fontId="374" fillId="3" borderId="0" xfId="0" applyFont="1" applyFill="1" applyAlignment="1">
      <alignment horizontal="center" vertical="center"/>
    </xf>
    <xf numFmtId="0" fontId="376" fillId="3" borderId="47" xfId="51" applyFont="1" applyFill="1" applyBorder="1" applyAlignment="1">
      <alignment horizontal="center" vertical="center"/>
    </xf>
    <xf numFmtId="0" fontId="349" fillId="20" borderId="28" xfId="21" applyFont="1" applyFill="1" applyBorder="1" applyAlignment="1">
      <alignment horizontal="center" vertical="center"/>
    </xf>
    <xf numFmtId="14" fontId="350" fillId="20" borderId="28" xfId="21" applyNumberFormat="1" applyFont="1" applyFill="1" applyBorder="1" applyAlignment="1">
      <alignment horizontal="center" vertical="center"/>
    </xf>
    <xf numFmtId="14" fontId="350" fillId="3" borderId="28" xfId="21" applyNumberFormat="1" applyFont="1" applyFill="1" applyBorder="1" applyAlignment="1">
      <alignment horizontal="center" vertical="center"/>
    </xf>
    <xf numFmtId="1" fontId="348" fillId="3" borderId="28" xfId="1" applyNumberFormat="1" applyFont="1" applyFill="1" applyBorder="1" applyAlignment="1">
      <alignment horizontal="center" vertical="center"/>
    </xf>
    <xf numFmtId="0" fontId="375" fillId="0" borderId="76" xfId="51" applyFont="1" applyBorder="1" applyAlignment="1">
      <alignment horizontal="center" vertical="top"/>
    </xf>
    <xf numFmtId="0" fontId="210" fillId="0" borderId="81" xfId="51" applyFont="1" applyBorder="1" applyAlignment="1">
      <alignment horizontal="center" vertical="center"/>
    </xf>
    <xf numFmtId="0" fontId="306" fillId="0" borderId="35" xfId="51" applyFont="1" applyBorder="1" applyAlignment="1">
      <alignment horizontal="center" vertical="top"/>
    </xf>
    <xf numFmtId="0" fontId="306" fillId="0" borderId="76" xfId="51" applyFont="1" applyBorder="1" applyAlignment="1">
      <alignment horizontal="center" vertical="top"/>
    </xf>
    <xf numFmtId="0" fontId="353" fillId="3" borderId="45" xfId="0" applyFont="1" applyFill="1" applyBorder="1" applyAlignment="1">
      <alignment horizontal="center" vertical="top" wrapText="1"/>
    </xf>
    <xf numFmtId="0" fontId="379" fillId="0" borderId="45" xfId="0" applyFont="1" applyBorder="1" applyAlignment="1">
      <alignment horizontal="center" vertical="top"/>
    </xf>
    <xf numFmtId="0" fontId="347" fillId="0" borderId="48" xfId="51" applyFont="1" applyBorder="1" applyAlignment="1">
      <alignment horizontal="center" vertical="top"/>
    </xf>
    <xf numFmtId="0" fontId="306" fillId="0" borderId="0" xfId="51" applyFont="1" applyAlignment="1">
      <alignment horizontal="center" vertical="top"/>
    </xf>
    <xf numFmtId="0" fontId="347" fillId="0" borderId="0" xfId="51" applyFont="1" applyAlignment="1">
      <alignment horizontal="center" vertical="top"/>
    </xf>
    <xf numFmtId="0" fontId="376" fillId="0" borderId="62" xfId="51" applyFont="1" applyBorder="1" applyAlignment="1">
      <alignment horizontal="center" vertical="top"/>
    </xf>
    <xf numFmtId="0" fontId="376" fillId="0" borderId="45" xfId="51" applyFont="1" applyBorder="1" applyAlignment="1">
      <alignment vertical="top"/>
    </xf>
    <xf numFmtId="0" fontId="353" fillId="3" borderId="0" xfId="0" applyFont="1" applyFill="1" applyAlignment="1">
      <alignment horizontal="center" vertical="top"/>
    </xf>
    <xf numFmtId="0" fontId="379" fillId="0" borderId="0" xfId="0" applyFont="1" applyAlignment="1">
      <alignment horizontal="center" vertical="top"/>
    </xf>
    <xf numFmtId="0" fontId="353" fillId="3" borderId="45" xfId="0" applyFont="1" applyFill="1" applyBorder="1" applyAlignment="1">
      <alignment horizontal="center" vertical="center"/>
    </xf>
    <xf numFmtId="0" fontId="371" fillId="3" borderId="45" xfId="51" applyFont="1" applyFill="1" applyBorder="1" applyAlignment="1">
      <alignment vertical="center"/>
    </xf>
    <xf numFmtId="0" fontId="306" fillId="0" borderId="62" xfId="51" applyFont="1" applyBorder="1" applyAlignment="1">
      <alignment horizontal="center" vertical="top"/>
    </xf>
    <xf numFmtId="0" fontId="374" fillId="9" borderId="45" xfId="51" applyFont="1" applyFill="1" applyBorder="1" applyAlignment="1">
      <alignment horizontal="center" vertical="top"/>
    </xf>
    <xf numFmtId="16" fontId="56" fillId="3" borderId="2" xfId="0" quotePrefix="1" applyNumberFormat="1" applyFont="1" applyFill="1" applyBorder="1" applyAlignment="1">
      <alignment horizontal="center" vertical="center"/>
    </xf>
    <xf numFmtId="0" fontId="56" fillId="3" borderId="2" xfId="0" applyFont="1" applyFill="1" applyBorder="1" applyAlignment="1">
      <alignment horizontal="center" vertical="center"/>
    </xf>
    <xf numFmtId="2" fontId="82" fillId="0" borderId="0" xfId="0" applyNumberFormat="1" applyFont="1"/>
    <xf numFmtId="0" fontId="352" fillId="0" borderId="2" xfId="21" applyFont="1" applyBorder="1" applyAlignment="1">
      <alignment horizontal="center" vertical="center"/>
    </xf>
    <xf numFmtId="16" fontId="55" fillId="3" borderId="2" xfId="0" quotePrefix="1" applyNumberFormat="1" applyFont="1" applyFill="1" applyBorder="1" applyAlignment="1">
      <alignment horizontal="center" vertical="center"/>
    </xf>
    <xf numFmtId="0" fontId="55"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48" fillId="0" borderId="4" xfId="2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118" fillId="0" borderId="0" xfId="0" applyFont="1" applyAlignment="1">
      <alignment horizontal="left"/>
    </xf>
    <xf numFmtId="0" fontId="54" fillId="0" borderId="0" xfId="0" applyFont="1" applyAlignment="1">
      <alignment horizontal="left"/>
    </xf>
    <xf numFmtId="0" fontId="53" fillId="0" borderId="2" xfId="0" applyFont="1" applyBorder="1" applyAlignment="1">
      <alignment horizontal="center" vertical="center"/>
    </xf>
    <xf numFmtId="0" fontId="221" fillId="0" borderId="0" xfId="0" applyFont="1" applyAlignment="1">
      <alignment vertical="center"/>
    </xf>
    <xf numFmtId="0" fontId="221" fillId="0" borderId="0" xfId="0" applyFont="1" applyAlignment="1">
      <alignment horizontal="center" vertical="center"/>
    </xf>
    <xf numFmtId="169" fontId="221" fillId="0" borderId="0" xfId="0" applyNumberFormat="1" applyFont="1" applyAlignment="1">
      <alignment horizontal="center" vertical="center"/>
    </xf>
    <xf numFmtId="0" fontId="221" fillId="0" borderId="0" xfId="0" applyFont="1" applyAlignment="1">
      <alignment horizontal="left" vertical="center" wrapText="1"/>
    </xf>
    <xf numFmtId="0" fontId="215" fillId="6" borderId="69" xfId="0" applyFont="1" applyFill="1" applyBorder="1" applyAlignment="1">
      <alignment horizontal="center" vertical="center"/>
    </xf>
    <xf numFmtId="0" fontId="215" fillId="6" borderId="70" xfId="0" applyFont="1" applyFill="1" applyBorder="1" applyAlignment="1">
      <alignment horizontal="center" vertical="center"/>
    </xf>
    <xf numFmtId="0" fontId="215" fillId="6" borderId="70" xfId="0" applyFont="1" applyFill="1" applyBorder="1" applyAlignment="1">
      <alignment horizontal="center" vertical="center" wrapText="1"/>
    </xf>
    <xf numFmtId="0" fontId="215" fillId="6" borderId="70" xfId="27" applyFont="1" applyFill="1" applyBorder="1" applyAlignment="1">
      <alignment horizontal="center" vertical="center" wrapText="1"/>
    </xf>
    <xf numFmtId="0" fontId="215" fillId="6" borderId="71" xfId="0" applyFont="1" applyFill="1" applyBorder="1" applyAlignment="1">
      <alignment horizontal="center" vertical="center" wrapText="1"/>
    </xf>
    <xf numFmtId="0" fontId="0" fillId="12" borderId="4" xfId="0" applyFill="1" applyBorder="1" applyAlignment="1">
      <alignment horizontal="center" vertical="center"/>
    </xf>
    <xf numFmtId="0" fontId="0" fillId="3" borderId="4" xfId="0" applyFill="1" applyBorder="1" applyAlignment="1">
      <alignment horizontal="center" vertical="center"/>
    </xf>
    <xf numFmtId="169" fontId="0" fillId="0" borderId="2" xfId="0" applyNumberFormat="1" applyBorder="1" applyAlignment="1">
      <alignment horizontal="center" vertical="center"/>
    </xf>
    <xf numFmtId="0" fontId="245" fillId="0" borderId="83" xfId="0" applyFont="1" applyBorder="1" applyAlignment="1">
      <alignment horizontal="center" vertical="center"/>
    </xf>
    <xf numFmtId="0" fontId="52" fillId="3" borderId="2" xfId="0" applyFont="1" applyFill="1" applyBorder="1" applyAlignment="1">
      <alignment horizontal="center" vertical="center"/>
    </xf>
    <xf numFmtId="16" fontId="52" fillId="3" borderId="2" xfId="0" quotePrefix="1" applyNumberFormat="1" applyFont="1" applyFill="1" applyBorder="1" applyAlignment="1">
      <alignment horizontal="center" vertical="center"/>
    </xf>
    <xf numFmtId="0" fontId="62" fillId="0" borderId="2" xfId="0" applyFont="1" applyBorder="1" applyAlignment="1">
      <alignment horizontal="center" vertical="center"/>
    </xf>
    <xf numFmtId="0" fontId="287" fillId="3" borderId="0" xfId="0" applyFont="1" applyFill="1" applyAlignment="1">
      <alignment horizontal="center"/>
    </xf>
    <xf numFmtId="0" fontId="296" fillId="3" borderId="0" xfId="24" applyFont="1" applyFill="1" applyAlignment="1">
      <alignment horizontal="left" vertical="center"/>
    </xf>
    <xf numFmtId="169" fontId="296" fillId="3" borderId="0" xfId="24" applyNumberFormat="1" applyFont="1" applyFill="1" applyAlignment="1">
      <alignment horizontal="center" vertical="center" wrapText="1"/>
    </xf>
    <xf numFmtId="0" fontId="287" fillId="3" borderId="0" xfId="24" applyFont="1" applyFill="1" applyAlignment="1">
      <alignment vertical="center" wrapText="1"/>
    </xf>
    <xf numFmtId="0" fontId="287" fillId="3" borderId="47" xfId="0" applyFont="1" applyFill="1" applyBorder="1" applyAlignment="1">
      <alignment horizontal="center"/>
    </xf>
    <xf numFmtId="0" fontId="51" fillId="0" borderId="2" xfId="0" applyFont="1" applyBorder="1" applyAlignment="1">
      <alignment horizontal="center" vertical="center"/>
    </xf>
    <xf numFmtId="0" fontId="50" fillId="0" borderId="2" xfId="0" applyFont="1" applyBorder="1" applyAlignment="1">
      <alignment horizontal="center"/>
    </xf>
    <xf numFmtId="0" fontId="165" fillId="0" borderId="3" xfId="0" applyFont="1" applyBorder="1" applyAlignment="1">
      <alignment horizontal="center"/>
    </xf>
    <xf numFmtId="0" fontId="73"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49" fillId="3" borderId="2" xfId="0" quotePrefix="1" applyNumberFormat="1" applyFont="1" applyFill="1" applyBorder="1" applyAlignment="1">
      <alignment horizontal="center" vertical="center"/>
    </xf>
    <xf numFmtId="0" fontId="210" fillId="3" borderId="48" xfId="51" applyFont="1" applyFill="1" applyBorder="1" applyAlignment="1">
      <alignment horizontal="center" vertical="center"/>
    </xf>
    <xf numFmtId="0" fontId="48" fillId="3" borderId="2" xfId="0" applyFont="1" applyFill="1" applyBorder="1" applyAlignment="1">
      <alignment horizontal="center" vertical="center"/>
    </xf>
    <xf numFmtId="0" fontId="48" fillId="0" borderId="2" xfId="0" applyFont="1" applyBorder="1" applyAlignment="1">
      <alignment horizontal="center" vertical="center"/>
    </xf>
    <xf numFmtId="16" fontId="48" fillId="3" borderId="2" xfId="0" quotePrefix="1" applyNumberFormat="1" applyFont="1" applyFill="1" applyBorder="1" applyAlignment="1">
      <alignment horizontal="center" vertical="center"/>
    </xf>
    <xf numFmtId="0" fontId="210" fillId="0" borderId="84" xfId="51" applyFont="1" applyBorder="1" applyAlignment="1">
      <alignment horizontal="center" vertical="center"/>
    </xf>
    <xf numFmtId="0" fontId="210" fillId="3" borderId="85" xfId="51" applyFont="1" applyFill="1" applyBorder="1" applyAlignment="1">
      <alignment horizontal="center" vertical="center"/>
    </xf>
    <xf numFmtId="0" fontId="47" fillId="3" borderId="2" xfId="0" applyFont="1" applyFill="1" applyBorder="1" applyAlignment="1">
      <alignment horizontal="center" vertical="center"/>
    </xf>
    <xf numFmtId="0" fontId="47" fillId="0" borderId="2" xfId="0" applyFont="1" applyBorder="1" applyAlignment="1">
      <alignment horizontal="center" vertical="center"/>
    </xf>
    <xf numFmtId="0" fontId="46" fillId="0" borderId="0" xfId="0" applyFont="1" applyAlignment="1">
      <alignment horizontal="left"/>
    </xf>
    <xf numFmtId="0" fontId="46" fillId="0" borderId="0" xfId="154" applyAlignment="1">
      <alignment horizontal="center"/>
    </xf>
    <xf numFmtId="14" fontId="240" fillId="0" borderId="0" xfId="153" applyNumberFormat="1" applyFont="1" applyAlignment="1">
      <alignment horizontal="center" vertical="center"/>
    </xf>
    <xf numFmtId="14" fontId="240" fillId="0" borderId="0" xfId="154" applyNumberFormat="1" applyFont="1" applyAlignment="1">
      <alignment horizontal="center" vertical="center"/>
    </xf>
    <xf numFmtId="0" fontId="372" fillId="36" borderId="0" xfId="51" applyFont="1" applyFill="1" applyAlignment="1">
      <alignment horizontal="center" vertical="center"/>
    </xf>
    <xf numFmtId="0" fontId="352" fillId="37" borderId="0" xfId="0" applyFont="1" applyFill="1" applyAlignment="1">
      <alignment horizontal="center" vertical="center"/>
    </xf>
    <xf numFmtId="0" fontId="353" fillId="37" borderId="0" xfId="51" applyFont="1" applyFill="1" applyAlignment="1">
      <alignment horizontal="center" vertical="center"/>
    </xf>
    <xf numFmtId="0" fontId="352" fillId="37" borderId="45" xfId="51" applyFont="1" applyFill="1" applyBorder="1" applyAlignment="1">
      <alignment horizontal="center" vertical="center"/>
    </xf>
    <xf numFmtId="0" fontId="352" fillId="37" borderId="0" xfId="51" applyFont="1" applyFill="1" applyAlignment="1">
      <alignment horizontal="center" vertical="center"/>
    </xf>
    <xf numFmtId="0" fontId="371" fillId="37" borderId="0" xfId="51" applyFont="1" applyFill="1" applyAlignment="1">
      <alignment horizontal="center" vertical="center"/>
    </xf>
    <xf numFmtId="0" fontId="374" fillId="9" borderId="47" xfId="51" applyFont="1" applyFill="1" applyBorder="1" applyAlignment="1">
      <alignment horizontal="right" vertical="center"/>
    </xf>
    <xf numFmtId="0" fontId="62" fillId="0" borderId="24" xfId="0" applyFont="1" applyBorder="1" applyAlignment="1">
      <alignment horizontal="center" vertical="center"/>
    </xf>
    <xf numFmtId="0" fontId="45" fillId="3" borderId="2" xfId="0" applyFont="1" applyFill="1" applyBorder="1" applyAlignment="1">
      <alignment horizontal="center" vertical="center"/>
    </xf>
    <xf numFmtId="169" fontId="210" fillId="0" borderId="0" xfId="51" applyNumberFormat="1" applyFont="1" applyAlignment="1">
      <alignment horizontal="center" vertical="center"/>
    </xf>
    <xf numFmtId="0" fontId="353" fillId="9" borderId="0" xfId="0" applyFont="1" applyFill="1" applyAlignment="1">
      <alignment horizontal="center" vertical="top"/>
    </xf>
    <xf numFmtId="16" fontId="44" fillId="3" borderId="2" xfId="0" quotePrefix="1" applyNumberFormat="1" applyFont="1" applyFill="1" applyBorder="1" applyAlignment="1">
      <alignment horizontal="center" vertical="center"/>
    </xf>
    <xf numFmtId="0" fontId="44" fillId="3" borderId="2" xfId="0" applyFont="1" applyFill="1" applyBorder="1" applyAlignment="1">
      <alignment horizontal="center" vertical="center"/>
    </xf>
    <xf numFmtId="0" fontId="353" fillId="9" borderId="45" xfId="51" applyFont="1" applyFill="1" applyBorder="1" applyAlignment="1">
      <alignment horizontal="center" vertical="top"/>
    </xf>
    <xf numFmtId="14" fontId="352" fillId="9" borderId="0" xfId="21" applyNumberFormat="1" applyFont="1" applyFill="1" applyAlignment="1">
      <alignment horizontal="center" vertical="center"/>
    </xf>
    <xf numFmtId="0" fontId="353" fillId="9" borderId="45" xfId="0" applyFont="1" applyFill="1" applyBorder="1" applyAlignment="1">
      <alignment horizontal="center" vertical="top"/>
    </xf>
    <xf numFmtId="0" fontId="374" fillId="9" borderId="45" xfId="0" applyFont="1" applyFill="1" applyBorder="1" applyAlignment="1">
      <alignment horizontal="center" vertical="top"/>
    </xf>
    <xf numFmtId="0" fontId="353" fillId="9" borderId="0" xfId="0" applyFont="1" applyFill="1" applyAlignment="1">
      <alignment horizontal="left" vertical="top" wrapText="1"/>
    </xf>
    <xf numFmtId="0" fontId="353" fillId="9" borderId="0" xfId="51" applyFont="1" applyFill="1" applyAlignment="1">
      <alignment horizontal="center" vertical="top"/>
    </xf>
    <xf numFmtId="0" fontId="374" fillId="9" borderId="0" xfId="51" applyFont="1" applyFill="1" applyAlignment="1">
      <alignment horizontal="center" vertical="center"/>
    </xf>
    <xf numFmtId="0" fontId="347" fillId="9" borderId="45" xfId="51" applyFont="1" applyFill="1" applyBorder="1" applyAlignment="1">
      <alignment horizontal="center" vertical="top"/>
    </xf>
    <xf numFmtId="0" fontId="379" fillId="9" borderId="45" xfId="0" applyFont="1" applyFill="1" applyBorder="1" applyAlignment="1">
      <alignment horizontal="center" vertical="top"/>
    </xf>
    <xf numFmtId="0" fontId="348" fillId="0" borderId="42" xfId="21" applyFont="1" applyBorder="1" applyAlignment="1">
      <alignment horizontal="center" vertical="center"/>
    </xf>
    <xf numFmtId="0" fontId="348" fillId="3" borderId="42" xfId="21" applyFont="1" applyFill="1" applyBorder="1" applyAlignment="1">
      <alignment horizontal="center" vertical="center"/>
    </xf>
    <xf numFmtId="0" fontId="350" fillId="0" borderId="42" xfId="51" applyFont="1" applyBorder="1" applyAlignment="1">
      <alignment horizontal="center" vertical="center"/>
    </xf>
    <xf numFmtId="0" fontId="350" fillId="3" borderId="42" xfId="51" applyFont="1" applyFill="1" applyBorder="1" applyAlignment="1">
      <alignment horizontal="center" vertical="center"/>
    </xf>
    <xf numFmtId="0" fontId="349" fillId="3" borderId="42" xfId="21" applyFont="1" applyFill="1" applyBorder="1" applyAlignment="1">
      <alignment horizontal="center" vertical="center"/>
    </xf>
    <xf numFmtId="0" fontId="348" fillId="0" borderId="66" xfId="21" applyFont="1" applyBorder="1" applyAlignment="1">
      <alignment horizontal="center" vertical="center"/>
    </xf>
    <xf numFmtId="0" fontId="350" fillId="20" borderId="3" xfId="51" applyFont="1" applyFill="1" applyBorder="1" applyAlignment="1">
      <alignment horizontal="center" vertical="center"/>
    </xf>
    <xf numFmtId="0" fontId="372" fillId="3" borderId="25" xfId="51" applyFont="1" applyFill="1" applyBorder="1" applyAlignment="1">
      <alignment vertical="center"/>
    </xf>
    <xf numFmtId="0" fontId="372" fillId="3" borderId="33" xfId="51" applyFont="1" applyFill="1" applyBorder="1" applyAlignment="1">
      <alignment vertical="center"/>
    </xf>
    <xf numFmtId="0" fontId="43" fillId="3" borderId="2" xfId="0" applyFont="1" applyFill="1" applyBorder="1" applyAlignment="1">
      <alignment horizontal="center" vertical="center"/>
    </xf>
    <xf numFmtId="0" fontId="352" fillId="38" borderId="0" xfId="0" applyFont="1" applyFill="1" applyAlignment="1">
      <alignment horizontal="center" vertical="center"/>
    </xf>
    <xf numFmtId="16" fontId="42" fillId="3" borderId="2" xfId="0" quotePrefix="1" applyNumberFormat="1" applyFont="1" applyFill="1" applyBorder="1" applyAlignment="1">
      <alignment horizontal="center" vertical="center"/>
    </xf>
    <xf numFmtId="0" fontId="42" fillId="3" borderId="2" xfId="0" applyFont="1" applyFill="1" applyBorder="1" applyAlignment="1">
      <alignment horizontal="center" vertical="center"/>
    </xf>
    <xf numFmtId="0" fontId="381" fillId="0" borderId="0" xfId="0" applyFont="1" applyAlignment="1">
      <alignment horizontal="center" vertical="center"/>
    </xf>
    <xf numFmtId="14" fontId="246" fillId="0" borderId="2" xfId="0" applyNumberFormat="1" applyFont="1" applyBorder="1" applyAlignment="1">
      <alignment horizontal="center" vertical="center"/>
    </xf>
    <xf numFmtId="0" fontId="381" fillId="0" borderId="2" xfId="0" applyFont="1" applyBorder="1" applyAlignment="1">
      <alignment horizontal="center" vertical="center"/>
    </xf>
    <xf numFmtId="0" fontId="381" fillId="0" borderId="3" xfId="0" applyFont="1" applyBorder="1" applyAlignment="1">
      <alignment horizontal="center" vertical="center"/>
    </xf>
    <xf numFmtId="0" fontId="350" fillId="0" borderId="45" xfId="51" applyFont="1" applyBorder="1" applyAlignment="1">
      <alignment horizontal="right" vertical="center"/>
    </xf>
    <xf numFmtId="0" fontId="41" fillId="3" borderId="2" xfId="0" applyFont="1" applyFill="1" applyBorder="1" applyAlignment="1">
      <alignment horizontal="center" vertical="center"/>
    </xf>
    <xf numFmtId="0" fontId="353" fillId="38" borderId="0" xfId="0" applyFont="1" applyFill="1" applyAlignment="1">
      <alignment horizontal="center" vertical="center"/>
    </xf>
    <xf numFmtId="0" fontId="350" fillId="0" borderId="45" xfId="51" applyFont="1" applyBorder="1" applyAlignment="1">
      <alignment horizontal="left" vertical="center"/>
    </xf>
    <xf numFmtId="0" fontId="352" fillId="9" borderId="45" xfId="51" applyFont="1" applyFill="1" applyBorder="1" applyAlignment="1">
      <alignment horizontal="center" vertical="center"/>
    </xf>
    <xf numFmtId="0" fontId="210" fillId="0" borderId="2" xfId="51" applyFont="1" applyBorder="1" applyAlignment="1">
      <alignment horizontal="center" vertical="center"/>
    </xf>
    <xf numFmtId="0" fontId="353" fillId="0" borderId="0" xfId="51" applyFont="1" applyAlignment="1">
      <alignment horizontal="center" vertical="top"/>
    </xf>
    <xf numFmtId="0" fontId="371" fillId="9" borderId="45" xfId="0" applyFont="1" applyFill="1" applyBorder="1" applyAlignment="1">
      <alignment horizontal="center" vertical="top"/>
    </xf>
    <xf numFmtId="0" fontId="352" fillId="9" borderId="0" xfId="0" applyFont="1" applyFill="1" applyAlignment="1">
      <alignment horizontal="center" vertical="top"/>
    </xf>
    <xf numFmtId="0" fontId="353" fillId="9" borderId="0" xfId="0" applyFont="1" applyFill="1" applyAlignment="1">
      <alignment horizontal="left" vertical="center"/>
    </xf>
    <xf numFmtId="0" fontId="353" fillId="9" borderId="45" xfId="0" applyFont="1" applyFill="1" applyBorder="1" applyAlignment="1">
      <alignment vertical="top"/>
    </xf>
    <xf numFmtId="0" fontId="353" fillId="3" borderId="45" xfId="0" applyFont="1" applyFill="1" applyBorder="1" applyAlignment="1">
      <alignment vertical="top"/>
    </xf>
    <xf numFmtId="0" fontId="353" fillId="9" borderId="45" xfId="51" applyFont="1" applyFill="1" applyBorder="1" applyAlignment="1">
      <alignment vertical="top"/>
    </xf>
    <xf numFmtId="0" fontId="348" fillId="9" borderId="0" xfId="0" applyFont="1" applyFill="1" applyAlignment="1">
      <alignment horizontal="center" vertical="center"/>
    </xf>
    <xf numFmtId="0" fontId="295" fillId="3" borderId="0" xfId="51" applyFont="1" applyFill="1" applyAlignment="1">
      <alignment horizontal="center" vertical="center"/>
    </xf>
    <xf numFmtId="0" fontId="352" fillId="3" borderId="0" xfId="0" applyFont="1" applyFill="1" applyAlignment="1">
      <alignment vertical="center"/>
    </xf>
    <xf numFmtId="0" fontId="352" fillId="3" borderId="0" xfId="51" applyFont="1" applyFill="1" applyAlignment="1">
      <alignment vertical="center"/>
    </xf>
    <xf numFmtId="0" fontId="352" fillId="38" borderId="0" xfId="0" applyFont="1" applyFill="1" applyAlignment="1">
      <alignment vertical="center"/>
    </xf>
    <xf numFmtId="0" fontId="350" fillId="0" borderId="3" xfId="51" applyFont="1" applyBorder="1" applyAlignment="1">
      <alignment horizontal="center" vertical="center"/>
    </xf>
    <xf numFmtId="14" fontId="348" fillId="3" borderId="3" xfId="21" applyNumberFormat="1" applyFont="1" applyFill="1" applyBorder="1" applyAlignment="1">
      <alignment horizontal="center" vertical="center"/>
    </xf>
    <xf numFmtId="0" fontId="352" fillId="9" borderId="5" xfId="0" applyFont="1" applyFill="1" applyBorder="1" applyAlignment="1">
      <alignment vertical="center"/>
    </xf>
    <xf numFmtId="0" fontId="210" fillId="3" borderId="84" xfId="51" applyFont="1" applyFill="1" applyBorder="1" applyAlignment="1">
      <alignment horizontal="center" vertical="center"/>
    </xf>
    <xf numFmtId="0" fontId="348" fillId="3" borderId="44" xfId="0" applyFont="1" applyFill="1" applyBorder="1" applyAlignment="1">
      <alignment horizontal="center" vertical="center"/>
    </xf>
    <xf numFmtId="2" fontId="0" fillId="0" borderId="0" xfId="0" quotePrefix="1" applyNumberFormat="1" applyAlignment="1">
      <alignment horizontal="center" vertical="center"/>
    </xf>
    <xf numFmtId="0" fontId="370" fillId="3" borderId="0" xfId="51" applyFont="1" applyFill="1" applyAlignment="1">
      <alignment vertical="center"/>
    </xf>
    <xf numFmtId="0" fontId="372" fillId="3" borderId="45" xfId="0" applyFont="1" applyFill="1" applyBorder="1" applyAlignment="1">
      <alignment horizontal="center" vertical="center"/>
    </xf>
    <xf numFmtId="16" fontId="39" fillId="3" borderId="2" xfId="0" quotePrefix="1" applyNumberFormat="1" applyFont="1" applyFill="1" applyBorder="1" applyAlignment="1">
      <alignment horizontal="center" vertical="center"/>
    </xf>
    <xf numFmtId="0" fontId="39" fillId="3" borderId="2" xfId="0" applyFont="1" applyFill="1" applyBorder="1" applyAlignment="1">
      <alignment horizontal="center" vertical="center"/>
    </xf>
    <xf numFmtId="0" fontId="38" fillId="3" borderId="2" xfId="0" applyFont="1" applyFill="1" applyBorder="1" applyAlignment="1">
      <alignment horizontal="center" vertical="center"/>
    </xf>
    <xf numFmtId="16" fontId="36" fillId="3" borderId="2" xfId="0" quotePrefix="1" applyNumberFormat="1" applyFont="1" applyFill="1" applyBorder="1" applyAlignment="1">
      <alignment horizontal="center" vertical="center"/>
    </xf>
    <xf numFmtId="0" fontId="36" fillId="3" borderId="2" xfId="0" applyFont="1" applyFill="1" applyBorder="1" applyAlignment="1">
      <alignment horizontal="center" vertical="center"/>
    </xf>
    <xf numFmtId="169" fontId="0" fillId="0" borderId="0" xfId="0" applyNumberFormat="1"/>
    <xf numFmtId="0" fontId="208" fillId="3" borderId="2" xfId="0" applyFont="1" applyFill="1" applyBorder="1" applyAlignment="1">
      <alignment horizontal="center" vertical="center" wrapText="1"/>
    </xf>
    <xf numFmtId="0" fontId="40" fillId="12" borderId="2" xfId="0" applyFont="1" applyFill="1" applyBorder="1" applyAlignment="1">
      <alignment horizontal="center" vertical="center"/>
    </xf>
    <xf numFmtId="0" fontId="381" fillId="3" borderId="2" xfId="0" applyFont="1" applyFill="1" applyBorder="1" applyAlignment="1">
      <alignment horizontal="center" vertical="center" wrapText="1"/>
    </xf>
    <xf numFmtId="0" fontId="208" fillId="3" borderId="0" xfId="0" applyFont="1" applyFill="1" applyAlignment="1">
      <alignment horizontal="center" vertical="center"/>
    </xf>
    <xf numFmtId="0" fontId="163" fillId="3" borderId="2" xfId="0" applyFont="1" applyFill="1" applyBorder="1" applyAlignment="1">
      <alignment horizontal="center" vertical="center"/>
    </xf>
    <xf numFmtId="169" fontId="311" fillId="3" borderId="2" xfId="14" applyNumberFormat="1" applyFont="1" applyFill="1" applyBorder="1" applyAlignment="1">
      <alignment horizontal="center" vertical="center" wrapText="1"/>
    </xf>
    <xf numFmtId="0" fontId="381" fillId="3" borderId="2" xfId="0" applyFont="1" applyFill="1" applyBorder="1" applyAlignment="1">
      <alignment horizontal="center" vertical="center"/>
    </xf>
    <xf numFmtId="0" fontId="62" fillId="3" borderId="2" xfId="0" applyFont="1" applyFill="1" applyBorder="1" applyAlignment="1">
      <alignment horizontal="center" vertical="center"/>
    </xf>
    <xf numFmtId="0" fontId="242" fillId="3" borderId="25" xfId="0" applyFont="1" applyFill="1" applyBorder="1" applyAlignment="1">
      <alignment horizontal="center" vertical="center"/>
    </xf>
    <xf numFmtId="0" fontId="35" fillId="0" borderId="0" xfId="0" applyFont="1" applyAlignment="1">
      <alignment horizontal="center"/>
    </xf>
    <xf numFmtId="0" fontId="0" fillId="3" borderId="0" xfId="0" applyFill="1" applyAlignment="1">
      <alignment horizontal="left" wrapText="1"/>
    </xf>
    <xf numFmtId="0" fontId="381" fillId="3" borderId="3" xfId="0" applyFont="1" applyFill="1" applyBorder="1" applyAlignment="1">
      <alignment horizontal="center" vertical="center"/>
    </xf>
    <xf numFmtId="14" fontId="240" fillId="3" borderId="3" xfId="0" applyNumberFormat="1" applyFont="1" applyFill="1" applyBorder="1" applyAlignment="1">
      <alignment horizontal="center" vertical="center"/>
    </xf>
    <xf numFmtId="0" fontId="163" fillId="3" borderId="0" xfId="0" applyFont="1" applyFill="1" applyAlignment="1">
      <alignment horizontal="center" vertical="center"/>
    </xf>
    <xf numFmtId="14" fontId="100" fillId="9" borderId="2" xfId="0" applyNumberFormat="1" applyFont="1" applyFill="1" applyBorder="1" applyAlignment="1">
      <alignment horizontal="center" vertical="center"/>
    </xf>
    <xf numFmtId="0" fontId="381" fillId="9" borderId="3" xfId="0" applyFont="1" applyFill="1" applyBorder="1" applyAlignment="1">
      <alignment horizontal="center" vertical="center"/>
    </xf>
    <xf numFmtId="0" fontId="62" fillId="9" borderId="2" xfId="0" applyFont="1" applyFill="1" applyBorder="1" applyAlignment="1">
      <alignment horizontal="center" vertical="center"/>
    </xf>
    <xf numFmtId="0" fontId="242" fillId="9" borderId="23" xfId="0" applyFont="1" applyFill="1" applyBorder="1" applyAlignment="1">
      <alignment horizontal="center" vertical="center"/>
    </xf>
    <xf numFmtId="16" fontId="242" fillId="9" borderId="2" xfId="0" quotePrefix="1" applyNumberFormat="1" applyFont="1" applyFill="1" applyBorder="1" applyAlignment="1">
      <alignment horizontal="center" vertical="center"/>
    </xf>
    <xf numFmtId="0" fontId="381" fillId="9" borderId="2" xfId="0" applyFont="1" applyFill="1" applyBorder="1" applyAlignment="1">
      <alignment horizontal="center" vertical="center"/>
    </xf>
    <xf numFmtId="0" fontId="242" fillId="9" borderId="25" xfId="0" applyFont="1" applyFill="1" applyBorder="1" applyAlignment="1">
      <alignment horizontal="center" vertical="center"/>
    </xf>
    <xf numFmtId="0" fontId="245" fillId="9" borderId="2" xfId="0" applyFont="1" applyFill="1" applyBorder="1" applyAlignment="1">
      <alignment horizontal="center" vertical="center"/>
    </xf>
    <xf numFmtId="0" fontId="242" fillId="9" borderId="28" xfId="0" applyFont="1" applyFill="1" applyBorder="1" applyAlignment="1">
      <alignment horizontal="center" vertical="center"/>
    </xf>
    <xf numFmtId="0" fontId="241" fillId="9" borderId="2" xfId="0" applyFont="1" applyFill="1" applyBorder="1" applyAlignment="1">
      <alignment horizontal="center" vertical="center" wrapText="1"/>
    </xf>
    <xf numFmtId="0" fontId="245" fillId="9" borderId="2" xfId="0" applyFont="1" applyFill="1" applyBorder="1" applyAlignment="1">
      <alignment horizontal="center" vertical="center" wrapText="1"/>
    </xf>
    <xf numFmtId="14" fontId="246" fillId="9" borderId="2" xfId="0" applyNumberFormat="1" applyFont="1" applyFill="1" applyBorder="1" applyAlignment="1">
      <alignment horizontal="center" vertical="center"/>
    </xf>
    <xf numFmtId="14" fontId="163" fillId="9" borderId="2" xfId="0" applyNumberFormat="1" applyFont="1" applyFill="1" applyBorder="1" applyAlignment="1">
      <alignment horizontal="center" vertical="center"/>
    </xf>
    <xf numFmtId="0" fontId="245" fillId="12" borderId="80" xfId="0" applyFont="1" applyFill="1" applyBorder="1" applyAlignment="1">
      <alignment horizontal="center" vertical="center"/>
    </xf>
    <xf numFmtId="169" fontId="0" fillId="12" borderId="4" xfId="0" applyNumberFormat="1" applyFill="1" applyBorder="1" applyAlignment="1">
      <alignment horizontal="center" vertical="center"/>
    </xf>
    <xf numFmtId="0" fontId="215" fillId="12" borderId="4" xfId="27" applyFont="1" applyFill="1" applyBorder="1" applyAlignment="1">
      <alignment horizontal="center" vertical="center" wrapText="1"/>
    </xf>
    <xf numFmtId="14" fontId="0" fillId="12" borderId="4" xfId="0" applyNumberFormat="1" applyFill="1" applyBorder="1" applyAlignment="1">
      <alignment horizontal="center" vertical="center"/>
    </xf>
    <xf numFmtId="0" fontId="0" fillId="12" borderId="2" xfId="0" applyFill="1" applyBorder="1" applyAlignment="1">
      <alignment horizontal="left" vertical="center"/>
    </xf>
    <xf numFmtId="0" fontId="0" fillId="20" borderId="2" xfId="0" applyFill="1" applyBorder="1" applyAlignment="1">
      <alignment horizontal="center" vertical="center"/>
    </xf>
    <xf numFmtId="0" fontId="0" fillId="20" borderId="4" xfId="0" applyFill="1" applyBorder="1" applyAlignment="1">
      <alignment horizontal="center" vertical="center"/>
    </xf>
    <xf numFmtId="169" fontId="0" fillId="20" borderId="2" xfId="0" applyNumberFormat="1" applyFill="1" applyBorder="1" applyAlignment="1">
      <alignment horizontal="center" vertical="center"/>
    </xf>
    <xf numFmtId="0" fontId="215" fillId="20" borderId="2" xfId="27" applyFont="1" applyFill="1" applyBorder="1" applyAlignment="1">
      <alignment horizontal="center" vertical="center" wrapText="1"/>
    </xf>
    <xf numFmtId="0" fontId="0" fillId="20" borderId="2" xfId="0" applyFill="1" applyBorder="1" applyAlignment="1">
      <alignment horizontal="left" vertical="center"/>
    </xf>
    <xf numFmtId="0" fontId="44" fillId="20" borderId="2" xfId="0" applyFont="1" applyFill="1" applyBorder="1" applyAlignment="1">
      <alignment horizontal="center" vertical="center"/>
    </xf>
    <xf numFmtId="0" fontId="0" fillId="12" borderId="2" xfId="0" applyFill="1" applyBorder="1" applyAlignment="1">
      <alignment horizontal="center" vertical="center"/>
    </xf>
    <xf numFmtId="169" fontId="0" fillId="12" borderId="2" xfId="0" applyNumberFormat="1" applyFill="1" applyBorder="1" applyAlignment="1">
      <alignment horizontal="center" vertical="center"/>
    </xf>
    <xf numFmtId="0" fontId="215" fillId="12" borderId="2" xfId="27" applyFont="1" applyFill="1" applyBorder="1" applyAlignment="1">
      <alignment horizontal="center" vertical="center" wrapText="1"/>
    </xf>
    <xf numFmtId="14" fontId="0" fillId="12" borderId="2" xfId="0" applyNumberFormat="1" applyFill="1" applyBorder="1" applyAlignment="1">
      <alignment horizontal="center" vertical="center"/>
    </xf>
    <xf numFmtId="0" fontId="215" fillId="3" borderId="2" xfId="27" applyFont="1" applyFill="1" applyBorder="1" applyAlignment="1">
      <alignment horizontal="center" vertical="center" wrapText="1"/>
    </xf>
    <xf numFmtId="0" fontId="348" fillId="39" borderId="2" xfId="21" applyFont="1" applyFill="1" applyBorder="1" applyAlignment="1">
      <alignment horizontal="center" vertical="center"/>
    </xf>
    <xf numFmtId="0" fontId="0" fillId="0" borderId="32" xfId="0" applyBorder="1" applyAlignment="1">
      <alignment horizontal="center" vertical="center"/>
    </xf>
    <xf numFmtId="0" fontId="245" fillId="12" borderId="46" xfId="0" applyFont="1" applyFill="1" applyBorder="1" applyAlignment="1">
      <alignment horizontal="center" vertical="center"/>
    </xf>
    <xf numFmtId="0" fontId="37" fillId="12" borderId="2" xfId="0" applyFont="1" applyFill="1" applyBorder="1" applyAlignment="1">
      <alignment horizontal="center" vertical="center"/>
    </xf>
    <xf numFmtId="0" fontId="33" fillId="12" borderId="2" xfId="0" applyFont="1" applyFill="1" applyBorder="1" applyAlignment="1">
      <alignment horizontal="center" vertical="center"/>
    </xf>
    <xf numFmtId="0" fontId="33" fillId="3" borderId="2" xfId="0" applyFont="1" applyFill="1" applyBorder="1" applyAlignment="1">
      <alignment horizontal="center" vertical="center"/>
    </xf>
    <xf numFmtId="169" fontId="242" fillId="3" borderId="2" xfId="0" applyNumberFormat="1" applyFont="1" applyFill="1" applyBorder="1" applyAlignment="1">
      <alignment horizontal="center" vertical="center"/>
    </xf>
    <xf numFmtId="169" fontId="242" fillId="9" borderId="2" xfId="0" applyNumberFormat="1" applyFont="1" applyFill="1" applyBorder="1" applyAlignment="1">
      <alignment horizontal="center" vertical="center"/>
    </xf>
    <xf numFmtId="0" fontId="210" fillId="3" borderId="21" xfId="51" applyFont="1" applyFill="1" applyBorder="1" applyAlignment="1">
      <alignment horizontal="center" vertical="center"/>
    </xf>
    <xf numFmtId="0" fontId="32" fillId="3" borderId="2" xfId="0" applyFont="1" applyFill="1" applyBorder="1" applyAlignment="1">
      <alignment horizontal="center" vertical="center"/>
    </xf>
    <xf numFmtId="16" fontId="32" fillId="3" borderId="2" xfId="0" quotePrefix="1" applyNumberFormat="1" applyFont="1" applyFill="1" applyBorder="1" applyAlignment="1">
      <alignment horizontal="center" vertical="center"/>
    </xf>
    <xf numFmtId="0" fontId="31" fillId="0" borderId="0" xfId="0" applyFont="1"/>
    <xf numFmtId="0" fontId="31" fillId="0" borderId="2" xfId="0" applyFont="1" applyBorder="1"/>
    <xf numFmtId="0" fontId="44" fillId="12" borderId="2" xfId="0" applyFont="1" applyFill="1" applyBorder="1" applyAlignment="1">
      <alignment horizontal="center" vertical="center"/>
    </xf>
    <xf numFmtId="0" fontId="31" fillId="0" borderId="2" xfId="0" applyFont="1" applyBorder="1" applyAlignment="1">
      <alignment horizontal="left" vertical="top"/>
    </xf>
    <xf numFmtId="0" fontId="31" fillId="9" borderId="2" xfId="0" applyFont="1" applyFill="1" applyBorder="1" applyAlignment="1">
      <alignment horizontal="left" vertical="top"/>
    </xf>
    <xf numFmtId="14" fontId="31" fillId="0" borderId="2" xfId="0" applyNumberFormat="1" applyFont="1" applyBorder="1" applyAlignment="1">
      <alignment horizontal="left" vertical="top" wrapText="1"/>
    </xf>
    <xf numFmtId="0" fontId="31" fillId="20" borderId="2" xfId="0" applyFont="1" applyFill="1" applyBorder="1" applyAlignment="1">
      <alignment horizontal="left" vertical="top"/>
    </xf>
    <xf numFmtId="0" fontId="31" fillId="9" borderId="0" xfId="0" applyFont="1" applyFill="1"/>
    <xf numFmtId="14" fontId="31" fillId="9" borderId="2" xfId="0" applyNumberFormat="1" applyFont="1" applyFill="1" applyBorder="1"/>
    <xf numFmtId="14" fontId="31" fillId="0" borderId="2" xfId="0" applyNumberFormat="1" applyFont="1" applyBorder="1" applyAlignment="1">
      <alignment wrapText="1"/>
    </xf>
    <xf numFmtId="14" fontId="31" fillId="0" borderId="2" xfId="0" applyNumberFormat="1" applyFont="1" applyBorder="1"/>
    <xf numFmtId="0" fontId="31" fillId="20" borderId="2" xfId="0" applyFont="1" applyFill="1" applyBorder="1" applyAlignment="1">
      <alignment horizontal="center"/>
    </xf>
    <xf numFmtId="0" fontId="31" fillId="0" borderId="2" xfId="0" applyFont="1" applyBorder="1" applyAlignment="1">
      <alignment horizontal="center"/>
    </xf>
    <xf numFmtId="0" fontId="31" fillId="0" borderId="2" xfId="0" applyFont="1" applyBorder="1" applyAlignment="1">
      <alignment horizontal="left" vertical="center"/>
    </xf>
    <xf numFmtId="0" fontId="31" fillId="0" borderId="0" xfId="0" applyFont="1" applyAlignment="1">
      <alignment horizontal="left" vertical="top"/>
    </xf>
    <xf numFmtId="0" fontId="246" fillId="3" borderId="0" xfId="0" applyFont="1" applyFill="1" applyAlignment="1">
      <alignment horizontal="center" vertical="center"/>
    </xf>
    <xf numFmtId="0" fontId="30" fillId="0" borderId="2" xfId="0" applyFont="1" applyBorder="1" applyAlignment="1">
      <alignment horizontal="center"/>
    </xf>
    <xf numFmtId="0" fontId="34" fillId="0" borderId="2" xfId="0" applyFont="1" applyBorder="1" applyAlignment="1">
      <alignment horizontal="center"/>
    </xf>
    <xf numFmtId="0" fontId="29" fillId="3" borderId="2" xfId="0" applyFont="1" applyFill="1" applyBorder="1" applyAlignment="1">
      <alignment horizontal="center" vertical="center"/>
    </xf>
    <xf numFmtId="0" fontId="28" fillId="6" borderId="2" xfId="0" applyFont="1" applyFill="1" applyBorder="1" applyAlignment="1">
      <alignment horizontal="center"/>
    </xf>
    <xf numFmtId="0" fontId="28" fillId="3" borderId="2" xfId="0" applyFont="1" applyFill="1" applyBorder="1" applyAlignment="1">
      <alignment horizontal="center" vertical="center"/>
    </xf>
    <xf numFmtId="16" fontId="26" fillId="3" borderId="2" xfId="0" quotePrefix="1" applyNumberFormat="1" applyFont="1" applyFill="1" applyBorder="1" applyAlignment="1">
      <alignment horizontal="center" vertical="center"/>
    </xf>
    <xf numFmtId="0" fontId="26" fillId="3" borderId="2" xfId="0" applyFont="1" applyFill="1" applyBorder="1" applyAlignment="1">
      <alignment horizontal="center" vertical="center"/>
    </xf>
    <xf numFmtId="0" fontId="25" fillId="0" borderId="0" xfId="0" applyFont="1"/>
    <xf numFmtId="0" fontId="24" fillId="3" borderId="2" xfId="0" applyFont="1" applyFill="1" applyBorder="1" applyAlignment="1">
      <alignment horizontal="center" vertical="center"/>
    </xf>
    <xf numFmtId="0" fontId="23" fillId="3" borderId="2" xfId="0" applyFont="1" applyFill="1" applyBorder="1" applyAlignment="1">
      <alignment horizontal="center" vertical="center"/>
    </xf>
    <xf numFmtId="0" fontId="372" fillId="3" borderId="68" xfId="51" applyFont="1" applyFill="1" applyBorder="1" applyAlignment="1">
      <alignment horizontal="center" vertical="center"/>
    </xf>
    <xf numFmtId="0" fontId="22" fillId="12" borderId="2" xfId="0" applyFont="1" applyFill="1" applyBorder="1" applyAlignment="1">
      <alignment horizontal="center" vertical="center"/>
    </xf>
    <xf numFmtId="0" fontId="22" fillId="20" borderId="2" xfId="0" applyFont="1" applyFill="1" applyBorder="1" applyAlignment="1">
      <alignment horizontal="center" vertical="center"/>
    </xf>
    <xf numFmtId="0" fontId="242" fillId="3" borderId="3" xfId="0" quotePrefix="1" applyFont="1" applyFill="1" applyBorder="1" applyAlignment="1">
      <alignment horizontal="center" vertical="center"/>
    </xf>
    <xf numFmtId="0" fontId="163" fillId="0" borderId="3" xfId="0" applyFont="1" applyBorder="1" applyAlignment="1">
      <alignment horizontal="center" vertical="center"/>
    </xf>
    <xf numFmtId="169" fontId="311" fillId="0" borderId="3" xfId="14" applyNumberFormat="1" applyFont="1" applyBorder="1" applyAlignment="1">
      <alignment horizontal="center" vertical="center" wrapText="1"/>
    </xf>
    <xf numFmtId="0" fontId="62" fillId="3" borderId="3" xfId="0" applyFont="1" applyFill="1" applyBorder="1" applyAlignment="1">
      <alignment horizontal="center" vertical="center"/>
    </xf>
    <xf numFmtId="0" fontId="22" fillId="0" borderId="2" xfId="0" applyFont="1" applyBorder="1" applyAlignment="1">
      <alignment horizontal="center" vertical="center"/>
    </xf>
    <xf numFmtId="0" fontId="21" fillId="3" borderId="2" xfId="0" applyFont="1" applyFill="1" applyBorder="1" applyAlignment="1">
      <alignment horizontal="center" vertical="center"/>
    </xf>
    <xf numFmtId="0" fontId="21" fillId="0" borderId="2" xfId="0" applyFont="1" applyBorder="1" applyAlignment="1">
      <alignment horizontal="center" vertical="center"/>
    </xf>
    <xf numFmtId="16" fontId="21" fillId="3" borderId="2" xfId="0" quotePrefix="1" applyNumberFormat="1" applyFont="1" applyFill="1" applyBorder="1" applyAlignment="1">
      <alignment horizontal="center" vertical="center"/>
    </xf>
    <xf numFmtId="0" fontId="20" fillId="0" borderId="2" xfId="0" applyFont="1" applyBorder="1" applyAlignment="1">
      <alignment horizontal="center"/>
    </xf>
    <xf numFmtId="0" fontId="0" fillId="0" borderId="2" xfId="0" quotePrefix="1" applyBorder="1" applyAlignment="1">
      <alignment horizontal="center"/>
    </xf>
    <xf numFmtId="0" fontId="19" fillId="3" borderId="2" xfId="0" applyFont="1" applyFill="1" applyBorder="1" applyAlignment="1">
      <alignment horizontal="center" vertical="center"/>
    </xf>
    <xf numFmtId="0" fontId="18" fillId="3" borderId="2" xfId="0" applyFont="1" applyFill="1" applyBorder="1" applyAlignment="1">
      <alignment horizontal="center" vertical="center"/>
    </xf>
    <xf numFmtId="0" fontId="17" fillId="3" borderId="2" xfId="0" applyFont="1" applyFill="1" applyBorder="1" applyAlignment="1">
      <alignment horizontal="center" vertical="center"/>
    </xf>
    <xf numFmtId="0" fontId="381" fillId="40" borderId="2" xfId="0" applyFont="1" applyFill="1" applyBorder="1" applyAlignment="1">
      <alignment horizontal="center" vertical="center" wrapText="1"/>
    </xf>
    <xf numFmtId="0" fontId="27" fillId="20" borderId="2" xfId="0" applyFont="1" applyFill="1" applyBorder="1" applyAlignment="1">
      <alignment horizontal="center" vertical="center"/>
    </xf>
    <xf numFmtId="0" fontId="16" fillId="20" borderId="2" xfId="0" applyFont="1" applyFill="1" applyBorder="1" applyAlignment="1">
      <alignment horizontal="center" vertical="center"/>
    </xf>
    <xf numFmtId="0" fontId="242" fillId="0" borderId="33" xfId="0" applyFont="1" applyBorder="1" applyAlignment="1">
      <alignment horizontal="center" vertical="center"/>
    </xf>
    <xf numFmtId="0" fontId="16" fillId="3" borderId="2" xfId="0" applyFont="1" applyFill="1" applyBorder="1" applyAlignment="1">
      <alignment horizontal="center" vertical="center"/>
    </xf>
    <xf numFmtId="169" fontId="242" fillId="0" borderId="2" xfId="0" applyNumberFormat="1" applyFont="1" applyBorder="1" applyAlignment="1">
      <alignment horizontal="center" vertical="center"/>
    </xf>
    <xf numFmtId="0" fontId="15" fillId="3" borderId="2" xfId="0" applyFont="1" applyFill="1" applyBorder="1" applyAlignment="1">
      <alignment horizontal="center" vertical="center"/>
    </xf>
    <xf numFmtId="0" fontId="14" fillId="3" borderId="2" xfId="0" applyFont="1" applyFill="1" applyBorder="1" applyAlignment="1">
      <alignment horizontal="center" vertical="center"/>
    </xf>
    <xf numFmtId="0" fontId="13" fillId="0" borderId="2" xfId="0" applyFont="1" applyBorder="1" applyAlignment="1">
      <alignment horizontal="center" vertical="center"/>
    </xf>
    <xf numFmtId="0" fontId="12" fillId="3" borderId="2" xfId="0" applyFont="1" applyFill="1" applyBorder="1" applyAlignment="1">
      <alignment horizontal="center" vertical="center"/>
    </xf>
    <xf numFmtId="169" fontId="245" fillId="0" borderId="2" xfId="0" applyNumberFormat="1" applyFont="1" applyBorder="1" applyAlignment="1">
      <alignment horizontal="center" vertical="center" wrapText="1"/>
    </xf>
    <xf numFmtId="0" fontId="11" fillId="3" borderId="2" xfId="0" applyFont="1" applyFill="1" applyBorder="1" applyAlignment="1">
      <alignment horizontal="center" vertical="center"/>
    </xf>
    <xf numFmtId="0" fontId="10" fillId="6" borderId="2" xfId="0" applyFont="1" applyFill="1" applyBorder="1" applyAlignment="1">
      <alignment horizontal="center" vertical="center"/>
    </xf>
    <xf numFmtId="0" fontId="372" fillId="3" borderId="68" xfId="51" applyFont="1" applyFill="1" applyBorder="1" applyAlignment="1">
      <alignment vertical="center"/>
    </xf>
    <xf numFmtId="0" fontId="372" fillId="3" borderId="82" xfId="51" applyFont="1" applyFill="1" applyBorder="1" applyAlignment="1">
      <alignment vertical="center"/>
    </xf>
    <xf numFmtId="0" fontId="372" fillId="3" borderId="18" xfId="51" applyFont="1" applyFill="1" applyBorder="1" applyAlignment="1">
      <alignment vertical="center"/>
    </xf>
    <xf numFmtId="16" fontId="242" fillId="3" borderId="3" xfId="0" quotePrefix="1" applyNumberFormat="1" applyFont="1" applyFill="1" applyBorder="1" applyAlignment="1">
      <alignment horizontal="center" vertical="center"/>
    </xf>
    <xf numFmtId="14" fontId="9" fillId="0" borderId="2" xfId="0" applyNumberFormat="1" applyFont="1" applyBorder="1" applyAlignment="1">
      <alignment horizontal="center"/>
    </xf>
    <xf numFmtId="0" fontId="242" fillId="3" borderId="0" xfId="0" applyFont="1" applyFill="1" applyAlignment="1" applyProtection="1">
      <alignment horizontal="center" vertical="center"/>
      <protection hidden="1"/>
    </xf>
    <xf numFmtId="0" fontId="240" fillId="0" borderId="0" xfId="0" applyFont="1" applyAlignment="1">
      <alignment horizontal="center"/>
    </xf>
    <xf numFmtId="0" fontId="242" fillId="0" borderId="0" xfId="0" applyFont="1" applyAlignment="1" applyProtection="1">
      <alignment horizontal="center" vertical="center"/>
      <protection hidden="1"/>
    </xf>
    <xf numFmtId="14" fontId="240" fillId="0" borderId="0" xfId="0" applyNumberFormat="1" applyFont="1" applyAlignment="1">
      <alignment horizontal="center" vertical="center"/>
    </xf>
    <xf numFmtId="0" fontId="29" fillId="12" borderId="2" xfId="0" applyFont="1" applyFill="1" applyBorder="1" applyAlignment="1">
      <alignment horizontal="center" vertical="center"/>
    </xf>
    <xf numFmtId="0" fontId="8" fillId="0" borderId="2" xfId="0" applyFont="1" applyBorder="1" applyAlignment="1">
      <alignment vertical="center" wrapText="1"/>
    </xf>
    <xf numFmtId="0" fontId="7" fillId="3" borderId="2" xfId="0" applyFont="1" applyFill="1" applyBorder="1" applyAlignment="1">
      <alignment horizontal="center" vertical="center"/>
    </xf>
    <xf numFmtId="169" fontId="0" fillId="3" borderId="2" xfId="0" applyNumberFormat="1" applyFill="1" applyBorder="1" applyAlignment="1">
      <alignment horizontal="center" vertical="center"/>
    </xf>
    <xf numFmtId="0" fontId="6" fillId="3" borderId="2" xfId="0" applyFont="1" applyFill="1" applyBorder="1" applyAlignment="1">
      <alignment horizontal="center" vertical="center"/>
    </xf>
    <xf numFmtId="0" fontId="215" fillId="28" borderId="2" xfId="0" applyFont="1" applyFill="1" applyBorder="1" applyAlignment="1">
      <alignment horizontal="center" vertical="center"/>
    </xf>
    <xf numFmtId="169" fontId="215" fillId="28" borderId="2" xfId="0" applyNumberFormat="1" applyFont="1" applyFill="1" applyBorder="1" applyAlignment="1">
      <alignment horizontal="center" vertical="center"/>
    </xf>
    <xf numFmtId="2" fontId="215" fillId="28" borderId="2" xfId="0" applyNumberFormat="1" applyFont="1" applyFill="1" applyBorder="1" applyAlignment="1">
      <alignment horizontal="center" vertical="center"/>
    </xf>
    <xf numFmtId="44" fontId="215" fillId="28" borderId="2" xfId="120" applyFont="1" applyFill="1" applyBorder="1" applyAlignment="1">
      <alignment horizontal="center" vertical="center"/>
    </xf>
    <xf numFmtId="2" fontId="215" fillId="28" borderId="2" xfId="0" applyNumberFormat="1" applyFont="1" applyFill="1" applyBorder="1" applyAlignment="1">
      <alignment horizontal="left" vertical="center"/>
    </xf>
    <xf numFmtId="0" fontId="246" fillId="0" borderId="0" xfId="0" applyFont="1" applyAlignment="1">
      <alignment horizontal="left" vertical="center" wrapText="1"/>
    </xf>
    <xf numFmtId="0" fontId="246" fillId="0" borderId="0" xfId="0" applyFont="1"/>
    <xf numFmtId="0" fontId="246" fillId="0" borderId="32" xfId="0" applyFont="1" applyBorder="1" applyAlignment="1">
      <alignment horizontal="center" vertical="center"/>
    </xf>
    <xf numFmtId="0" fontId="386" fillId="41" borderId="2" xfId="0" applyFont="1" applyFill="1" applyBorder="1" applyAlignment="1">
      <alignment horizontal="center" vertical="center" wrapText="1"/>
    </xf>
    <xf numFmtId="0" fontId="386" fillId="42" borderId="2" xfId="0" applyFont="1" applyFill="1" applyBorder="1" applyAlignment="1">
      <alignment horizontal="center" vertical="center" wrapText="1"/>
    </xf>
    <xf numFmtId="0" fontId="386" fillId="43" borderId="2" xfId="0" applyFont="1" applyFill="1" applyBorder="1" applyAlignment="1">
      <alignment horizontal="left" vertical="center" wrapText="1"/>
    </xf>
    <xf numFmtId="0" fontId="386" fillId="43" borderId="2" xfId="0" applyFont="1" applyFill="1" applyBorder="1" applyAlignment="1">
      <alignment horizontal="center" vertical="center" wrapText="1"/>
    </xf>
    <xf numFmtId="0" fontId="387" fillId="43" borderId="2" xfId="0" applyFont="1" applyFill="1" applyBorder="1" applyAlignment="1">
      <alignment horizontal="center"/>
    </xf>
    <xf numFmtId="0" fontId="246" fillId="43" borderId="2" xfId="0" applyFont="1" applyFill="1" applyBorder="1"/>
    <xf numFmtId="0" fontId="386" fillId="0" borderId="2" xfId="0" applyFont="1" applyBorder="1" applyAlignment="1">
      <alignment horizontal="center" vertical="center" wrapText="1"/>
    </xf>
    <xf numFmtId="0" fontId="387" fillId="0" borderId="2" xfId="0" applyFont="1" applyBorder="1" applyAlignment="1">
      <alignment horizontal="left" vertical="center" wrapText="1"/>
    </xf>
    <xf numFmtId="0" fontId="387" fillId="0" borderId="2" xfId="0" applyFont="1" applyBorder="1" applyAlignment="1">
      <alignment horizontal="center" vertical="center" wrapText="1"/>
    </xf>
    <xf numFmtId="14" fontId="387" fillId="0" borderId="2" xfId="0" applyNumberFormat="1" applyFont="1" applyBorder="1" applyAlignment="1">
      <alignment horizontal="center" vertical="center" wrapText="1"/>
    </xf>
    <xf numFmtId="0" fontId="387" fillId="3" borderId="2" xfId="0" applyFont="1" applyFill="1" applyBorder="1" applyAlignment="1">
      <alignment horizontal="center" vertical="center" wrapText="1"/>
    </xf>
    <xf numFmtId="0" fontId="387" fillId="0" borderId="4" xfId="0" applyFont="1" applyBorder="1" applyAlignment="1">
      <alignment horizontal="left" vertical="center" wrapText="1"/>
    </xf>
    <xf numFmtId="0" fontId="246" fillId="0" borderId="2" xfId="0" applyFont="1" applyBorder="1" applyAlignment="1">
      <alignment horizontal="center" vertical="center"/>
    </xf>
    <xf numFmtId="0" fontId="246" fillId="0" borderId="2" xfId="0" applyFont="1" applyBorder="1" applyAlignment="1">
      <alignment vertical="center" wrapText="1"/>
    </xf>
    <xf numFmtId="0" fontId="246" fillId="0" borderId="2" xfId="0" applyFont="1" applyBorder="1" applyAlignment="1">
      <alignment horizontal="left" vertical="center" wrapText="1"/>
    </xf>
    <xf numFmtId="0" fontId="387" fillId="43" borderId="2" xfId="0" applyFont="1" applyFill="1" applyBorder="1" applyAlignment="1">
      <alignment horizontal="left" vertical="center"/>
    </xf>
    <xf numFmtId="0" fontId="246" fillId="43" borderId="2" xfId="0" applyFont="1" applyFill="1" applyBorder="1" applyAlignment="1">
      <alignment vertical="center"/>
    </xf>
    <xf numFmtId="0" fontId="388" fillId="0" borderId="2" xfId="0" applyFont="1" applyBorder="1" applyAlignment="1">
      <alignment horizontal="center" vertical="center" wrapText="1"/>
    </xf>
    <xf numFmtId="0" fontId="386" fillId="3" borderId="2" xfId="0" applyFont="1" applyFill="1" applyBorder="1" applyAlignment="1">
      <alignment horizontal="center" vertical="center" wrapText="1"/>
    </xf>
    <xf numFmtId="0" fontId="388" fillId="0" borderId="2" xfId="0" applyFont="1" applyBorder="1" applyAlignment="1">
      <alignment horizontal="left" vertical="center" wrapText="1"/>
    </xf>
    <xf numFmtId="0" fontId="246" fillId="3" borderId="2" xfId="0" applyFont="1" applyFill="1" applyBorder="1" applyAlignment="1">
      <alignment vertical="center"/>
    </xf>
    <xf numFmtId="0" fontId="390" fillId="0" borderId="2" xfId="0" applyFont="1" applyBorder="1" applyAlignment="1">
      <alignment vertical="center" wrapText="1"/>
    </xf>
    <xf numFmtId="0" fontId="391" fillId="0" borderId="2" xfId="0" applyFont="1" applyBorder="1" applyAlignment="1">
      <alignment horizontal="left" vertical="center" wrapText="1"/>
    </xf>
    <xf numFmtId="0" fontId="387" fillId="43" borderId="2" xfId="0" applyFont="1" applyFill="1" applyBorder="1" applyAlignment="1">
      <alignment horizontal="left"/>
    </xf>
    <xf numFmtId="0" fontId="221" fillId="43" borderId="2" xfId="0" applyFont="1" applyFill="1" applyBorder="1" applyAlignment="1">
      <alignment horizontal="center" vertical="center" wrapText="1"/>
    </xf>
    <xf numFmtId="0" fontId="381" fillId="0" borderId="2" xfId="0" applyFont="1" applyBorder="1" applyAlignment="1">
      <alignment horizontal="left" vertical="center" wrapText="1"/>
    </xf>
    <xf numFmtId="0" fontId="246" fillId="0" borderId="3" xfId="0" applyFont="1" applyBorder="1" applyAlignment="1">
      <alignment horizontal="left" vertical="center" wrapText="1"/>
    </xf>
    <xf numFmtId="0" fontId="387" fillId="0" borderId="3" xfId="0" applyFont="1" applyBorder="1" applyAlignment="1">
      <alignment horizontal="center" vertical="center" wrapText="1"/>
    </xf>
    <xf numFmtId="0" fontId="388" fillId="0" borderId="3" xfId="0" applyFont="1" applyBorder="1" applyAlignment="1">
      <alignment horizontal="left" vertical="center" wrapText="1"/>
    </xf>
    <xf numFmtId="0" fontId="388" fillId="0" borderId="3" xfId="0" applyFont="1" applyBorder="1" applyAlignment="1">
      <alignment horizontal="center" vertical="center" wrapText="1"/>
    </xf>
    <xf numFmtId="0" fontId="221" fillId="43" borderId="2" xfId="0" applyFont="1" applyFill="1" applyBorder="1" applyAlignment="1">
      <alignment horizontal="left" vertical="center" wrapText="1"/>
    </xf>
    <xf numFmtId="0" fontId="246" fillId="43" borderId="2" xfId="0" applyFont="1" applyFill="1" applyBorder="1" applyAlignment="1">
      <alignment horizontal="center"/>
    </xf>
    <xf numFmtId="0" fontId="387" fillId="0" borderId="2" xfId="0" applyFont="1" applyBorder="1" applyAlignment="1">
      <alignment horizontal="left"/>
    </xf>
    <xf numFmtId="0" fontId="246" fillId="0" borderId="0" xfId="0" applyFont="1" applyAlignment="1">
      <alignment horizontal="center"/>
    </xf>
    <xf numFmtId="0" fontId="5" fillId="3" borderId="2" xfId="0" applyFont="1" applyFill="1" applyBorder="1" applyAlignment="1">
      <alignment horizontal="center" vertical="center"/>
    </xf>
    <xf numFmtId="0" fontId="221" fillId="3" borderId="69" xfId="0" applyFont="1" applyFill="1" applyBorder="1" applyAlignment="1">
      <alignment vertical="center"/>
    </xf>
    <xf numFmtId="0" fontId="221" fillId="3" borderId="71" xfId="0" applyFont="1" applyFill="1" applyBorder="1" applyAlignment="1">
      <alignment vertical="center"/>
    </xf>
    <xf numFmtId="0" fontId="5" fillId="44" borderId="2" xfId="0" applyFont="1" applyFill="1" applyBorder="1" applyAlignment="1">
      <alignment horizontal="center" vertical="center"/>
    </xf>
    <xf numFmtId="0" fontId="0" fillId="12" borderId="4" xfId="0" applyFill="1" applyBorder="1" applyAlignment="1">
      <alignment horizontal="left" vertical="center"/>
    </xf>
    <xf numFmtId="0" fontId="4" fillId="3" borderId="2" xfId="0" applyFont="1" applyFill="1" applyBorder="1" applyAlignment="1">
      <alignment horizontal="center" vertical="center"/>
    </xf>
    <xf numFmtId="0" fontId="5" fillId="12" borderId="2" xfId="0" applyFont="1" applyFill="1" applyBorder="1" applyAlignment="1">
      <alignment horizontal="center" vertical="center"/>
    </xf>
    <xf numFmtId="1" fontId="0" fillId="12" borderId="4" xfId="0" applyNumberFormat="1" applyFill="1" applyBorder="1" applyAlignment="1">
      <alignment horizontal="center" vertical="center"/>
    </xf>
    <xf numFmtId="1" fontId="0" fillId="12" borderId="2" xfId="0" applyNumberFormat="1" applyFill="1" applyBorder="1" applyAlignment="1">
      <alignment horizontal="center" vertical="center"/>
    </xf>
    <xf numFmtId="1" fontId="0" fillId="20" borderId="2" xfId="0" applyNumberFormat="1" applyFill="1" applyBorder="1" applyAlignment="1">
      <alignment horizontal="center" vertical="center"/>
    </xf>
    <xf numFmtId="1" fontId="0" fillId="0" borderId="2" xfId="0" applyNumberFormat="1" applyBorder="1" applyAlignment="1">
      <alignment horizontal="center" vertical="center"/>
    </xf>
    <xf numFmtId="1" fontId="0" fillId="3" borderId="2" xfId="0" applyNumberFormat="1" applyFill="1" applyBorder="1" applyAlignment="1">
      <alignment horizontal="center" vertical="center"/>
    </xf>
    <xf numFmtId="1" fontId="0" fillId="20" borderId="4" xfId="0" applyNumberFormat="1" applyFill="1" applyBorder="1" applyAlignment="1">
      <alignment horizontal="center" vertical="center"/>
    </xf>
    <xf numFmtId="1" fontId="0" fillId="3" borderId="4" xfId="0" applyNumberFormat="1" applyFill="1" applyBorder="1" applyAlignment="1">
      <alignment horizontal="center" vertical="center"/>
    </xf>
    <xf numFmtId="1" fontId="0" fillId="9" borderId="4" xfId="0" applyNumberFormat="1" applyFill="1" applyBorder="1" applyAlignment="1">
      <alignment horizontal="center" vertical="center"/>
    </xf>
    <xf numFmtId="0" fontId="3" fillId="3" borderId="2" xfId="0" applyFont="1" applyFill="1" applyBorder="1" applyAlignment="1">
      <alignment horizontal="center" vertical="center"/>
    </xf>
    <xf numFmtId="0" fontId="5" fillId="20" borderId="2" xfId="0" applyFont="1" applyFill="1" applyBorder="1" applyAlignment="1">
      <alignment horizontal="center" vertical="center"/>
    </xf>
    <xf numFmtId="0" fontId="3" fillId="20" borderId="2" xfId="0" applyFont="1" applyFill="1" applyBorder="1" applyAlignment="1">
      <alignment horizontal="center" vertical="center"/>
    </xf>
    <xf numFmtId="0" fontId="348" fillId="20" borderId="2" xfId="51" applyFont="1" applyFill="1" applyBorder="1" applyAlignment="1">
      <alignment horizontal="center" vertical="center"/>
    </xf>
    <xf numFmtId="16" fontId="2" fillId="3" borderId="2" xfId="0" quotePrefix="1" applyNumberFormat="1" applyFont="1" applyFill="1" applyBorder="1" applyAlignment="1">
      <alignment horizontal="center" vertical="center"/>
    </xf>
    <xf numFmtId="0" fontId="2" fillId="3" borderId="2" xfId="0" applyFont="1" applyFill="1" applyBorder="1" applyAlignment="1">
      <alignment horizontal="center" vertical="center"/>
    </xf>
    <xf numFmtId="0" fontId="242" fillId="9" borderId="2" xfId="0" quotePrefix="1" applyFont="1" applyFill="1" applyBorder="1" applyAlignment="1">
      <alignment horizontal="center" vertical="center"/>
    </xf>
    <xf numFmtId="0" fontId="392" fillId="31" borderId="2" xfId="0" applyFont="1" applyFill="1" applyBorder="1"/>
    <xf numFmtId="1" fontId="328" fillId="3" borderId="2" xfId="0" applyNumberFormat="1" applyFont="1" applyFill="1" applyBorder="1" applyAlignment="1" applyProtection="1">
      <alignment horizontal="left" vertical="center" wrapText="1"/>
      <protection hidden="1"/>
    </xf>
    <xf numFmtId="1" fontId="317" fillId="3" borderId="2" xfId="0" applyNumberFormat="1" applyFont="1" applyFill="1" applyBorder="1" applyAlignment="1" applyProtection="1">
      <alignment horizontal="center" vertical="center" wrapText="1"/>
      <protection hidden="1"/>
    </xf>
    <xf numFmtId="0" fontId="393" fillId="3" borderId="2" xfId="0" applyFont="1" applyFill="1" applyBorder="1" applyAlignment="1" applyProtection="1">
      <alignment horizontal="center" vertical="center" wrapText="1"/>
      <protection hidden="1"/>
    </xf>
    <xf numFmtId="49" fontId="393" fillId="3" borderId="2" xfId="0" applyNumberFormat="1" applyFont="1" applyFill="1" applyBorder="1" applyAlignment="1" applyProtection="1">
      <alignment horizontal="center" vertical="center" wrapText="1"/>
      <protection hidden="1"/>
    </xf>
    <xf numFmtId="0" fontId="393" fillId="3" borderId="2" xfId="0" applyFont="1" applyFill="1" applyBorder="1" applyAlignment="1" applyProtection="1">
      <alignment horizontal="center" vertical="center"/>
      <protection hidden="1"/>
    </xf>
    <xf numFmtId="15" fontId="394" fillId="5" borderId="2" xfId="0" applyNumberFormat="1" applyFont="1" applyFill="1" applyBorder="1" applyAlignment="1" applyProtection="1">
      <alignment horizontal="center" vertical="center" wrapText="1"/>
      <protection hidden="1"/>
    </xf>
    <xf numFmtId="0" fontId="350" fillId="20" borderId="42" xfId="51" applyFont="1" applyFill="1" applyBorder="1" applyAlignment="1">
      <alignment horizontal="center" vertical="center"/>
    </xf>
    <xf numFmtId="1" fontId="317" fillId="5" borderId="3" xfId="0" applyNumberFormat="1" applyFont="1" applyFill="1" applyBorder="1" applyAlignment="1" applyProtection="1">
      <alignment horizontal="center" vertical="center"/>
      <protection hidden="1"/>
    </xf>
    <xf numFmtId="1" fontId="317" fillId="5" borderId="4" xfId="0" applyNumberFormat="1" applyFont="1" applyFill="1" applyBorder="1" applyAlignment="1" applyProtection="1">
      <alignment horizontal="center" vertical="center"/>
      <protection hidden="1"/>
    </xf>
    <xf numFmtId="0" fontId="253" fillId="2" borderId="2" xfId="0" applyFont="1" applyFill="1" applyBorder="1" applyAlignment="1" applyProtection="1">
      <alignment horizontal="center"/>
      <protection hidden="1"/>
    </xf>
    <xf numFmtId="167" fontId="199" fillId="2" borderId="2" xfId="4" applyNumberFormat="1" applyFont="1" applyFill="1" applyBorder="1" applyAlignment="1" applyProtection="1">
      <alignment horizontal="center" vertical="center"/>
      <protection hidden="1"/>
    </xf>
    <xf numFmtId="0" fontId="250" fillId="2" borderId="2" xfId="0" applyFont="1" applyFill="1" applyBorder="1" applyAlignment="1" applyProtection="1">
      <alignment horizontal="center" vertical="center"/>
      <protection hidden="1"/>
    </xf>
    <xf numFmtId="167" fontId="251" fillId="2" borderId="2" xfId="17" applyNumberFormat="1" applyFont="1" applyFill="1" applyBorder="1" applyAlignment="1" applyProtection="1">
      <alignment horizontal="left" vertical="center" indent="3"/>
      <protection hidden="1"/>
    </xf>
    <xf numFmtId="0" fontId="394" fillId="5" borderId="2" xfId="0" applyFont="1" applyFill="1" applyBorder="1" applyAlignment="1" applyProtection="1">
      <alignment horizontal="center" vertical="center" wrapText="1"/>
      <protection hidden="1"/>
    </xf>
    <xf numFmtId="14" fontId="0" fillId="0" borderId="2" xfId="0" applyNumberFormat="1" applyBorder="1" applyAlignment="1">
      <alignment horizontal="left" vertical="center"/>
    </xf>
    <xf numFmtId="0" fontId="215" fillId="0" borderId="2" xfId="0" applyFont="1" applyBorder="1" applyAlignment="1">
      <alignment horizontal="center" vertical="center" wrapText="1"/>
    </xf>
    <xf numFmtId="0" fontId="208" fillId="0" borderId="2" xfId="0" applyFont="1" applyBorder="1" applyAlignment="1">
      <alignment horizontal="center" vertical="center"/>
    </xf>
    <xf numFmtId="0" fontId="208" fillId="3" borderId="2" xfId="0" applyFont="1" applyFill="1" applyBorder="1" applyAlignment="1">
      <alignment horizontal="center" vertical="center" wrapText="1"/>
    </xf>
    <xf numFmtId="0" fontId="209" fillId="0" borderId="2" xfId="0" applyFont="1" applyBorder="1" applyAlignment="1">
      <alignment horizontal="center" wrapText="1"/>
    </xf>
    <xf numFmtId="0" fontId="0" fillId="0" borderId="2" xfId="0" applyBorder="1" applyAlignment="1">
      <alignment horizontal="left" vertical="center"/>
    </xf>
    <xf numFmtId="0" fontId="221" fillId="3" borderId="25" xfId="0" applyFont="1" applyFill="1" applyBorder="1" applyAlignment="1">
      <alignment horizontal="center" vertical="center"/>
    </xf>
    <xf numFmtId="0" fontId="221" fillId="3" borderId="33" xfId="0" applyFont="1" applyFill="1" applyBorder="1" applyAlignment="1">
      <alignment horizontal="center" vertical="center"/>
    </xf>
    <xf numFmtId="0" fontId="221" fillId="3" borderId="28" xfId="0" applyFont="1" applyFill="1" applyBorder="1" applyAlignment="1">
      <alignment horizontal="center" vertical="center"/>
    </xf>
    <xf numFmtId="0" fontId="245" fillId="0" borderId="3" xfId="0" applyFont="1" applyBorder="1" applyAlignment="1">
      <alignment horizontal="left" vertical="center" wrapText="1"/>
    </xf>
    <xf numFmtId="0" fontId="245" fillId="0" borderId="46" xfId="0" applyFont="1" applyBorder="1" applyAlignment="1">
      <alignment horizontal="left" vertical="center" wrapText="1"/>
    </xf>
    <xf numFmtId="0" fontId="245" fillId="0" borderId="4" xfId="0" applyFont="1" applyBorder="1" applyAlignment="1">
      <alignment horizontal="left" vertical="center" wrapText="1"/>
    </xf>
    <xf numFmtId="0" fontId="31" fillId="0" borderId="25" xfId="0" applyFont="1" applyBorder="1" applyAlignment="1">
      <alignment horizontal="center" vertical="top"/>
    </xf>
    <xf numFmtId="0" fontId="31" fillId="0" borderId="28" xfId="0" applyFont="1" applyBorder="1" applyAlignment="1">
      <alignment horizontal="center" vertical="top"/>
    </xf>
    <xf numFmtId="0" fontId="31" fillId="0" borderId="25" xfId="0" applyFont="1" applyBorder="1" applyAlignment="1">
      <alignment horizontal="center"/>
    </xf>
    <xf numFmtId="0" fontId="31" fillId="0" borderId="33" xfId="0" applyFont="1" applyBorder="1" applyAlignment="1">
      <alignment horizontal="center"/>
    </xf>
    <xf numFmtId="0" fontId="31" fillId="0" borderId="28" xfId="0" applyFont="1" applyBorder="1" applyAlignment="1">
      <alignment horizontal="center"/>
    </xf>
    <xf numFmtId="0" fontId="31" fillId="0" borderId="5" xfId="0" applyFont="1" applyBorder="1" applyAlignment="1">
      <alignment horizontal="center" vertical="top"/>
    </xf>
    <xf numFmtId="0" fontId="209" fillId="0" borderId="2" xfId="0" applyFont="1" applyBorder="1" applyAlignment="1">
      <alignment horizontal="left"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31" fillId="3" borderId="0" xfId="0" applyFont="1" applyFill="1" applyAlignment="1">
      <alignment horizontal="center" vertical="top"/>
    </xf>
    <xf numFmtId="0" fontId="209" fillId="0" borderId="2" xfId="0" applyFont="1" applyBorder="1" applyAlignment="1">
      <alignment horizontal="left" vertical="center" wrapText="1"/>
    </xf>
    <xf numFmtId="0" fontId="278" fillId="9" borderId="44" xfId="0" applyFont="1" applyFill="1" applyBorder="1" applyAlignment="1">
      <alignment horizontal="center" vertical="center" wrapText="1"/>
    </xf>
    <xf numFmtId="0" fontId="278" fillId="9" borderId="45" xfId="0" applyFont="1" applyFill="1" applyBorder="1" applyAlignment="1">
      <alignment horizontal="center" vertical="center" wrapText="1"/>
    </xf>
    <xf numFmtId="0" fontId="279" fillId="25" borderId="66" xfId="0" applyFont="1" applyFill="1" applyBorder="1" applyAlignment="1">
      <alignment horizontal="center" vertical="center" wrapText="1"/>
    </xf>
    <xf numFmtId="0" fontId="279" fillId="25" borderId="64" xfId="0" applyFont="1" applyFill="1" applyBorder="1" applyAlignment="1">
      <alignment horizontal="center" vertical="center" wrapText="1"/>
    </xf>
    <xf numFmtId="0" fontId="281" fillId="25" borderId="66" xfId="0" applyFont="1" applyFill="1" applyBorder="1" applyAlignment="1">
      <alignment horizontal="center" vertical="center" wrapText="1"/>
    </xf>
    <xf numFmtId="0" fontId="281" fillId="25" borderId="63" xfId="0" applyFont="1" applyFill="1" applyBorder="1" applyAlignment="1">
      <alignment horizontal="center" vertical="center" wrapText="1"/>
    </xf>
    <xf numFmtId="0" fontId="0" fillId="3" borderId="5" xfId="0" applyFill="1" applyBorder="1" applyAlignment="1">
      <alignment horizontal="center" vertical="top"/>
    </xf>
    <xf numFmtId="0" fontId="209" fillId="3" borderId="2" xfId="0" applyFont="1" applyFill="1" applyBorder="1" applyAlignment="1">
      <alignment horizontal="left" vertical="center"/>
    </xf>
    <xf numFmtId="0" fontId="209"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208" fillId="0" borderId="6" xfId="0" applyFont="1" applyBorder="1" applyAlignment="1">
      <alignment horizontal="left" vertical="center"/>
    </xf>
    <xf numFmtId="0" fontId="208" fillId="0" borderId="7" xfId="0" applyFont="1" applyBorder="1" applyAlignment="1">
      <alignment horizontal="left" vertical="center"/>
    </xf>
    <xf numFmtId="0" fontId="208" fillId="0" borderId="13" xfId="0" applyFont="1" applyBorder="1" applyAlignment="1">
      <alignment horizontal="left" vertical="center"/>
    </xf>
    <xf numFmtId="0" fontId="208" fillId="3" borderId="8" xfId="0" applyFont="1" applyFill="1" applyBorder="1" applyAlignment="1">
      <alignment horizontal="left" vertical="center" wrapText="1"/>
    </xf>
    <xf numFmtId="0" fontId="208" fillId="3" borderId="2" xfId="0" applyFont="1" applyFill="1" applyBorder="1" applyAlignment="1">
      <alignment horizontal="left" vertical="center" wrapText="1"/>
    </xf>
    <xf numFmtId="0" fontId="208" fillId="3" borderId="14" xfId="0" applyFont="1" applyFill="1" applyBorder="1" applyAlignment="1">
      <alignment horizontal="left" vertical="center" wrapText="1"/>
    </xf>
    <xf numFmtId="0" fontId="209" fillId="0" borderId="8" xfId="0" applyFont="1" applyBorder="1" applyAlignment="1">
      <alignment horizontal="left" wrapText="1"/>
    </xf>
    <xf numFmtId="0" fontId="209" fillId="0" borderId="2" xfId="0" applyFont="1" applyBorder="1" applyAlignment="1">
      <alignment horizontal="left" wrapText="1"/>
    </xf>
    <xf numFmtId="0" fontId="209"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215" fillId="0" borderId="25" xfId="0" applyFont="1" applyBorder="1" applyAlignment="1">
      <alignment horizontal="center" vertical="center" wrapText="1"/>
    </xf>
    <xf numFmtId="0" fontId="215" fillId="0" borderId="33" xfId="0" applyFont="1" applyBorder="1" applyAlignment="1">
      <alignment horizontal="center" vertical="center" wrapText="1"/>
    </xf>
    <xf numFmtId="0" fontId="215" fillId="0" borderId="28" xfId="0" applyFont="1" applyBorder="1" applyAlignment="1">
      <alignment horizontal="center" vertical="center" wrapText="1"/>
    </xf>
    <xf numFmtId="0" fontId="221" fillId="3" borderId="2" xfId="0" applyFont="1" applyFill="1" applyBorder="1" applyAlignment="1">
      <alignment horizontal="center" vertical="center"/>
    </xf>
    <xf numFmtId="0" fontId="245" fillId="3" borderId="3" xfId="0" applyFont="1" applyFill="1" applyBorder="1" applyAlignment="1">
      <alignment horizontal="left" vertical="center" wrapText="1"/>
    </xf>
    <xf numFmtId="0" fontId="245" fillId="3" borderId="46" xfId="0" applyFont="1" applyFill="1" applyBorder="1" applyAlignment="1">
      <alignment horizontal="left" vertical="center" wrapText="1"/>
    </xf>
    <xf numFmtId="0" fontId="245" fillId="3" borderId="4" xfId="0" applyFont="1" applyFill="1" applyBorder="1" applyAlignment="1">
      <alignment horizontal="left" vertical="center" wrapText="1"/>
    </xf>
    <xf numFmtId="0" fontId="208" fillId="0" borderId="17" xfId="0" applyFont="1" applyBorder="1" applyAlignment="1">
      <alignment horizontal="left" vertical="center"/>
    </xf>
    <xf numFmtId="0" fontId="208" fillId="0" borderId="18" xfId="0" applyFont="1" applyBorder="1" applyAlignment="1">
      <alignment horizontal="left" vertical="center"/>
    </xf>
    <xf numFmtId="0" fontId="208" fillId="0" borderId="19" xfId="0" applyFont="1" applyBorder="1" applyAlignment="1">
      <alignment horizontal="left" vertical="center"/>
    </xf>
    <xf numFmtId="0" fontId="260" fillId="3" borderId="67" xfId="0" applyFont="1" applyFill="1" applyBorder="1" applyAlignment="1">
      <alignment horizontal="left" vertical="center" wrapText="1"/>
    </xf>
    <xf numFmtId="0" fontId="260" fillId="3" borderId="33" xfId="0" applyFont="1" applyFill="1" applyBorder="1" applyAlignment="1">
      <alignment horizontal="left" vertical="center" wrapText="1"/>
    </xf>
    <xf numFmtId="0" fontId="260" fillId="3" borderId="68" xfId="0" applyFont="1" applyFill="1" applyBorder="1" applyAlignment="1">
      <alignment horizontal="left" vertical="center" wrapText="1"/>
    </xf>
    <xf numFmtId="0" fontId="208" fillId="3" borderId="67" xfId="0" applyFont="1" applyFill="1" applyBorder="1" applyAlignment="1">
      <alignment horizontal="left" vertical="center" wrapText="1"/>
    </xf>
    <xf numFmtId="0" fontId="208" fillId="3" borderId="33" xfId="0" applyFont="1" applyFill="1" applyBorder="1" applyAlignment="1">
      <alignment horizontal="left" vertical="center" wrapText="1"/>
    </xf>
    <xf numFmtId="0" fontId="208" fillId="3" borderId="68" xfId="0" applyFont="1" applyFill="1" applyBorder="1" applyAlignment="1">
      <alignment horizontal="left" vertical="center" wrapText="1"/>
    </xf>
    <xf numFmtId="0" fontId="209" fillId="0" borderId="67" xfId="0" applyFont="1" applyBorder="1" applyAlignment="1">
      <alignment horizontal="left" wrapText="1"/>
    </xf>
    <xf numFmtId="0" fontId="209" fillId="0" borderId="33" xfId="0" applyFont="1" applyBorder="1" applyAlignment="1">
      <alignment horizontal="left" wrapText="1"/>
    </xf>
    <xf numFmtId="0" fontId="209" fillId="0" borderId="68" xfId="0" applyFont="1" applyBorder="1" applyAlignment="1">
      <alignment horizontal="left" wrapText="1"/>
    </xf>
    <xf numFmtId="0" fontId="215" fillId="0" borderId="0" xfId="0" applyFont="1" applyAlignment="1">
      <alignment horizontal="center" vertical="top"/>
    </xf>
    <xf numFmtId="0" fontId="215" fillId="9" borderId="25" xfId="0" applyFont="1" applyFill="1" applyBorder="1" applyAlignment="1">
      <alignment horizontal="center"/>
    </xf>
    <xf numFmtId="0" fontId="215" fillId="9" borderId="33" xfId="0" applyFont="1" applyFill="1" applyBorder="1" applyAlignment="1">
      <alignment horizontal="center"/>
    </xf>
    <xf numFmtId="0" fontId="215" fillId="9" borderId="28" xfId="0" applyFont="1" applyFill="1" applyBorder="1" applyAlignment="1">
      <alignment horizontal="center"/>
    </xf>
    <xf numFmtId="0" fontId="215" fillId="0" borderId="2" xfId="0" applyFont="1" applyBorder="1" applyAlignment="1">
      <alignment horizontal="center" wrapText="1"/>
    </xf>
    <xf numFmtId="0" fontId="387" fillId="0" borderId="3" xfId="0" applyFont="1" applyBorder="1" applyAlignment="1">
      <alignment horizontal="left" vertical="center" wrapText="1"/>
    </xf>
    <xf numFmtId="0" fontId="387" fillId="0" borderId="46" xfId="0" applyFont="1" applyBorder="1" applyAlignment="1">
      <alignment horizontal="left" vertical="center" wrapText="1"/>
    </xf>
    <xf numFmtId="0" fontId="387" fillId="0" borderId="4" xfId="0" applyFont="1" applyBorder="1" applyAlignment="1">
      <alignment horizontal="left" vertical="center" wrapText="1"/>
    </xf>
    <xf numFmtId="0" fontId="386" fillId="43" borderId="2" xfId="0" applyFont="1" applyFill="1" applyBorder="1" applyAlignment="1">
      <alignment horizontal="left" vertical="center" wrapText="1"/>
    </xf>
    <xf numFmtId="0" fontId="386" fillId="9" borderId="25" xfId="0" applyFont="1" applyFill="1" applyBorder="1" applyAlignment="1">
      <alignment horizontal="left" vertical="center" wrapText="1"/>
    </xf>
    <xf numFmtId="0" fontId="386" fillId="9" borderId="33" xfId="0" applyFont="1" applyFill="1" applyBorder="1" applyAlignment="1">
      <alignment horizontal="left" vertical="center" wrapText="1"/>
    </xf>
    <xf numFmtId="0" fontId="386" fillId="9" borderId="28" xfId="0" applyFont="1" applyFill="1" applyBorder="1" applyAlignment="1">
      <alignment horizontal="left" vertical="center" wrapText="1"/>
    </xf>
    <xf numFmtId="0" fontId="221" fillId="0" borderId="32" xfId="0" applyFont="1" applyBorder="1" applyAlignment="1">
      <alignment horizontal="center" vertical="center"/>
    </xf>
    <xf numFmtId="0" fontId="221" fillId="0" borderId="33" xfId="0" applyFont="1" applyBorder="1" applyAlignment="1">
      <alignment horizontal="center" vertical="center"/>
    </xf>
    <xf numFmtId="0" fontId="318" fillId="10" borderId="25" xfId="0" applyFont="1" applyFill="1" applyBorder="1" applyAlignment="1" applyProtection="1">
      <alignment horizontal="center" vertical="center" wrapText="1"/>
      <protection hidden="1"/>
    </xf>
    <xf numFmtId="0" fontId="318" fillId="10" borderId="28" xfId="0" applyFont="1" applyFill="1" applyBorder="1" applyAlignment="1" applyProtection="1">
      <alignment horizontal="center" vertical="center" wrapText="1"/>
      <protection hidden="1"/>
    </xf>
    <xf numFmtId="0" fontId="318" fillId="10" borderId="33" xfId="0" applyFont="1" applyFill="1" applyBorder="1" applyAlignment="1" applyProtection="1">
      <alignment horizontal="center" vertical="center" wrapText="1"/>
      <protection hidden="1"/>
    </xf>
    <xf numFmtId="0" fontId="319" fillId="10" borderId="33" xfId="0" applyFont="1" applyFill="1" applyBorder="1" applyAlignment="1" applyProtection="1">
      <alignment horizontal="left" vertical="center" wrapText="1"/>
      <protection hidden="1"/>
    </xf>
    <xf numFmtId="0" fontId="310" fillId="0" borderId="23" xfId="0" applyFont="1" applyBorder="1" applyAlignment="1">
      <alignment horizontal="center" vertical="center" wrapText="1" readingOrder="1"/>
    </xf>
    <xf numFmtId="0" fontId="310" fillId="0" borderId="5" xfId="0" applyFont="1" applyBorder="1" applyAlignment="1">
      <alignment horizontal="center" vertical="center" wrapText="1" readingOrder="1"/>
    </xf>
    <xf numFmtId="0" fontId="310" fillId="0" borderId="24" xfId="0" applyFont="1" applyBorder="1" applyAlignment="1">
      <alignment horizontal="center" vertical="center" wrapText="1" readingOrder="1"/>
    </xf>
    <xf numFmtId="0" fontId="310" fillId="0" borderId="20" xfId="0" applyFont="1" applyBorder="1" applyAlignment="1">
      <alignment horizontal="center" vertical="center" wrapText="1" readingOrder="1"/>
    </xf>
    <xf numFmtId="0" fontId="310" fillId="0" borderId="0" xfId="0" applyFont="1" applyAlignment="1">
      <alignment horizontal="center" vertical="center" wrapText="1" readingOrder="1"/>
    </xf>
    <xf numFmtId="0" fontId="310" fillId="0" borderId="35" xfId="0" applyFont="1" applyBorder="1" applyAlignment="1">
      <alignment horizontal="center" vertical="center" wrapText="1" readingOrder="1"/>
    </xf>
    <xf numFmtId="0" fontId="310" fillId="0" borderId="26" xfId="0" applyFont="1" applyBorder="1" applyAlignment="1">
      <alignment horizontal="center" vertical="center" wrapText="1" readingOrder="1"/>
    </xf>
    <xf numFmtId="0" fontId="310" fillId="0" borderId="32" xfId="0" applyFont="1" applyBorder="1" applyAlignment="1">
      <alignment horizontal="center" vertical="center" wrapText="1" readingOrder="1"/>
    </xf>
    <xf numFmtId="0" fontId="310" fillId="0" borderId="27" xfId="0" applyFont="1" applyBorder="1" applyAlignment="1">
      <alignment horizontal="center" vertical="center" wrapText="1" readingOrder="1"/>
    </xf>
    <xf numFmtId="0" fontId="241" fillId="0" borderId="2" xfId="0" applyFont="1" applyBorder="1" applyAlignment="1">
      <alignment horizontal="center" vertical="center" wrapText="1"/>
    </xf>
    <xf numFmtId="0" fontId="241" fillId="0" borderId="3" xfId="0" applyFont="1" applyBorder="1" applyAlignment="1">
      <alignment horizontal="center" vertical="center" wrapText="1"/>
    </xf>
    <xf numFmtId="0" fontId="241" fillId="0" borderId="33" xfId="0" applyFont="1" applyBorder="1" applyAlignment="1">
      <alignment horizontal="center" vertical="center" wrapText="1"/>
    </xf>
    <xf numFmtId="0" fontId="241" fillId="0" borderId="4" xfId="0" applyFont="1" applyBorder="1" applyAlignment="1">
      <alignment horizontal="center" vertical="center" wrapText="1"/>
    </xf>
    <xf numFmtId="0" fontId="224" fillId="0" borderId="25" xfId="0" applyFont="1" applyBorder="1" applyAlignment="1">
      <alignment horizontal="center" vertical="center"/>
    </xf>
    <xf numFmtId="0" fontId="224" fillId="0" borderId="28" xfId="0" applyFont="1" applyBorder="1" applyAlignment="1">
      <alignment horizontal="center" vertical="center"/>
    </xf>
    <xf numFmtId="0" fontId="224" fillId="11" borderId="2" xfId="0" applyFont="1" applyFill="1" applyBorder="1" applyAlignment="1">
      <alignment horizontal="center" vertical="center" wrapText="1"/>
    </xf>
    <xf numFmtId="0" fontId="224" fillId="11" borderId="2" xfId="0" applyFont="1" applyFill="1" applyBorder="1" applyAlignment="1">
      <alignment horizontal="center" vertical="center"/>
    </xf>
    <xf numFmtId="0" fontId="226" fillId="0" borderId="3" xfId="0" applyFont="1" applyBorder="1" applyAlignment="1">
      <alignment horizontal="center" vertical="center"/>
    </xf>
    <xf numFmtId="0" fontId="226" fillId="0" borderId="46" xfId="0" applyFont="1" applyBorder="1" applyAlignment="1">
      <alignment horizontal="center" vertical="center"/>
    </xf>
    <xf numFmtId="0" fontId="226" fillId="0" borderId="4" xfId="0" applyFont="1" applyBorder="1" applyAlignment="1">
      <alignment horizontal="center" vertical="center"/>
    </xf>
    <xf numFmtId="170" fontId="225" fillId="11" borderId="43" xfId="0" applyNumberFormat="1" applyFont="1" applyFill="1" applyBorder="1" applyAlignment="1">
      <alignment horizontal="center" vertical="center"/>
    </xf>
    <xf numFmtId="170" fontId="225" fillId="11" borderId="0" xfId="0" applyNumberFormat="1" applyFont="1" applyFill="1" applyAlignment="1">
      <alignment horizontal="center" vertical="center"/>
    </xf>
    <xf numFmtId="0" fontId="224" fillId="11" borderId="23" xfId="0" applyFont="1" applyFill="1" applyBorder="1" applyAlignment="1">
      <alignment horizontal="center" vertical="center"/>
    </xf>
    <xf numFmtId="0" fontId="224" fillId="11" borderId="24" xfId="0" applyFont="1" applyFill="1" applyBorder="1" applyAlignment="1">
      <alignment horizontal="center" vertical="center"/>
    </xf>
    <xf numFmtId="0" fontId="224" fillId="11" borderId="26" xfId="0" applyFont="1" applyFill="1" applyBorder="1" applyAlignment="1">
      <alignment horizontal="center" vertical="center"/>
    </xf>
    <xf numFmtId="0" fontId="224" fillId="11" borderId="27" xfId="0" applyFont="1" applyFill="1" applyBorder="1" applyAlignment="1">
      <alignment horizontal="center" vertical="center"/>
    </xf>
    <xf numFmtId="0" fontId="222" fillId="0" borderId="49" xfId="18" applyFont="1" applyBorder="1" applyAlignment="1">
      <alignment horizontal="center" vertical="center"/>
    </xf>
    <xf numFmtId="0" fontId="222" fillId="0" borderId="22" xfId="18" applyFont="1" applyBorder="1" applyAlignment="1">
      <alignment horizontal="center" vertical="center"/>
    </xf>
    <xf numFmtId="0" fontId="222" fillId="0" borderId="50" xfId="18" applyFont="1" applyBorder="1" applyAlignment="1">
      <alignment horizontal="center" vertical="center"/>
    </xf>
    <xf numFmtId="0" fontId="223" fillId="0" borderId="43" xfId="0" applyFont="1" applyBorder="1" applyAlignment="1">
      <alignment horizontal="center" vertical="center"/>
    </xf>
    <xf numFmtId="0" fontId="223" fillId="0" borderId="0" xfId="0" applyFont="1" applyAlignment="1">
      <alignment horizontal="center" vertical="center"/>
    </xf>
    <xf numFmtId="0" fontId="223" fillId="0" borderId="47" xfId="0" applyFont="1" applyBorder="1" applyAlignment="1">
      <alignment horizontal="center" vertical="center"/>
    </xf>
    <xf numFmtId="0" fontId="224" fillId="11" borderId="25" xfId="0" applyFont="1" applyFill="1" applyBorder="1" applyAlignment="1">
      <alignment horizontal="center" vertical="center"/>
    </xf>
    <xf numFmtId="0" fontId="224" fillId="11" borderId="33" xfId="0" applyFont="1" applyFill="1" applyBorder="1" applyAlignment="1">
      <alignment horizontal="center" vertical="center"/>
    </xf>
    <xf numFmtId="0" fontId="224" fillId="11" borderId="28" xfId="0" applyFont="1" applyFill="1" applyBorder="1" applyAlignment="1">
      <alignment horizontal="center" vertical="center"/>
    </xf>
    <xf numFmtId="0" fontId="224" fillId="3" borderId="0" xfId="0" applyFont="1" applyFill="1" applyAlignment="1">
      <alignment horizontal="center" vertical="center"/>
    </xf>
    <xf numFmtId="0" fontId="226" fillId="0" borderId="17" xfId="0" applyFont="1" applyBorder="1" applyAlignment="1">
      <alignment horizontal="center" vertical="center"/>
    </xf>
    <xf numFmtId="0" fontId="226" fillId="0" borderId="18" xfId="0" applyFont="1" applyBorder="1" applyAlignment="1">
      <alignment horizontal="center" vertical="center"/>
    </xf>
    <xf numFmtId="0" fontId="226" fillId="0" borderId="19" xfId="0" applyFont="1" applyBorder="1" applyAlignment="1">
      <alignment horizontal="center" vertical="center"/>
    </xf>
    <xf numFmtId="0" fontId="226" fillId="0" borderId="51" xfId="0" applyFont="1" applyBorder="1" applyAlignment="1">
      <alignment horizontal="center" vertical="center"/>
    </xf>
    <xf numFmtId="0" fontId="226" fillId="0" borderId="52" xfId="0" applyFont="1" applyBorder="1" applyAlignment="1">
      <alignment horizontal="center" vertical="center"/>
    </xf>
    <xf numFmtId="44" fontId="226" fillId="0" borderId="51" xfId="2" applyFont="1" applyFill="1" applyBorder="1" applyAlignment="1">
      <alignment horizontal="center" vertical="center"/>
    </xf>
    <xf numFmtId="44" fontId="226" fillId="0" borderId="52" xfId="2" applyFont="1" applyFill="1" applyBorder="1" applyAlignment="1">
      <alignment horizontal="center" vertical="center"/>
    </xf>
    <xf numFmtId="44" fontId="226" fillId="0" borderId="53" xfId="2" applyFont="1" applyFill="1" applyBorder="1" applyAlignment="1">
      <alignment horizontal="center" vertical="center"/>
    </xf>
    <xf numFmtId="0" fontId="235" fillId="13" borderId="43" xfId="0" applyFont="1" applyFill="1" applyBorder="1" applyAlignment="1">
      <alignment horizontal="center"/>
    </xf>
    <xf numFmtId="0" fontId="235" fillId="13" borderId="0" xfId="0" applyFont="1" applyFill="1" applyAlignment="1">
      <alignment horizontal="center"/>
    </xf>
    <xf numFmtId="0" fontId="235" fillId="13" borderId="47" xfId="0" applyFont="1" applyFill="1" applyBorder="1" applyAlignment="1">
      <alignment horizontal="center"/>
    </xf>
    <xf numFmtId="0" fontId="240" fillId="0" borderId="2" xfId="0" applyFont="1" applyBorder="1" applyAlignment="1">
      <alignment horizontal="left" vertical="center" wrapText="1"/>
    </xf>
    <xf numFmtId="0" fontId="240" fillId="0" borderId="2" xfId="0" applyFont="1" applyBorder="1" applyAlignment="1">
      <alignment horizontal="left" vertical="center"/>
    </xf>
    <xf numFmtId="0" fontId="226" fillId="0" borderId="53" xfId="0" applyFont="1" applyBorder="1" applyAlignment="1">
      <alignment horizontal="center" vertical="center"/>
    </xf>
    <xf numFmtId="0" fontId="223" fillId="0" borderId="44" xfId="0" applyFont="1" applyBorder="1" applyAlignment="1">
      <alignment horizontal="center" vertical="center"/>
    </xf>
    <xf numFmtId="0" fontId="223" fillId="0" borderId="45" xfId="0" applyFont="1" applyBorder="1" applyAlignment="1">
      <alignment horizontal="center" vertical="center"/>
    </xf>
    <xf numFmtId="0" fontId="223" fillId="0" borderId="48" xfId="0" applyFont="1" applyBorder="1" applyAlignment="1">
      <alignment horizontal="center" vertical="center"/>
    </xf>
    <xf numFmtId="0" fontId="208" fillId="0" borderId="6" xfId="0" applyFont="1" applyBorder="1" applyAlignment="1">
      <alignment horizontal="center" vertical="center"/>
    </xf>
    <xf numFmtId="0" fontId="208" fillId="0" borderId="7" xfId="0" applyFont="1" applyBorder="1" applyAlignment="1">
      <alignment horizontal="center" vertical="center"/>
    </xf>
    <xf numFmtId="0" fontId="208" fillId="0" borderId="13" xfId="0" applyFont="1" applyBorder="1" applyAlignment="1">
      <alignment horizontal="center" vertical="center"/>
    </xf>
    <xf numFmtId="0" fontId="208" fillId="3" borderId="8" xfId="0" applyFont="1" applyFill="1" applyBorder="1" applyAlignment="1">
      <alignment horizontal="center" vertical="center" wrapText="1"/>
    </xf>
    <xf numFmtId="0" fontId="208" fillId="3" borderId="14" xfId="0" applyFont="1" applyFill="1" applyBorder="1" applyAlignment="1">
      <alignment horizontal="center" vertical="center" wrapText="1"/>
    </xf>
    <xf numFmtId="0" fontId="241" fillId="3" borderId="2" xfId="0" applyFont="1" applyFill="1" applyBorder="1" applyAlignment="1">
      <alignment horizontal="center" vertical="center" wrapText="1"/>
    </xf>
    <xf numFmtId="0" fontId="241" fillId="3" borderId="3" xfId="0" applyFont="1" applyFill="1" applyBorder="1" applyAlignment="1">
      <alignment horizontal="center" vertical="center" wrapText="1"/>
    </xf>
    <xf numFmtId="0" fontId="221" fillId="0" borderId="2" xfId="0" applyFont="1" applyBorder="1" applyAlignment="1">
      <alignment horizontal="center" vertical="center" wrapText="1"/>
    </xf>
    <xf numFmtId="0" fontId="221" fillId="0" borderId="3" xfId="0" applyFont="1" applyBorder="1" applyAlignment="1">
      <alignment horizontal="center" vertical="center" wrapText="1"/>
    </xf>
    <xf numFmtId="0" fontId="358" fillId="0" borderId="2" xfId="0" applyFont="1" applyBorder="1" applyAlignment="1">
      <alignment horizontal="center" vertical="center" wrapText="1"/>
    </xf>
    <xf numFmtId="0" fontId="359" fillId="0" borderId="25" xfId="0" applyFont="1" applyBorder="1" applyAlignment="1">
      <alignment horizontal="center" vertical="center"/>
    </xf>
    <xf numFmtId="0" fontId="359" fillId="0" borderId="33" xfId="0" applyFont="1" applyBorder="1" applyAlignment="1">
      <alignment horizontal="center" vertical="center"/>
    </xf>
    <xf numFmtId="0" fontId="359" fillId="0" borderId="28" xfId="0" applyFont="1" applyBorder="1" applyAlignment="1">
      <alignment horizontal="center" vertical="center"/>
    </xf>
    <xf numFmtId="0" fontId="82" fillId="0" borderId="2" xfId="0" applyFont="1" applyBorder="1" applyAlignment="1">
      <alignment horizontal="center" vertical="center" wrapText="1"/>
    </xf>
    <xf numFmtId="0" fontId="82" fillId="0" borderId="25" xfId="0" applyFont="1" applyBorder="1" applyAlignment="1">
      <alignment horizontal="center" vertical="center" wrapText="1"/>
    </xf>
    <xf numFmtId="0" fontId="82" fillId="0" borderId="33" xfId="0" applyFont="1" applyBorder="1" applyAlignment="1">
      <alignment horizontal="center" vertical="center" wrapText="1"/>
    </xf>
    <xf numFmtId="0" fontId="82" fillId="0" borderId="28" xfId="0" applyFont="1" applyBorder="1" applyAlignment="1">
      <alignment horizontal="center" vertical="center" wrapText="1"/>
    </xf>
    <xf numFmtId="0" fontId="359" fillId="0" borderId="25" xfId="0" applyFont="1" applyBorder="1" applyAlignment="1">
      <alignment horizontal="center" vertical="center" wrapText="1"/>
    </xf>
    <xf numFmtId="0" fontId="359" fillId="0" borderId="33" xfId="0" applyFont="1" applyBorder="1" applyAlignment="1">
      <alignment horizontal="center" vertical="center" wrapText="1"/>
    </xf>
    <xf numFmtId="0" fontId="359" fillId="0" borderId="28" xfId="0" applyFont="1" applyBorder="1" applyAlignment="1">
      <alignment horizontal="center" vertical="center" wrapText="1"/>
    </xf>
    <xf numFmtId="0" fontId="362" fillId="0" borderId="25" xfId="0" applyFont="1" applyBorder="1" applyAlignment="1">
      <alignment horizontal="center" vertical="center" wrapText="1"/>
    </xf>
    <xf numFmtId="0" fontId="362" fillId="0" borderId="33" xfId="0" applyFont="1" applyBorder="1" applyAlignment="1">
      <alignment horizontal="center" vertical="center" wrapText="1"/>
    </xf>
    <xf numFmtId="0" fontId="362" fillId="0" borderId="28" xfId="0" applyFont="1" applyBorder="1" applyAlignment="1">
      <alignment horizontal="center" vertical="center" wrapText="1"/>
    </xf>
    <xf numFmtId="0" fontId="361" fillId="0" borderId="25" xfId="0" applyFont="1" applyBorder="1" applyAlignment="1">
      <alignment horizontal="center" vertical="center" wrapText="1"/>
    </xf>
    <xf numFmtId="0" fontId="361" fillId="0" borderId="33" xfId="0" applyFont="1" applyBorder="1" applyAlignment="1">
      <alignment horizontal="center" vertical="center" wrapText="1"/>
    </xf>
    <xf numFmtId="0" fontId="361" fillId="0" borderId="28" xfId="0" applyFont="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57" fillId="35" borderId="2" xfId="0" applyFont="1" applyFill="1" applyBorder="1" applyAlignment="1">
      <alignment horizontal="center" vertical="center" wrapText="1"/>
    </xf>
    <xf numFmtId="0" fontId="360" fillId="0" borderId="25" xfId="0" applyFont="1" applyBorder="1" applyAlignment="1">
      <alignment horizontal="center" vertical="center" wrapText="1"/>
    </xf>
    <xf numFmtId="0" fontId="360" fillId="0" borderId="33" xfId="0" applyFont="1" applyBorder="1" applyAlignment="1">
      <alignment horizontal="center" vertical="center" wrapText="1"/>
    </xf>
    <xf numFmtId="0" fontId="360" fillId="0" borderId="28" xfId="0" applyFont="1" applyBorder="1" applyAlignment="1">
      <alignment horizontal="center" vertical="center" wrapText="1"/>
    </xf>
    <xf numFmtId="0" fontId="363" fillId="0" borderId="25" xfId="0" applyFont="1" applyBorder="1" applyAlignment="1">
      <alignment horizontal="center" vertical="center" wrapText="1"/>
    </xf>
    <xf numFmtId="0" fontId="363" fillId="0" borderId="33" xfId="0" applyFont="1" applyBorder="1" applyAlignment="1">
      <alignment horizontal="center" vertical="center" wrapText="1"/>
    </xf>
    <xf numFmtId="0" fontId="363" fillId="0" borderId="28" xfId="0" applyFont="1" applyBorder="1" applyAlignment="1">
      <alignment horizontal="center" vertical="center" wrapText="1"/>
    </xf>
    <xf numFmtId="0" fontId="364" fillId="0" borderId="25" xfId="0" applyFont="1" applyBorder="1" applyAlignment="1">
      <alignment horizontal="center" vertical="center" wrapText="1"/>
    </xf>
    <xf numFmtId="0" fontId="364" fillId="0" borderId="33" xfId="0" applyFont="1" applyBorder="1" applyAlignment="1">
      <alignment horizontal="center" vertical="center" wrapText="1"/>
    </xf>
    <xf numFmtId="0" fontId="364" fillId="0" borderId="28" xfId="0" applyFont="1" applyBorder="1" applyAlignment="1">
      <alignment horizontal="center" vertical="center" wrapText="1"/>
    </xf>
    <xf numFmtId="0" fontId="358" fillId="3" borderId="2" xfId="0" applyFont="1" applyFill="1" applyBorder="1" applyAlignment="1">
      <alignment horizontal="center" vertical="center" wrapText="1"/>
    </xf>
    <xf numFmtId="0" fontId="363" fillId="3" borderId="25" xfId="0" applyFont="1" applyFill="1" applyBorder="1" applyAlignment="1">
      <alignment horizontal="center" vertical="center" wrapText="1"/>
    </xf>
    <xf numFmtId="0" fontId="363" fillId="3" borderId="33" xfId="0" applyFont="1" applyFill="1" applyBorder="1" applyAlignment="1">
      <alignment horizontal="center" vertical="center" wrapText="1"/>
    </xf>
    <xf numFmtId="0" fontId="363" fillId="3" borderId="28" xfId="0" applyFont="1" applyFill="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0" fillId="0" borderId="25" xfId="0"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358" fillId="0" borderId="25" xfId="0" applyFont="1" applyBorder="1" applyAlignment="1">
      <alignment horizontal="center" vertical="center" wrapText="1"/>
    </xf>
    <xf numFmtId="0" fontId="358" fillId="0" borderId="33" xfId="0" applyFont="1" applyBorder="1" applyAlignment="1">
      <alignment horizontal="center" vertical="center" wrapText="1"/>
    </xf>
    <xf numFmtId="0" fontId="358" fillId="0" borderId="28" xfId="0" applyFont="1" applyBorder="1" applyAlignment="1">
      <alignment horizontal="center" vertical="center" wrapText="1"/>
    </xf>
    <xf numFmtId="0" fontId="358" fillId="0" borderId="0" xfId="0" applyFont="1" applyAlignment="1">
      <alignment horizontal="center" vertical="center" wrapText="1"/>
    </xf>
    <xf numFmtId="14" fontId="358" fillId="0" borderId="2" xfId="0" applyNumberFormat="1" applyFont="1" applyBorder="1" applyAlignment="1">
      <alignment horizontal="center" vertical="center" wrapText="1"/>
    </xf>
    <xf numFmtId="0" fontId="79" fillId="0" borderId="25" xfId="0" applyFont="1" applyBorder="1" applyAlignment="1">
      <alignment horizontal="center" vertical="center" wrapText="1"/>
    </xf>
    <xf numFmtId="0" fontId="77" fillId="0" borderId="25" xfId="0" applyFont="1" applyBorder="1" applyAlignment="1">
      <alignment horizontal="center" vertical="center" wrapText="1"/>
    </xf>
    <xf numFmtId="0" fontId="78" fillId="0" borderId="33" xfId="0" applyFont="1" applyBorder="1" applyAlignment="1">
      <alignment horizontal="center" vertical="center" wrapText="1"/>
    </xf>
    <xf numFmtId="0" fontId="78" fillId="0" borderId="28" xfId="0" applyFont="1" applyBorder="1" applyAlignment="1">
      <alignment horizontal="center" vertical="center" wrapText="1"/>
    </xf>
    <xf numFmtId="0" fontId="79" fillId="0" borderId="33" xfId="0" applyFont="1" applyBorder="1" applyAlignment="1">
      <alignment horizontal="center" vertical="center" wrapText="1"/>
    </xf>
    <xf numFmtId="0" fontId="79" fillId="0" borderId="28" xfId="0" applyFont="1" applyBorder="1" applyAlignment="1">
      <alignment horizontal="center" vertical="center" wrapText="1"/>
    </xf>
    <xf numFmtId="0" fontId="263" fillId="0" borderId="25" xfId="0" applyFont="1" applyBorder="1" applyAlignment="1">
      <alignment horizontal="center" vertical="center" wrapText="1"/>
    </xf>
    <xf numFmtId="0" fontId="263" fillId="0" borderId="33" xfId="0" applyFont="1" applyBorder="1" applyAlignment="1">
      <alignment horizontal="center" vertical="center" wrapText="1"/>
    </xf>
    <xf numFmtId="0" fontId="263" fillId="0" borderId="28" xfId="0" applyFont="1" applyBorder="1" applyAlignment="1">
      <alignment horizontal="center" vertical="center" wrapText="1"/>
    </xf>
    <xf numFmtId="0" fontId="77" fillId="0" borderId="33" xfId="0" applyFont="1" applyBorder="1" applyAlignment="1">
      <alignment horizontal="center" vertical="center" wrapText="1"/>
    </xf>
    <xf numFmtId="0" fontId="77" fillId="0" borderId="28" xfId="0" applyFont="1" applyBorder="1" applyAlignment="1">
      <alignment horizontal="center" vertical="center" wrapText="1"/>
    </xf>
    <xf numFmtId="0" fontId="75" fillId="0" borderId="25" xfId="0" applyFont="1" applyBorder="1" applyAlignment="1">
      <alignment horizontal="center" vertical="center" wrapText="1"/>
    </xf>
    <xf numFmtId="0" fontId="80" fillId="0" borderId="25" xfId="0" applyFont="1" applyBorder="1" applyAlignment="1">
      <alignment horizontal="center" vertical="center" wrapText="1"/>
    </xf>
    <xf numFmtId="0" fontId="74" fillId="0" borderId="25" xfId="0" applyFont="1" applyBorder="1" applyAlignment="1">
      <alignment horizontal="center" vertical="center" wrapText="1"/>
    </xf>
    <xf numFmtId="0" fontId="76" fillId="0" borderId="25" xfId="0" applyFont="1" applyBorder="1" applyAlignment="1">
      <alignment horizontal="center" vertical="center" wrapText="1"/>
    </xf>
    <xf numFmtId="0" fontId="71" fillId="0" borderId="2" xfId="0" applyFont="1" applyBorder="1" applyAlignment="1">
      <alignment horizontal="center" vertical="center" wrapText="1"/>
    </xf>
    <xf numFmtId="0" fontId="208" fillId="0" borderId="82" xfId="0" applyFont="1" applyBorder="1" applyAlignment="1">
      <alignment horizontal="left" vertical="center"/>
    </xf>
    <xf numFmtId="0" fontId="208" fillId="0" borderId="0" xfId="0" applyFont="1" applyAlignment="1">
      <alignment horizontal="left" vertical="center"/>
    </xf>
    <xf numFmtId="0" fontId="208" fillId="0" borderId="56" xfId="0" applyFont="1" applyBorder="1" applyAlignment="1">
      <alignment horizontal="left" vertical="center"/>
    </xf>
    <xf numFmtId="0" fontId="208" fillId="3" borderId="25" xfId="0" applyFont="1" applyFill="1" applyBorder="1" applyAlignment="1">
      <alignment horizontal="left" vertical="center" wrapText="1"/>
    </xf>
    <xf numFmtId="0" fontId="208" fillId="3" borderId="0" xfId="0" applyFont="1" applyFill="1" applyAlignment="1">
      <alignment horizontal="left" vertical="center" wrapText="1"/>
    </xf>
    <xf numFmtId="0" fontId="208" fillId="3" borderId="28" xfId="0" applyFont="1" applyFill="1" applyBorder="1" applyAlignment="1">
      <alignment horizontal="left" vertical="center" wrapText="1"/>
    </xf>
    <xf numFmtId="171" fontId="241" fillId="0" borderId="23" xfId="0" applyNumberFormat="1" applyFont="1" applyBorder="1" applyAlignment="1">
      <alignment horizontal="center" vertical="center" wrapText="1"/>
    </xf>
    <xf numFmtId="171" fontId="241" fillId="0" borderId="4" xfId="0" applyNumberFormat="1" applyFont="1" applyBorder="1" applyAlignment="1">
      <alignment horizontal="center" vertical="center" wrapText="1"/>
    </xf>
    <xf numFmtId="0" fontId="215" fillId="0" borderId="2" xfId="0" applyFont="1" applyBorder="1" applyAlignment="1">
      <alignment horizontal="center" vertical="center"/>
    </xf>
    <xf numFmtId="0" fontId="247" fillId="22" borderId="25" xfId="0" applyFont="1" applyFill="1" applyBorder="1" applyAlignment="1">
      <alignment horizontal="center" vertical="center"/>
    </xf>
    <xf numFmtId="0" fontId="247" fillId="22" borderId="33" xfId="0" applyFont="1" applyFill="1" applyBorder="1" applyAlignment="1">
      <alignment horizontal="center" vertical="center"/>
    </xf>
    <xf numFmtId="0" fontId="215" fillId="0" borderId="2" xfId="0" applyFont="1" applyBorder="1" applyAlignment="1">
      <alignment horizontal="center"/>
    </xf>
    <xf numFmtId="0" fontId="322" fillId="0" borderId="51" xfId="0" applyFont="1" applyBorder="1" applyAlignment="1">
      <alignment horizontal="center" vertical="center"/>
    </xf>
    <xf numFmtId="0" fontId="322" fillId="0" borderId="52" xfId="0" applyFont="1" applyBorder="1" applyAlignment="1">
      <alignment horizontal="center" vertical="center"/>
    </xf>
    <xf numFmtId="0" fontId="322" fillId="0" borderId="22" xfId="0" applyFont="1" applyBorder="1" applyAlignment="1">
      <alignment horizontal="center" vertical="center"/>
    </xf>
    <xf numFmtId="0" fontId="302" fillId="3" borderId="51" xfId="24" applyFont="1" applyFill="1" applyBorder="1" applyAlignment="1">
      <alignment horizontal="center" vertical="center"/>
    </xf>
    <xf numFmtId="0" fontId="302" fillId="3" borderId="52" xfId="24" applyFont="1" applyFill="1" applyBorder="1" applyAlignment="1">
      <alignment horizontal="center" vertical="center"/>
    </xf>
    <xf numFmtId="172" fontId="302" fillId="3" borderId="2" xfId="24" applyNumberFormat="1" applyFont="1" applyFill="1" applyBorder="1" applyAlignment="1">
      <alignment horizontal="center" vertical="center"/>
    </xf>
    <xf numFmtId="0" fontId="302" fillId="3" borderId="60" xfId="24" applyFont="1" applyFill="1" applyBorder="1" applyAlignment="1">
      <alignment horizontal="left" vertical="center" wrapText="1"/>
    </xf>
    <xf numFmtId="0" fontId="302" fillId="3" borderId="4" xfId="24" applyFont="1" applyFill="1" applyBorder="1" applyAlignment="1">
      <alignment horizontal="left" vertical="center" wrapText="1"/>
    </xf>
    <xf numFmtId="0" fontId="302" fillId="3" borderId="61" xfId="24" applyFont="1" applyFill="1" applyBorder="1" applyAlignment="1">
      <alignment horizontal="left" vertical="center" wrapText="1"/>
    </xf>
    <xf numFmtId="0" fontId="302" fillId="3" borderId="8" xfId="24" applyFont="1" applyFill="1" applyBorder="1" applyAlignment="1">
      <alignment horizontal="left" vertical="center" wrapText="1"/>
    </xf>
    <xf numFmtId="0" fontId="302" fillId="3" borderId="2" xfId="24" applyFont="1" applyFill="1" applyBorder="1" applyAlignment="1">
      <alignment horizontal="left" vertical="center" wrapText="1"/>
    </xf>
    <xf numFmtId="0" fontId="302" fillId="3" borderId="14" xfId="24" applyFont="1" applyFill="1" applyBorder="1" applyAlignment="1">
      <alignment horizontal="left" vertical="center" wrapText="1"/>
    </xf>
    <xf numFmtId="0" fontId="284" fillId="3" borderId="22" xfId="24" applyFont="1" applyFill="1" applyBorder="1" applyAlignment="1">
      <alignment horizontal="center" vertical="center" wrapText="1"/>
    </xf>
    <xf numFmtId="0" fontId="284" fillId="3" borderId="22" xfId="0" applyFont="1" applyFill="1" applyBorder="1" applyAlignment="1">
      <alignment horizontal="center"/>
    </xf>
    <xf numFmtId="0" fontId="284" fillId="3" borderId="0" xfId="0" applyFont="1" applyFill="1" applyAlignment="1">
      <alignment horizontal="center"/>
    </xf>
    <xf numFmtId="0" fontId="285" fillId="3" borderId="0" xfId="24" applyFont="1" applyFill="1" applyAlignment="1">
      <alignment horizontal="center" vertical="center" wrapText="1"/>
    </xf>
    <xf numFmtId="0" fontId="285" fillId="3" borderId="0" xfId="0" applyFont="1" applyFill="1" applyAlignment="1">
      <alignment horizontal="center"/>
    </xf>
    <xf numFmtId="0" fontId="287" fillId="3" borderId="0" xfId="0" applyFont="1" applyFill="1" applyAlignment="1">
      <alignment horizontal="center"/>
    </xf>
    <xf numFmtId="0" fontId="302" fillId="3" borderId="8" xfId="24" applyFont="1" applyFill="1" applyBorder="1" applyAlignment="1">
      <alignment horizontal="center" vertical="center" wrapText="1"/>
    </xf>
    <xf numFmtId="0" fontId="302" fillId="3" borderId="2" xfId="24" applyFont="1" applyFill="1" applyBorder="1" applyAlignment="1">
      <alignment horizontal="center" vertical="center" wrapText="1"/>
    </xf>
    <xf numFmtId="169" fontId="302" fillId="3" borderId="2" xfId="24" applyNumberFormat="1" applyFont="1" applyFill="1" applyBorder="1" applyAlignment="1">
      <alignment horizontal="center" vertical="center" wrapText="1"/>
    </xf>
    <xf numFmtId="169" fontId="302" fillId="3" borderId="25" xfId="24" applyNumberFormat="1" applyFont="1" applyFill="1" applyBorder="1" applyAlignment="1">
      <alignment horizontal="center" vertical="center" wrapText="1"/>
    </xf>
    <xf numFmtId="169" fontId="302" fillId="3" borderId="33" xfId="24" applyNumberFormat="1" applyFont="1" applyFill="1" applyBorder="1" applyAlignment="1">
      <alignment horizontal="center" vertical="center" wrapText="1"/>
    </xf>
    <xf numFmtId="169" fontId="302" fillId="3" borderId="28" xfId="24" applyNumberFormat="1" applyFont="1" applyFill="1" applyBorder="1" applyAlignment="1">
      <alignment horizontal="center" vertical="center" wrapText="1"/>
    </xf>
    <xf numFmtId="169" fontId="302" fillId="3" borderId="14" xfId="24" applyNumberFormat="1" applyFont="1" applyFill="1" applyBorder="1" applyAlignment="1">
      <alignment horizontal="center" vertical="center" wrapText="1"/>
    </xf>
    <xf numFmtId="0" fontId="302" fillId="3" borderId="14" xfId="24" applyFont="1" applyFill="1" applyBorder="1" applyAlignment="1">
      <alignment horizontal="center" vertical="center" wrapText="1"/>
    </xf>
    <xf numFmtId="0" fontId="302" fillId="3" borderId="25" xfId="24" applyFont="1" applyFill="1" applyBorder="1" applyAlignment="1">
      <alignment horizontal="center" vertical="center" wrapText="1"/>
    </xf>
    <xf numFmtId="0" fontId="302" fillId="3" borderId="28" xfId="24" applyFont="1" applyFill="1" applyBorder="1" applyAlignment="1">
      <alignment horizontal="center" vertical="center" wrapText="1"/>
    </xf>
    <xf numFmtId="0" fontId="322" fillId="0" borderId="25" xfId="0" applyFont="1" applyBorder="1" applyAlignment="1">
      <alignment horizontal="center" vertical="center"/>
    </xf>
    <xf numFmtId="0" fontId="322" fillId="0" borderId="33" xfId="0" applyFont="1" applyBorder="1" applyAlignment="1">
      <alignment horizontal="center" vertical="center"/>
    </xf>
    <xf numFmtId="0" fontId="322" fillId="0" borderId="28" xfId="0" applyFont="1" applyBorder="1" applyAlignment="1">
      <alignment horizontal="center" vertical="center"/>
    </xf>
    <xf numFmtId="0" fontId="322" fillId="0" borderId="2" xfId="0" applyFont="1" applyBorder="1" applyAlignment="1">
      <alignment horizontal="center" vertical="center"/>
    </xf>
    <xf numFmtId="1" fontId="302" fillId="3" borderId="2" xfId="24" applyNumberFormat="1" applyFont="1" applyFill="1" applyBorder="1" applyAlignment="1">
      <alignment horizontal="center" vertical="center" wrapText="1"/>
    </xf>
    <xf numFmtId="1" fontId="302" fillId="3" borderId="14" xfId="24" applyNumberFormat="1" applyFont="1" applyFill="1" applyBorder="1" applyAlignment="1">
      <alignment horizontal="center" vertical="center" wrapText="1"/>
    </xf>
    <xf numFmtId="0" fontId="290" fillId="3" borderId="0" xfId="0" applyFont="1" applyFill="1" applyAlignment="1">
      <alignment horizontal="center" vertical="center"/>
    </xf>
    <xf numFmtId="0" fontId="284" fillId="22" borderId="0" xfId="24" applyFont="1" applyFill="1" applyAlignment="1">
      <alignment horizontal="center"/>
    </xf>
    <xf numFmtId="0" fontId="287" fillId="3" borderId="0" xfId="24" applyFont="1" applyFill="1" applyAlignment="1">
      <alignment horizontal="center" vertical="center" wrapText="1"/>
    </xf>
    <xf numFmtId="0" fontId="302" fillId="3" borderId="2" xfId="24" applyFont="1" applyFill="1" applyBorder="1" applyAlignment="1">
      <alignment horizontal="left" vertical="center"/>
    </xf>
    <xf numFmtId="0" fontId="299" fillId="30" borderId="25" xfId="0" applyFont="1" applyFill="1" applyBorder="1" applyAlignment="1">
      <alignment horizontal="center" vertical="center"/>
    </xf>
    <xf numFmtId="0" fontId="299" fillId="30" borderId="33" xfId="0" applyFont="1" applyFill="1" applyBorder="1" applyAlignment="1">
      <alignment horizontal="center" vertical="center"/>
    </xf>
    <xf numFmtId="49" fontId="293" fillId="0" borderId="5" xfId="0" applyNumberFormat="1" applyFont="1" applyBorder="1" applyAlignment="1">
      <alignment horizontal="left" vertical="center" wrapText="1"/>
    </xf>
    <xf numFmtId="0" fontId="287" fillId="3" borderId="32" xfId="0" applyFont="1" applyFill="1" applyBorder="1" applyAlignment="1">
      <alignment horizontal="center" vertical="center"/>
    </xf>
    <xf numFmtId="49" fontId="293" fillId="0" borderId="43" xfId="0" quotePrefix="1" applyNumberFormat="1" applyFont="1" applyBorder="1" applyAlignment="1">
      <alignment horizontal="center" vertical="center" wrapText="1"/>
    </xf>
    <xf numFmtId="49" fontId="293" fillId="0" borderId="0" xfId="0" quotePrefix="1" applyNumberFormat="1" applyFont="1" applyAlignment="1">
      <alignment horizontal="center" vertical="center" wrapText="1"/>
    </xf>
    <xf numFmtId="49" fontId="293" fillId="0" borderId="5" xfId="0" applyNumberFormat="1" applyFont="1" applyBorder="1" applyAlignment="1">
      <alignment horizontal="center" vertical="center" wrapText="1"/>
    </xf>
    <xf numFmtId="0" fontId="299" fillId="18" borderId="43" xfId="0" applyFont="1" applyFill="1" applyBorder="1" applyAlignment="1">
      <alignment horizontal="center" vertical="center"/>
    </xf>
    <xf numFmtId="0" fontId="299" fillId="18" borderId="0" xfId="0" applyFont="1" applyFill="1" applyAlignment="1">
      <alignment horizontal="center" vertical="center"/>
    </xf>
    <xf numFmtId="0" fontId="299" fillId="30" borderId="43" xfId="0" applyFont="1" applyFill="1" applyBorder="1" applyAlignment="1">
      <alignment horizontal="center" vertical="center"/>
    </xf>
    <xf numFmtId="0" fontId="299" fillId="30" borderId="0" xfId="0" applyFont="1" applyFill="1" applyAlignment="1">
      <alignment horizontal="center" vertical="center"/>
    </xf>
    <xf numFmtId="0" fontId="295" fillId="23" borderId="0" xfId="0" applyFont="1" applyFill="1" applyAlignment="1">
      <alignment horizontal="right" vertical="center" wrapText="1"/>
    </xf>
    <xf numFmtId="0" fontId="295" fillId="23" borderId="0" xfId="0" applyFont="1" applyFill="1" applyAlignment="1">
      <alignment horizontal="left" vertical="center" wrapText="1"/>
    </xf>
    <xf numFmtId="49" fontId="293" fillId="0" borderId="0" xfId="0" applyNumberFormat="1" applyFont="1" applyAlignment="1">
      <alignment horizontal="left" vertical="center" wrapText="1"/>
    </xf>
    <xf numFmtId="0" fontId="295" fillId="0" borderId="0" xfId="0" applyFont="1" applyAlignment="1">
      <alignment horizontal="center" wrapText="1"/>
    </xf>
    <xf numFmtId="0" fontId="299" fillId="30" borderId="2" xfId="0" applyFont="1" applyFill="1" applyBorder="1" applyAlignment="1">
      <alignment horizontal="center" vertical="center"/>
    </xf>
    <xf numFmtId="0" fontId="305" fillId="30" borderId="0" xfId="0" applyFont="1" applyFill="1" applyAlignment="1">
      <alignment horizontal="center" vertical="center"/>
    </xf>
    <xf numFmtId="49" fontId="293" fillId="0" borderId="0" xfId="0" applyNumberFormat="1" applyFont="1" applyAlignment="1">
      <alignment horizontal="right" vertical="center" wrapText="1"/>
    </xf>
    <xf numFmtId="0" fontId="299" fillId="18" borderId="25" xfId="0" applyFont="1" applyFill="1" applyBorder="1" applyAlignment="1">
      <alignment horizontal="center" vertical="center"/>
    </xf>
    <xf numFmtId="0" fontId="299" fillId="18" borderId="33" xfId="0" applyFont="1" applyFill="1" applyBorder="1" applyAlignment="1">
      <alignment horizontal="center" vertical="center"/>
    </xf>
    <xf numFmtId="0" fontId="299" fillId="18" borderId="28" xfId="0" applyFont="1" applyFill="1" applyBorder="1" applyAlignment="1">
      <alignment horizontal="center" vertical="center"/>
    </xf>
    <xf numFmtId="0" fontId="299" fillId="30" borderId="28" xfId="0" applyFont="1" applyFill="1" applyBorder="1" applyAlignment="1">
      <alignment horizontal="center" vertical="center"/>
    </xf>
    <xf numFmtId="0" fontId="303" fillId="0" borderId="0" xfId="0" applyFont="1" applyAlignment="1">
      <alignment horizontal="left" vertical="center" wrapText="1"/>
    </xf>
    <xf numFmtId="0" fontId="295" fillId="0" borderId="0" xfId="0" applyFont="1" applyAlignment="1">
      <alignment horizontal="center" vertical="center" wrapText="1"/>
    </xf>
    <xf numFmtId="0" fontId="295" fillId="30" borderId="43" xfId="0" applyFont="1" applyFill="1" applyBorder="1" applyAlignment="1">
      <alignment horizontal="center" wrapText="1"/>
    </xf>
    <xf numFmtId="0" fontId="295" fillId="30" borderId="0" xfId="0" applyFont="1" applyFill="1" applyAlignment="1">
      <alignment horizontal="center" wrapText="1"/>
    </xf>
    <xf numFmtId="0" fontId="299" fillId="0" borderId="0" xfId="0" applyFont="1" applyAlignment="1">
      <alignment horizontal="center" vertical="center"/>
    </xf>
    <xf numFmtId="49" fontId="293" fillId="0" borderId="0" xfId="0" applyNumberFormat="1" applyFont="1" applyAlignment="1">
      <alignment horizontal="center" vertical="center" wrapText="1"/>
    </xf>
    <xf numFmtId="0" fontId="301" fillId="30" borderId="0" xfId="0" applyFont="1" applyFill="1" applyAlignment="1">
      <alignment horizontal="left" vertical="center"/>
    </xf>
    <xf numFmtId="49" fontId="293" fillId="0" borderId="43" xfId="0" applyNumberFormat="1" applyFont="1" applyBorder="1" applyAlignment="1">
      <alignment horizontal="right" vertical="center" wrapText="1"/>
    </xf>
    <xf numFmtId="49" fontId="293" fillId="0" borderId="0" xfId="0" applyNumberFormat="1" applyFont="1" applyAlignment="1">
      <alignment vertical="center" wrapText="1"/>
    </xf>
    <xf numFmtId="0" fontId="305" fillId="3" borderId="0" xfId="0" applyFont="1" applyFill="1" applyAlignment="1">
      <alignment horizontal="center" vertical="center"/>
    </xf>
    <xf numFmtId="0" fontId="305" fillId="3" borderId="35" xfId="0" applyFont="1" applyFill="1" applyBorder="1" applyAlignment="1">
      <alignment horizontal="center" vertical="center"/>
    </xf>
    <xf numFmtId="0" fontId="299" fillId="3" borderId="0" xfId="0" applyFont="1" applyFill="1" applyAlignment="1">
      <alignment horizontal="center" vertical="center"/>
    </xf>
    <xf numFmtId="0" fontId="299" fillId="30" borderId="0" xfId="0" applyFont="1" applyFill="1" applyAlignment="1">
      <alignment horizontal="center"/>
    </xf>
    <xf numFmtId="0" fontId="299" fillId="30" borderId="25" xfId="0" applyFont="1" applyFill="1" applyBorder="1" applyAlignment="1">
      <alignment horizontal="center" vertical="center" wrapText="1"/>
    </xf>
    <xf numFmtId="0" fontId="299" fillId="30" borderId="33" xfId="0" applyFont="1" applyFill="1" applyBorder="1" applyAlignment="1">
      <alignment horizontal="center" vertical="center" wrapText="1"/>
    </xf>
    <xf numFmtId="0" fontId="299" fillId="30" borderId="28" xfId="0" applyFont="1" applyFill="1" applyBorder="1" applyAlignment="1">
      <alignment horizontal="center" vertical="center" wrapText="1"/>
    </xf>
    <xf numFmtId="0" fontId="299" fillId="3" borderId="20" xfId="0" applyFont="1" applyFill="1" applyBorder="1" applyAlignment="1">
      <alignment horizontal="center" vertical="center"/>
    </xf>
    <xf numFmtId="0" fontId="298" fillId="0" borderId="2" xfId="0" applyFont="1" applyBorder="1" applyAlignment="1">
      <alignment horizontal="left" vertical="center"/>
    </xf>
    <xf numFmtId="0" fontId="293" fillId="0" borderId="2" xfId="0" applyFont="1" applyBorder="1" applyAlignment="1">
      <alignment horizontal="center" vertical="center"/>
    </xf>
    <xf numFmtId="168" fontId="283" fillId="0" borderId="2" xfId="0" applyNumberFormat="1" applyFont="1" applyBorder="1" applyAlignment="1">
      <alignment horizontal="center" vertical="center"/>
    </xf>
    <xf numFmtId="0" fontId="298" fillId="0" borderId="2" xfId="0" applyFont="1" applyBorder="1" applyAlignment="1">
      <alignment horizontal="center" vertical="center"/>
    </xf>
    <xf numFmtId="0" fontId="312" fillId="0" borderId="2" xfId="0" applyFont="1" applyBorder="1" applyAlignment="1">
      <alignment horizontal="left" vertical="center"/>
    </xf>
    <xf numFmtId="0" fontId="312" fillId="0" borderId="2" xfId="0" applyFont="1" applyBorder="1" applyAlignment="1">
      <alignment horizontal="center" vertical="center"/>
    </xf>
    <xf numFmtId="0" fontId="298" fillId="0" borderId="0" xfId="0" applyFont="1" applyAlignment="1">
      <alignment horizontal="center"/>
    </xf>
    <xf numFmtId="0" fontId="298" fillId="0" borderId="4" xfId="0" applyFont="1" applyBorder="1" applyAlignment="1">
      <alignment horizontal="left" vertical="center"/>
    </xf>
    <xf numFmtId="0" fontId="300" fillId="0" borderId="25" xfId="0" applyFont="1" applyBorder="1" applyAlignment="1">
      <alignment horizontal="center"/>
    </xf>
    <xf numFmtId="0" fontId="300" fillId="0" borderId="33" xfId="0" applyFont="1" applyBorder="1" applyAlignment="1">
      <alignment horizontal="center"/>
    </xf>
    <xf numFmtId="168" fontId="283" fillId="20" borderId="2" xfId="0" applyNumberFormat="1" applyFont="1" applyFill="1" applyBorder="1" applyAlignment="1">
      <alignment horizontal="center" vertical="center"/>
    </xf>
    <xf numFmtId="43" fontId="293" fillId="0" borderId="25" xfId="1" applyFont="1" applyFill="1" applyBorder="1" applyAlignment="1">
      <alignment horizontal="left" vertical="center"/>
    </xf>
    <xf numFmtId="43" fontId="293" fillId="0" borderId="33" xfId="1" applyFont="1" applyFill="1" applyBorder="1" applyAlignment="1">
      <alignment horizontal="left" vertical="center"/>
    </xf>
    <xf numFmtId="43" fontId="293" fillId="0" borderId="28" xfId="1" applyFont="1" applyFill="1" applyBorder="1" applyAlignment="1">
      <alignment horizontal="left" vertical="center"/>
    </xf>
    <xf numFmtId="0" fontId="293" fillId="0" borderId="25" xfId="0" applyFont="1" applyBorder="1" applyAlignment="1">
      <alignment horizontal="center" vertical="center"/>
    </xf>
    <xf numFmtId="0" fontId="293" fillId="0" borderId="28" xfId="0" applyFont="1" applyBorder="1" applyAlignment="1">
      <alignment horizontal="center" vertical="center"/>
    </xf>
    <xf numFmtId="0" fontId="266" fillId="3" borderId="32" xfId="0" applyFont="1" applyFill="1" applyBorder="1" applyAlignment="1">
      <alignment horizontal="right" vertical="center"/>
    </xf>
    <xf numFmtId="0" fontId="266" fillId="3" borderId="32" xfId="0" applyFont="1" applyFill="1" applyBorder="1" applyAlignment="1">
      <alignment horizontal="center" vertical="center"/>
    </xf>
    <xf numFmtId="0" fontId="266" fillId="3" borderId="27" xfId="0" applyFont="1" applyFill="1" applyBorder="1" applyAlignment="1">
      <alignment horizontal="center" vertical="center"/>
    </xf>
    <xf numFmtId="0" fontId="265" fillId="3" borderId="8" xfId="24" applyFont="1" applyFill="1" applyBorder="1" applyAlignment="1">
      <alignment horizontal="center" vertical="center" wrapText="1"/>
    </xf>
    <xf numFmtId="0" fontId="265" fillId="3" borderId="2" xfId="24" applyFont="1" applyFill="1" applyBorder="1" applyAlignment="1">
      <alignment horizontal="center" vertical="center" wrapText="1"/>
    </xf>
    <xf numFmtId="0" fontId="265" fillId="3" borderId="2" xfId="24" applyFont="1" applyFill="1" applyBorder="1" applyAlignment="1">
      <alignment horizontal="left" vertical="center"/>
    </xf>
    <xf numFmtId="0" fontId="266" fillId="3" borderId="2" xfId="24" applyFont="1" applyFill="1" applyBorder="1" applyAlignment="1">
      <alignment horizontal="center" vertical="center" wrapText="1"/>
    </xf>
    <xf numFmtId="169" fontId="266" fillId="3" borderId="2" xfId="24" applyNumberFormat="1" applyFont="1" applyFill="1" applyBorder="1" applyAlignment="1">
      <alignment horizontal="center" vertical="center" wrapText="1"/>
    </xf>
    <xf numFmtId="0" fontId="266" fillId="3" borderId="14" xfId="24" applyFont="1" applyFill="1" applyBorder="1" applyAlignment="1">
      <alignment horizontal="center" vertical="center" wrapText="1"/>
    </xf>
    <xf numFmtId="0" fontId="265" fillId="3" borderId="2" xfId="24" applyFont="1" applyFill="1" applyBorder="1" applyAlignment="1">
      <alignment horizontal="left" vertical="center" wrapText="1"/>
    </xf>
    <xf numFmtId="0" fontId="266" fillId="3" borderId="25" xfId="24" applyFont="1" applyFill="1" applyBorder="1" applyAlignment="1">
      <alignment horizontal="center" vertical="center" wrapText="1"/>
    </xf>
    <xf numFmtId="0" fontId="266" fillId="3" borderId="28" xfId="24" applyFont="1" applyFill="1" applyBorder="1" applyAlignment="1">
      <alignment horizontal="center" vertical="center" wrapText="1"/>
    </xf>
    <xf numFmtId="0" fontId="267" fillId="0" borderId="25" xfId="0" applyFont="1" applyBorder="1" applyAlignment="1">
      <alignment horizontal="center" vertical="center"/>
    </xf>
    <xf numFmtId="0" fontId="267" fillId="0" borderId="33" xfId="0" applyFont="1" applyBorder="1" applyAlignment="1">
      <alignment horizontal="center" vertical="center"/>
    </xf>
    <xf numFmtId="0" fontId="267" fillId="0" borderId="28" xfId="0" applyFont="1" applyBorder="1" applyAlignment="1">
      <alignment horizontal="center" vertical="center"/>
    </xf>
    <xf numFmtId="0" fontId="267" fillId="0" borderId="2" xfId="0" applyFont="1" applyBorder="1" applyAlignment="1">
      <alignment horizontal="center" vertical="center"/>
    </xf>
    <xf numFmtId="0" fontId="266" fillId="3" borderId="0" xfId="0" applyFont="1" applyFill="1" applyAlignment="1">
      <alignment horizontal="center"/>
    </xf>
    <xf numFmtId="0" fontId="265" fillId="3" borderId="0" xfId="24" applyFont="1" applyFill="1" applyAlignment="1">
      <alignment horizontal="center" vertical="center"/>
    </xf>
    <xf numFmtId="0" fontId="265" fillId="22" borderId="0" xfId="24" applyFont="1" applyFill="1" applyAlignment="1">
      <alignment horizontal="center"/>
    </xf>
    <xf numFmtId="0" fontId="267" fillId="0" borderId="51" xfId="0" applyFont="1" applyBorder="1" applyAlignment="1">
      <alignment horizontal="center"/>
    </xf>
    <xf numFmtId="0" fontId="267" fillId="0" borderId="52" xfId="0" applyFont="1" applyBorder="1" applyAlignment="1">
      <alignment horizontal="center"/>
    </xf>
    <xf numFmtId="0" fontId="267" fillId="0" borderId="55" xfId="0" applyFont="1" applyBorder="1" applyAlignment="1">
      <alignment horizontal="center"/>
    </xf>
    <xf numFmtId="172" fontId="265" fillId="3" borderId="17" xfId="24" applyNumberFormat="1" applyFont="1" applyFill="1" applyBorder="1" applyAlignment="1">
      <alignment horizontal="right" vertical="center"/>
    </xf>
    <xf numFmtId="172" fontId="265" fillId="3" borderId="18" xfId="24" applyNumberFormat="1" applyFont="1" applyFill="1" applyBorder="1" applyAlignment="1">
      <alignment horizontal="right" vertical="center"/>
    </xf>
    <xf numFmtId="0" fontId="265" fillId="3" borderId="57" xfId="24" applyFont="1" applyFill="1" applyBorder="1" applyAlignment="1">
      <alignment horizontal="left" vertical="center"/>
    </xf>
    <xf numFmtId="0" fontId="266" fillId="3" borderId="58" xfId="0" applyFont="1" applyFill="1" applyBorder="1" applyAlignment="1">
      <alignment vertical="center"/>
    </xf>
    <xf numFmtId="0" fontId="266" fillId="3" borderId="59" xfId="0" applyFont="1" applyFill="1" applyBorder="1" applyAlignment="1">
      <alignment vertical="center"/>
    </xf>
    <xf numFmtId="0" fontId="265" fillId="3" borderId="60" xfId="24" applyFont="1" applyFill="1" applyBorder="1" applyAlignment="1">
      <alignment horizontal="left" vertical="center" wrapText="1"/>
    </xf>
    <xf numFmtId="0" fontId="265" fillId="3" borderId="4" xfId="24" applyFont="1" applyFill="1" applyBorder="1" applyAlignment="1">
      <alignment horizontal="left" vertical="center" wrapText="1"/>
    </xf>
    <xf numFmtId="0" fontId="265" fillId="3" borderId="61" xfId="24" applyFont="1" applyFill="1" applyBorder="1" applyAlignment="1">
      <alignment horizontal="left" vertical="center" wrapText="1"/>
    </xf>
    <xf numFmtId="0" fontId="265" fillId="3" borderId="8" xfId="24" applyFont="1" applyFill="1" applyBorder="1" applyAlignment="1">
      <alignment horizontal="left" vertical="center" wrapText="1"/>
    </xf>
    <xf numFmtId="0" fontId="265" fillId="3" borderId="14" xfId="24" applyFont="1" applyFill="1" applyBorder="1" applyAlignment="1">
      <alignment horizontal="left" vertical="center" wrapText="1"/>
    </xf>
    <xf numFmtId="0" fontId="266" fillId="3" borderId="22" xfId="24" applyFont="1" applyFill="1" applyBorder="1" applyAlignment="1">
      <alignment horizontal="center" vertical="center" wrapText="1"/>
    </xf>
    <xf numFmtId="0" fontId="266" fillId="3" borderId="22" xfId="0" applyFont="1" applyFill="1" applyBorder="1" applyAlignment="1">
      <alignment horizontal="center"/>
    </xf>
    <xf numFmtId="0" fontId="266" fillId="3" borderId="0" xfId="24" applyFont="1" applyFill="1" applyAlignment="1">
      <alignment horizontal="center" vertical="center" wrapText="1"/>
    </xf>
    <xf numFmtId="0" fontId="224" fillId="11" borderId="3" xfId="0" applyFont="1" applyFill="1" applyBorder="1" applyAlignment="1">
      <alignment horizontal="center" vertical="center" wrapText="1"/>
    </xf>
    <xf numFmtId="0" fontId="224" fillId="11" borderId="4" xfId="0" applyFont="1" applyFill="1" applyBorder="1" applyAlignment="1">
      <alignment horizontal="center" vertical="center" wrapText="1"/>
    </xf>
    <xf numFmtId="0" fontId="224" fillId="11" borderId="3" xfId="0" applyFont="1" applyFill="1" applyBorder="1" applyAlignment="1">
      <alignment horizontal="center" vertical="center"/>
    </xf>
    <xf numFmtId="0" fontId="224" fillId="11" borderId="4" xfId="0" applyFont="1" applyFill="1" applyBorder="1" applyAlignment="1">
      <alignment horizontal="center" vertical="center"/>
    </xf>
    <xf numFmtId="170" fontId="225" fillId="11" borderId="20" xfId="0" applyNumberFormat="1" applyFont="1" applyFill="1" applyBorder="1" applyAlignment="1">
      <alignment horizontal="center" vertical="center"/>
    </xf>
    <xf numFmtId="0" fontId="224" fillId="11" borderId="23" xfId="0" applyFont="1" applyFill="1" applyBorder="1" applyAlignment="1">
      <alignment horizontal="center" vertical="center" wrapText="1"/>
    </xf>
    <xf numFmtId="0" fontId="224" fillId="11" borderId="24" xfId="0" applyFont="1" applyFill="1" applyBorder="1" applyAlignment="1">
      <alignment horizontal="center" vertical="center" wrapText="1"/>
    </xf>
    <xf numFmtId="0" fontId="224" fillId="11" borderId="26" xfId="0" applyFont="1" applyFill="1" applyBorder="1" applyAlignment="1">
      <alignment horizontal="center" vertical="center" wrapText="1"/>
    </xf>
    <xf numFmtId="0" fontId="224" fillId="11" borderId="27" xfId="0" applyFont="1" applyFill="1" applyBorder="1" applyAlignment="1">
      <alignment horizontal="center" vertical="center" wrapText="1"/>
    </xf>
    <xf numFmtId="0" fontId="222" fillId="0" borderId="0" xfId="18" applyFont="1" applyAlignment="1">
      <alignment horizontal="center" vertical="center"/>
    </xf>
    <xf numFmtId="0" fontId="222" fillId="0" borderId="35" xfId="18" applyFont="1" applyBorder="1" applyAlignment="1">
      <alignment horizontal="center" vertical="center"/>
    </xf>
    <xf numFmtId="0" fontId="223" fillId="0" borderId="20" xfId="0" applyFont="1" applyBorder="1" applyAlignment="1">
      <alignment horizontal="center" vertical="center"/>
    </xf>
    <xf numFmtId="0" fontId="223" fillId="0" borderId="35" xfId="0" applyFont="1" applyBorder="1" applyAlignment="1">
      <alignment horizontal="center" vertical="center"/>
    </xf>
    <xf numFmtId="0" fontId="224" fillId="3" borderId="20" xfId="0" applyFont="1" applyFill="1" applyBorder="1" applyAlignment="1">
      <alignment horizontal="center" vertical="center"/>
    </xf>
    <xf numFmtId="0" fontId="0" fillId="0" borderId="0" xfId="0" applyAlignment="1">
      <alignment horizontal="center"/>
    </xf>
    <xf numFmtId="0" fontId="262" fillId="0" borderId="25" xfId="0" applyFont="1" applyBorder="1" applyAlignment="1">
      <alignment horizontal="center" vertical="center"/>
    </xf>
    <xf numFmtId="0" fontId="221" fillId="0" borderId="2" xfId="0" applyFont="1" applyBorder="1" applyAlignment="1">
      <alignment horizontal="center" wrapText="1"/>
    </xf>
    <xf numFmtId="0" fontId="221" fillId="0" borderId="2" xfId="0" applyFont="1" applyBorder="1" applyAlignment="1">
      <alignment horizontal="center"/>
    </xf>
    <xf numFmtId="0" fontId="0" fillId="0" borderId="2" xfId="0" applyBorder="1" applyAlignment="1">
      <alignment horizontal="center" vertical="center"/>
    </xf>
    <xf numFmtId="0" fontId="220" fillId="0" borderId="0" xfId="0" applyFont="1" applyAlignment="1">
      <alignment horizontal="center" vertical="top"/>
    </xf>
    <xf numFmtId="0" fontId="210" fillId="0" borderId="17" xfId="0" applyFont="1" applyBorder="1" applyAlignment="1">
      <alignment horizontal="center" vertical="center" wrapText="1"/>
    </xf>
    <xf numFmtId="0" fontId="210" fillId="0" borderId="18" xfId="0" applyFont="1" applyBorder="1" applyAlignment="1">
      <alignment horizontal="center" vertical="center" wrapText="1"/>
    </xf>
    <xf numFmtId="0" fontId="210" fillId="0" borderId="18" xfId="0" applyFont="1" applyBorder="1" applyAlignment="1">
      <alignment horizontal="center" vertical="center"/>
    </xf>
    <xf numFmtId="0" fontId="210" fillId="0" borderId="19" xfId="0" applyFont="1" applyBorder="1" applyAlignment="1">
      <alignment horizontal="center" vertical="center"/>
    </xf>
    <xf numFmtId="1" fontId="211" fillId="7" borderId="8" xfId="0" applyNumberFormat="1" applyFont="1" applyFill="1" applyBorder="1" applyAlignment="1">
      <alignment horizontal="center" vertical="center" wrapText="1"/>
    </xf>
    <xf numFmtId="1" fontId="211" fillId="7" borderId="10" xfId="0" applyNumberFormat="1" applyFont="1" applyFill="1" applyBorder="1" applyAlignment="1">
      <alignment horizontal="center" vertical="center" wrapText="1"/>
    </xf>
    <xf numFmtId="49" fontId="211" fillId="7" borderId="2" xfId="0" applyNumberFormat="1" applyFont="1" applyFill="1" applyBorder="1" applyAlignment="1">
      <alignment horizontal="center" vertical="center" wrapText="1"/>
    </xf>
    <xf numFmtId="49" fontId="211" fillId="7" borderId="11" xfId="0" applyNumberFormat="1" applyFont="1" applyFill="1" applyBorder="1" applyAlignment="1">
      <alignment horizontal="center" vertical="center" wrapText="1"/>
    </xf>
    <xf numFmtId="1" fontId="211" fillId="7" borderId="2" xfId="0" applyNumberFormat="1" applyFont="1" applyFill="1" applyBorder="1" applyAlignment="1">
      <alignment horizontal="center" vertical="center" wrapText="1"/>
    </xf>
    <xf numFmtId="1" fontId="211" fillId="7" borderId="11" xfId="0" applyNumberFormat="1" applyFont="1" applyFill="1" applyBorder="1" applyAlignment="1">
      <alignment horizontal="center" vertical="center" wrapText="1"/>
    </xf>
    <xf numFmtId="167" fontId="211" fillId="7" borderId="2" xfId="0" applyNumberFormat="1" applyFont="1" applyFill="1" applyBorder="1" applyAlignment="1">
      <alignment horizontal="center" vertical="center" wrapText="1"/>
    </xf>
    <xf numFmtId="167" fontId="211" fillId="7" borderId="11" xfId="0" applyNumberFormat="1" applyFont="1" applyFill="1" applyBorder="1" applyAlignment="1">
      <alignment horizontal="center" vertical="center" wrapText="1"/>
    </xf>
    <xf numFmtId="2" fontId="211" fillId="7" borderId="2" xfId="0" applyNumberFormat="1" applyFont="1" applyFill="1" applyBorder="1" applyAlignment="1">
      <alignment horizontal="center" vertical="center" wrapText="1"/>
    </xf>
    <xf numFmtId="2" fontId="211" fillId="7" borderId="11" xfId="0" applyNumberFormat="1" applyFont="1" applyFill="1" applyBorder="1" applyAlignment="1">
      <alignment horizontal="center" vertical="center" wrapText="1"/>
    </xf>
    <xf numFmtId="0" fontId="210" fillId="7" borderId="6" xfId="0" applyFont="1" applyFill="1" applyBorder="1" applyAlignment="1">
      <alignment horizontal="center" vertical="center" wrapText="1"/>
    </xf>
    <xf numFmtId="0" fontId="210" fillId="7" borderId="7" xfId="0" applyFont="1" applyFill="1" applyBorder="1" applyAlignment="1">
      <alignment horizontal="center" vertical="center" wrapText="1"/>
    </xf>
    <xf numFmtId="0" fontId="210" fillId="8" borderId="7" xfId="0" applyFont="1" applyFill="1" applyBorder="1" applyAlignment="1">
      <alignment horizontal="center" vertical="center"/>
    </xf>
    <xf numFmtId="0" fontId="210" fillId="8" borderId="12" xfId="0" applyFont="1" applyFill="1" applyBorder="1" applyAlignment="1">
      <alignment horizontal="center" vertical="center"/>
    </xf>
    <xf numFmtId="1" fontId="211" fillId="8" borderId="2" xfId="0" applyNumberFormat="1" applyFont="1" applyFill="1" applyBorder="1" applyAlignment="1">
      <alignment horizontal="center" vertical="center" wrapText="1"/>
    </xf>
    <xf numFmtId="1" fontId="211" fillId="8" borderId="2" xfId="0" applyNumberFormat="1" applyFont="1" applyFill="1" applyBorder="1" applyAlignment="1">
      <alignment horizontal="center" vertical="center"/>
    </xf>
    <xf numFmtId="169" fontId="211" fillId="8" borderId="2" xfId="0" applyNumberFormat="1" applyFont="1" applyFill="1" applyBorder="1" applyAlignment="1">
      <alignment horizontal="center" vertical="center"/>
    </xf>
    <xf numFmtId="169" fontId="211" fillId="8" borderId="14" xfId="0" applyNumberFormat="1" applyFont="1" applyFill="1" applyBorder="1" applyAlignment="1">
      <alignment horizontal="center" vertical="center"/>
    </xf>
    <xf numFmtId="1" fontId="211" fillId="8" borderId="11" xfId="0" applyNumberFormat="1" applyFont="1" applyFill="1" applyBorder="1" applyAlignment="1">
      <alignment horizontal="center" vertical="center" wrapText="1"/>
    </xf>
    <xf numFmtId="49" fontId="211" fillId="8" borderId="2" xfId="0" applyNumberFormat="1" applyFont="1" applyFill="1" applyBorder="1" applyAlignment="1">
      <alignment horizontal="center" vertical="center" wrapText="1"/>
    </xf>
    <xf numFmtId="49" fontId="211" fillId="8" borderId="11" xfId="0" applyNumberFormat="1" applyFont="1" applyFill="1" applyBorder="1" applyAlignment="1">
      <alignment horizontal="center" vertical="center" wrapText="1"/>
    </xf>
    <xf numFmtId="167" fontId="211" fillId="8" borderId="2" xfId="0" applyNumberFormat="1" applyFont="1" applyFill="1" applyBorder="1" applyAlignment="1">
      <alignment horizontal="center" vertical="center" wrapText="1"/>
    </xf>
    <xf numFmtId="167" fontId="211" fillId="8" borderId="11" xfId="0" applyNumberFormat="1" applyFont="1" applyFill="1" applyBorder="1" applyAlignment="1">
      <alignment horizontal="center" vertical="center" wrapText="1"/>
    </xf>
    <xf numFmtId="0" fontId="215" fillId="8" borderId="2" xfId="0" applyFont="1" applyFill="1" applyBorder="1" applyAlignment="1">
      <alignment horizontal="center" vertical="center" wrapText="1"/>
    </xf>
    <xf numFmtId="0" fontId="215" fillId="8" borderId="11" xfId="0" applyFont="1" applyFill="1" applyBorder="1" applyAlignment="1">
      <alignment horizontal="center" vertical="center" wrapText="1"/>
    </xf>
    <xf numFmtId="2" fontId="211" fillId="8" borderId="2" xfId="0" applyNumberFormat="1" applyFont="1" applyFill="1" applyBorder="1" applyAlignment="1">
      <alignment horizontal="center" vertical="center" wrapText="1"/>
    </xf>
    <xf numFmtId="2" fontId="211" fillId="8" borderId="11" xfId="0" applyNumberFormat="1" applyFont="1" applyFill="1" applyBorder="1" applyAlignment="1">
      <alignment horizontal="center" vertical="center" wrapText="1"/>
    </xf>
    <xf numFmtId="0" fontId="209" fillId="0" borderId="8" xfId="0" applyFont="1" applyBorder="1" applyAlignment="1">
      <alignment horizontal="center" wrapText="1"/>
    </xf>
    <xf numFmtId="0" fontId="209" fillId="0" borderId="14" xfId="0" applyFont="1" applyBorder="1" applyAlignment="1">
      <alignment horizontal="center" wrapText="1"/>
    </xf>
    <xf numFmtId="0" fontId="208" fillId="3" borderId="9" xfId="0" applyFont="1" applyFill="1" applyBorder="1" applyAlignment="1">
      <alignment horizontal="center" vertical="center" wrapText="1"/>
    </xf>
    <xf numFmtId="0" fontId="208" fillId="3" borderId="3" xfId="0" applyFont="1" applyFill="1" applyBorder="1" applyAlignment="1">
      <alignment horizontal="center" vertical="center" wrapText="1"/>
    </xf>
    <xf numFmtId="0" fontId="208" fillId="3" borderId="15" xfId="0" applyFont="1" applyFill="1" applyBorder="1" applyAlignment="1">
      <alignment horizontal="center" vertical="center" wrapText="1"/>
    </xf>
    <xf numFmtId="0" fontId="372" fillId="38" borderId="0" xfId="0" applyFont="1" applyFill="1" applyAlignment="1">
      <alignment horizontal="center" vertical="center"/>
    </xf>
    <xf numFmtId="0" fontId="383" fillId="38" borderId="0" xfId="51" applyFont="1" applyFill="1" applyAlignment="1">
      <alignment horizontal="center" vertical="center"/>
    </xf>
    <xf numFmtId="0" fontId="372" fillId="38" borderId="45" xfId="51" applyFont="1" applyFill="1" applyBorder="1" applyAlignment="1">
      <alignment horizontal="center" vertical="center"/>
    </xf>
    <xf numFmtId="0" fontId="306" fillId="0" borderId="0" xfId="51" applyFont="1" applyAlignment="1">
      <alignment horizontal="left" vertical="center"/>
    </xf>
    <xf numFmtId="0" fontId="372" fillId="38" borderId="45" xfId="0" applyFont="1" applyFill="1" applyBorder="1" applyAlignment="1">
      <alignment horizontal="center" vertical="center"/>
    </xf>
    <xf numFmtId="0" fontId="372" fillId="38" borderId="48" xfId="51" applyFont="1" applyFill="1" applyBorder="1" applyAlignment="1">
      <alignment horizontal="center" vertical="center"/>
    </xf>
    <xf numFmtId="0" fontId="352" fillId="38" borderId="47" xfId="0" applyFont="1" applyFill="1" applyBorder="1" applyAlignment="1">
      <alignment horizontal="center" vertical="center"/>
    </xf>
    <xf numFmtId="0" fontId="353" fillId="38" borderId="47" xfId="51" applyFont="1" applyFill="1" applyBorder="1" applyAlignment="1">
      <alignment horizontal="center" vertical="center"/>
    </xf>
    <xf numFmtId="0" fontId="353" fillId="38" borderId="48" xfId="51" applyFont="1" applyFill="1" applyBorder="1" applyAlignment="1">
      <alignment horizontal="center" vertical="center"/>
    </xf>
    <xf numFmtId="0" fontId="353" fillId="9" borderId="45" xfId="51" applyFont="1" applyFill="1" applyBorder="1" applyAlignment="1">
      <alignment horizontal="center" vertical="top"/>
    </xf>
    <xf numFmtId="0" fontId="353" fillId="9" borderId="0" xfId="0" applyFont="1" applyFill="1" applyAlignment="1">
      <alignment horizontal="center" vertical="top"/>
    </xf>
    <xf numFmtId="0" fontId="376" fillId="0" borderId="0" xfId="51" applyFont="1" applyAlignment="1">
      <alignment horizontal="left" vertical="center"/>
    </xf>
    <xf numFmtId="0" fontId="372" fillId="38" borderId="0" xfId="51" applyFont="1" applyFill="1" applyAlignment="1">
      <alignment horizontal="center" vertical="center"/>
    </xf>
    <xf numFmtId="0" fontId="383" fillId="38" borderId="45" xfId="51" applyFont="1" applyFill="1" applyBorder="1" applyAlignment="1">
      <alignment horizontal="center" vertical="center"/>
    </xf>
    <xf numFmtId="0" fontId="295" fillId="38" borderId="0" xfId="51" applyFont="1" applyFill="1" applyAlignment="1">
      <alignment horizontal="center" vertical="center"/>
    </xf>
    <xf numFmtId="0" fontId="302" fillId="3" borderId="44" xfId="24" applyFont="1" applyFill="1" applyBorder="1" applyAlignment="1">
      <alignment horizontal="center" vertical="center"/>
    </xf>
    <xf numFmtId="0" fontId="302" fillId="3" borderId="45" xfId="24" applyFont="1" applyFill="1" applyBorder="1" applyAlignment="1">
      <alignment horizontal="center" vertical="center"/>
    </xf>
    <xf numFmtId="0" fontId="302" fillId="3" borderId="48" xfId="24" applyFont="1" applyFill="1" applyBorder="1" applyAlignment="1">
      <alignment horizontal="center" vertical="center"/>
    </xf>
    <xf numFmtId="0" fontId="322" fillId="0" borderId="49" xfId="0" applyFont="1" applyBorder="1" applyAlignment="1">
      <alignment horizontal="center" vertical="center"/>
    </xf>
    <xf numFmtId="0" fontId="322" fillId="0" borderId="50" xfId="0" applyFont="1" applyBorder="1" applyAlignment="1">
      <alignment horizontal="center" vertical="center"/>
    </xf>
    <xf numFmtId="0" fontId="351" fillId="3" borderId="5" xfId="24" applyFont="1" applyFill="1" applyBorder="1" applyAlignment="1">
      <alignment horizontal="center" vertical="center" wrapText="1"/>
    </xf>
    <xf numFmtId="0" fontId="351" fillId="3" borderId="32" xfId="24" applyFont="1" applyFill="1" applyBorder="1" applyAlignment="1">
      <alignment horizontal="center" vertical="center" wrapText="1"/>
    </xf>
    <xf numFmtId="0" fontId="351" fillId="3" borderId="49" xfId="24" applyFont="1" applyFill="1" applyBorder="1" applyAlignment="1">
      <alignment horizontal="left" vertical="center" wrapText="1"/>
    </xf>
    <xf numFmtId="0" fontId="351" fillId="3" borderId="22" xfId="24" applyFont="1" applyFill="1" applyBorder="1" applyAlignment="1">
      <alignment horizontal="left" vertical="center" wrapText="1"/>
    </xf>
    <xf numFmtId="0" fontId="351" fillId="3" borderId="75" xfId="24" applyFont="1" applyFill="1" applyBorder="1" applyAlignment="1">
      <alignment horizontal="left" vertical="center" wrapText="1"/>
    </xf>
    <xf numFmtId="0" fontId="351" fillId="3" borderId="74" xfId="24" applyFont="1" applyFill="1" applyBorder="1" applyAlignment="1">
      <alignment horizontal="left" vertical="center" wrapText="1"/>
    </xf>
    <xf numFmtId="0" fontId="351" fillId="3" borderId="32" xfId="24" applyFont="1" applyFill="1" applyBorder="1" applyAlignment="1">
      <alignment horizontal="left" vertical="center" wrapText="1"/>
    </xf>
    <xf numFmtId="0" fontId="351" fillId="3" borderId="27" xfId="24" applyFont="1" applyFill="1" applyBorder="1" applyAlignment="1">
      <alignment horizontal="left" vertical="center" wrapText="1"/>
    </xf>
    <xf numFmtId="169" fontId="351" fillId="3" borderId="2" xfId="24" applyNumberFormat="1" applyFont="1" applyFill="1" applyBorder="1" applyAlignment="1">
      <alignment horizontal="center" vertical="center" wrapText="1"/>
    </xf>
    <xf numFmtId="169" fontId="351" fillId="3" borderId="14" xfId="24" applyNumberFormat="1" applyFont="1" applyFill="1" applyBorder="1" applyAlignment="1">
      <alignment horizontal="center" vertical="center" wrapText="1"/>
    </xf>
    <xf numFmtId="0" fontId="351" fillId="3" borderId="2" xfId="24" applyFont="1" applyFill="1" applyBorder="1" applyAlignment="1">
      <alignment horizontal="left" vertical="center" wrapText="1"/>
    </xf>
    <xf numFmtId="0" fontId="351" fillId="3" borderId="2" xfId="24" applyFont="1" applyFill="1" applyBorder="1" applyAlignment="1">
      <alignment horizontal="center" vertical="center" wrapText="1"/>
    </xf>
    <xf numFmtId="0" fontId="351" fillId="3" borderId="23" xfId="24" applyFont="1" applyFill="1" applyBorder="1" applyAlignment="1">
      <alignment horizontal="center" vertical="center" wrapText="1"/>
    </xf>
    <xf numFmtId="0" fontId="351" fillId="3" borderId="24" xfId="24" applyFont="1" applyFill="1" applyBorder="1" applyAlignment="1">
      <alignment horizontal="center" vertical="center" wrapText="1"/>
    </xf>
    <xf numFmtId="0" fontId="351" fillId="3" borderId="26" xfId="24" applyFont="1" applyFill="1" applyBorder="1" applyAlignment="1">
      <alignment horizontal="center" vertical="center" wrapText="1"/>
    </xf>
    <xf numFmtId="0" fontId="351" fillId="3" borderId="27" xfId="24" applyFont="1" applyFill="1" applyBorder="1" applyAlignment="1">
      <alignment horizontal="center" vertical="center" wrapText="1"/>
    </xf>
    <xf numFmtId="172" fontId="302" fillId="3" borderId="51" xfId="24" applyNumberFormat="1" applyFont="1" applyFill="1" applyBorder="1" applyAlignment="1">
      <alignment horizontal="center" vertical="center"/>
    </xf>
    <xf numFmtId="172" fontId="302" fillId="3" borderId="55" xfId="24" applyNumberFormat="1" applyFont="1" applyFill="1" applyBorder="1" applyAlignment="1">
      <alignment horizontal="center" vertical="center"/>
    </xf>
    <xf numFmtId="0" fontId="290" fillId="3" borderId="22" xfId="24" applyFont="1" applyFill="1" applyBorder="1" applyAlignment="1">
      <alignment horizontal="center" vertical="center" wrapText="1"/>
    </xf>
    <xf numFmtId="172" fontId="356" fillId="3" borderId="72" xfId="24" applyNumberFormat="1" applyFont="1" applyFill="1" applyBorder="1" applyAlignment="1">
      <alignment horizontal="center" vertical="center"/>
    </xf>
    <xf numFmtId="172" fontId="356" fillId="3" borderId="53" xfId="24" applyNumberFormat="1" applyFont="1" applyFill="1" applyBorder="1" applyAlignment="1">
      <alignment horizontal="center" vertical="center"/>
    </xf>
    <xf numFmtId="0" fontId="351" fillId="3" borderId="14" xfId="24" applyFont="1" applyFill="1" applyBorder="1" applyAlignment="1">
      <alignment horizontal="center" vertical="center" wrapText="1"/>
    </xf>
    <xf numFmtId="0" fontId="290" fillId="3" borderId="22" xfId="0" applyFont="1" applyFill="1" applyBorder="1" applyAlignment="1">
      <alignment horizontal="center"/>
    </xf>
    <xf numFmtId="0" fontId="290" fillId="3" borderId="50" xfId="0" applyFont="1" applyFill="1" applyBorder="1" applyAlignment="1">
      <alignment horizontal="center"/>
    </xf>
    <xf numFmtId="0" fontId="290" fillId="3" borderId="0" xfId="24" applyFont="1" applyFill="1" applyAlignment="1">
      <alignment horizontal="center" vertical="center" wrapText="1"/>
    </xf>
    <xf numFmtId="0" fontId="290" fillId="3" borderId="0" xfId="0" applyFont="1" applyFill="1" applyAlignment="1">
      <alignment horizontal="center"/>
    </xf>
    <xf numFmtId="0" fontId="290" fillId="3" borderId="47" xfId="0" applyFont="1" applyFill="1" applyBorder="1" applyAlignment="1">
      <alignment horizontal="center"/>
    </xf>
    <xf numFmtId="0" fontId="296" fillId="3" borderId="72" xfId="24" applyFont="1" applyFill="1" applyBorder="1" applyAlignment="1">
      <alignment horizontal="center" vertical="center" wrapText="1"/>
    </xf>
    <xf numFmtId="0" fontId="296" fillId="3" borderId="52" xfId="24" applyFont="1" applyFill="1" applyBorder="1" applyAlignment="1">
      <alignment horizontal="center" vertical="center" wrapText="1"/>
    </xf>
    <xf numFmtId="0" fontId="296" fillId="3" borderId="53" xfId="24" applyFont="1" applyFill="1" applyBorder="1" applyAlignment="1">
      <alignment horizontal="center" vertical="center" wrapText="1"/>
    </xf>
    <xf numFmtId="0" fontId="350" fillId="0" borderId="0" xfId="51" applyFont="1" applyAlignment="1">
      <alignment horizontal="left" vertical="center"/>
    </xf>
    <xf numFmtId="0" fontId="350" fillId="0" borderId="0" xfId="51" applyFont="1" applyAlignment="1">
      <alignment horizontal="center" vertical="center"/>
    </xf>
    <xf numFmtId="0" fontId="351" fillId="3" borderId="25" xfId="24" applyFont="1" applyFill="1" applyBorder="1" applyAlignment="1">
      <alignment horizontal="center" vertical="center" wrapText="1"/>
    </xf>
    <xf numFmtId="0" fontId="351" fillId="3" borderId="28" xfId="24" applyFont="1" applyFill="1" applyBorder="1" applyAlignment="1">
      <alignment horizontal="center" vertical="center" wrapText="1"/>
    </xf>
    <xf numFmtId="0" fontId="289" fillId="0" borderId="25" xfId="0" applyFont="1" applyBorder="1" applyAlignment="1">
      <alignment horizontal="center" vertical="center"/>
    </xf>
    <xf numFmtId="0" fontId="289" fillId="0" borderId="33" xfId="0" applyFont="1" applyBorder="1" applyAlignment="1">
      <alignment horizontal="center" vertical="center"/>
    </xf>
    <xf numFmtId="0" fontId="289" fillId="0" borderId="28" xfId="0" applyFont="1" applyBorder="1" applyAlignment="1">
      <alignment horizontal="center" vertical="center"/>
    </xf>
    <xf numFmtId="0" fontId="384" fillId="3" borderId="32" xfId="51" applyFont="1" applyFill="1" applyBorder="1" applyAlignment="1">
      <alignment horizontal="center" vertical="center"/>
    </xf>
    <xf numFmtId="0" fontId="383" fillId="38" borderId="45" xfId="0" applyFont="1" applyFill="1" applyBorder="1" applyAlignment="1">
      <alignment horizontal="center" vertical="center"/>
    </xf>
    <xf numFmtId="0" fontId="383" fillId="38" borderId="48" xfId="0" applyFont="1" applyFill="1" applyBorder="1" applyAlignment="1">
      <alignment horizontal="center" vertical="center"/>
    </xf>
    <xf numFmtId="0" fontId="383" fillId="38" borderId="0" xfId="0" applyFont="1" applyFill="1" applyAlignment="1">
      <alignment horizontal="center" vertical="center"/>
    </xf>
    <xf numFmtId="0" fontId="352" fillId="38" borderId="0" xfId="0" applyFont="1" applyFill="1" applyAlignment="1">
      <alignment horizontal="center" vertical="center"/>
    </xf>
    <xf numFmtId="0" fontId="372" fillId="38" borderId="47" xfId="0" applyFont="1" applyFill="1" applyBorder="1" applyAlignment="1">
      <alignment horizontal="center" vertical="center"/>
    </xf>
    <xf numFmtId="0" fontId="352" fillId="3" borderId="0" xfId="0" applyFont="1" applyFill="1" applyAlignment="1">
      <alignment horizontal="center" vertical="center"/>
    </xf>
    <xf numFmtId="0" fontId="352" fillId="3" borderId="45" xfId="0" applyFont="1" applyFill="1" applyBorder="1" applyAlignment="1">
      <alignment horizontal="center" vertical="center"/>
    </xf>
    <xf numFmtId="0" fontId="383" fillId="38" borderId="32" xfId="0" applyFont="1" applyFill="1" applyBorder="1" applyAlignment="1">
      <alignment horizontal="center" vertical="center"/>
    </xf>
    <xf numFmtId="0" fontId="372" fillId="38" borderId="43" xfId="51" applyFont="1" applyFill="1" applyBorder="1" applyAlignment="1">
      <alignment horizontal="center" vertical="center"/>
    </xf>
    <xf numFmtId="0" fontId="299" fillId="38" borderId="45" xfId="51" applyFont="1" applyFill="1" applyBorder="1" applyAlignment="1">
      <alignment horizontal="center" vertical="center"/>
    </xf>
    <xf numFmtId="0" fontId="352" fillId="9" borderId="0" xfId="0" applyFont="1" applyFill="1" applyAlignment="1">
      <alignment horizontal="center" vertical="center"/>
    </xf>
    <xf numFmtId="0" fontId="353" fillId="9" borderId="0" xfId="0" applyFont="1" applyFill="1" applyAlignment="1">
      <alignment horizontal="center" vertical="center"/>
    </xf>
    <xf numFmtId="1" fontId="351" fillId="3" borderId="2" xfId="24" applyNumberFormat="1" applyFont="1" applyFill="1" applyBorder="1" applyAlignment="1">
      <alignment horizontal="center" vertical="center" wrapText="1"/>
    </xf>
    <xf numFmtId="1" fontId="351" fillId="3" borderId="14" xfId="24" applyNumberFormat="1" applyFont="1" applyFill="1" applyBorder="1" applyAlignment="1">
      <alignment horizontal="center" vertical="center" wrapText="1"/>
    </xf>
    <xf numFmtId="0" fontId="289" fillId="0" borderId="2" xfId="0" applyFont="1" applyBorder="1" applyAlignment="1">
      <alignment horizontal="center" vertical="center"/>
    </xf>
    <xf numFmtId="0" fontId="353" fillId="9" borderId="0" xfId="0" applyFont="1" applyFill="1" applyAlignment="1">
      <alignment horizontal="center" vertical="top" wrapText="1"/>
    </xf>
    <xf numFmtId="0" fontId="351" fillId="3" borderId="11" xfId="24" applyFont="1" applyFill="1" applyBorder="1" applyAlignment="1">
      <alignment horizontal="center" vertical="center" wrapText="1"/>
    </xf>
    <xf numFmtId="0" fontId="290" fillId="3" borderId="47" xfId="0" applyFont="1" applyFill="1" applyBorder="1" applyAlignment="1">
      <alignment horizontal="center" vertical="center"/>
    </xf>
    <xf numFmtId="169" fontId="351" fillId="3" borderId="25" xfId="24" applyNumberFormat="1" applyFont="1" applyFill="1" applyBorder="1" applyAlignment="1">
      <alignment horizontal="center" vertical="center" wrapText="1"/>
    </xf>
    <xf numFmtId="169" fontId="351" fillId="3" borderId="33" xfId="24" applyNumberFormat="1" applyFont="1" applyFill="1" applyBorder="1" applyAlignment="1">
      <alignment horizontal="center" vertical="center" wrapText="1"/>
    </xf>
    <xf numFmtId="169" fontId="351" fillId="3" borderId="28" xfId="24" applyNumberFormat="1" applyFont="1" applyFill="1" applyBorder="1" applyAlignment="1">
      <alignment horizontal="center" vertical="center" wrapText="1"/>
    </xf>
    <xf numFmtId="0" fontId="350" fillId="0" borderId="86" xfId="0" applyFont="1" applyBorder="1" applyAlignment="1">
      <alignment horizontal="center" vertical="center"/>
    </xf>
    <xf numFmtId="0" fontId="350" fillId="0" borderId="44" xfId="0" applyFont="1" applyBorder="1" applyAlignment="1">
      <alignment horizontal="center" vertical="center"/>
    </xf>
    <xf numFmtId="0" fontId="350" fillId="0" borderId="5" xfId="0" applyFont="1" applyBorder="1" applyAlignment="1">
      <alignment horizontal="center" vertical="center"/>
    </xf>
    <xf numFmtId="0" fontId="350" fillId="0" borderId="45" xfId="0" applyFont="1" applyBorder="1" applyAlignment="1">
      <alignment horizontal="center" vertical="center"/>
    </xf>
    <xf numFmtId="0" fontId="383" fillId="3" borderId="0" xfId="0" applyFont="1" applyFill="1" applyAlignment="1">
      <alignment horizontal="center" vertical="center"/>
    </xf>
    <xf numFmtId="0" fontId="350" fillId="0" borderId="43" xfId="51" applyFont="1" applyBorder="1" applyAlignment="1">
      <alignment horizontal="left" vertical="center"/>
    </xf>
    <xf numFmtId="0" fontId="351" fillId="3" borderId="2" xfId="24" applyFont="1" applyFill="1" applyBorder="1" applyAlignment="1">
      <alignment horizontal="left" vertical="center"/>
    </xf>
    <xf numFmtId="0" fontId="351" fillId="3" borderId="11" xfId="24" applyFont="1" applyFill="1" applyBorder="1" applyAlignment="1">
      <alignment horizontal="left" vertical="center"/>
    </xf>
    <xf numFmtId="0" fontId="382" fillId="38" borderId="45" xfId="51" applyFont="1" applyFill="1" applyBorder="1" applyAlignment="1">
      <alignment horizontal="center" vertical="center"/>
    </xf>
    <xf numFmtId="0" fontId="382" fillId="0" borderId="45" xfId="51" applyFont="1" applyBorder="1" applyAlignment="1">
      <alignment horizontal="center" vertical="center"/>
    </xf>
    <xf numFmtId="0" fontId="371" fillId="3" borderId="0" xfId="51" applyFont="1" applyFill="1" applyAlignment="1">
      <alignment horizontal="center" vertical="center"/>
    </xf>
    <xf numFmtId="0" fontId="372" fillId="38" borderId="0" xfId="51" applyFont="1" applyFill="1" applyAlignment="1">
      <alignment horizontal="center" vertical="top"/>
    </xf>
    <xf numFmtId="0" fontId="353" fillId="3" borderId="0" xfId="0" applyFont="1" applyFill="1" applyAlignment="1">
      <alignment horizontal="center" vertical="center"/>
    </xf>
    <xf numFmtId="0" fontId="371" fillId="38" borderId="0" xfId="0" applyFont="1" applyFill="1" applyAlignment="1">
      <alignment horizontal="center" vertical="center"/>
    </xf>
    <xf numFmtId="0" fontId="371" fillId="3" borderId="2" xfId="51" applyFont="1" applyFill="1" applyBorder="1" applyAlignment="1">
      <alignment horizontal="center" vertical="center"/>
    </xf>
    <xf numFmtId="0" fontId="371" fillId="3" borderId="4" xfId="51" applyFont="1" applyFill="1" applyBorder="1" applyAlignment="1">
      <alignment horizontal="center" vertical="center"/>
    </xf>
    <xf numFmtId="0" fontId="371" fillId="3" borderId="14" xfId="51" applyFont="1" applyFill="1" applyBorder="1" applyAlignment="1">
      <alignment horizontal="center" vertical="center"/>
    </xf>
    <xf numFmtId="0" fontId="372" fillId="38" borderId="48" xfId="0" applyFont="1" applyFill="1" applyBorder="1" applyAlignment="1">
      <alignment horizontal="center" vertical="center"/>
    </xf>
    <xf numFmtId="0" fontId="348" fillId="0" borderId="5" xfId="0" applyFont="1" applyBorder="1" applyAlignment="1">
      <alignment horizontal="center" vertical="center"/>
    </xf>
    <xf numFmtId="0" fontId="348" fillId="0" borderId="45" xfId="0" applyFont="1" applyBorder="1" applyAlignment="1">
      <alignment horizontal="center" vertical="center"/>
    </xf>
    <xf numFmtId="0" fontId="372" fillId="38" borderId="32" xfId="51" applyFont="1" applyFill="1" applyBorder="1" applyAlignment="1">
      <alignment horizontal="center" vertical="center"/>
    </xf>
    <xf numFmtId="0" fontId="372" fillId="38" borderId="32" xfId="0" applyFont="1" applyFill="1" applyBorder="1" applyAlignment="1">
      <alignment horizontal="center" vertical="center"/>
    </xf>
    <xf numFmtId="0" fontId="372" fillId="38" borderId="44" xfId="0" applyFont="1" applyFill="1" applyBorder="1" applyAlignment="1">
      <alignment horizontal="center" vertical="center"/>
    </xf>
    <xf numFmtId="0" fontId="299" fillId="38" borderId="20" xfId="51" applyFont="1" applyFill="1" applyBorder="1" applyAlignment="1">
      <alignment horizontal="center" vertical="center"/>
    </xf>
    <xf numFmtId="0" fontId="299" fillId="38" borderId="47" xfId="51" applyFont="1" applyFill="1" applyBorder="1" applyAlignment="1">
      <alignment horizontal="center" vertical="center"/>
    </xf>
    <xf numFmtId="0" fontId="352" fillId="38" borderId="0" xfId="51" applyFont="1" applyFill="1" applyAlignment="1">
      <alignment horizontal="center" vertical="center"/>
    </xf>
    <xf numFmtId="0" fontId="352" fillId="38" borderId="45" xfId="51" applyFont="1" applyFill="1" applyBorder="1" applyAlignment="1">
      <alignment horizontal="center" vertical="center"/>
    </xf>
    <xf numFmtId="0" fontId="374" fillId="9" borderId="45" xfId="0" applyFont="1" applyFill="1" applyBorder="1" applyAlignment="1">
      <alignment horizontal="center" vertical="top"/>
    </xf>
    <xf numFmtId="0" fontId="200" fillId="4" borderId="3" xfId="0" applyFont="1" applyFill="1" applyBorder="1" applyAlignment="1">
      <alignment horizontal="center" vertical="center" wrapText="1"/>
    </xf>
    <xf numFmtId="0" fontId="202" fillId="4" borderId="4" xfId="0" applyFont="1" applyFill="1" applyBorder="1"/>
    <xf numFmtId="0" fontId="202" fillId="4" borderId="4" xfId="0" applyFont="1" applyFill="1" applyBorder="1" applyAlignment="1">
      <alignment horizontal="center"/>
    </xf>
    <xf numFmtId="0" fontId="200" fillId="4" borderId="3" xfId="0" applyFont="1" applyFill="1" applyBorder="1" applyAlignment="1">
      <alignment horizontal="center" vertical="center" textRotation="90" wrapText="1"/>
    </xf>
    <xf numFmtId="1" fontId="200" fillId="3" borderId="0" xfId="0" applyNumberFormat="1" applyFont="1" applyFill="1" applyAlignment="1">
      <alignment horizontal="left" vertical="center" wrapText="1"/>
    </xf>
    <xf numFmtId="0" fontId="200" fillId="3" borderId="0" xfId="0" applyFont="1" applyFill="1" applyAlignment="1">
      <alignment horizontal="left" vertical="center" wrapText="1"/>
    </xf>
    <xf numFmtId="0" fontId="203" fillId="3" borderId="5" xfId="0" applyFont="1" applyFill="1" applyBorder="1" applyAlignment="1">
      <alignment horizontal="center" vertical="center"/>
    </xf>
    <xf numFmtId="0" fontId="203" fillId="3" borderId="0" xfId="0" applyFont="1" applyFill="1" applyAlignment="1">
      <alignment horizontal="center" vertical="center"/>
    </xf>
    <xf numFmtId="0" fontId="200" fillId="4" borderId="4" xfId="0" applyFont="1" applyFill="1" applyBorder="1" applyAlignment="1">
      <alignment horizontal="center" vertical="center" wrapText="1"/>
    </xf>
    <xf numFmtId="0" fontId="1" fillId="12" borderId="2" xfId="0" applyFont="1" applyFill="1" applyBorder="1" applyAlignment="1">
      <alignment horizontal="center" vertical="center"/>
    </xf>
    <xf numFmtId="0" fontId="1" fillId="0" borderId="2" xfId="0" applyFont="1" applyBorder="1" applyAlignment="1">
      <alignment vertical="center"/>
    </xf>
    <xf numFmtId="0" fontId="1" fillId="0" borderId="0" xfId="0" applyFont="1"/>
    <xf numFmtId="0" fontId="1" fillId="0" borderId="2" xfId="0" applyFont="1" applyBorder="1" applyAlignment="1">
      <alignment horizontal="center" vertical="center"/>
    </xf>
  </cellXfs>
  <cellStyles count="164">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0 7" xfId="154" xr:uid="{23409357-FA30-4254-8F2E-961FFBFD05DD}"/>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6" xfId="153" xr:uid="{C727F84D-BB78-4EED-A73B-667E98871458}"/>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7 6" xfId="155" xr:uid="{8CCFB732-699A-4E29-AA5A-63BF43D6DC50}"/>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8 6" xfId="156" xr:uid="{4429D207-3E2A-4DA8-B1AC-6A41EC500510}"/>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19 6" xfId="157" xr:uid="{C63914A1-CFD0-44C4-96C7-5E39284AC02D}"/>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4 8" xfId="158" xr:uid="{D8E9D6E9-742B-4DF0-A2E4-3A6D69E23A1E}"/>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6 6" xfId="159" xr:uid="{57C92206-01CB-4C63-9A6F-97204B84453E}"/>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7 7" xfId="160" xr:uid="{D4C4A0EA-1927-4823-BCB2-E3979216A0CC}"/>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8 7" xfId="161" xr:uid="{64A06679-6448-482F-98B8-C9ADEF8FAFB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2 5" xfId="163" xr:uid="{FDDE61CF-BE08-4AE8-A769-7359C0CBE22D}"/>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Normal 9 7" xfId="162" xr:uid="{5E6B534E-019A-4FE9-B107-05563C143AF1}"/>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440">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21" Type="http://schemas.openxmlformats.org/officeDocument/2006/relationships/customXml" Target="../ink/ink17.xml"/><Relationship Id="rId63" Type="http://schemas.openxmlformats.org/officeDocument/2006/relationships/customXml" Target="../ink/ink29.xml"/><Relationship Id="rId68" Type="http://schemas.openxmlformats.org/officeDocument/2006/relationships/customXml" Target="../ink/ink34.xml"/><Relationship Id="rId84" Type="http://schemas.openxmlformats.org/officeDocument/2006/relationships/customXml" Target="../ink/ink50.xml"/><Relationship Id="rId89" Type="http://schemas.openxmlformats.org/officeDocument/2006/relationships/customXml" Target="../ink/ink55.xml"/><Relationship Id="rId2" Type="http://schemas.openxmlformats.org/officeDocument/2006/relationships/image" Target="../media/image7.png"/><Relationship Id="rId16" Type="http://schemas.openxmlformats.org/officeDocument/2006/relationships/customXml" Target="../ink/ink12.xml"/><Relationship Id="rId11" Type="http://schemas.openxmlformats.org/officeDocument/2006/relationships/customXml" Target="../ink/ink7.xml"/><Relationship Id="rId53" Type="http://schemas.openxmlformats.org/officeDocument/2006/relationships/customXml" Target="../ink/ink19.xml"/><Relationship Id="rId58" Type="http://schemas.openxmlformats.org/officeDocument/2006/relationships/customXml" Target="../ink/ink24.xml"/><Relationship Id="rId66" Type="http://schemas.openxmlformats.org/officeDocument/2006/relationships/customXml" Target="../ink/ink32.xml"/><Relationship Id="rId74" Type="http://schemas.openxmlformats.org/officeDocument/2006/relationships/customXml" Target="../ink/ink40.xml"/><Relationship Id="rId79" Type="http://schemas.openxmlformats.org/officeDocument/2006/relationships/customXml" Target="../ink/ink45.xml"/><Relationship Id="rId87" Type="http://schemas.openxmlformats.org/officeDocument/2006/relationships/customXml" Target="../ink/ink53.xml"/><Relationship Id="rId102" Type="http://schemas.openxmlformats.org/officeDocument/2006/relationships/customXml" Target="../ink/ink68.xml"/><Relationship Id="rId5" Type="http://schemas.openxmlformats.org/officeDocument/2006/relationships/image" Target="../media/image9.png"/><Relationship Id="rId61" Type="http://schemas.openxmlformats.org/officeDocument/2006/relationships/customXml" Target="../ink/ink27.xml"/><Relationship Id="rId82" Type="http://schemas.openxmlformats.org/officeDocument/2006/relationships/customXml" Target="../ink/ink48.xml"/><Relationship Id="rId90" Type="http://schemas.openxmlformats.org/officeDocument/2006/relationships/customXml" Target="../ink/ink56.xml"/><Relationship Id="rId95" Type="http://schemas.openxmlformats.org/officeDocument/2006/relationships/customXml" Target="../ink/ink61.xml"/><Relationship Id="rId19" Type="http://schemas.openxmlformats.org/officeDocument/2006/relationships/customXml" Target="../ink/ink15.xml"/><Relationship Id="rId14" Type="http://schemas.openxmlformats.org/officeDocument/2006/relationships/customXml" Target="../ink/ink10.xml"/><Relationship Id="rId56" Type="http://schemas.openxmlformats.org/officeDocument/2006/relationships/customXml" Target="../ink/ink22.xml"/><Relationship Id="rId64" Type="http://schemas.openxmlformats.org/officeDocument/2006/relationships/customXml" Target="../ink/ink30.xml"/><Relationship Id="rId69" Type="http://schemas.openxmlformats.org/officeDocument/2006/relationships/customXml" Target="../ink/ink35.xml"/><Relationship Id="rId77" Type="http://schemas.openxmlformats.org/officeDocument/2006/relationships/customXml" Target="../ink/ink43.xml"/><Relationship Id="rId100" Type="http://schemas.openxmlformats.org/officeDocument/2006/relationships/customXml" Target="../ink/ink66.xml"/><Relationship Id="rId105" Type="http://schemas.openxmlformats.org/officeDocument/2006/relationships/customXml" Target="../ink/ink71.xml"/><Relationship Id="rId8" Type="http://schemas.openxmlformats.org/officeDocument/2006/relationships/customXml" Target="../ink/ink4.xml"/><Relationship Id="rId51" Type="http://schemas.openxmlformats.org/officeDocument/2006/relationships/image" Target="../media/image10.png"/><Relationship Id="rId72" Type="http://schemas.openxmlformats.org/officeDocument/2006/relationships/customXml" Target="../ink/ink38.xml"/><Relationship Id="rId80" Type="http://schemas.openxmlformats.org/officeDocument/2006/relationships/customXml" Target="../ink/ink46.xml"/><Relationship Id="rId85" Type="http://schemas.openxmlformats.org/officeDocument/2006/relationships/customXml" Target="../ink/ink51.xml"/><Relationship Id="rId93" Type="http://schemas.openxmlformats.org/officeDocument/2006/relationships/customXml" Target="../ink/ink59.xml"/><Relationship Id="rId98" Type="http://schemas.openxmlformats.org/officeDocument/2006/relationships/customXml" Target="../ink/ink64.xml"/><Relationship Id="rId3" Type="http://schemas.openxmlformats.org/officeDocument/2006/relationships/image" Target="../media/image5.jpeg"/><Relationship Id="rId12" Type="http://schemas.openxmlformats.org/officeDocument/2006/relationships/customXml" Target="../ink/ink8.xml"/><Relationship Id="rId17" Type="http://schemas.openxmlformats.org/officeDocument/2006/relationships/customXml" Target="../ink/ink13.xml"/><Relationship Id="rId59" Type="http://schemas.openxmlformats.org/officeDocument/2006/relationships/customXml" Target="../ink/ink25.xml"/><Relationship Id="rId67" Type="http://schemas.openxmlformats.org/officeDocument/2006/relationships/customXml" Target="../ink/ink33.xml"/><Relationship Id="rId103" Type="http://schemas.openxmlformats.org/officeDocument/2006/relationships/customXml" Target="../ink/ink69.xml"/><Relationship Id="rId20" Type="http://schemas.openxmlformats.org/officeDocument/2006/relationships/customXml" Target="../ink/ink16.xml"/><Relationship Id="rId54" Type="http://schemas.openxmlformats.org/officeDocument/2006/relationships/customXml" Target="../ink/ink20.xml"/><Relationship Id="rId62" Type="http://schemas.openxmlformats.org/officeDocument/2006/relationships/customXml" Target="../ink/ink28.xml"/><Relationship Id="rId70" Type="http://schemas.openxmlformats.org/officeDocument/2006/relationships/customXml" Target="../ink/ink36.xml"/><Relationship Id="rId75" Type="http://schemas.openxmlformats.org/officeDocument/2006/relationships/customXml" Target="../ink/ink41.xml"/><Relationship Id="rId83" Type="http://schemas.openxmlformats.org/officeDocument/2006/relationships/customXml" Target="../ink/ink49.xml"/><Relationship Id="rId88" Type="http://schemas.openxmlformats.org/officeDocument/2006/relationships/customXml" Target="../ink/ink54.xml"/><Relationship Id="rId91" Type="http://schemas.openxmlformats.org/officeDocument/2006/relationships/customXml" Target="../ink/ink57.xml"/><Relationship Id="rId96" Type="http://schemas.openxmlformats.org/officeDocument/2006/relationships/customXml" Target="../ink/ink62.xml"/><Relationship Id="rId1" Type="http://schemas.openxmlformats.org/officeDocument/2006/relationships/image" Target="../media/image8.png"/><Relationship Id="rId6" Type="http://schemas.openxmlformats.org/officeDocument/2006/relationships/customXml" Target="../ink/ink2.xml"/><Relationship Id="rId15" Type="http://schemas.openxmlformats.org/officeDocument/2006/relationships/customXml" Target="../ink/ink11.xml"/><Relationship Id="rId57" Type="http://schemas.openxmlformats.org/officeDocument/2006/relationships/customXml" Target="../ink/ink23.xml"/><Relationship Id="rId10" Type="http://schemas.openxmlformats.org/officeDocument/2006/relationships/customXml" Target="../ink/ink6.xml"/><Relationship Id="rId52" Type="http://schemas.openxmlformats.org/officeDocument/2006/relationships/customXml" Target="../ink/ink18.xml"/><Relationship Id="rId60" Type="http://schemas.openxmlformats.org/officeDocument/2006/relationships/customXml" Target="../ink/ink26.xml"/><Relationship Id="rId65" Type="http://schemas.openxmlformats.org/officeDocument/2006/relationships/customXml" Target="../ink/ink31.xml"/><Relationship Id="rId73" Type="http://schemas.openxmlformats.org/officeDocument/2006/relationships/customXml" Target="../ink/ink39.xml"/><Relationship Id="rId78" Type="http://schemas.openxmlformats.org/officeDocument/2006/relationships/customXml" Target="../ink/ink44.xml"/><Relationship Id="rId81" Type="http://schemas.openxmlformats.org/officeDocument/2006/relationships/customXml" Target="../ink/ink47.xml"/><Relationship Id="rId86" Type="http://schemas.openxmlformats.org/officeDocument/2006/relationships/customXml" Target="../ink/ink52.xml"/><Relationship Id="rId94" Type="http://schemas.openxmlformats.org/officeDocument/2006/relationships/customXml" Target="../ink/ink60.xml"/><Relationship Id="rId99" Type="http://schemas.openxmlformats.org/officeDocument/2006/relationships/customXml" Target="../ink/ink65.xml"/><Relationship Id="rId101" Type="http://schemas.openxmlformats.org/officeDocument/2006/relationships/customXml" Target="../ink/ink67.xml"/><Relationship Id="rId4" Type="http://schemas.openxmlformats.org/officeDocument/2006/relationships/customXml" Target="../ink/ink1.xml"/><Relationship Id="rId9" Type="http://schemas.openxmlformats.org/officeDocument/2006/relationships/customXml" Target="../ink/ink5.xml"/><Relationship Id="rId13" Type="http://schemas.openxmlformats.org/officeDocument/2006/relationships/customXml" Target="../ink/ink9.xml"/><Relationship Id="rId18" Type="http://schemas.openxmlformats.org/officeDocument/2006/relationships/customXml" Target="../ink/ink14.xml"/><Relationship Id="rId55" Type="http://schemas.openxmlformats.org/officeDocument/2006/relationships/customXml" Target="../ink/ink21.xml"/><Relationship Id="rId76" Type="http://schemas.openxmlformats.org/officeDocument/2006/relationships/customXml" Target="../ink/ink42.xml"/><Relationship Id="rId97" Type="http://schemas.openxmlformats.org/officeDocument/2006/relationships/customXml" Target="../ink/ink63.xml"/><Relationship Id="rId104" Type="http://schemas.openxmlformats.org/officeDocument/2006/relationships/customXml" Target="../ink/ink70.xml"/><Relationship Id="rId7" Type="http://schemas.openxmlformats.org/officeDocument/2006/relationships/customXml" Target="../ink/ink3.xml"/><Relationship Id="rId71" Type="http://schemas.openxmlformats.org/officeDocument/2006/relationships/customXml" Target="../ink/ink37.xml"/><Relationship Id="rId92" Type="http://schemas.openxmlformats.org/officeDocument/2006/relationships/customXml" Target="../ink/ink58.xml"/></Relationships>
</file>

<file path=xl/drawings/drawing1.xml><?xml version="1.0" encoding="utf-8"?>
<xdr:wsDr xmlns:xdr="http://schemas.openxmlformats.org/drawingml/2006/spreadsheetDrawing" xmlns:a="http://schemas.openxmlformats.org/drawingml/2006/main">
  <xdr:twoCellAnchor editAs="oneCell">
    <xdr:from>
      <xdr:col>0</xdr:col>
      <xdr:colOff>21771</xdr:colOff>
      <xdr:row>0</xdr:row>
      <xdr:rowOff>0</xdr:rowOff>
    </xdr:from>
    <xdr:to>
      <xdr:col>1</xdr:col>
      <xdr:colOff>43543</xdr:colOff>
      <xdr:row>1</xdr:row>
      <xdr:rowOff>163286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1771" y="0"/>
          <a:ext cx="620486" cy="3483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8996025" y="1509184"/>
          <a:ext cx="9534525" cy="48429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363200" y="66941700"/>
          <a:ext cx="228600" cy="438150"/>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325600" y="135693150"/>
          <a:ext cx="228600" cy="209550"/>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344400" y="135693150"/>
          <a:ext cx="228600" cy="209550"/>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058150" y="135693150"/>
          <a:ext cx="228600" cy="209550"/>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076950" y="135693150"/>
          <a:ext cx="228600" cy="209550"/>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3962400" y="135693150"/>
          <a:ext cx="228600" cy="209550"/>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306800" y="135693150"/>
          <a:ext cx="228600" cy="209550"/>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363200" y="135693150"/>
          <a:ext cx="228600" cy="209550"/>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8688050" y="135709025"/>
          <a:ext cx="228600" cy="193675"/>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0878800" y="135693150"/>
          <a:ext cx="228600" cy="209550"/>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3793450" y="135693150"/>
          <a:ext cx="228600" cy="209550"/>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006608" y="1508277"/>
          <a:ext cx="9534661" cy="48429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8552320" y="55606950"/>
          <a:ext cx="486229" cy="149225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0655683" y="144618075"/>
          <a:ext cx="683079" cy="1073150"/>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029275" y="2816225"/>
          <a:ext cx="698954" cy="16383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1981200" y="132441950"/>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223375" y="1073755"/>
          <a:ext cx="3590925" cy="2494341"/>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238514" y="2555421"/>
          <a:ext cx="42318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05400" y="27791229"/>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010400" y="56605714"/>
          <a:ext cx="228600" cy="206829"/>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019800" y="56605714"/>
          <a:ext cx="228600" cy="206829"/>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191000" y="56605714"/>
          <a:ext cx="228600" cy="206829"/>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11286" y="56605714"/>
          <a:ext cx="228600" cy="206829"/>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53343" y="56605714"/>
          <a:ext cx="228600" cy="206829"/>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7924800" y="56605714"/>
          <a:ext cx="228600" cy="206829"/>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05400" y="56605714"/>
          <a:ext cx="228600" cy="206829"/>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8915400" y="56621589"/>
          <a:ext cx="228600" cy="190954"/>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829800" y="56605714"/>
          <a:ext cx="228600" cy="206829"/>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787743" y="56605714"/>
          <a:ext cx="228600" cy="206829"/>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233958" y="1072848"/>
          <a:ext cx="3591061" cy="2494341"/>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747171" y="23393400"/>
          <a:ext cx="423188" cy="291644"/>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3832113" y="60312300"/>
          <a:ext cx="414116" cy="313414"/>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019800" y="59851157"/>
          <a:ext cx="228600" cy="208905"/>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185</xdr:row>
      <xdr:rowOff>126029</xdr:rowOff>
    </xdr:from>
    <xdr:to>
      <xdr:col>23</xdr:col>
      <xdr:colOff>0</xdr:colOff>
      <xdr:row>188</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185</xdr:row>
      <xdr:rowOff>126029</xdr:rowOff>
    </xdr:from>
    <xdr:to>
      <xdr:col>25</xdr:col>
      <xdr:colOff>0</xdr:colOff>
      <xdr:row>188</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195</xdr:row>
      <xdr:rowOff>126029</xdr:rowOff>
    </xdr:from>
    <xdr:to>
      <xdr:col>3</xdr:col>
      <xdr:colOff>0</xdr:colOff>
      <xdr:row>198</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195</xdr:row>
      <xdr:rowOff>126029</xdr:rowOff>
    </xdr:from>
    <xdr:to>
      <xdr:col>5</xdr:col>
      <xdr:colOff>0</xdr:colOff>
      <xdr:row>198</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195</xdr:row>
      <xdr:rowOff>126029</xdr:rowOff>
    </xdr:from>
    <xdr:to>
      <xdr:col>7</xdr:col>
      <xdr:colOff>0</xdr:colOff>
      <xdr:row>198</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195</xdr:row>
      <xdr:rowOff>126029</xdr:rowOff>
    </xdr:from>
    <xdr:to>
      <xdr:col>9</xdr:col>
      <xdr:colOff>0</xdr:colOff>
      <xdr:row>198</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195</xdr:row>
      <xdr:rowOff>126029</xdr:rowOff>
    </xdr:from>
    <xdr:to>
      <xdr:col>13</xdr:col>
      <xdr:colOff>0</xdr:colOff>
      <xdr:row>198</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195</xdr:row>
      <xdr:rowOff>126029</xdr:rowOff>
    </xdr:from>
    <xdr:to>
      <xdr:col>15</xdr:col>
      <xdr:colOff>0</xdr:colOff>
      <xdr:row>198</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195</xdr:row>
      <xdr:rowOff>127000</xdr:rowOff>
    </xdr:from>
    <xdr:to>
      <xdr:col>11</xdr:col>
      <xdr:colOff>9072</xdr:colOff>
      <xdr:row>198</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195</xdr:row>
      <xdr:rowOff>126029</xdr:rowOff>
    </xdr:from>
    <xdr:to>
      <xdr:col>17</xdr:col>
      <xdr:colOff>0</xdr:colOff>
      <xdr:row>198</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195</xdr:row>
      <xdr:rowOff>126029</xdr:rowOff>
    </xdr:from>
    <xdr:to>
      <xdr:col>19</xdr:col>
      <xdr:colOff>0</xdr:colOff>
      <xdr:row>198</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185</xdr:row>
      <xdr:rowOff>126029</xdr:rowOff>
    </xdr:from>
    <xdr:to>
      <xdr:col>21</xdr:col>
      <xdr:colOff>0</xdr:colOff>
      <xdr:row>188</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195</xdr:row>
      <xdr:rowOff>126029</xdr:rowOff>
    </xdr:from>
    <xdr:to>
      <xdr:col>23</xdr:col>
      <xdr:colOff>0</xdr:colOff>
      <xdr:row>198</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195</xdr:row>
      <xdr:rowOff>126029</xdr:rowOff>
    </xdr:from>
    <xdr:to>
      <xdr:col>25</xdr:col>
      <xdr:colOff>0</xdr:colOff>
      <xdr:row>198</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205</xdr:row>
      <xdr:rowOff>126029</xdr:rowOff>
    </xdr:from>
    <xdr:to>
      <xdr:col>3</xdr:col>
      <xdr:colOff>0</xdr:colOff>
      <xdr:row>208</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205</xdr:row>
      <xdr:rowOff>126029</xdr:rowOff>
    </xdr:from>
    <xdr:to>
      <xdr:col>5</xdr:col>
      <xdr:colOff>0</xdr:colOff>
      <xdr:row>208</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205</xdr:row>
      <xdr:rowOff>126029</xdr:rowOff>
    </xdr:from>
    <xdr:to>
      <xdr:col>7</xdr:col>
      <xdr:colOff>0</xdr:colOff>
      <xdr:row>208</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205</xdr:row>
      <xdr:rowOff>126029</xdr:rowOff>
    </xdr:from>
    <xdr:to>
      <xdr:col>9</xdr:col>
      <xdr:colOff>0</xdr:colOff>
      <xdr:row>208</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205</xdr:row>
      <xdr:rowOff>162315</xdr:rowOff>
    </xdr:from>
    <xdr:to>
      <xdr:col>13</xdr:col>
      <xdr:colOff>0</xdr:colOff>
      <xdr:row>209</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205</xdr:row>
      <xdr:rowOff>162315</xdr:rowOff>
    </xdr:from>
    <xdr:to>
      <xdr:col>15</xdr:col>
      <xdr:colOff>0</xdr:colOff>
      <xdr:row>209</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205</xdr:row>
      <xdr:rowOff>127000</xdr:rowOff>
    </xdr:from>
    <xdr:to>
      <xdr:col>11</xdr:col>
      <xdr:colOff>9072</xdr:colOff>
      <xdr:row>208</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205</xdr:row>
      <xdr:rowOff>162315</xdr:rowOff>
    </xdr:from>
    <xdr:to>
      <xdr:col>17</xdr:col>
      <xdr:colOff>0</xdr:colOff>
      <xdr:row>209</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205</xdr:row>
      <xdr:rowOff>162315</xdr:rowOff>
    </xdr:from>
    <xdr:to>
      <xdr:col>19</xdr:col>
      <xdr:colOff>0</xdr:colOff>
      <xdr:row>209</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195</xdr:row>
      <xdr:rowOff>126029</xdr:rowOff>
    </xdr:from>
    <xdr:to>
      <xdr:col>21</xdr:col>
      <xdr:colOff>0</xdr:colOff>
      <xdr:row>198</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205</xdr:row>
      <xdr:rowOff>117561</xdr:rowOff>
    </xdr:from>
    <xdr:to>
      <xdr:col>23</xdr:col>
      <xdr:colOff>9726</xdr:colOff>
      <xdr:row>209</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205</xdr:row>
      <xdr:rowOff>126029</xdr:rowOff>
    </xdr:from>
    <xdr:to>
      <xdr:col>25</xdr:col>
      <xdr:colOff>0</xdr:colOff>
      <xdr:row>208</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216</xdr:row>
      <xdr:rowOff>126029</xdr:rowOff>
    </xdr:from>
    <xdr:to>
      <xdr:col>3</xdr:col>
      <xdr:colOff>0</xdr:colOff>
      <xdr:row>219</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216</xdr:row>
      <xdr:rowOff>162315</xdr:rowOff>
    </xdr:from>
    <xdr:to>
      <xdr:col>5</xdr:col>
      <xdr:colOff>0</xdr:colOff>
      <xdr:row>219</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216</xdr:row>
      <xdr:rowOff>126029</xdr:rowOff>
    </xdr:from>
    <xdr:to>
      <xdr:col>7</xdr:col>
      <xdr:colOff>0</xdr:colOff>
      <xdr:row>219</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216</xdr:row>
      <xdr:rowOff>126029</xdr:rowOff>
    </xdr:from>
    <xdr:to>
      <xdr:col>9</xdr:col>
      <xdr:colOff>0</xdr:colOff>
      <xdr:row>219</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216</xdr:row>
      <xdr:rowOff>126029</xdr:rowOff>
    </xdr:from>
    <xdr:to>
      <xdr:col>13</xdr:col>
      <xdr:colOff>0</xdr:colOff>
      <xdr:row>219</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216</xdr:row>
      <xdr:rowOff>126029</xdr:rowOff>
    </xdr:from>
    <xdr:to>
      <xdr:col>15</xdr:col>
      <xdr:colOff>0</xdr:colOff>
      <xdr:row>219</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216</xdr:row>
      <xdr:rowOff>127000</xdr:rowOff>
    </xdr:from>
    <xdr:to>
      <xdr:col>11</xdr:col>
      <xdr:colOff>9072</xdr:colOff>
      <xdr:row>219</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216</xdr:row>
      <xdr:rowOff>126029</xdr:rowOff>
    </xdr:from>
    <xdr:to>
      <xdr:col>17</xdr:col>
      <xdr:colOff>0</xdr:colOff>
      <xdr:row>219</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216</xdr:row>
      <xdr:rowOff>126029</xdr:rowOff>
    </xdr:from>
    <xdr:to>
      <xdr:col>19</xdr:col>
      <xdr:colOff>0</xdr:colOff>
      <xdr:row>219</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205</xdr:row>
      <xdr:rowOff>162315</xdr:rowOff>
    </xdr:from>
    <xdr:to>
      <xdr:col>21</xdr:col>
      <xdr:colOff>0</xdr:colOff>
      <xdr:row>208</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216</xdr:row>
      <xdr:rowOff>126029</xdr:rowOff>
    </xdr:from>
    <xdr:to>
      <xdr:col>23</xdr:col>
      <xdr:colOff>0</xdr:colOff>
      <xdr:row>219</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216</xdr:row>
      <xdr:rowOff>126029</xdr:rowOff>
    </xdr:from>
    <xdr:to>
      <xdr:col>25</xdr:col>
      <xdr:colOff>0</xdr:colOff>
      <xdr:row>219</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227</xdr:row>
      <xdr:rowOff>126029</xdr:rowOff>
    </xdr:from>
    <xdr:to>
      <xdr:col>3</xdr:col>
      <xdr:colOff>0</xdr:colOff>
      <xdr:row>230</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227</xdr:row>
      <xdr:rowOff>126029</xdr:rowOff>
    </xdr:from>
    <xdr:to>
      <xdr:col>5</xdr:col>
      <xdr:colOff>0</xdr:colOff>
      <xdr:row>230</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227</xdr:row>
      <xdr:rowOff>126029</xdr:rowOff>
    </xdr:from>
    <xdr:to>
      <xdr:col>7</xdr:col>
      <xdr:colOff>0</xdr:colOff>
      <xdr:row>230</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227</xdr:row>
      <xdr:rowOff>110154</xdr:rowOff>
    </xdr:from>
    <xdr:to>
      <xdr:col>9</xdr:col>
      <xdr:colOff>15875</xdr:colOff>
      <xdr:row>230</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227</xdr:row>
      <xdr:rowOff>126029</xdr:rowOff>
    </xdr:from>
    <xdr:to>
      <xdr:col>13</xdr:col>
      <xdr:colOff>0</xdr:colOff>
      <xdr:row>230</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227</xdr:row>
      <xdr:rowOff>126029</xdr:rowOff>
    </xdr:from>
    <xdr:to>
      <xdr:col>15</xdr:col>
      <xdr:colOff>0</xdr:colOff>
      <xdr:row>230</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227</xdr:row>
      <xdr:rowOff>127000</xdr:rowOff>
    </xdr:from>
    <xdr:to>
      <xdr:col>11</xdr:col>
      <xdr:colOff>9072</xdr:colOff>
      <xdr:row>230</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227</xdr:row>
      <xdr:rowOff>126029</xdr:rowOff>
    </xdr:from>
    <xdr:to>
      <xdr:col>17</xdr:col>
      <xdr:colOff>0</xdr:colOff>
      <xdr:row>230</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227</xdr:row>
      <xdr:rowOff>126029</xdr:rowOff>
    </xdr:from>
    <xdr:to>
      <xdr:col>19</xdr:col>
      <xdr:colOff>0</xdr:colOff>
      <xdr:row>230</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216</xdr:row>
      <xdr:rowOff>126029</xdr:rowOff>
    </xdr:from>
    <xdr:to>
      <xdr:col>21</xdr:col>
      <xdr:colOff>0</xdr:colOff>
      <xdr:row>219</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227</xdr:row>
      <xdr:rowOff>126029</xdr:rowOff>
    </xdr:from>
    <xdr:to>
      <xdr:col>23</xdr:col>
      <xdr:colOff>0</xdr:colOff>
      <xdr:row>230</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227</xdr:row>
      <xdr:rowOff>126029</xdr:rowOff>
    </xdr:from>
    <xdr:to>
      <xdr:col>25</xdr:col>
      <xdr:colOff>0</xdr:colOff>
      <xdr:row>230</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237</xdr:row>
      <xdr:rowOff>126029</xdr:rowOff>
    </xdr:from>
    <xdr:to>
      <xdr:col>3</xdr:col>
      <xdr:colOff>0</xdr:colOff>
      <xdr:row>240</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237</xdr:row>
      <xdr:rowOff>126029</xdr:rowOff>
    </xdr:from>
    <xdr:to>
      <xdr:col>5</xdr:col>
      <xdr:colOff>0</xdr:colOff>
      <xdr:row>240</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237</xdr:row>
      <xdr:rowOff>126029</xdr:rowOff>
    </xdr:from>
    <xdr:to>
      <xdr:col>7</xdr:col>
      <xdr:colOff>0</xdr:colOff>
      <xdr:row>240</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237</xdr:row>
      <xdr:rowOff>126029</xdr:rowOff>
    </xdr:from>
    <xdr:to>
      <xdr:col>9</xdr:col>
      <xdr:colOff>0</xdr:colOff>
      <xdr:row>240</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237</xdr:row>
      <xdr:rowOff>126029</xdr:rowOff>
    </xdr:from>
    <xdr:to>
      <xdr:col>13</xdr:col>
      <xdr:colOff>0</xdr:colOff>
      <xdr:row>240</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237</xdr:row>
      <xdr:rowOff>126029</xdr:rowOff>
    </xdr:from>
    <xdr:to>
      <xdr:col>15</xdr:col>
      <xdr:colOff>0</xdr:colOff>
      <xdr:row>240</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237</xdr:row>
      <xdr:rowOff>127000</xdr:rowOff>
    </xdr:from>
    <xdr:to>
      <xdr:col>11</xdr:col>
      <xdr:colOff>9072</xdr:colOff>
      <xdr:row>240</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237</xdr:row>
      <xdr:rowOff>126029</xdr:rowOff>
    </xdr:from>
    <xdr:to>
      <xdr:col>17</xdr:col>
      <xdr:colOff>0</xdr:colOff>
      <xdr:row>240</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237</xdr:row>
      <xdr:rowOff>126029</xdr:rowOff>
    </xdr:from>
    <xdr:to>
      <xdr:col>19</xdr:col>
      <xdr:colOff>0</xdr:colOff>
      <xdr:row>240</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227</xdr:row>
      <xdr:rowOff>126029</xdr:rowOff>
    </xdr:from>
    <xdr:to>
      <xdr:col>21</xdr:col>
      <xdr:colOff>0</xdr:colOff>
      <xdr:row>230</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237</xdr:row>
      <xdr:rowOff>126029</xdr:rowOff>
    </xdr:from>
    <xdr:to>
      <xdr:col>23</xdr:col>
      <xdr:colOff>0</xdr:colOff>
      <xdr:row>240</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237</xdr:row>
      <xdr:rowOff>126029</xdr:rowOff>
    </xdr:from>
    <xdr:to>
      <xdr:col>25</xdr:col>
      <xdr:colOff>0</xdr:colOff>
      <xdr:row>240</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248</xdr:row>
      <xdr:rowOff>133966</xdr:rowOff>
    </xdr:from>
    <xdr:to>
      <xdr:col>3</xdr:col>
      <xdr:colOff>0</xdr:colOff>
      <xdr:row>252</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248</xdr:row>
      <xdr:rowOff>126029</xdr:rowOff>
    </xdr:from>
    <xdr:to>
      <xdr:col>5</xdr:col>
      <xdr:colOff>0</xdr:colOff>
      <xdr:row>251</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248</xdr:row>
      <xdr:rowOff>126029</xdr:rowOff>
    </xdr:from>
    <xdr:to>
      <xdr:col>7</xdr:col>
      <xdr:colOff>0</xdr:colOff>
      <xdr:row>251</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248</xdr:row>
      <xdr:rowOff>106979</xdr:rowOff>
    </xdr:from>
    <xdr:to>
      <xdr:col>9</xdr:col>
      <xdr:colOff>0</xdr:colOff>
      <xdr:row>252</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248</xdr:row>
      <xdr:rowOff>126029</xdr:rowOff>
    </xdr:from>
    <xdr:to>
      <xdr:col>13</xdr:col>
      <xdr:colOff>0</xdr:colOff>
      <xdr:row>251</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248</xdr:row>
      <xdr:rowOff>126029</xdr:rowOff>
    </xdr:from>
    <xdr:to>
      <xdr:col>15</xdr:col>
      <xdr:colOff>0</xdr:colOff>
      <xdr:row>251</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248</xdr:row>
      <xdr:rowOff>127000</xdr:rowOff>
    </xdr:from>
    <xdr:to>
      <xdr:col>11</xdr:col>
      <xdr:colOff>9072</xdr:colOff>
      <xdr:row>251</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248</xdr:row>
      <xdr:rowOff>126029</xdr:rowOff>
    </xdr:from>
    <xdr:to>
      <xdr:col>17</xdr:col>
      <xdr:colOff>0</xdr:colOff>
      <xdr:row>251</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248</xdr:row>
      <xdr:rowOff>126029</xdr:rowOff>
    </xdr:from>
    <xdr:to>
      <xdr:col>19</xdr:col>
      <xdr:colOff>0</xdr:colOff>
      <xdr:row>251</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237</xdr:row>
      <xdr:rowOff>126029</xdr:rowOff>
    </xdr:from>
    <xdr:to>
      <xdr:col>21</xdr:col>
      <xdr:colOff>0</xdr:colOff>
      <xdr:row>240</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248</xdr:row>
      <xdr:rowOff>126029</xdr:rowOff>
    </xdr:from>
    <xdr:to>
      <xdr:col>23</xdr:col>
      <xdr:colOff>0</xdr:colOff>
      <xdr:row>251</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248</xdr:row>
      <xdr:rowOff>126029</xdr:rowOff>
    </xdr:from>
    <xdr:to>
      <xdr:col>25</xdr:col>
      <xdr:colOff>0</xdr:colOff>
      <xdr:row>251</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258</xdr:row>
      <xdr:rowOff>126029</xdr:rowOff>
    </xdr:from>
    <xdr:to>
      <xdr:col>3</xdr:col>
      <xdr:colOff>0</xdr:colOff>
      <xdr:row>261</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258</xdr:row>
      <xdr:rowOff>126029</xdr:rowOff>
    </xdr:from>
    <xdr:to>
      <xdr:col>7</xdr:col>
      <xdr:colOff>0</xdr:colOff>
      <xdr:row>261</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258</xdr:row>
      <xdr:rowOff>126029</xdr:rowOff>
    </xdr:from>
    <xdr:to>
      <xdr:col>9</xdr:col>
      <xdr:colOff>0</xdr:colOff>
      <xdr:row>261</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258</xdr:row>
      <xdr:rowOff>190500</xdr:rowOff>
    </xdr:from>
    <xdr:to>
      <xdr:col>13</xdr:col>
      <xdr:colOff>38100</xdr:colOff>
      <xdr:row>262</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258</xdr:row>
      <xdr:rowOff>126029</xdr:rowOff>
    </xdr:from>
    <xdr:to>
      <xdr:col>15</xdr:col>
      <xdr:colOff>0</xdr:colOff>
      <xdr:row>261</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258</xdr:row>
      <xdr:rowOff>205923</xdr:rowOff>
    </xdr:from>
    <xdr:to>
      <xdr:col>11</xdr:col>
      <xdr:colOff>21770</xdr:colOff>
      <xdr:row>261</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258</xdr:row>
      <xdr:rowOff>126029</xdr:rowOff>
    </xdr:from>
    <xdr:to>
      <xdr:col>17</xdr:col>
      <xdr:colOff>0</xdr:colOff>
      <xdr:row>261</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258</xdr:row>
      <xdr:rowOff>126029</xdr:rowOff>
    </xdr:from>
    <xdr:to>
      <xdr:col>19</xdr:col>
      <xdr:colOff>0</xdr:colOff>
      <xdr:row>261</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248</xdr:row>
      <xdr:rowOff>126029</xdr:rowOff>
    </xdr:from>
    <xdr:to>
      <xdr:col>21</xdr:col>
      <xdr:colOff>0</xdr:colOff>
      <xdr:row>251</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258</xdr:row>
      <xdr:rowOff>144614</xdr:rowOff>
    </xdr:from>
    <xdr:to>
      <xdr:col>23</xdr:col>
      <xdr:colOff>0</xdr:colOff>
      <xdr:row>262</xdr:row>
      <xdr:rowOff>2139</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19328780" y="79262516"/>
          <a:ext cx="1282391"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258</xdr:row>
      <xdr:rowOff>136676</xdr:rowOff>
    </xdr:from>
    <xdr:to>
      <xdr:col>25</xdr:col>
      <xdr:colOff>0</xdr:colOff>
      <xdr:row>262</xdr:row>
      <xdr:rowOff>1821</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21298829" y="79254578"/>
          <a:ext cx="1152293" cy="103602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269</xdr:row>
      <xdr:rowOff>126029</xdr:rowOff>
    </xdr:from>
    <xdr:to>
      <xdr:col>3</xdr:col>
      <xdr:colOff>0</xdr:colOff>
      <xdr:row>272</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269</xdr:row>
      <xdr:rowOff>126029</xdr:rowOff>
    </xdr:from>
    <xdr:to>
      <xdr:col>5</xdr:col>
      <xdr:colOff>0</xdr:colOff>
      <xdr:row>272</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269</xdr:row>
      <xdr:rowOff>126029</xdr:rowOff>
    </xdr:from>
    <xdr:to>
      <xdr:col>7</xdr:col>
      <xdr:colOff>0</xdr:colOff>
      <xdr:row>272</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269</xdr:row>
      <xdr:rowOff>126029</xdr:rowOff>
    </xdr:from>
    <xdr:to>
      <xdr:col>9</xdr:col>
      <xdr:colOff>0</xdr:colOff>
      <xdr:row>272</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269</xdr:row>
      <xdr:rowOff>126029</xdr:rowOff>
    </xdr:from>
    <xdr:to>
      <xdr:col>13</xdr:col>
      <xdr:colOff>0</xdr:colOff>
      <xdr:row>272</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269</xdr:row>
      <xdr:rowOff>126029</xdr:rowOff>
    </xdr:from>
    <xdr:to>
      <xdr:col>15</xdr:col>
      <xdr:colOff>0</xdr:colOff>
      <xdr:row>272</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269</xdr:row>
      <xdr:rowOff>127000</xdr:rowOff>
    </xdr:from>
    <xdr:to>
      <xdr:col>11</xdr:col>
      <xdr:colOff>9072</xdr:colOff>
      <xdr:row>272</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269</xdr:row>
      <xdr:rowOff>126029</xdr:rowOff>
    </xdr:from>
    <xdr:to>
      <xdr:col>17</xdr:col>
      <xdr:colOff>0</xdr:colOff>
      <xdr:row>272</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269</xdr:row>
      <xdr:rowOff>115619</xdr:rowOff>
    </xdr:from>
    <xdr:to>
      <xdr:col>19</xdr:col>
      <xdr:colOff>0</xdr:colOff>
      <xdr:row>272</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258</xdr:row>
      <xdr:rowOff>144614</xdr:rowOff>
    </xdr:from>
    <xdr:to>
      <xdr:col>21</xdr:col>
      <xdr:colOff>0</xdr:colOff>
      <xdr:row>262</xdr:row>
      <xdr:rowOff>2139</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17377317" y="79262516"/>
          <a:ext cx="1226634"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269</xdr:row>
      <xdr:rowOff>144614</xdr:rowOff>
    </xdr:from>
    <xdr:to>
      <xdr:col>25</xdr:col>
      <xdr:colOff>0</xdr:colOff>
      <xdr:row>272</xdr:row>
      <xdr:rowOff>183718</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21298829" y="82329102"/>
          <a:ext cx="1152293"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279</xdr:row>
      <xdr:rowOff>126029</xdr:rowOff>
    </xdr:from>
    <xdr:to>
      <xdr:col>3</xdr:col>
      <xdr:colOff>0</xdr:colOff>
      <xdr:row>282</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279</xdr:row>
      <xdr:rowOff>135554</xdr:rowOff>
    </xdr:from>
    <xdr:to>
      <xdr:col>5</xdr:col>
      <xdr:colOff>0</xdr:colOff>
      <xdr:row>283</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279</xdr:row>
      <xdr:rowOff>126029</xdr:rowOff>
    </xdr:from>
    <xdr:to>
      <xdr:col>7</xdr:col>
      <xdr:colOff>0</xdr:colOff>
      <xdr:row>282</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279</xdr:row>
      <xdr:rowOff>126029</xdr:rowOff>
    </xdr:from>
    <xdr:to>
      <xdr:col>9</xdr:col>
      <xdr:colOff>0</xdr:colOff>
      <xdr:row>282</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279</xdr:row>
      <xdr:rowOff>113329</xdr:rowOff>
    </xdr:from>
    <xdr:to>
      <xdr:col>13</xdr:col>
      <xdr:colOff>0</xdr:colOff>
      <xdr:row>283</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279</xdr:row>
      <xdr:rowOff>126029</xdr:rowOff>
    </xdr:from>
    <xdr:to>
      <xdr:col>15</xdr:col>
      <xdr:colOff>0</xdr:colOff>
      <xdr:row>282</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279</xdr:row>
      <xdr:rowOff>127000</xdr:rowOff>
    </xdr:from>
    <xdr:to>
      <xdr:col>11</xdr:col>
      <xdr:colOff>9072</xdr:colOff>
      <xdr:row>282</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279</xdr:row>
      <xdr:rowOff>126029</xdr:rowOff>
    </xdr:from>
    <xdr:to>
      <xdr:col>17</xdr:col>
      <xdr:colOff>0</xdr:colOff>
      <xdr:row>282</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279</xdr:row>
      <xdr:rowOff>126029</xdr:rowOff>
    </xdr:from>
    <xdr:to>
      <xdr:col>19</xdr:col>
      <xdr:colOff>0</xdr:colOff>
      <xdr:row>282</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269</xdr:row>
      <xdr:rowOff>144614</xdr:rowOff>
    </xdr:from>
    <xdr:to>
      <xdr:col>21</xdr:col>
      <xdr:colOff>0</xdr:colOff>
      <xdr:row>272</xdr:row>
      <xdr:rowOff>183718</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17377317" y="82329102"/>
          <a:ext cx="1226634"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279</xdr:row>
      <xdr:rowOff>141269</xdr:rowOff>
    </xdr:from>
    <xdr:to>
      <xdr:col>23</xdr:col>
      <xdr:colOff>0</xdr:colOff>
      <xdr:row>282</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279</xdr:row>
      <xdr:rowOff>141269</xdr:rowOff>
    </xdr:from>
    <xdr:to>
      <xdr:col>25</xdr:col>
      <xdr:colOff>0</xdr:colOff>
      <xdr:row>282</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290</xdr:row>
      <xdr:rowOff>159854</xdr:rowOff>
    </xdr:from>
    <xdr:to>
      <xdr:col>3</xdr:col>
      <xdr:colOff>0</xdr:colOff>
      <xdr:row>294</xdr:row>
      <xdr:rowOff>6414</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204439" y="88291659"/>
          <a:ext cx="1152293" cy="1147535"/>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290</xdr:row>
      <xdr:rowOff>159854</xdr:rowOff>
    </xdr:from>
    <xdr:to>
      <xdr:col>5</xdr:col>
      <xdr:colOff>0</xdr:colOff>
      <xdr:row>294</xdr:row>
      <xdr:rowOff>6414</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1970049" y="88291659"/>
          <a:ext cx="1226634"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290</xdr:row>
      <xdr:rowOff>159854</xdr:rowOff>
    </xdr:from>
    <xdr:to>
      <xdr:col>7</xdr:col>
      <xdr:colOff>0</xdr:colOff>
      <xdr:row>294</xdr:row>
      <xdr:rowOff>6414</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3921512" y="88291659"/>
          <a:ext cx="1319561"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290</xdr:row>
      <xdr:rowOff>159854</xdr:rowOff>
    </xdr:from>
    <xdr:to>
      <xdr:col>9</xdr:col>
      <xdr:colOff>0</xdr:colOff>
      <xdr:row>294</xdr:row>
      <xdr:rowOff>6414</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5910146" y="88291659"/>
          <a:ext cx="1282391"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290</xdr:row>
      <xdr:rowOff>159854</xdr:rowOff>
    </xdr:from>
    <xdr:to>
      <xdr:col>13</xdr:col>
      <xdr:colOff>0</xdr:colOff>
      <xdr:row>294</xdr:row>
      <xdr:rowOff>6414</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9943171" y="88291659"/>
          <a:ext cx="122663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290</xdr:row>
      <xdr:rowOff>159854</xdr:rowOff>
    </xdr:from>
    <xdr:to>
      <xdr:col>15</xdr:col>
      <xdr:colOff>0</xdr:colOff>
      <xdr:row>294</xdr:row>
      <xdr:rowOff>6414</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1838878" y="88291659"/>
          <a:ext cx="1152293"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290</xdr:row>
      <xdr:rowOff>157480</xdr:rowOff>
    </xdr:from>
    <xdr:to>
      <xdr:col>11</xdr:col>
      <xdr:colOff>9072</xdr:colOff>
      <xdr:row>293</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290</xdr:row>
      <xdr:rowOff>159854</xdr:rowOff>
    </xdr:from>
    <xdr:to>
      <xdr:col>17</xdr:col>
      <xdr:colOff>0</xdr:colOff>
      <xdr:row>294</xdr:row>
      <xdr:rowOff>6414</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3585902" y="88291659"/>
          <a:ext cx="1208049"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290</xdr:row>
      <xdr:rowOff>159854</xdr:rowOff>
    </xdr:from>
    <xdr:to>
      <xdr:col>19</xdr:col>
      <xdr:colOff>0</xdr:colOff>
      <xdr:row>294</xdr:row>
      <xdr:rowOff>6414</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15463024" y="88291659"/>
          <a:ext cx="1189464"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279</xdr:row>
      <xdr:rowOff>141269</xdr:rowOff>
    </xdr:from>
    <xdr:to>
      <xdr:col>21</xdr:col>
      <xdr:colOff>0</xdr:colOff>
      <xdr:row>282</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290</xdr:row>
      <xdr:rowOff>199043</xdr:rowOff>
    </xdr:from>
    <xdr:to>
      <xdr:col>23</xdr:col>
      <xdr:colOff>0</xdr:colOff>
      <xdr:row>293</xdr:row>
      <xdr:rowOff>222907</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9328780" y="88330848"/>
          <a:ext cx="1282391"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290</xdr:row>
      <xdr:rowOff>216744</xdr:rowOff>
    </xdr:from>
    <xdr:to>
      <xdr:col>25</xdr:col>
      <xdr:colOff>0</xdr:colOff>
      <xdr:row>294</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300</xdr:row>
      <xdr:rowOff>216744</xdr:rowOff>
    </xdr:from>
    <xdr:to>
      <xdr:col>3</xdr:col>
      <xdr:colOff>0</xdr:colOff>
      <xdr:row>304</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300</xdr:row>
      <xdr:rowOff>216744</xdr:rowOff>
    </xdr:from>
    <xdr:to>
      <xdr:col>5</xdr:col>
      <xdr:colOff>0</xdr:colOff>
      <xdr:row>304</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300</xdr:row>
      <xdr:rowOff>180458</xdr:rowOff>
    </xdr:from>
    <xdr:to>
      <xdr:col>7</xdr:col>
      <xdr:colOff>0</xdr:colOff>
      <xdr:row>303</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300</xdr:row>
      <xdr:rowOff>180458</xdr:rowOff>
    </xdr:from>
    <xdr:to>
      <xdr:col>9</xdr:col>
      <xdr:colOff>0</xdr:colOff>
      <xdr:row>303</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300</xdr:row>
      <xdr:rowOff>126029</xdr:rowOff>
    </xdr:from>
    <xdr:to>
      <xdr:col>13</xdr:col>
      <xdr:colOff>0</xdr:colOff>
      <xdr:row>303</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300</xdr:row>
      <xdr:rowOff>126029</xdr:rowOff>
    </xdr:from>
    <xdr:to>
      <xdr:col>15</xdr:col>
      <xdr:colOff>0</xdr:colOff>
      <xdr:row>303</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300</xdr:row>
      <xdr:rowOff>181429</xdr:rowOff>
    </xdr:from>
    <xdr:to>
      <xdr:col>11</xdr:col>
      <xdr:colOff>9072</xdr:colOff>
      <xdr:row>303</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300</xdr:row>
      <xdr:rowOff>126029</xdr:rowOff>
    </xdr:from>
    <xdr:to>
      <xdr:col>17</xdr:col>
      <xdr:colOff>0</xdr:colOff>
      <xdr:row>303</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300</xdr:row>
      <xdr:rowOff>126029</xdr:rowOff>
    </xdr:from>
    <xdr:to>
      <xdr:col>19</xdr:col>
      <xdr:colOff>0</xdr:colOff>
      <xdr:row>303</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290</xdr:row>
      <xdr:rowOff>199043</xdr:rowOff>
    </xdr:from>
    <xdr:to>
      <xdr:col>21</xdr:col>
      <xdr:colOff>0</xdr:colOff>
      <xdr:row>293</xdr:row>
      <xdr:rowOff>222907</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17377317" y="88330848"/>
          <a:ext cx="1226634"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300</xdr:row>
      <xdr:rowOff>126029</xdr:rowOff>
    </xdr:from>
    <xdr:to>
      <xdr:col>23</xdr:col>
      <xdr:colOff>0</xdr:colOff>
      <xdr:row>303</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300</xdr:row>
      <xdr:rowOff>126029</xdr:rowOff>
    </xdr:from>
    <xdr:to>
      <xdr:col>25</xdr:col>
      <xdr:colOff>0</xdr:colOff>
      <xdr:row>303</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310</xdr:row>
      <xdr:rowOff>126029</xdr:rowOff>
    </xdr:from>
    <xdr:to>
      <xdr:col>3</xdr:col>
      <xdr:colOff>0</xdr:colOff>
      <xdr:row>313</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310</xdr:row>
      <xdr:rowOff>126029</xdr:rowOff>
    </xdr:from>
    <xdr:to>
      <xdr:col>5</xdr:col>
      <xdr:colOff>0</xdr:colOff>
      <xdr:row>313</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310</xdr:row>
      <xdr:rowOff>126029</xdr:rowOff>
    </xdr:from>
    <xdr:to>
      <xdr:col>7</xdr:col>
      <xdr:colOff>0</xdr:colOff>
      <xdr:row>313</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310</xdr:row>
      <xdr:rowOff>126029</xdr:rowOff>
    </xdr:from>
    <xdr:to>
      <xdr:col>9</xdr:col>
      <xdr:colOff>0</xdr:colOff>
      <xdr:row>313</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310</xdr:row>
      <xdr:rowOff>126029</xdr:rowOff>
    </xdr:from>
    <xdr:to>
      <xdr:col>13</xdr:col>
      <xdr:colOff>0</xdr:colOff>
      <xdr:row>313</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310</xdr:row>
      <xdr:rowOff>126029</xdr:rowOff>
    </xdr:from>
    <xdr:to>
      <xdr:col>15</xdr:col>
      <xdr:colOff>0</xdr:colOff>
      <xdr:row>313</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310</xdr:row>
      <xdr:rowOff>127000</xdr:rowOff>
    </xdr:from>
    <xdr:to>
      <xdr:col>11</xdr:col>
      <xdr:colOff>9072</xdr:colOff>
      <xdr:row>313</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310</xdr:row>
      <xdr:rowOff>126029</xdr:rowOff>
    </xdr:from>
    <xdr:to>
      <xdr:col>17</xdr:col>
      <xdr:colOff>0</xdr:colOff>
      <xdr:row>313</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310</xdr:row>
      <xdr:rowOff>126029</xdr:rowOff>
    </xdr:from>
    <xdr:to>
      <xdr:col>19</xdr:col>
      <xdr:colOff>0</xdr:colOff>
      <xdr:row>313</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300</xdr:row>
      <xdr:rowOff>126029</xdr:rowOff>
    </xdr:from>
    <xdr:to>
      <xdr:col>21</xdr:col>
      <xdr:colOff>0</xdr:colOff>
      <xdr:row>303</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310</xdr:row>
      <xdr:rowOff>126029</xdr:rowOff>
    </xdr:from>
    <xdr:to>
      <xdr:col>23</xdr:col>
      <xdr:colOff>0</xdr:colOff>
      <xdr:row>313</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310</xdr:row>
      <xdr:rowOff>126029</xdr:rowOff>
    </xdr:from>
    <xdr:to>
      <xdr:col>25</xdr:col>
      <xdr:colOff>0</xdr:colOff>
      <xdr:row>313</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321</xdr:row>
      <xdr:rowOff>126029</xdr:rowOff>
    </xdr:from>
    <xdr:to>
      <xdr:col>3</xdr:col>
      <xdr:colOff>0</xdr:colOff>
      <xdr:row>324</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321</xdr:row>
      <xdr:rowOff>126029</xdr:rowOff>
    </xdr:from>
    <xdr:to>
      <xdr:col>5</xdr:col>
      <xdr:colOff>0</xdr:colOff>
      <xdr:row>324</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321</xdr:row>
      <xdr:rowOff>126029</xdr:rowOff>
    </xdr:from>
    <xdr:to>
      <xdr:col>7</xdr:col>
      <xdr:colOff>0</xdr:colOff>
      <xdr:row>324</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321</xdr:row>
      <xdr:rowOff>124785</xdr:rowOff>
    </xdr:from>
    <xdr:to>
      <xdr:col>9</xdr:col>
      <xdr:colOff>1866</xdr:colOff>
      <xdr:row>324</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321</xdr:row>
      <xdr:rowOff>126029</xdr:rowOff>
    </xdr:from>
    <xdr:to>
      <xdr:col>13</xdr:col>
      <xdr:colOff>0</xdr:colOff>
      <xdr:row>324</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321</xdr:row>
      <xdr:rowOff>126029</xdr:rowOff>
    </xdr:from>
    <xdr:to>
      <xdr:col>15</xdr:col>
      <xdr:colOff>0</xdr:colOff>
      <xdr:row>324</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321</xdr:row>
      <xdr:rowOff>127000</xdr:rowOff>
    </xdr:from>
    <xdr:to>
      <xdr:col>11</xdr:col>
      <xdr:colOff>9072</xdr:colOff>
      <xdr:row>324</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321</xdr:row>
      <xdr:rowOff>126029</xdr:rowOff>
    </xdr:from>
    <xdr:to>
      <xdr:col>17</xdr:col>
      <xdr:colOff>0</xdr:colOff>
      <xdr:row>324</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321</xdr:row>
      <xdr:rowOff>126029</xdr:rowOff>
    </xdr:from>
    <xdr:to>
      <xdr:col>19</xdr:col>
      <xdr:colOff>0</xdr:colOff>
      <xdr:row>324</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310</xdr:row>
      <xdr:rowOff>126029</xdr:rowOff>
    </xdr:from>
    <xdr:to>
      <xdr:col>21</xdr:col>
      <xdr:colOff>0</xdr:colOff>
      <xdr:row>313</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321</xdr:row>
      <xdr:rowOff>126029</xdr:rowOff>
    </xdr:from>
    <xdr:to>
      <xdr:col>23</xdr:col>
      <xdr:colOff>0</xdr:colOff>
      <xdr:row>324</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321</xdr:row>
      <xdr:rowOff>126029</xdr:rowOff>
    </xdr:from>
    <xdr:to>
      <xdr:col>25</xdr:col>
      <xdr:colOff>0</xdr:colOff>
      <xdr:row>324</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332</xdr:row>
      <xdr:rowOff>126029</xdr:rowOff>
    </xdr:from>
    <xdr:to>
      <xdr:col>3</xdr:col>
      <xdr:colOff>0</xdr:colOff>
      <xdr:row>335</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332</xdr:row>
      <xdr:rowOff>126029</xdr:rowOff>
    </xdr:from>
    <xdr:to>
      <xdr:col>5</xdr:col>
      <xdr:colOff>0</xdr:colOff>
      <xdr:row>335</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332</xdr:row>
      <xdr:rowOff>101599</xdr:rowOff>
    </xdr:from>
    <xdr:to>
      <xdr:col>7</xdr:col>
      <xdr:colOff>16933</xdr:colOff>
      <xdr:row>335</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332</xdr:row>
      <xdr:rowOff>126029</xdr:rowOff>
    </xdr:from>
    <xdr:to>
      <xdr:col>9</xdr:col>
      <xdr:colOff>0</xdr:colOff>
      <xdr:row>335</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332</xdr:row>
      <xdr:rowOff>126029</xdr:rowOff>
    </xdr:from>
    <xdr:to>
      <xdr:col>13</xdr:col>
      <xdr:colOff>0</xdr:colOff>
      <xdr:row>335</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332</xdr:row>
      <xdr:rowOff>126029</xdr:rowOff>
    </xdr:from>
    <xdr:to>
      <xdr:col>15</xdr:col>
      <xdr:colOff>0</xdr:colOff>
      <xdr:row>335</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332</xdr:row>
      <xdr:rowOff>127000</xdr:rowOff>
    </xdr:from>
    <xdr:to>
      <xdr:col>11</xdr:col>
      <xdr:colOff>9072</xdr:colOff>
      <xdr:row>335</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332</xdr:row>
      <xdr:rowOff>126029</xdr:rowOff>
    </xdr:from>
    <xdr:to>
      <xdr:col>17</xdr:col>
      <xdr:colOff>0</xdr:colOff>
      <xdr:row>335</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332</xdr:row>
      <xdr:rowOff>126029</xdr:rowOff>
    </xdr:from>
    <xdr:to>
      <xdr:col>19</xdr:col>
      <xdr:colOff>0</xdr:colOff>
      <xdr:row>335</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321</xdr:row>
      <xdr:rowOff>126029</xdr:rowOff>
    </xdr:from>
    <xdr:to>
      <xdr:col>21</xdr:col>
      <xdr:colOff>0</xdr:colOff>
      <xdr:row>324</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332</xdr:row>
      <xdr:rowOff>126029</xdr:rowOff>
    </xdr:from>
    <xdr:to>
      <xdr:col>23</xdr:col>
      <xdr:colOff>0</xdr:colOff>
      <xdr:row>335</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332</xdr:row>
      <xdr:rowOff>126029</xdr:rowOff>
    </xdr:from>
    <xdr:to>
      <xdr:col>25</xdr:col>
      <xdr:colOff>0</xdr:colOff>
      <xdr:row>335</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342</xdr:row>
      <xdr:rowOff>126029</xdr:rowOff>
    </xdr:from>
    <xdr:to>
      <xdr:col>3</xdr:col>
      <xdr:colOff>0</xdr:colOff>
      <xdr:row>345</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342</xdr:row>
      <xdr:rowOff>126029</xdr:rowOff>
    </xdr:from>
    <xdr:to>
      <xdr:col>5</xdr:col>
      <xdr:colOff>0</xdr:colOff>
      <xdr:row>345</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342</xdr:row>
      <xdr:rowOff>126029</xdr:rowOff>
    </xdr:from>
    <xdr:to>
      <xdr:col>7</xdr:col>
      <xdr:colOff>0</xdr:colOff>
      <xdr:row>345</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342</xdr:row>
      <xdr:rowOff>151429</xdr:rowOff>
    </xdr:from>
    <xdr:to>
      <xdr:col>9</xdr:col>
      <xdr:colOff>0</xdr:colOff>
      <xdr:row>346</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342</xdr:row>
      <xdr:rowOff>126029</xdr:rowOff>
    </xdr:from>
    <xdr:to>
      <xdr:col>13</xdr:col>
      <xdr:colOff>0</xdr:colOff>
      <xdr:row>345</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342</xdr:row>
      <xdr:rowOff>126029</xdr:rowOff>
    </xdr:from>
    <xdr:to>
      <xdr:col>15</xdr:col>
      <xdr:colOff>0</xdr:colOff>
      <xdr:row>345</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342</xdr:row>
      <xdr:rowOff>127000</xdr:rowOff>
    </xdr:from>
    <xdr:to>
      <xdr:col>11</xdr:col>
      <xdr:colOff>9072</xdr:colOff>
      <xdr:row>345</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342</xdr:row>
      <xdr:rowOff>126029</xdr:rowOff>
    </xdr:from>
    <xdr:to>
      <xdr:col>17</xdr:col>
      <xdr:colOff>0</xdr:colOff>
      <xdr:row>345</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342</xdr:row>
      <xdr:rowOff>126029</xdr:rowOff>
    </xdr:from>
    <xdr:to>
      <xdr:col>19</xdr:col>
      <xdr:colOff>0</xdr:colOff>
      <xdr:row>345</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332</xdr:row>
      <xdr:rowOff>126029</xdr:rowOff>
    </xdr:from>
    <xdr:to>
      <xdr:col>21</xdr:col>
      <xdr:colOff>0</xdr:colOff>
      <xdr:row>335</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342</xdr:row>
      <xdr:rowOff>126029</xdr:rowOff>
    </xdr:from>
    <xdr:to>
      <xdr:col>23</xdr:col>
      <xdr:colOff>0</xdr:colOff>
      <xdr:row>345</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342</xdr:row>
      <xdr:rowOff>144172</xdr:rowOff>
    </xdr:from>
    <xdr:to>
      <xdr:col>24</xdr:col>
      <xdr:colOff>1162050</xdr:colOff>
      <xdr:row>346</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351</xdr:row>
      <xdr:rowOff>126029</xdr:rowOff>
    </xdr:from>
    <xdr:to>
      <xdr:col>3</xdr:col>
      <xdr:colOff>0</xdr:colOff>
      <xdr:row>354</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351</xdr:row>
      <xdr:rowOff>126029</xdr:rowOff>
    </xdr:from>
    <xdr:to>
      <xdr:col>5</xdr:col>
      <xdr:colOff>0</xdr:colOff>
      <xdr:row>354</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351</xdr:row>
      <xdr:rowOff>126029</xdr:rowOff>
    </xdr:from>
    <xdr:to>
      <xdr:col>7</xdr:col>
      <xdr:colOff>0</xdr:colOff>
      <xdr:row>354</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351</xdr:row>
      <xdr:rowOff>126029</xdr:rowOff>
    </xdr:from>
    <xdr:to>
      <xdr:col>9</xdr:col>
      <xdr:colOff>0</xdr:colOff>
      <xdr:row>354</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351</xdr:row>
      <xdr:rowOff>126029</xdr:rowOff>
    </xdr:from>
    <xdr:to>
      <xdr:col>13</xdr:col>
      <xdr:colOff>0</xdr:colOff>
      <xdr:row>354</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351</xdr:row>
      <xdr:rowOff>126029</xdr:rowOff>
    </xdr:from>
    <xdr:to>
      <xdr:col>15</xdr:col>
      <xdr:colOff>0</xdr:colOff>
      <xdr:row>354</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351</xdr:row>
      <xdr:rowOff>127000</xdr:rowOff>
    </xdr:from>
    <xdr:to>
      <xdr:col>11</xdr:col>
      <xdr:colOff>9072</xdr:colOff>
      <xdr:row>354</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351</xdr:row>
      <xdr:rowOff>126029</xdr:rowOff>
    </xdr:from>
    <xdr:to>
      <xdr:col>17</xdr:col>
      <xdr:colOff>0</xdr:colOff>
      <xdr:row>354</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351</xdr:row>
      <xdr:rowOff>126029</xdr:rowOff>
    </xdr:from>
    <xdr:to>
      <xdr:col>19</xdr:col>
      <xdr:colOff>0</xdr:colOff>
      <xdr:row>354</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342</xdr:row>
      <xdr:rowOff>126029</xdr:rowOff>
    </xdr:from>
    <xdr:to>
      <xdr:col>21</xdr:col>
      <xdr:colOff>0</xdr:colOff>
      <xdr:row>345</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441</xdr:row>
      <xdr:rowOff>126029</xdr:rowOff>
    </xdr:from>
    <xdr:to>
      <xdr:col>23</xdr:col>
      <xdr:colOff>0</xdr:colOff>
      <xdr:row>444</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441</xdr:row>
      <xdr:rowOff>126029</xdr:rowOff>
    </xdr:from>
    <xdr:to>
      <xdr:col>25</xdr:col>
      <xdr:colOff>0</xdr:colOff>
      <xdr:row>444</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451</xdr:row>
      <xdr:rowOff>126029</xdr:rowOff>
    </xdr:from>
    <xdr:to>
      <xdr:col>9</xdr:col>
      <xdr:colOff>0</xdr:colOff>
      <xdr:row>454</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451</xdr:row>
      <xdr:rowOff>126029</xdr:rowOff>
    </xdr:from>
    <xdr:to>
      <xdr:col>11</xdr:col>
      <xdr:colOff>0</xdr:colOff>
      <xdr:row>454</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451</xdr:row>
      <xdr:rowOff>126029</xdr:rowOff>
    </xdr:from>
    <xdr:to>
      <xdr:col>13</xdr:col>
      <xdr:colOff>0</xdr:colOff>
      <xdr:row>454</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451</xdr:row>
      <xdr:rowOff>145079</xdr:rowOff>
    </xdr:from>
    <xdr:to>
      <xdr:col>15</xdr:col>
      <xdr:colOff>0</xdr:colOff>
      <xdr:row>455</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441</xdr:row>
      <xdr:rowOff>126029</xdr:rowOff>
    </xdr:from>
    <xdr:to>
      <xdr:col>21</xdr:col>
      <xdr:colOff>0</xdr:colOff>
      <xdr:row>444</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142</xdr:row>
      <xdr:rowOff>514349</xdr:rowOff>
    </xdr:from>
    <xdr:to>
      <xdr:col>23</xdr:col>
      <xdr:colOff>0</xdr:colOff>
      <xdr:row>145</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142</xdr:row>
      <xdr:rowOff>419099</xdr:rowOff>
    </xdr:from>
    <xdr:to>
      <xdr:col>24</xdr:col>
      <xdr:colOff>1200150</xdr:colOff>
      <xdr:row>145</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152</xdr:row>
      <xdr:rowOff>50800</xdr:rowOff>
    </xdr:from>
    <xdr:to>
      <xdr:col>3</xdr:col>
      <xdr:colOff>25400</xdr:colOff>
      <xdr:row>156</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152</xdr:row>
      <xdr:rowOff>127001</xdr:rowOff>
    </xdr:from>
    <xdr:to>
      <xdr:col>5</xdr:col>
      <xdr:colOff>0</xdr:colOff>
      <xdr:row>156</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152</xdr:row>
      <xdr:rowOff>127000</xdr:rowOff>
    </xdr:from>
    <xdr:to>
      <xdr:col>7</xdr:col>
      <xdr:colOff>25400</xdr:colOff>
      <xdr:row>156</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152</xdr:row>
      <xdr:rowOff>269579</xdr:rowOff>
    </xdr:from>
    <xdr:to>
      <xdr:col>9</xdr:col>
      <xdr:colOff>32215</xdr:colOff>
      <xdr:row>156</xdr:row>
      <xdr:rowOff>3717</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5887968" y="47959628"/>
          <a:ext cx="1336784" cy="9793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152</xdr:row>
      <xdr:rowOff>126029</xdr:rowOff>
    </xdr:from>
    <xdr:to>
      <xdr:col>13</xdr:col>
      <xdr:colOff>0</xdr:colOff>
      <xdr:row>155</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152</xdr:row>
      <xdr:rowOff>126029</xdr:rowOff>
    </xdr:from>
    <xdr:to>
      <xdr:col>15</xdr:col>
      <xdr:colOff>0</xdr:colOff>
      <xdr:row>155</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152</xdr:row>
      <xdr:rowOff>127000</xdr:rowOff>
    </xdr:from>
    <xdr:to>
      <xdr:col>11</xdr:col>
      <xdr:colOff>9072</xdr:colOff>
      <xdr:row>155</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152</xdr:row>
      <xdr:rowOff>126029</xdr:rowOff>
    </xdr:from>
    <xdr:to>
      <xdr:col>17</xdr:col>
      <xdr:colOff>0</xdr:colOff>
      <xdr:row>155</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152</xdr:row>
      <xdr:rowOff>126029</xdr:rowOff>
    </xdr:from>
    <xdr:to>
      <xdr:col>19</xdr:col>
      <xdr:colOff>0</xdr:colOff>
      <xdr:row>155</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142</xdr:row>
      <xdr:rowOff>265066</xdr:rowOff>
    </xdr:from>
    <xdr:to>
      <xdr:col>21</xdr:col>
      <xdr:colOff>10886</xdr:colOff>
      <xdr:row>146</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039850" y="10647468"/>
          <a:ext cx="1265540" cy="931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204439" y="13604487"/>
          <a:ext cx="1152293"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1970049" y="13604487"/>
          <a:ext cx="1226634"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132</xdr:row>
      <xdr:rowOff>104865</xdr:rowOff>
    </xdr:from>
    <xdr:to>
      <xdr:col>23</xdr:col>
      <xdr:colOff>0</xdr:colOff>
      <xdr:row>135</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132</xdr:row>
      <xdr:rowOff>104865</xdr:rowOff>
    </xdr:from>
    <xdr:to>
      <xdr:col>25</xdr:col>
      <xdr:colOff>0</xdr:colOff>
      <xdr:row>135</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143</xdr:row>
      <xdr:rowOff>19050</xdr:rowOff>
    </xdr:from>
    <xdr:to>
      <xdr:col>3</xdr:col>
      <xdr:colOff>0</xdr:colOff>
      <xdr:row>146</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143</xdr:row>
      <xdr:rowOff>0</xdr:rowOff>
    </xdr:from>
    <xdr:to>
      <xdr:col>5</xdr:col>
      <xdr:colOff>0</xdr:colOff>
      <xdr:row>146</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143</xdr:row>
      <xdr:rowOff>0</xdr:rowOff>
    </xdr:from>
    <xdr:to>
      <xdr:col>7</xdr:col>
      <xdr:colOff>38100</xdr:colOff>
      <xdr:row>146</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143</xdr:row>
      <xdr:rowOff>27695</xdr:rowOff>
    </xdr:from>
    <xdr:to>
      <xdr:col>9</xdr:col>
      <xdr:colOff>1</xdr:colOff>
      <xdr:row>146</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142</xdr:row>
      <xdr:rowOff>241611</xdr:rowOff>
    </xdr:from>
    <xdr:to>
      <xdr:col>13</xdr:col>
      <xdr:colOff>1</xdr:colOff>
      <xdr:row>145</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142</xdr:row>
      <xdr:rowOff>685799</xdr:rowOff>
    </xdr:from>
    <xdr:to>
      <xdr:col>15</xdr:col>
      <xdr:colOff>0</xdr:colOff>
      <xdr:row>145</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142</xdr:row>
      <xdr:rowOff>609600</xdr:rowOff>
    </xdr:from>
    <xdr:to>
      <xdr:col>11</xdr:col>
      <xdr:colOff>0</xdr:colOff>
      <xdr:row>145</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142</xdr:row>
      <xdr:rowOff>685799</xdr:rowOff>
    </xdr:from>
    <xdr:to>
      <xdr:col>17</xdr:col>
      <xdr:colOff>19050</xdr:colOff>
      <xdr:row>145</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142</xdr:row>
      <xdr:rowOff>685799</xdr:rowOff>
    </xdr:from>
    <xdr:to>
      <xdr:col>19</xdr:col>
      <xdr:colOff>0</xdr:colOff>
      <xdr:row>145</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132</xdr:row>
      <xdr:rowOff>104865</xdr:rowOff>
    </xdr:from>
    <xdr:to>
      <xdr:col>21</xdr:col>
      <xdr:colOff>0</xdr:colOff>
      <xdr:row>135</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122</xdr:row>
      <xdr:rowOff>295370</xdr:rowOff>
    </xdr:from>
    <xdr:to>
      <xdr:col>23</xdr:col>
      <xdr:colOff>0</xdr:colOff>
      <xdr:row>125</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123</xdr:row>
      <xdr:rowOff>108477</xdr:rowOff>
    </xdr:from>
    <xdr:to>
      <xdr:col>25</xdr:col>
      <xdr:colOff>15552</xdr:colOff>
      <xdr:row>125</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132</xdr:row>
      <xdr:rowOff>190500</xdr:rowOff>
    </xdr:from>
    <xdr:to>
      <xdr:col>2</xdr:col>
      <xdr:colOff>1333500</xdr:colOff>
      <xdr:row>134</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132</xdr:row>
      <xdr:rowOff>152400</xdr:rowOff>
    </xdr:from>
    <xdr:to>
      <xdr:col>4</xdr:col>
      <xdr:colOff>1300974</xdr:colOff>
      <xdr:row>135</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132</xdr:row>
      <xdr:rowOff>171450</xdr:rowOff>
    </xdr:from>
    <xdr:to>
      <xdr:col>6</xdr:col>
      <xdr:colOff>1276350</xdr:colOff>
      <xdr:row>134</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132</xdr:row>
      <xdr:rowOff>144171</xdr:rowOff>
    </xdr:from>
    <xdr:to>
      <xdr:col>9</xdr:col>
      <xdr:colOff>18143</xdr:colOff>
      <xdr:row>135</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132</xdr:row>
      <xdr:rowOff>126029</xdr:rowOff>
    </xdr:from>
    <xdr:to>
      <xdr:col>13</xdr:col>
      <xdr:colOff>0</xdr:colOff>
      <xdr:row>135</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132</xdr:row>
      <xdr:rowOff>126029</xdr:rowOff>
    </xdr:from>
    <xdr:to>
      <xdr:col>15</xdr:col>
      <xdr:colOff>0</xdr:colOff>
      <xdr:row>135</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132</xdr:row>
      <xdr:rowOff>163286</xdr:rowOff>
    </xdr:from>
    <xdr:to>
      <xdr:col>10</xdr:col>
      <xdr:colOff>1324427</xdr:colOff>
      <xdr:row>135</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132</xdr:row>
      <xdr:rowOff>126029</xdr:rowOff>
    </xdr:from>
    <xdr:to>
      <xdr:col>17</xdr:col>
      <xdr:colOff>0</xdr:colOff>
      <xdr:row>135</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132</xdr:row>
      <xdr:rowOff>126029</xdr:rowOff>
    </xdr:from>
    <xdr:to>
      <xdr:col>19</xdr:col>
      <xdr:colOff>0</xdr:colOff>
      <xdr:row>135</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122</xdr:row>
      <xdr:rowOff>295370</xdr:rowOff>
    </xdr:from>
    <xdr:to>
      <xdr:col>21</xdr:col>
      <xdr:colOff>0</xdr:colOff>
      <xdr:row>125</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122</xdr:row>
      <xdr:rowOff>303829</xdr:rowOff>
    </xdr:from>
    <xdr:to>
      <xdr:col>3</xdr:col>
      <xdr:colOff>0</xdr:colOff>
      <xdr:row>125</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122</xdr:row>
      <xdr:rowOff>303829</xdr:rowOff>
    </xdr:from>
    <xdr:to>
      <xdr:col>5</xdr:col>
      <xdr:colOff>0</xdr:colOff>
      <xdr:row>125</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122</xdr:row>
      <xdr:rowOff>303829</xdr:rowOff>
    </xdr:from>
    <xdr:to>
      <xdr:col>7</xdr:col>
      <xdr:colOff>0</xdr:colOff>
      <xdr:row>125</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122</xdr:row>
      <xdr:rowOff>299357</xdr:rowOff>
    </xdr:from>
    <xdr:to>
      <xdr:col>9</xdr:col>
      <xdr:colOff>43542</xdr:colOff>
      <xdr:row>126</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122</xdr:row>
      <xdr:rowOff>246016</xdr:rowOff>
    </xdr:from>
    <xdr:to>
      <xdr:col>12</xdr:col>
      <xdr:colOff>1191503</xdr:colOff>
      <xdr:row>126</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122</xdr:row>
      <xdr:rowOff>247650</xdr:rowOff>
    </xdr:from>
    <xdr:to>
      <xdr:col>15</xdr:col>
      <xdr:colOff>19050</xdr:colOff>
      <xdr:row>126</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2115800" y="40500300"/>
          <a:ext cx="1200150" cy="120015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122</xdr:row>
      <xdr:rowOff>285750</xdr:rowOff>
    </xdr:from>
    <xdr:to>
      <xdr:col>11</xdr:col>
      <xdr:colOff>38100</xdr:colOff>
      <xdr:row>126</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122</xdr:row>
      <xdr:rowOff>304801</xdr:rowOff>
    </xdr:from>
    <xdr:to>
      <xdr:col>18</xdr:col>
      <xdr:colOff>1169826</xdr:colOff>
      <xdr:row>126</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960088" y="40557451"/>
          <a:ext cx="1211738" cy="114299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204439"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970049"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5910146" y="28877590"/>
          <a:ext cx="1282391"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7843024" y="28877590"/>
          <a:ext cx="1263805"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3921512" y="28878561"/>
          <a:ext cx="132863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9943171"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11838878"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174</xdr:row>
      <xdr:rowOff>144614</xdr:rowOff>
    </xdr:from>
    <xdr:to>
      <xdr:col>23</xdr:col>
      <xdr:colOff>0</xdr:colOff>
      <xdr:row>177</xdr:row>
      <xdr:rowOff>198958</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19328780" y="54228029"/>
          <a:ext cx="1282391"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174</xdr:row>
      <xdr:rowOff>144614</xdr:rowOff>
    </xdr:from>
    <xdr:to>
      <xdr:col>25</xdr:col>
      <xdr:colOff>0</xdr:colOff>
      <xdr:row>177</xdr:row>
      <xdr:rowOff>198958</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21298829" y="54228029"/>
          <a:ext cx="1152293"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185</xdr:row>
      <xdr:rowOff>126029</xdr:rowOff>
    </xdr:from>
    <xdr:to>
      <xdr:col>3</xdr:col>
      <xdr:colOff>0</xdr:colOff>
      <xdr:row>188</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185</xdr:row>
      <xdr:rowOff>126029</xdr:rowOff>
    </xdr:from>
    <xdr:to>
      <xdr:col>5</xdr:col>
      <xdr:colOff>0</xdr:colOff>
      <xdr:row>188</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185</xdr:row>
      <xdr:rowOff>126029</xdr:rowOff>
    </xdr:from>
    <xdr:to>
      <xdr:col>7</xdr:col>
      <xdr:colOff>0</xdr:colOff>
      <xdr:row>188</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185</xdr:row>
      <xdr:rowOff>126029</xdr:rowOff>
    </xdr:from>
    <xdr:to>
      <xdr:col>9</xdr:col>
      <xdr:colOff>0</xdr:colOff>
      <xdr:row>188</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185</xdr:row>
      <xdr:rowOff>126029</xdr:rowOff>
    </xdr:from>
    <xdr:to>
      <xdr:col>13</xdr:col>
      <xdr:colOff>0</xdr:colOff>
      <xdr:row>188</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185</xdr:row>
      <xdr:rowOff>126029</xdr:rowOff>
    </xdr:from>
    <xdr:to>
      <xdr:col>15</xdr:col>
      <xdr:colOff>0</xdr:colOff>
      <xdr:row>188</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185</xdr:row>
      <xdr:rowOff>127000</xdr:rowOff>
    </xdr:from>
    <xdr:to>
      <xdr:col>11</xdr:col>
      <xdr:colOff>9072</xdr:colOff>
      <xdr:row>188</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185</xdr:row>
      <xdr:rowOff>126029</xdr:rowOff>
    </xdr:from>
    <xdr:to>
      <xdr:col>17</xdr:col>
      <xdr:colOff>0</xdr:colOff>
      <xdr:row>188</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185</xdr:row>
      <xdr:rowOff>171386</xdr:rowOff>
    </xdr:from>
    <xdr:to>
      <xdr:col>18</xdr:col>
      <xdr:colOff>1270000</xdr:colOff>
      <xdr:row>189</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174</xdr:row>
      <xdr:rowOff>144614</xdr:rowOff>
    </xdr:from>
    <xdr:to>
      <xdr:col>21</xdr:col>
      <xdr:colOff>0</xdr:colOff>
      <xdr:row>177</xdr:row>
      <xdr:rowOff>198958</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17377317" y="54228029"/>
          <a:ext cx="1226634"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162</xdr:row>
      <xdr:rowOff>126029</xdr:rowOff>
    </xdr:from>
    <xdr:to>
      <xdr:col>23</xdr:col>
      <xdr:colOff>0</xdr:colOff>
      <xdr:row>165</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162</xdr:row>
      <xdr:rowOff>126029</xdr:rowOff>
    </xdr:from>
    <xdr:to>
      <xdr:col>25</xdr:col>
      <xdr:colOff>0</xdr:colOff>
      <xdr:row>165</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174</xdr:row>
      <xdr:rowOff>126029</xdr:rowOff>
    </xdr:from>
    <xdr:to>
      <xdr:col>3</xdr:col>
      <xdr:colOff>0</xdr:colOff>
      <xdr:row>177</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174</xdr:row>
      <xdr:rowOff>126029</xdr:rowOff>
    </xdr:from>
    <xdr:to>
      <xdr:col>5</xdr:col>
      <xdr:colOff>0</xdr:colOff>
      <xdr:row>177</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174</xdr:row>
      <xdr:rowOff>126029</xdr:rowOff>
    </xdr:from>
    <xdr:to>
      <xdr:col>7</xdr:col>
      <xdr:colOff>0</xdr:colOff>
      <xdr:row>177</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174</xdr:row>
      <xdr:rowOff>126029</xdr:rowOff>
    </xdr:from>
    <xdr:to>
      <xdr:col>9</xdr:col>
      <xdr:colOff>0</xdr:colOff>
      <xdr:row>177</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174</xdr:row>
      <xdr:rowOff>126029</xdr:rowOff>
    </xdr:from>
    <xdr:to>
      <xdr:col>13</xdr:col>
      <xdr:colOff>0</xdr:colOff>
      <xdr:row>177</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174</xdr:row>
      <xdr:rowOff>126029</xdr:rowOff>
    </xdr:from>
    <xdr:to>
      <xdr:col>15</xdr:col>
      <xdr:colOff>0</xdr:colOff>
      <xdr:row>177</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174</xdr:row>
      <xdr:rowOff>127000</xdr:rowOff>
    </xdr:from>
    <xdr:to>
      <xdr:col>11</xdr:col>
      <xdr:colOff>9072</xdr:colOff>
      <xdr:row>177</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174</xdr:row>
      <xdr:rowOff>126029</xdr:rowOff>
    </xdr:from>
    <xdr:to>
      <xdr:col>17</xdr:col>
      <xdr:colOff>0</xdr:colOff>
      <xdr:row>177</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174</xdr:row>
      <xdr:rowOff>126029</xdr:rowOff>
    </xdr:from>
    <xdr:to>
      <xdr:col>19</xdr:col>
      <xdr:colOff>0</xdr:colOff>
      <xdr:row>177</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162</xdr:row>
      <xdr:rowOff>126029</xdr:rowOff>
    </xdr:from>
    <xdr:to>
      <xdr:col>21</xdr:col>
      <xdr:colOff>0</xdr:colOff>
      <xdr:row>165</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152</xdr:row>
      <xdr:rowOff>144614</xdr:rowOff>
    </xdr:from>
    <xdr:to>
      <xdr:col>23</xdr:col>
      <xdr:colOff>0</xdr:colOff>
      <xdr:row>155</xdr:row>
      <xdr:rowOff>183718</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19328780" y="47834663"/>
          <a:ext cx="1282391"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152</xdr:row>
      <xdr:rowOff>144614</xdr:rowOff>
    </xdr:from>
    <xdr:to>
      <xdr:col>25</xdr:col>
      <xdr:colOff>0</xdr:colOff>
      <xdr:row>155</xdr:row>
      <xdr:rowOff>183718</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21298829" y="47834663"/>
          <a:ext cx="1152293"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162</xdr:row>
      <xdr:rowOff>126029</xdr:rowOff>
    </xdr:from>
    <xdr:to>
      <xdr:col>3</xdr:col>
      <xdr:colOff>0</xdr:colOff>
      <xdr:row>165</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162</xdr:row>
      <xdr:rowOff>126029</xdr:rowOff>
    </xdr:from>
    <xdr:to>
      <xdr:col>5</xdr:col>
      <xdr:colOff>0</xdr:colOff>
      <xdr:row>165</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162</xdr:row>
      <xdr:rowOff>126029</xdr:rowOff>
    </xdr:from>
    <xdr:to>
      <xdr:col>7</xdr:col>
      <xdr:colOff>0</xdr:colOff>
      <xdr:row>165</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162</xdr:row>
      <xdr:rowOff>147197</xdr:rowOff>
    </xdr:from>
    <xdr:to>
      <xdr:col>9</xdr:col>
      <xdr:colOff>21167</xdr:colOff>
      <xdr:row>165</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162</xdr:row>
      <xdr:rowOff>126029</xdr:rowOff>
    </xdr:from>
    <xdr:to>
      <xdr:col>13</xdr:col>
      <xdr:colOff>0</xdr:colOff>
      <xdr:row>165</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162</xdr:row>
      <xdr:rowOff>126029</xdr:rowOff>
    </xdr:from>
    <xdr:to>
      <xdr:col>15</xdr:col>
      <xdr:colOff>0</xdr:colOff>
      <xdr:row>165</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162</xdr:row>
      <xdr:rowOff>127000</xdr:rowOff>
    </xdr:from>
    <xdr:to>
      <xdr:col>11</xdr:col>
      <xdr:colOff>9072</xdr:colOff>
      <xdr:row>165</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162</xdr:row>
      <xdr:rowOff>126029</xdr:rowOff>
    </xdr:from>
    <xdr:to>
      <xdr:col>17</xdr:col>
      <xdr:colOff>0</xdr:colOff>
      <xdr:row>165</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162</xdr:row>
      <xdr:rowOff>126029</xdr:rowOff>
    </xdr:from>
    <xdr:to>
      <xdr:col>19</xdr:col>
      <xdr:colOff>0</xdr:colOff>
      <xdr:row>165</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152</xdr:row>
      <xdr:rowOff>144614</xdr:rowOff>
    </xdr:from>
    <xdr:to>
      <xdr:col>21</xdr:col>
      <xdr:colOff>0</xdr:colOff>
      <xdr:row>155</xdr:row>
      <xdr:rowOff>183718</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17377317" y="47834663"/>
          <a:ext cx="1226634"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254</xdr:row>
      <xdr:rowOff>0</xdr:rowOff>
    </xdr:from>
    <xdr:to>
      <xdr:col>3</xdr:col>
      <xdr:colOff>142874</xdr:colOff>
      <xdr:row>254</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254</xdr:row>
      <xdr:rowOff>0</xdr:rowOff>
    </xdr:from>
    <xdr:to>
      <xdr:col>9</xdr:col>
      <xdr:colOff>134937</xdr:colOff>
      <xdr:row>254</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254</xdr:row>
      <xdr:rowOff>0</xdr:rowOff>
    </xdr:from>
    <xdr:to>
      <xdr:col>17</xdr:col>
      <xdr:colOff>134937</xdr:colOff>
      <xdr:row>254</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253</xdr:row>
      <xdr:rowOff>0</xdr:rowOff>
    </xdr:from>
    <xdr:to>
      <xdr:col>25</xdr:col>
      <xdr:colOff>158750</xdr:colOff>
      <xdr:row>253</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253</xdr:row>
      <xdr:rowOff>0</xdr:rowOff>
    </xdr:from>
    <xdr:to>
      <xdr:col>23</xdr:col>
      <xdr:colOff>158749</xdr:colOff>
      <xdr:row>253</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263</xdr:row>
      <xdr:rowOff>0</xdr:rowOff>
    </xdr:from>
    <xdr:to>
      <xdr:col>9</xdr:col>
      <xdr:colOff>134937</xdr:colOff>
      <xdr:row>263</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263</xdr:row>
      <xdr:rowOff>0</xdr:rowOff>
    </xdr:from>
    <xdr:to>
      <xdr:col>11</xdr:col>
      <xdr:colOff>134937</xdr:colOff>
      <xdr:row>263</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263</xdr:row>
      <xdr:rowOff>0</xdr:rowOff>
    </xdr:from>
    <xdr:to>
      <xdr:col>13</xdr:col>
      <xdr:colOff>134937</xdr:colOff>
      <xdr:row>263</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263</xdr:row>
      <xdr:rowOff>0</xdr:rowOff>
    </xdr:from>
    <xdr:to>
      <xdr:col>15</xdr:col>
      <xdr:colOff>134937</xdr:colOff>
      <xdr:row>263</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263</xdr:row>
      <xdr:rowOff>0</xdr:rowOff>
    </xdr:from>
    <xdr:to>
      <xdr:col>17</xdr:col>
      <xdr:colOff>134937</xdr:colOff>
      <xdr:row>263</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263</xdr:row>
      <xdr:rowOff>0</xdr:rowOff>
    </xdr:from>
    <xdr:to>
      <xdr:col>5</xdr:col>
      <xdr:colOff>142875</xdr:colOff>
      <xdr:row>263</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263</xdr:row>
      <xdr:rowOff>0</xdr:rowOff>
    </xdr:from>
    <xdr:to>
      <xdr:col>25</xdr:col>
      <xdr:colOff>150812</xdr:colOff>
      <xdr:row>263</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296</xdr:row>
      <xdr:rowOff>0</xdr:rowOff>
    </xdr:from>
    <xdr:to>
      <xdr:col>13</xdr:col>
      <xdr:colOff>154781</xdr:colOff>
      <xdr:row>296</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285</xdr:row>
      <xdr:rowOff>0</xdr:rowOff>
    </xdr:from>
    <xdr:to>
      <xdr:col>23</xdr:col>
      <xdr:colOff>206374</xdr:colOff>
      <xdr:row>285</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306</xdr:row>
      <xdr:rowOff>0</xdr:rowOff>
    </xdr:from>
    <xdr:to>
      <xdr:col>15</xdr:col>
      <xdr:colOff>150812</xdr:colOff>
      <xdr:row>306</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306</xdr:row>
      <xdr:rowOff>0</xdr:rowOff>
    </xdr:from>
    <xdr:to>
      <xdr:col>23</xdr:col>
      <xdr:colOff>158750</xdr:colOff>
      <xdr:row>306</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306</xdr:row>
      <xdr:rowOff>0</xdr:rowOff>
    </xdr:from>
    <xdr:to>
      <xdr:col>5</xdr:col>
      <xdr:colOff>144858</xdr:colOff>
      <xdr:row>306</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190</xdr:row>
      <xdr:rowOff>0</xdr:rowOff>
    </xdr:from>
    <xdr:to>
      <xdr:col>13</xdr:col>
      <xdr:colOff>144859</xdr:colOff>
      <xdr:row>190</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284</xdr:row>
      <xdr:rowOff>0</xdr:rowOff>
    </xdr:from>
    <xdr:to>
      <xdr:col>11</xdr:col>
      <xdr:colOff>144859</xdr:colOff>
      <xdr:row>284</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381</xdr:row>
      <xdr:rowOff>126029</xdr:rowOff>
    </xdr:from>
    <xdr:to>
      <xdr:col>23</xdr:col>
      <xdr:colOff>0</xdr:colOff>
      <xdr:row>384</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381</xdr:row>
      <xdr:rowOff>126029</xdr:rowOff>
    </xdr:from>
    <xdr:to>
      <xdr:col>25</xdr:col>
      <xdr:colOff>0</xdr:colOff>
      <xdr:row>384</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391</xdr:row>
      <xdr:rowOff>126029</xdr:rowOff>
    </xdr:from>
    <xdr:to>
      <xdr:col>3</xdr:col>
      <xdr:colOff>0</xdr:colOff>
      <xdr:row>394</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391</xdr:row>
      <xdr:rowOff>126029</xdr:rowOff>
    </xdr:from>
    <xdr:to>
      <xdr:col>5</xdr:col>
      <xdr:colOff>0</xdr:colOff>
      <xdr:row>394</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8298180" y="1120714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391</xdr:row>
      <xdr:rowOff>126029</xdr:rowOff>
    </xdr:from>
    <xdr:to>
      <xdr:col>7</xdr:col>
      <xdr:colOff>0</xdr:colOff>
      <xdr:row>394</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391</xdr:row>
      <xdr:rowOff>126029</xdr:rowOff>
    </xdr:from>
    <xdr:to>
      <xdr:col>9</xdr:col>
      <xdr:colOff>0</xdr:colOff>
      <xdr:row>394</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391</xdr:row>
      <xdr:rowOff>126029</xdr:rowOff>
    </xdr:from>
    <xdr:to>
      <xdr:col>13</xdr:col>
      <xdr:colOff>0</xdr:colOff>
      <xdr:row>394</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391</xdr:row>
      <xdr:rowOff>126029</xdr:rowOff>
    </xdr:from>
    <xdr:to>
      <xdr:col>15</xdr:col>
      <xdr:colOff>0</xdr:colOff>
      <xdr:row>394</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391</xdr:row>
      <xdr:rowOff>127000</xdr:rowOff>
    </xdr:from>
    <xdr:to>
      <xdr:col>11</xdr:col>
      <xdr:colOff>9072</xdr:colOff>
      <xdr:row>394</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391</xdr:row>
      <xdr:rowOff>126029</xdr:rowOff>
    </xdr:from>
    <xdr:to>
      <xdr:col>17</xdr:col>
      <xdr:colOff>0</xdr:colOff>
      <xdr:row>394</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391</xdr:row>
      <xdr:rowOff>126029</xdr:rowOff>
    </xdr:from>
    <xdr:to>
      <xdr:col>19</xdr:col>
      <xdr:colOff>0</xdr:colOff>
      <xdr:row>394</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381</xdr:row>
      <xdr:rowOff>126029</xdr:rowOff>
    </xdr:from>
    <xdr:to>
      <xdr:col>21</xdr:col>
      <xdr:colOff>7620</xdr:colOff>
      <xdr:row>384</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371</xdr:row>
      <xdr:rowOff>126029</xdr:rowOff>
    </xdr:from>
    <xdr:to>
      <xdr:col>23</xdr:col>
      <xdr:colOff>0</xdr:colOff>
      <xdr:row>374</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371</xdr:row>
      <xdr:rowOff>126029</xdr:rowOff>
    </xdr:from>
    <xdr:to>
      <xdr:col>25</xdr:col>
      <xdr:colOff>0</xdr:colOff>
      <xdr:row>374</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381</xdr:row>
      <xdr:rowOff>126029</xdr:rowOff>
    </xdr:from>
    <xdr:to>
      <xdr:col>3</xdr:col>
      <xdr:colOff>0</xdr:colOff>
      <xdr:row>384</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381</xdr:row>
      <xdr:rowOff>126029</xdr:rowOff>
    </xdr:from>
    <xdr:to>
      <xdr:col>5</xdr:col>
      <xdr:colOff>0</xdr:colOff>
      <xdr:row>384</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381</xdr:row>
      <xdr:rowOff>126029</xdr:rowOff>
    </xdr:from>
    <xdr:to>
      <xdr:col>7</xdr:col>
      <xdr:colOff>0</xdr:colOff>
      <xdr:row>384</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381</xdr:row>
      <xdr:rowOff>126029</xdr:rowOff>
    </xdr:from>
    <xdr:to>
      <xdr:col>9</xdr:col>
      <xdr:colOff>0</xdr:colOff>
      <xdr:row>384</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381</xdr:row>
      <xdr:rowOff>126029</xdr:rowOff>
    </xdr:from>
    <xdr:to>
      <xdr:col>13</xdr:col>
      <xdr:colOff>0</xdr:colOff>
      <xdr:row>384</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381</xdr:row>
      <xdr:rowOff>126029</xdr:rowOff>
    </xdr:from>
    <xdr:to>
      <xdr:col>15</xdr:col>
      <xdr:colOff>0</xdr:colOff>
      <xdr:row>384</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381</xdr:row>
      <xdr:rowOff>127000</xdr:rowOff>
    </xdr:from>
    <xdr:to>
      <xdr:col>11</xdr:col>
      <xdr:colOff>9072</xdr:colOff>
      <xdr:row>384</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381</xdr:row>
      <xdr:rowOff>126029</xdr:rowOff>
    </xdr:from>
    <xdr:to>
      <xdr:col>17</xdr:col>
      <xdr:colOff>0</xdr:colOff>
      <xdr:row>384</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381</xdr:row>
      <xdr:rowOff>126029</xdr:rowOff>
    </xdr:from>
    <xdr:to>
      <xdr:col>19</xdr:col>
      <xdr:colOff>0</xdr:colOff>
      <xdr:row>384</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371</xdr:row>
      <xdr:rowOff>126029</xdr:rowOff>
    </xdr:from>
    <xdr:to>
      <xdr:col>21</xdr:col>
      <xdr:colOff>0</xdr:colOff>
      <xdr:row>374</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361</xdr:row>
      <xdr:rowOff>214929</xdr:rowOff>
    </xdr:from>
    <xdr:to>
      <xdr:col>23</xdr:col>
      <xdr:colOff>25400</xdr:colOff>
      <xdr:row>364</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361</xdr:row>
      <xdr:rowOff>126029</xdr:rowOff>
    </xdr:from>
    <xdr:to>
      <xdr:col>25</xdr:col>
      <xdr:colOff>0</xdr:colOff>
      <xdr:row>364</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371</xdr:row>
      <xdr:rowOff>126029</xdr:rowOff>
    </xdr:from>
    <xdr:to>
      <xdr:col>3</xdr:col>
      <xdr:colOff>0</xdr:colOff>
      <xdr:row>374</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371</xdr:row>
      <xdr:rowOff>126029</xdr:rowOff>
    </xdr:from>
    <xdr:to>
      <xdr:col>5</xdr:col>
      <xdr:colOff>0</xdr:colOff>
      <xdr:row>374</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371</xdr:row>
      <xdr:rowOff>126029</xdr:rowOff>
    </xdr:from>
    <xdr:to>
      <xdr:col>7</xdr:col>
      <xdr:colOff>0</xdr:colOff>
      <xdr:row>374</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371</xdr:row>
      <xdr:rowOff>126029</xdr:rowOff>
    </xdr:from>
    <xdr:to>
      <xdr:col>9</xdr:col>
      <xdr:colOff>0</xdr:colOff>
      <xdr:row>374</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371</xdr:row>
      <xdr:rowOff>126029</xdr:rowOff>
    </xdr:from>
    <xdr:to>
      <xdr:col>13</xdr:col>
      <xdr:colOff>0</xdr:colOff>
      <xdr:row>374</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371</xdr:row>
      <xdr:rowOff>126029</xdr:rowOff>
    </xdr:from>
    <xdr:to>
      <xdr:col>15</xdr:col>
      <xdr:colOff>0</xdr:colOff>
      <xdr:row>374</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371</xdr:row>
      <xdr:rowOff>127000</xdr:rowOff>
    </xdr:from>
    <xdr:to>
      <xdr:col>11</xdr:col>
      <xdr:colOff>9072</xdr:colOff>
      <xdr:row>374</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371</xdr:row>
      <xdr:rowOff>126029</xdr:rowOff>
    </xdr:from>
    <xdr:to>
      <xdr:col>17</xdr:col>
      <xdr:colOff>0</xdr:colOff>
      <xdr:row>374</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371</xdr:row>
      <xdr:rowOff>126029</xdr:rowOff>
    </xdr:from>
    <xdr:to>
      <xdr:col>19</xdr:col>
      <xdr:colOff>0</xdr:colOff>
      <xdr:row>374</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351</xdr:row>
      <xdr:rowOff>126029</xdr:rowOff>
    </xdr:from>
    <xdr:to>
      <xdr:col>23</xdr:col>
      <xdr:colOff>0</xdr:colOff>
      <xdr:row>354</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351</xdr:row>
      <xdr:rowOff>126029</xdr:rowOff>
    </xdr:from>
    <xdr:to>
      <xdr:col>25</xdr:col>
      <xdr:colOff>0</xdr:colOff>
      <xdr:row>354</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361</xdr:row>
      <xdr:rowOff>126029</xdr:rowOff>
    </xdr:from>
    <xdr:to>
      <xdr:col>3</xdr:col>
      <xdr:colOff>0</xdr:colOff>
      <xdr:row>364</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361</xdr:row>
      <xdr:rowOff>126029</xdr:rowOff>
    </xdr:from>
    <xdr:to>
      <xdr:col>5</xdr:col>
      <xdr:colOff>0</xdr:colOff>
      <xdr:row>364</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361</xdr:row>
      <xdr:rowOff>126029</xdr:rowOff>
    </xdr:from>
    <xdr:to>
      <xdr:col>7</xdr:col>
      <xdr:colOff>0</xdr:colOff>
      <xdr:row>364</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361</xdr:row>
      <xdr:rowOff>126029</xdr:rowOff>
    </xdr:from>
    <xdr:to>
      <xdr:col>9</xdr:col>
      <xdr:colOff>0</xdr:colOff>
      <xdr:row>364</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361</xdr:row>
      <xdr:rowOff>126029</xdr:rowOff>
    </xdr:from>
    <xdr:to>
      <xdr:col>13</xdr:col>
      <xdr:colOff>0</xdr:colOff>
      <xdr:row>364</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361</xdr:row>
      <xdr:rowOff>126029</xdr:rowOff>
    </xdr:from>
    <xdr:to>
      <xdr:col>15</xdr:col>
      <xdr:colOff>0</xdr:colOff>
      <xdr:row>364</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361</xdr:row>
      <xdr:rowOff>127000</xdr:rowOff>
    </xdr:from>
    <xdr:to>
      <xdr:col>11</xdr:col>
      <xdr:colOff>9072</xdr:colOff>
      <xdr:row>364</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361</xdr:row>
      <xdr:rowOff>126029</xdr:rowOff>
    </xdr:from>
    <xdr:to>
      <xdr:col>17</xdr:col>
      <xdr:colOff>0</xdr:colOff>
      <xdr:row>364</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361</xdr:row>
      <xdr:rowOff>126029</xdr:rowOff>
    </xdr:from>
    <xdr:to>
      <xdr:col>19</xdr:col>
      <xdr:colOff>0</xdr:colOff>
      <xdr:row>364</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351</xdr:row>
      <xdr:rowOff>126029</xdr:rowOff>
    </xdr:from>
    <xdr:to>
      <xdr:col>21</xdr:col>
      <xdr:colOff>0</xdr:colOff>
      <xdr:row>354</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411</xdr:row>
      <xdr:rowOff>148730</xdr:rowOff>
    </xdr:from>
    <xdr:to>
      <xdr:col>23</xdr:col>
      <xdr:colOff>17656</xdr:colOff>
      <xdr:row>414</xdr:row>
      <xdr:rowOff>167948</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19905856" y="133727330"/>
          <a:ext cx="1276350" cy="110506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411</xdr:row>
      <xdr:rowOff>166850</xdr:rowOff>
    </xdr:from>
    <xdr:to>
      <xdr:col>25</xdr:col>
      <xdr:colOff>0</xdr:colOff>
      <xdr:row>415</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421</xdr:row>
      <xdr:rowOff>126029</xdr:rowOff>
    </xdr:from>
    <xdr:to>
      <xdr:col>3</xdr:col>
      <xdr:colOff>0</xdr:colOff>
      <xdr:row>424</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421</xdr:row>
      <xdr:rowOff>126029</xdr:rowOff>
    </xdr:from>
    <xdr:to>
      <xdr:col>5</xdr:col>
      <xdr:colOff>0</xdr:colOff>
      <xdr:row>424</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421</xdr:row>
      <xdr:rowOff>138729</xdr:rowOff>
    </xdr:from>
    <xdr:to>
      <xdr:col>7</xdr:col>
      <xdr:colOff>0</xdr:colOff>
      <xdr:row>425</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421</xdr:row>
      <xdr:rowOff>126029</xdr:rowOff>
    </xdr:from>
    <xdr:to>
      <xdr:col>9</xdr:col>
      <xdr:colOff>0</xdr:colOff>
      <xdr:row>424</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421</xdr:row>
      <xdr:rowOff>126029</xdr:rowOff>
    </xdr:from>
    <xdr:to>
      <xdr:col>12</xdr:col>
      <xdr:colOff>1225680</xdr:colOff>
      <xdr:row>424</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421</xdr:row>
      <xdr:rowOff>126029</xdr:rowOff>
    </xdr:from>
    <xdr:to>
      <xdr:col>15</xdr:col>
      <xdr:colOff>0</xdr:colOff>
      <xdr:row>424</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421</xdr:row>
      <xdr:rowOff>127000</xdr:rowOff>
    </xdr:from>
    <xdr:to>
      <xdr:col>11</xdr:col>
      <xdr:colOff>9072</xdr:colOff>
      <xdr:row>424</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421</xdr:row>
      <xdr:rowOff>126029</xdr:rowOff>
    </xdr:from>
    <xdr:to>
      <xdr:col>17</xdr:col>
      <xdr:colOff>0</xdr:colOff>
      <xdr:row>424</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421</xdr:row>
      <xdr:rowOff>126029</xdr:rowOff>
    </xdr:from>
    <xdr:to>
      <xdr:col>19</xdr:col>
      <xdr:colOff>0</xdr:colOff>
      <xdr:row>424</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411</xdr:row>
      <xdr:rowOff>166850</xdr:rowOff>
    </xdr:from>
    <xdr:to>
      <xdr:col>21</xdr:col>
      <xdr:colOff>0</xdr:colOff>
      <xdr:row>415</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401</xdr:row>
      <xdr:rowOff>153243</xdr:rowOff>
    </xdr:from>
    <xdr:to>
      <xdr:col>23</xdr:col>
      <xdr:colOff>0</xdr:colOff>
      <xdr:row>404</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401</xdr:row>
      <xdr:rowOff>153243</xdr:rowOff>
    </xdr:from>
    <xdr:to>
      <xdr:col>25</xdr:col>
      <xdr:colOff>0</xdr:colOff>
      <xdr:row>404</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411</xdr:row>
      <xdr:rowOff>126029</xdr:rowOff>
    </xdr:from>
    <xdr:to>
      <xdr:col>3</xdr:col>
      <xdr:colOff>0</xdr:colOff>
      <xdr:row>414</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411</xdr:row>
      <xdr:rowOff>126029</xdr:rowOff>
    </xdr:from>
    <xdr:to>
      <xdr:col>5</xdr:col>
      <xdr:colOff>0</xdr:colOff>
      <xdr:row>414</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2114550" y="133704629"/>
          <a:ext cx="1219200" cy="1147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411</xdr:row>
      <xdr:rowOff>126029</xdr:rowOff>
    </xdr:from>
    <xdr:to>
      <xdr:col>7</xdr:col>
      <xdr:colOff>0</xdr:colOff>
      <xdr:row>414</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411</xdr:row>
      <xdr:rowOff>126029</xdr:rowOff>
    </xdr:from>
    <xdr:to>
      <xdr:col>9</xdr:col>
      <xdr:colOff>0</xdr:colOff>
      <xdr:row>414</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411</xdr:row>
      <xdr:rowOff>126029</xdr:rowOff>
    </xdr:from>
    <xdr:to>
      <xdr:col>13</xdr:col>
      <xdr:colOff>0</xdr:colOff>
      <xdr:row>414</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411</xdr:row>
      <xdr:rowOff>126029</xdr:rowOff>
    </xdr:from>
    <xdr:to>
      <xdr:col>15</xdr:col>
      <xdr:colOff>0</xdr:colOff>
      <xdr:row>414</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411</xdr:row>
      <xdr:rowOff>127000</xdr:rowOff>
    </xdr:from>
    <xdr:to>
      <xdr:col>11</xdr:col>
      <xdr:colOff>9072</xdr:colOff>
      <xdr:row>414</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411</xdr:row>
      <xdr:rowOff>126029</xdr:rowOff>
    </xdr:from>
    <xdr:to>
      <xdr:col>17</xdr:col>
      <xdr:colOff>0</xdr:colOff>
      <xdr:row>414</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411</xdr:row>
      <xdr:rowOff>126029</xdr:rowOff>
    </xdr:from>
    <xdr:to>
      <xdr:col>19</xdr:col>
      <xdr:colOff>0</xdr:colOff>
      <xdr:row>414</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401</xdr:row>
      <xdr:rowOff>153243</xdr:rowOff>
    </xdr:from>
    <xdr:to>
      <xdr:col>21</xdr:col>
      <xdr:colOff>0</xdr:colOff>
      <xdr:row>404</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391</xdr:row>
      <xdr:rowOff>261139</xdr:rowOff>
    </xdr:from>
    <xdr:to>
      <xdr:col>23</xdr:col>
      <xdr:colOff>0</xdr:colOff>
      <xdr:row>394</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391</xdr:row>
      <xdr:rowOff>126029</xdr:rowOff>
    </xdr:from>
    <xdr:to>
      <xdr:col>25</xdr:col>
      <xdr:colOff>0</xdr:colOff>
      <xdr:row>394</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401</xdr:row>
      <xdr:rowOff>153243</xdr:rowOff>
    </xdr:from>
    <xdr:to>
      <xdr:col>3</xdr:col>
      <xdr:colOff>0</xdr:colOff>
      <xdr:row>405</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401</xdr:row>
      <xdr:rowOff>153243</xdr:rowOff>
    </xdr:from>
    <xdr:to>
      <xdr:col>5</xdr:col>
      <xdr:colOff>0</xdr:colOff>
      <xdr:row>405</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401</xdr:row>
      <xdr:rowOff>153243</xdr:rowOff>
    </xdr:from>
    <xdr:to>
      <xdr:col>7</xdr:col>
      <xdr:colOff>0</xdr:colOff>
      <xdr:row>405</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401</xdr:row>
      <xdr:rowOff>153243</xdr:rowOff>
    </xdr:from>
    <xdr:to>
      <xdr:col>9</xdr:col>
      <xdr:colOff>0</xdr:colOff>
      <xdr:row>405</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401</xdr:row>
      <xdr:rowOff>153243</xdr:rowOff>
    </xdr:from>
    <xdr:to>
      <xdr:col>13</xdr:col>
      <xdr:colOff>0</xdr:colOff>
      <xdr:row>405</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401</xdr:row>
      <xdr:rowOff>153243</xdr:rowOff>
    </xdr:from>
    <xdr:to>
      <xdr:col>15</xdr:col>
      <xdr:colOff>0</xdr:colOff>
      <xdr:row>405</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401</xdr:row>
      <xdr:rowOff>154214</xdr:rowOff>
    </xdr:from>
    <xdr:to>
      <xdr:col>11</xdr:col>
      <xdr:colOff>9072</xdr:colOff>
      <xdr:row>405</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401</xdr:row>
      <xdr:rowOff>153243</xdr:rowOff>
    </xdr:from>
    <xdr:to>
      <xdr:col>17</xdr:col>
      <xdr:colOff>0</xdr:colOff>
      <xdr:row>405</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401</xdr:row>
      <xdr:rowOff>153243</xdr:rowOff>
    </xdr:from>
    <xdr:to>
      <xdr:col>19</xdr:col>
      <xdr:colOff>0</xdr:colOff>
      <xdr:row>405</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391</xdr:row>
      <xdr:rowOff>126029</xdr:rowOff>
    </xdr:from>
    <xdr:to>
      <xdr:col>21</xdr:col>
      <xdr:colOff>0</xdr:colOff>
      <xdr:row>394</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421</xdr:row>
      <xdr:rowOff>126029</xdr:rowOff>
    </xdr:from>
    <xdr:to>
      <xdr:col>23</xdr:col>
      <xdr:colOff>0</xdr:colOff>
      <xdr:row>424</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421</xdr:row>
      <xdr:rowOff>126029</xdr:rowOff>
    </xdr:from>
    <xdr:to>
      <xdr:col>25</xdr:col>
      <xdr:colOff>0</xdr:colOff>
      <xdr:row>424</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431</xdr:row>
      <xdr:rowOff>126029</xdr:rowOff>
    </xdr:from>
    <xdr:to>
      <xdr:col>3</xdr:col>
      <xdr:colOff>0</xdr:colOff>
      <xdr:row>434</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431</xdr:row>
      <xdr:rowOff>138729</xdr:rowOff>
    </xdr:from>
    <xdr:to>
      <xdr:col>5</xdr:col>
      <xdr:colOff>0</xdr:colOff>
      <xdr:row>435</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431</xdr:row>
      <xdr:rowOff>126029</xdr:rowOff>
    </xdr:from>
    <xdr:to>
      <xdr:col>7</xdr:col>
      <xdr:colOff>0</xdr:colOff>
      <xdr:row>434</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431</xdr:row>
      <xdr:rowOff>126029</xdr:rowOff>
    </xdr:from>
    <xdr:to>
      <xdr:col>9</xdr:col>
      <xdr:colOff>0</xdr:colOff>
      <xdr:row>434</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431</xdr:row>
      <xdr:rowOff>126029</xdr:rowOff>
    </xdr:from>
    <xdr:to>
      <xdr:col>13</xdr:col>
      <xdr:colOff>0</xdr:colOff>
      <xdr:row>434</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431</xdr:row>
      <xdr:rowOff>126029</xdr:rowOff>
    </xdr:from>
    <xdr:to>
      <xdr:col>15</xdr:col>
      <xdr:colOff>0</xdr:colOff>
      <xdr:row>434</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431</xdr:row>
      <xdr:rowOff>127000</xdr:rowOff>
    </xdr:from>
    <xdr:to>
      <xdr:col>11</xdr:col>
      <xdr:colOff>9072</xdr:colOff>
      <xdr:row>434</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431</xdr:row>
      <xdr:rowOff>126029</xdr:rowOff>
    </xdr:from>
    <xdr:to>
      <xdr:col>17</xdr:col>
      <xdr:colOff>0</xdr:colOff>
      <xdr:row>434</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431</xdr:row>
      <xdr:rowOff>126029</xdr:rowOff>
    </xdr:from>
    <xdr:to>
      <xdr:col>19</xdr:col>
      <xdr:colOff>0</xdr:colOff>
      <xdr:row>434</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421</xdr:row>
      <xdr:rowOff>138729</xdr:rowOff>
    </xdr:from>
    <xdr:to>
      <xdr:col>21</xdr:col>
      <xdr:colOff>0</xdr:colOff>
      <xdr:row>425</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431</xdr:row>
      <xdr:rowOff>163199</xdr:rowOff>
    </xdr:from>
    <xdr:to>
      <xdr:col>23</xdr:col>
      <xdr:colOff>0</xdr:colOff>
      <xdr:row>434</xdr:row>
      <xdr:rowOff>179443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19328780" y="132509589"/>
          <a:ext cx="1282391"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431</xdr:row>
      <xdr:rowOff>163199</xdr:rowOff>
    </xdr:from>
    <xdr:to>
      <xdr:col>25</xdr:col>
      <xdr:colOff>0</xdr:colOff>
      <xdr:row>434</xdr:row>
      <xdr:rowOff>179443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21298829" y="132509589"/>
          <a:ext cx="1152293"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441</xdr:row>
      <xdr:rowOff>126029</xdr:rowOff>
    </xdr:from>
    <xdr:to>
      <xdr:col>3</xdr:col>
      <xdr:colOff>0</xdr:colOff>
      <xdr:row>444</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441</xdr:row>
      <xdr:rowOff>126029</xdr:rowOff>
    </xdr:from>
    <xdr:to>
      <xdr:col>5</xdr:col>
      <xdr:colOff>0</xdr:colOff>
      <xdr:row>444</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441</xdr:row>
      <xdr:rowOff>126029</xdr:rowOff>
    </xdr:from>
    <xdr:to>
      <xdr:col>7</xdr:col>
      <xdr:colOff>0</xdr:colOff>
      <xdr:row>444</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4076700" y="143801129"/>
          <a:ext cx="13144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441</xdr:row>
      <xdr:rowOff>126029</xdr:rowOff>
    </xdr:from>
    <xdr:to>
      <xdr:col>9</xdr:col>
      <xdr:colOff>0</xdr:colOff>
      <xdr:row>444</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441</xdr:row>
      <xdr:rowOff>126029</xdr:rowOff>
    </xdr:from>
    <xdr:to>
      <xdr:col>13</xdr:col>
      <xdr:colOff>0</xdr:colOff>
      <xdr:row>444</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441</xdr:row>
      <xdr:rowOff>126029</xdr:rowOff>
    </xdr:from>
    <xdr:to>
      <xdr:col>15</xdr:col>
      <xdr:colOff>0</xdr:colOff>
      <xdr:row>444</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441</xdr:row>
      <xdr:rowOff>127000</xdr:rowOff>
    </xdr:from>
    <xdr:to>
      <xdr:col>11</xdr:col>
      <xdr:colOff>9072</xdr:colOff>
      <xdr:row>444</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441</xdr:row>
      <xdr:rowOff>126029</xdr:rowOff>
    </xdr:from>
    <xdr:to>
      <xdr:col>17</xdr:col>
      <xdr:colOff>0</xdr:colOff>
      <xdr:row>444</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441</xdr:row>
      <xdr:rowOff>126029</xdr:rowOff>
    </xdr:from>
    <xdr:to>
      <xdr:col>19</xdr:col>
      <xdr:colOff>0</xdr:colOff>
      <xdr:row>444</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446</xdr:row>
      <xdr:rowOff>0</xdr:rowOff>
    </xdr:from>
    <xdr:to>
      <xdr:col>19</xdr:col>
      <xdr:colOff>134937</xdr:colOff>
      <xdr:row>446</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431</xdr:row>
      <xdr:rowOff>163199</xdr:rowOff>
    </xdr:from>
    <xdr:to>
      <xdr:col>21</xdr:col>
      <xdr:colOff>0</xdr:colOff>
      <xdr:row>434</xdr:row>
      <xdr:rowOff>179443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17377317" y="132509589"/>
          <a:ext cx="1226634"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358</xdr:row>
      <xdr:rowOff>0</xdr:rowOff>
    </xdr:from>
    <xdr:to>
      <xdr:col>10</xdr:col>
      <xdr:colOff>154780</xdr:colOff>
      <xdr:row>358</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190</xdr:row>
      <xdr:rowOff>0</xdr:rowOff>
    </xdr:from>
    <xdr:to>
      <xdr:col>15</xdr:col>
      <xdr:colOff>167225</xdr:colOff>
      <xdr:row>190</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211</xdr:row>
      <xdr:rowOff>0</xdr:rowOff>
    </xdr:from>
    <xdr:to>
      <xdr:col>25</xdr:col>
      <xdr:colOff>156463</xdr:colOff>
      <xdr:row>211</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140</xdr:row>
      <xdr:rowOff>99420</xdr:rowOff>
    </xdr:from>
    <xdr:to>
      <xdr:col>20</xdr:col>
      <xdr:colOff>207735</xdr:colOff>
      <xdr:row>142</xdr:row>
      <xdr:rowOff>31454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7201587" y="45990870"/>
          <a:ext cx="932198" cy="541634"/>
        </a:xfrm>
        <a:prstGeom prst="rect">
          <a:avLst/>
        </a:prstGeom>
      </xdr:spPr>
    </xdr:pic>
    <xdr:clientData/>
  </xdr:twoCellAnchor>
  <xdr:twoCellAnchor editAs="oneCell">
    <xdr:from>
      <xdr:col>2</xdr:col>
      <xdr:colOff>1045530</xdr:colOff>
      <xdr:row>440</xdr:row>
      <xdr:rowOff>84618</xdr:rowOff>
    </xdr:from>
    <xdr:to>
      <xdr:col>4</xdr:col>
      <xdr:colOff>247933</xdr:colOff>
      <xdr:row>441</xdr:row>
      <xdr:rowOff>244109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255080" y="143397768"/>
          <a:ext cx="1107403" cy="521441"/>
        </a:xfrm>
        <a:prstGeom prst="rect">
          <a:avLst/>
        </a:prstGeom>
      </xdr:spPr>
    </xdr:pic>
    <xdr:clientData/>
  </xdr:twoCellAnchor>
  <xdr:twoCellAnchor editAs="oneCell">
    <xdr:from>
      <xdr:col>24</xdr:col>
      <xdr:colOff>929268</xdr:colOff>
      <xdr:row>380</xdr:row>
      <xdr:rowOff>25554</xdr:rowOff>
    </xdr:from>
    <xdr:to>
      <xdr:col>25</xdr:col>
      <xdr:colOff>631902</xdr:colOff>
      <xdr:row>382</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25</xdr:col>
      <xdr:colOff>38508</xdr:colOff>
      <xdr:row>120</xdr:row>
      <xdr:rowOff>41612</xdr:rowOff>
    </xdr:from>
    <xdr:to>
      <xdr:col>26</xdr:col>
      <xdr:colOff>41405</xdr:colOff>
      <xdr:row>122</xdr:row>
      <xdr:rowOff>148101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3108058" y="39818012"/>
          <a:ext cx="841097" cy="582739"/>
        </a:xfrm>
        <a:prstGeom prst="rect">
          <a:avLst/>
        </a:prstGeom>
      </xdr:spPr>
    </xdr:pic>
    <xdr:clientData/>
  </xdr:twoCellAnchor>
  <xdr:twoCellAnchor editAs="oneCell">
    <xdr:from>
      <xdr:col>22</xdr:col>
      <xdr:colOff>1126854</xdr:colOff>
      <xdr:row>309</xdr:row>
      <xdr:rowOff>42544</xdr:rowOff>
    </xdr:from>
    <xdr:to>
      <xdr:col>24</xdr:col>
      <xdr:colOff>192324</xdr:colOff>
      <xdr:row>310</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275</xdr:row>
      <xdr:rowOff>0</xdr:rowOff>
    </xdr:from>
    <xdr:to>
      <xdr:col>19</xdr:col>
      <xdr:colOff>134937</xdr:colOff>
      <xdr:row>275</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327</xdr:row>
      <xdr:rowOff>0</xdr:rowOff>
    </xdr:from>
    <xdr:to>
      <xdr:col>9</xdr:col>
      <xdr:colOff>134937</xdr:colOff>
      <xdr:row>327</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327</xdr:row>
      <xdr:rowOff>0</xdr:rowOff>
    </xdr:from>
    <xdr:to>
      <xdr:col>5</xdr:col>
      <xdr:colOff>134937</xdr:colOff>
      <xdr:row>327</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338</xdr:row>
      <xdr:rowOff>0</xdr:rowOff>
    </xdr:from>
    <xdr:to>
      <xdr:col>9</xdr:col>
      <xdr:colOff>134937</xdr:colOff>
      <xdr:row>338</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306</xdr:row>
      <xdr:rowOff>0</xdr:rowOff>
    </xdr:from>
    <xdr:to>
      <xdr:col>25</xdr:col>
      <xdr:colOff>134937</xdr:colOff>
      <xdr:row>306</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306</xdr:row>
      <xdr:rowOff>0</xdr:rowOff>
    </xdr:from>
    <xdr:to>
      <xdr:col>17</xdr:col>
      <xdr:colOff>134937</xdr:colOff>
      <xdr:row>306</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274</xdr:row>
      <xdr:rowOff>0</xdr:rowOff>
    </xdr:from>
    <xdr:to>
      <xdr:col>25</xdr:col>
      <xdr:colOff>134937</xdr:colOff>
      <xdr:row>274</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427</xdr:row>
      <xdr:rowOff>0</xdr:rowOff>
    </xdr:from>
    <xdr:to>
      <xdr:col>19</xdr:col>
      <xdr:colOff>134937</xdr:colOff>
      <xdr:row>427</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264</xdr:row>
      <xdr:rowOff>0</xdr:rowOff>
    </xdr:from>
    <xdr:to>
      <xdr:col>23</xdr:col>
      <xdr:colOff>134937</xdr:colOff>
      <xdr:row>264</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263</xdr:row>
      <xdr:rowOff>0</xdr:rowOff>
    </xdr:from>
    <xdr:to>
      <xdr:col>19</xdr:col>
      <xdr:colOff>134937</xdr:colOff>
      <xdr:row>263</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274</xdr:row>
      <xdr:rowOff>0</xdr:rowOff>
    </xdr:from>
    <xdr:to>
      <xdr:col>23</xdr:col>
      <xdr:colOff>134937</xdr:colOff>
      <xdr:row>274</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427</xdr:row>
      <xdr:rowOff>0</xdr:rowOff>
    </xdr:from>
    <xdr:to>
      <xdr:col>17</xdr:col>
      <xdr:colOff>134937</xdr:colOff>
      <xdr:row>427</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306</xdr:row>
      <xdr:rowOff>0</xdr:rowOff>
    </xdr:from>
    <xdr:to>
      <xdr:col>7</xdr:col>
      <xdr:colOff>134937</xdr:colOff>
      <xdr:row>306</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427</xdr:row>
      <xdr:rowOff>0</xdr:rowOff>
    </xdr:from>
    <xdr:to>
      <xdr:col>15</xdr:col>
      <xdr:colOff>134937</xdr:colOff>
      <xdr:row>427</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427</xdr:row>
      <xdr:rowOff>0</xdr:rowOff>
    </xdr:from>
    <xdr:to>
      <xdr:col>21</xdr:col>
      <xdr:colOff>134937</xdr:colOff>
      <xdr:row>427</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437</xdr:row>
      <xdr:rowOff>0</xdr:rowOff>
    </xdr:from>
    <xdr:to>
      <xdr:col>5</xdr:col>
      <xdr:colOff>134937</xdr:colOff>
      <xdr:row>437</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283</xdr:row>
      <xdr:rowOff>469901</xdr:rowOff>
    </xdr:from>
    <xdr:to>
      <xdr:col>13</xdr:col>
      <xdr:colOff>122237</xdr:colOff>
      <xdr:row>283</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437</xdr:row>
      <xdr:rowOff>0</xdr:rowOff>
    </xdr:from>
    <xdr:to>
      <xdr:col>7</xdr:col>
      <xdr:colOff>134937</xdr:colOff>
      <xdr:row>437</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428</xdr:row>
      <xdr:rowOff>0</xdr:rowOff>
    </xdr:from>
    <xdr:to>
      <xdr:col>11</xdr:col>
      <xdr:colOff>134937</xdr:colOff>
      <xdr:row>428</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427</xdr:row>
      <xdr:rowOff>0</xdr:rowOff>
    </xdr:from>
    <xdr:to>
      <xdr:col>9</xdr:col>
      <xdr:colOff>134937</xdr:colOff>
      <xdr:row>427</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296</xdr:row>
      <xdr:rowOff>0</xdr:rowOff>
    </xdr:from>
    <xdr:to>
      <xdr:col>25</xdr:col>
      <xdr:colOff>134937</xdr:colOff>
      <xdr:row>296</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263</xdr:row>
      <xdr:rowOff>0</xdr:rowOff>
    </xdr:from>
    <xdr:to>
      <xdr:col>7</xdr:col>
      <xdr:colOff>134937</xdr:colOff>
      <xdr:row>263</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386</xdr:row>
      <xdr:rowOff>0</xdr:rowOff>
    </xdr:from>
    <xdr:to>
      <xdr:col>15</xdr:col>
      <xdr:colOff>134937</xdr:colOff>
      <xdr:row>386</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296</xdr:row>
      <xdr:rowOff>0</xdr:rowOff>
    </xdr:from>
    <xdr:to>
      <xdr:col>23</xdr:col>
      <xdr:colOff>134937</xdr:colOff>
      <xdr:row>296</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386</xdr:row>
      <xdr:rowOff>0</xdr:rowOff>
    </xdr:from>
    <xdr:to>
      <xdr:col>23</xdr:col>
      <xdr:colOff>134937</xdr:colOff>
      <xdr:row>386</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275</xdr:row>
      <xdr:rowOff>0</xdr:rowOff>
    </xdr:from>
    <xdr:to>
      <xdr:col>3</xdr:col>
      <xdr:colOff>134937</xdr:colOff>
      <xdr:row>275</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316</xdr:row>
      <xdr:rowOff>0</xdr:rowOff>
    </xdr:from>
    <xdr:to>
      <xdr:col>17</xdr:col>
      <xdr:colOff>134937</xdr:colOff>
      <xdr:row>316</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386</xdr:row>
      <xdr:rowOff>0</xdr:rowOff>
    </xdr:from>
    <xdr:to>
      <xdr:col>9</xdr:col>
      <xdr:colOff>134937</xdr:colOff>
      <xdr:row>386</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316</xdr:row>
      <xdr:rowOff>0</xdr:rowOff>
    </xdr:from>
    <xdr:to>
      <xdr:col>5</xdr:col>
      <xdr:colOff>134937</xdr:colOff>
      <xdr:row>316</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263</xdr:row>
      <xdr:rowOff>0</xdr:rowOff>
    </xdr:from>
    <xdr:to>
      <xdr:col>3</xdr:col>
      <xdr:colOff>134937</xdr:colOff>
      <xdr:row>263</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284</xdr:row>
      <xdr:rowOff>0</xdr:rowOff>
    </xdr:from>
    <xdr:to>
      <xdr:col>3</xdr:col>
      <xdr:colOff>134937</xdr:colOff>
      <xdr:row>284</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387</xdr:row>
      <xdr:rowOff>0</xdr:rowOff>
    </xdr:from>
    <xdr:to>
      <xdr:col>11</xdr:col>
      <xdr:colOff>134937</xdr:colOff>
      <xdr:row>387</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417</xdr:row>
      <xdr:rowOff>0</xdr:rowOff>
    </xdr:from>
    <xdr:to>
      <xdr:col>21</xdr:col>
      <xdr:colOff>134937</xdr:colOff>
      <xdr:row>417</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427</xdr:row>
      <xdr:rowOff>0</xdr:rowOff>
    </xdr:from>
    <xdr:to>
      <xdr:col>5</xdr:col>
      <xdr:colOff>134937</xdr:colOff>
      <xdr:row>427</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417</xdr:row>
      <xdr:rowOff>0</xdr:rowOff>
    </xdr:from>
    <xdr:to>
      <xdr:col>15</xdr:col>
      <xdr:colOff>134937</xdr:colOff>
      <xdr:row>417</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417</xdr:row>
      <xdr:rowOff>0</xdr:rowOff>
    </xdr:from>
    <xdr:to>
      <xdr:col>17</xdr:col>
      <xdr:colOff>134937</xdr:colOff>
      <xdr:row>417</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417</xdr:row>
      <xdr:rowOff>0</xdr:rowOff>
    </xdr:from>
    <xdr:to>
      <xdr:col>19</xdr:col>
      <xdr:colOff>134937</xdr:colOff>
      <xdr:row>417</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417</xdr:row>
      <xdr:rowOff>0</xdr:rowOff>
    </xdr:from>
    <xdr:to>
      <xdr:col>23</xdr:col>
      <xdr:colOff>134937</xdr:colOff>
      <xdr:row>417</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327</xdr:row>
      <xdr:rowOff>0</xdr:rowOff>
    </xdr:from>
    <xdr:to>
      <xdr:col>17</xdr:col>
      <xdr:colOff>134937</xdr:colOff>
      <xdr:row>327</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306</xdr:row>
      <xdr:rowOff>0</xdr:rowOff>
    </xdr:from>
    <xdr:to>
      <xdr:col>21</xdr:col>
      <xdr:colOff>134937</xdr:colOff>
      <xdr:row>306</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316</xdr:row>
      <xdr:rowOff>0</xdr:rowOff>
    </xdr:from>
    <xdr:to>
      <xdr:col>11</xdr:col>
      <xdr:colOff>134937</xdr:colOff>
      <xdr:row>316</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417</xdr:row>
      <xdr:rowOff>0</xdr:rowOff>
    </xdr:from>
    <xdr:to>
      <xdr:col>7</xdr:col>
      <xdr:colOff>134937</xdr:colOff>
      <xdr:row>417</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327</xdr:row>
      <xdr:rowOff>0</xdr:rowOff>
    </xdr:from>
    <xdr:to>
      <xdr:col>15</xdr:col>
      <xdr:colOff>134937</xdr:colOff>
      <xdr:row>327</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407</xdr:row>
      <xdr:rowOff>0</xdr:rowOff>
    </xdr:from>
    <xdr:to>
      <xdr:col>23</xdr:col>
      <xdr:colOff>134937</xdr:colOff>
      <xdr:row>407</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417</xdr:row>
      <xdr:rowOff>0</xdr:rowOff>
    </xdr:from>
    <xdr:to>
      <xdr:col>9</xdr:col>
      <xdr:colOff>134937</xdr:colOff>
      <xdr:row>417</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397</xdr:row>
      <xdr:rowOff>0</xdr:rowOff>
    </xdr:from>
    <xdr:to>
      <xdr:col>11</xdr:col>
      <xdr:colOff>134937</xdr:colOff>
      <xdr:row>397</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367</xdr:row>
      <xdr:rowOff>0</xdr:rowOff>
    </xdr:from>
    <xdr:to>
      <xdr:col>7</xdr:col>
      <xdr:colOff>134937</xdr:colOff>
      <xdr:row>367</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367</xdr:row>
      <xdr:rowOff>0</xdr:rowOff>
    </xdr:from>
    <xdr:to>
      <xdr:col>5</xdr:col>
      <xdr:colOff>134937</xdr:colOff>
      <xdr:row>367</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367</xdr:row>
      <xdr:rowOff>0</xdr:rowOff>
    </xdr:from>
    <xdr:to>
      <xdr:col>13</xdr:col>
      <xdr:colOff>134937</xdr:colOff>
      <xdr:row>367</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367</xdr:row>
      <xdr:rowOff>0</xdr:rowOff>
    </xdr:from>
    <xdr:to>
      <xdr:col>15</xdr:col>
      <xdr:colOff>134937</xdr:colOff>
      <xdr:row>367</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367</xdr:row>
      <xdr:rowOff>0</xdr:rowOff>
    </xdr:from>
    <xdr:to>
      <xdr:col>17</xdr:col>
      <xdr:colOff>134937</xdr:colOff>
      <xdr:row>367</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437</xdr:row>
      <xdr:rowOff>0</xdr:rowOff>
    </xdr:from>
    <xdr:to>
      <xdr:col>15</xdr:col>
      <xdr:colOff>134937</xdr:colOff>
      <xdr:row>437</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437</xdr:row>
      <xdr:rowOff>0</xdr:rowOff>
    </xdr:from>
    <xdr:to>
      <xdr:col>17</xdr:col>
      <xdr:colOff>134937</xdr:colOff>
      <xdr:row>437</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275</xdr:row>
      <xdr:rowOff>0</xdr:rowOff>
    </xdr:from>
    <xdr:to>
      <xdr:col>5</xdr:col>
      <xdr:colOff>134937</xdr:colOff>
      <xdr:row>275</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338</xdr:row>
      <xdr:rowOff>0</xdr:rowOff>
    </xdr:from>
    <xdr:to>
      <xdr:col>13</xdr:col>
      <xdr:colOff>134937</xdr:colOff>
      <xdr:row>338</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243</xdr:row>
      <xdr:rowOff>0</xdr:rowOff>
    </xdr:from>
    <xdr:to>
      <xdr:col>21</xdr:col>
      <xdr:colOff>134937</xdr:colOff>
      <xdr:row>243</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348</xdr:row>
      <xdr:rowOff>0</xdr:rowOff>
    </xdr:from>
    <xdr:to>
      <xdr:col>21</xdr:col>
      <xdr:colOff>134937</xdr:colOff>
      <xdr:row>348</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316</xdr:row>
      <xdr:rowOff>0</xdr:rowOff>
    </xdr:from>
    <xdr:to>
      <xdr:col>21</xdr:col>
      <xdr:colOff>134937</xdr:colOff>
      <xdr:row>316</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396</xdr:row>
      <xdr:rowOff>0</xdr:rowOff>
    </xdr:from>
    <xdr:to>
      <xdr:col>15</xdr:col>
      <xdr:colOff>134937</xdr:colOff>
      <xdr:row>396</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396</xdr:row>
      <xdr:rowOff>0</xdr:rowOff>
    </xdr:from>
    <xdr:to>
      <xdr:col>13</xdr:col>
      <xdr:colOff>134937</xdr:colOff>
      <xdr:row>396</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386</xdr:row>
      <xdr:rowOff>0</xdr:rowOff>
    </xdr:from>
    <xdr:to>
      <xdr:col>21</xdr:col>
      <xdr:colOff>134937</xdr:colOff>
      <xdr:row>386</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386</xdr:row>
      <xdr:rowOff>0</xdr:rowOff>
    </xdr:from>
    <xdr:to>
      <xdr:col>17</xdr:col>
      <xdr:colOff>134937</xdr:colOff>
      <xdr:row>386</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407</xdr:row>
      <xdr:rowOff>0</xdr:rowOff>
    </xdr:from>
    <xdr:to>
      <xdr:col>17</xdr:col>
      <xdr:colOff>134937</xdr:colOff>
      <xdr:row>407</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407</xdr:row>
      <xdr:rowOff>0</xdr:rowOff>
    </xdr:from>
    <xdr:to>
      <xdr:col>19</xdr:col>
      <xdr:colOff>134937</xdr:colOff>
      <xdr:row>407</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431</xdr:row>
      <xdr:rowOff>113329</xdr:rowOff>
    </xdr:from>
    <xdr:to>
      <xdr:col>13</xdr:col>
      <xdr:colOff>9072</xdr:colOff>
      <xdr:row>435</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396</xdr:row>
      <xdr:rowOff>0</xdr:rowOff>
    </xdr:from>
    <xdr:to>
      <xdr:col>7</xdr:col>
      <xdr:colOff>134937</xdr:colOff>
      <xdr:row>396</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396</xdr:row>
      <xdr:rowOff>0</xdr:rowOff>
    </xdr:from>
    <xdr:to>
      <xdr:col>5</xdr:col>
      <xdr:colOff>134937</xdr:colOff>
      <xdr:row>396</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200</xdr:row>
      <xdr:rowOff>0</xdr:rowOff>
    </xdr:from>
    <xdr:to>
      <xdr:col>21</xdr:col>
      <xdr:colOff>134937</xdr:colOff>
      <xdr:row>200</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275</xdr:row>
      <xdr:rowOff>0</xdr:rowOff>
    </xdr:from>
    <xdr:to>
      <xdr:col>9</xdr:col>
      <xdr:colOff>134937</xdr:colOff>
      <xdr:row>275</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200</xdr:row>
      <xdr:rowOff>0</xdr:rowOff>
    </xdr:from>
    <xdr:to>
      <xdr:col>23</xdr:col>
      <xdr:colOff>134937</xdr:colOff>
      <xdr:row>200</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200</xdr:row>
      <xdr:rowOff>0</xdr:rowOff>
    </xdr:from>
    <xdr:to>
      <xdr:col>25</xdr:col>
      <xdr:colOff>134937</xdr:colOff>
      <xdr:row>200</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407</xdr:row>
      <xdr:rowOff>0</xdr:rowOff>
    </xdr:from>
    <xdr:to>
      <xdr:col>7</xdr:col>
      <xdr:colOff>134937</xdr:colOff>
      <xdr:row>407</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407</xdr:row>
      <xdr:rowOff>0</xdr:rowOff>
    </xdr:from>
    <xdr:to>
      <xdr:col>5</xdr:col>
      <xdr:colOff>134937</xdr:colOff>
      <xdr:row>407</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407</xdr:row>
      <xdr:rowOff>0</xdr:rowOff>
    </xdr:from>
    <xdr:to>
      <xdr:col>3</xdr:col>
      <xdr:colOff>134937</xdr:colOff>
      <xdr:row>407</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397</xdr:row>
      <xdr:rowOff>0</xdr:rowOff>
    </xdr:from>
    <xdr:to>
      <xdr:col>25</xdr:col>
      <xdr:colOff>134937</xdr:colOff>
      <xdr:row>397</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219</xdr:row>
      <xdr:rowOff>165927</xdr:rowOff>
    </xdr:from>
    <xdr:to>
      <xdr:col>21</xdr:col>
      <xdr:colOff>311128</xdr:colOff>
      <xdr:row>222</xdr:row>
      <xdr:rowOff>164456</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252</xdr:row>
      <xdr:rowOff>140629</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5578" y="80262141"/>
          <a:ext cx="299110" cy="1004825"/>
        </a:xfrm>
        <a:prstGeom prst="rect">
          <a:avLst/>
        </a:prstGeom>
      </xdr:spPr>
    </xdr:pic>
    <xdr:clientData/>
  </xdr:oneCellAnchor>
  <xdr:oneCellAnchor>
    <xdr:from>
      <xdr:col>17</xdr:col>
      <xdr:colOff>2540</xdr:colOff>
      <xdr:row>252</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252</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252</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252</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241</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241</xdr:row>
      <xdr:rowOff>88900</xdr:rowOff>
    </xdr:from>
    <xdr:ext cx="246705" cy="828777"/>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9806" y="74716262"/>
          <a:ext cx="246705" cy="828777"/>
        </a:xfrm>
        <a:prstGeom prst="rect">
          <a:avLst/>
        </a:prstGeom>
      </xdr:spPr>
    </xdr:pic>
    <xdr:clientData/>
  </xdr:oneCellAnchor>
  <xdr:twoCellAnchor>
    <xdr:from>
      <xdr:col>22</xdr:col>
      <xdr:colOff>-1</xdr:colOff>
      <xdr:row>269</xdr:row>
      <xdr:rowOff>130097</xdr:rowOff>
    </xdr:from>
    <xdr:to>
      <xdr:col>22</xdr:col>
      <xdr:colOff>1245220</xdr:colOff>
      <xdr:row>273</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279</xdr:row>
      <xdr:rowOff>99269</xdr:rowOff>
    </xdr:from>
    <xdr:to>
      <xdr:col>5</xdr:col>
      <xdr:colOff>9896</xdr:colOff>
      <xdr:row>282</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279</xdr:row>
      <xdr:rowOff>127000</xdr:rowOff>
    </xdr:from>
    <xdr:to>
      <xdr:col>11</xdr:col>
      <xdr:colOff>9534</xdr:colOff>
      <xdr:row>283</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300</xdr:row>
      <xdr:rowOff>103910</xdr:rowOff>
    </xdr:from>
    <xdr:to>
      <xdr:col>23</xdr:col>
      <xdr:colOff>0</xdr:colOff>
      <xdr:row>303</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342</xdr:row>
      <xdr:rowOff>81001</xdr:rowOff>
    </xdr:from>
    <xdr:to>
      <xdr:col>13</xdr:col>
      <xdr:colOff>9005</xdr:colOff>
      <xdr:row>345</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300</xdr:row>
      <xdr:rowOff>130850</xdr:rowOff>
    </xdr:from>
    <xdr:to>
      <xdr:col>23</xdr:col>
      <xdr:colOff>6734</xdr:colOff>
      <xdr:row>304</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252</xdr:row>
      <xdr:rowOff>193687</xdr:rowOff>
    </xdr:from>
    <xdr:ext cx="279819" cy="940020"/>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52733" y="80315199"/>
          <a:ext cx="279819" cy="940020"/>
        </a:xfrm>
        <a:prstGeom prst="rect">
          <a:avLst/>
        </a:prstGeom>
      </xdr:spPr>
    </xdr:pic>
    <xdr:clientData/>
  </xdr:oneCellAnchor>
  <xdr:oneCellAnchor>
    <xdr:from>
      <xdr:col>7</xdr:col>
      <xdr:colOff>0</xdr:colOff>
      <xdr:row>252</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251</xdr:row>
      <xdr:rowOff>175752</xdr:rowOff>
    </xdr:from>
    <xdr:ext cx="240899" cy="809272"/>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46379" y="77267850"/>
          <a:ext cx="240899" cy="809272"/>
        </a:xfrm>
        <a:prstGeom prst="rect">
          <a:avLst/>
        </a:prstGeom>
      </xdr:spPr>
    </xdr:pic>
    <xdr:clientData/>
  </xdr:oneCellAnchor>
  <xdr:twoCellAnchor>
    <xdr:from>
      <xdr:col>3</xdr:col>
      <xdr:colOff>864680</xdr:colOff>
      <xdr:row>258</xdr:row>
      <xdr:rowOff>139700</xdr:rowOff>
    </xdr:from>
    <xdr:to>
      <xdr:col>5</xdr:col>
      <xdr:colOff>12699</xdr:colOff>
      <xdr:row>262</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361</xdr:row>
      <xdr:rowOff>177800</xdr:rowOff>
    </xdr:from>
    <xdr:to>
      <xdr:col>20</xdr:col>
      <xdr:colOff>1196986</xdr:colOff>
      <xdr:row>364</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355</xdr:row>
      <xdr:rowOff>158731</xdr:rowOff>
    </xdr:from>
    <xdr:to>
      <xdr:col>15</xdr:col>
      <xdr:colOff>446049</xdr:colOff>
      <xdr:row>357</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7674" y="108790194"/>
          <a:ext cx="399546" cy="1005206"/>
        </a:xfrm>
        <a:prstGeom prst="rect">
          <a:avLst/>
        </a:prstGeom>
      </xdr:spPr>
    </xdr:pic>
    <xdr:clientData/>
  </xdr:twoCellAnchor>
  <xdr:twoCellAnchor editAs="oneCell">
    <xdr:from>
      <xdr:col>11</xdr:col>
      <xdr:colOff>19050</xdr:colOff>
      <xdr:row>395</xdr:row>
      <xdr:rowOff>223267</xdr:rowOff>
    </xdr:from>
    <xdr:to>
      <xdr:col>11</xdr:col>
      <xdr:colOff>297830</xdr:colOff>
      <xdr:row>397</xdr:row>
      <xdr:rowOff>140281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48800" y="128334517"/>
          <a:ext cx="278780" cy="793314"/>
        </a:xfrm>
        <a:prstGeom prst="rect">
          <a:avLst/>
        </a:prstGeom>
      </xdr:spPr>
    </xdr:pic>
    <xdr:clientData/>
  </xdr:twoCellAnchor>
  <xdr:twoCellAnchor editAs="oneCell">
    <xdr:from>
      <xdr:col>3</xdr:col>
      <xdr:colOff>10701</xdr:colOff>
      <xdr:row>445</xdr:row>
      <xdr:rowOff>76200</xdr:rowOff>
    </xdr:from>
    <xdr:to>
      <xdr:col>3</xdr:col>
      <xdr:colOff>408214</xdr:colOff>
      <xdr:row>447</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233</xdr:row>
      <xdr:rowOff>321740</xdr:rowOff>
    </xdr:from>
    <xdr:to>
      <xdr:col>4</xdr:col>
      <xdr:colOff>270932</xdr:colOff>
      <xdr:row>234</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325</xdr:row>
      <xdr:rowOff>127358</xdr:rowOff>
    </xdr:from>
    <xdr:to>
      <xdr:col>17</xdr:col>
      <xdr:colOff>373102</xdr:colOff>
      <xdr:row>327</xdr:row>
      <xdr:rowOff>38500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80396" y="103645058"/>
          <a:ext cx="351756" cy="863642"/>
        </a:xfrm>
        <a:prstGeom prst="rect">
          <a:avLst/>
        </a:prstGeom>
      </xdr:spPr>
    </xdr:pic>
    <xdr:clientData/>
  </xdr:twoCellAnchor>
  <xdr:twoCellAnchor editAs="oneCell">
    <xdr:from>
      <xdr:col>9</xdr:col>
      <xdr:colOff>0</xdr:colOff>
      <xdr:row>355</xdr:row>
      <xdr:rowOff>0</xdr:rowOff>
    </xdr:from>
    <xdr:to>
      <xdr:col>9</xdr:col>
      <xdr:colOff>388776</xdr:colOff>
      <xdr:row>357</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355</xdr:row>
      <xdr:rowOff>0</xdr:rowOff>
    </xdr:from>
    <xdr:to>
      <xdr:col>11</xdr:col>
      <xdr:colOff>388776</xdr:colOff>
      <xdr:row>357</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415</xdr:row>
      <xdr:rowOff>214396</xdr:rowOff>
    </xdr:from>
    <xdr:to>
      <xdr:col>7</xdr:col>
      <xdr:colOff>437139</xdr:colOff>
      <xdr:row>417</xdr:row>
      <xdr:rowOff>308307</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355</xdr:row>
      <xdr:rowOff>0</xdr:rowOff>
    </xdr:from>
    <xdr:to>
      <xdr:col>7</xdr:col>
      <xdr:colOff>388776</xdr:colOff>
      <xdr:row>357</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346</xdr:row>
      <xdr:rowOff>171061</xdr:rowOff>
    </xdr:from>
    <xdr:to>
      <xdr:col>17</xdr:col>
      <xdr:colOff>419878</xdr:colOff>
      <xdr:row>348</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346</xdr:row>
      <xdr:rowOff>232845</xdr:rowOff>
    </xdr:from>
    <xdr:to>
      <xdr:col>15</xdr:col>
      <xdr:colOff>318641</xdr:colOff>
      <xdr:row>348</xdr:row>
      <xdr:rowOff>343396</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346</xdr:row>
      <xdr:rowOff>217714</xdr:rowOff>
    </xdr:from>
    <xdr:to>
      <xdr:col>11</xdr:col>
      <xdr:colOff>419877</xdr:colOff>
      <xdr:row>348</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346</xdr:row>
      <xdr:rowOff>202163</xdr:rowOff>
    </xdr:from>
    <xdr:to>
      <xdr:col>9</xdr:col>
      <xdr:colOff>450979</xdr:colOff>
      <xdr:row>348</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346</xdr:row>
      <xdr:rowOff>233265</xdr:rowOff>
    </xdr:from>
    <xdr:to>
      <xdr:col>5</xdr:col>
      <xdr:colOff>388775</xdr:colOff>
      <xdr:row>348</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336</xdr:row>
      <xdr:rowOff>220369</xdr:rowOff>
    </xdr:from>
    <xdr:to>
      <xdr:col>25</xdr:col>
      <xdr:colOff>394281</xdr:colOff>
      <xdr:row>338</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336</xdr:row>
      <xdr:rowOff>92644</xdr:rowOff>
    </xdr:from>
    <xdr:to>
      <xdr:col>23</xdr:col>
      <xdr:colOff>438076</xdr:colOff>
      <xdr:row>338</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20</xdr:col>
      <xdr:colOff>1220564</xdr:colOff>
      <xdr:row>346</xdr:row>
      <xdr:rowOff>53101</xdr:rowOff>
    </xdr:from>
    <xdr:to>
      <xdr:col>21</xdr:col>
      <xdr:colOff>315951</xdr:colOff>
      <xdr:row>348</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36857" y="108275686"/>
          <a:ext cx="322021" cy="816188"/>
        </a:xfrm>
        <a:prstGeom prst="rect">
          <a:avLst/>
        </a:prstGeom>
      </xdr:spPr>
    </xdr:pic>
    <xdr:clientData/>
  </xdr:twoCellAnchor>
  <xdr:twoCellAnchor editAs="oneCell">
    <xdr:from>
      <xdr:col>3</xdr:col>
      <xdr:colOff>14168</xdr:colOff>
      <xdr:row>346</xdr:row>
      <xdr:rowOff>171061</xdr:rowOff>
    </xdr:from>
    <xdr:to>
      <xdr:col>3</xdr:col>
      <xdr:colOff>402944</xdr:colOff>
      <xdr:row>348</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385</xdr:row>
      <xdr:rowOff>242984</xdr:rowOff>
    </xdr:from>
    <xdr:to>
      <xdr:col>19</xdr:col>
      <xdr:colOff>342425</xdr:colOff>
      <xdr:row>387</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365</xdr:row>
      <xdr:rowOff>186612</xdr:rowOff>
    </xdr:from>
    <xdr:to>
      <xdr:col>9</xdr:col>
      <xdr:colOff>404328</xdr:colOff>
      <xdr:row>367</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365</xdr:row>
      <xdr:rowOff>197109</xdr:rowOff>
    </xdr:from>
    <xdr:to>
      <xdr:col>7</xdr:col>
      <xdr:colOff>442428</xdr:colOff>
      <xdr:row>367</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365</xdr:row>
      <xdr:rowOff>283806</xdr:rowOff>
    </xdr:from>
    <xdr:to>
      <xdr:col>5</xdr:col>
      <xdr:colOff>445927</xdr:colOff>
      <xdr:row>368</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365</xdr:row>
      <xdr:rowOff>171061</xdr:rowOff>
    </xdr:from>
    <xdr:to>
      <xdr:col>13</xdr:col>
      <xdr:colOff>388777</xdr:colOff>
      <xdr:row>367</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365</xdr:row>
      <xdr:rowOff>186612</xdr:rowOff>
    </xdr:from>
    <xdr:to>
      <xdr:col>17</xdr:col>
      <xdr:colOff>404328</xdr:colOff>
      <xdr:row>367</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375</xdr:row>
      <xdr:rowOff>186612</xdr:rowOff>
    </xdr:from>
    <xdr:to>
      <xdr:col>15</xdr:col>
      <xdr:colOff>388776</xdr:colOff>
      <xdr:row>377</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375</xdr:row>
      <xdr:rowOff>200608</xdr:rowOff>
    </xdr:from>
    <xdr:to>
      <xdr:col>17</xdr:col>
      <xdr:colOff>395773</xdr:colOff>
      <xdr:row>377</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375</xdr:row>
      <xdr:rowOff>321517</xdr:rowOff>
    </xdr:from>
    <xdr:to>
      <xdr:col>11</xdr:col>
      <xdr:colOff>400829</xdr:colOff>
      <xdr:row>378</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375</xdr:row>
      <xdr:rowOff>236764</xdr:rowOff>
    </xdr:from>
    <xdr:to>
      <xdr:col>7</xdr:col>
      <xdr:colOff>456034</xdr:colOff>
      <xdr:row>377</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375</xdr:row>
      <xdr:rowOff>278363</xdr:rowOff>
    </xdr:from>
    <xdr:to>
      <xdr:col>9</xdr:col>
      <xdr:colOff>455409</xdr:colOff>
      <xdr:row>377</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375</xdr:row>
      <xdr:rowOff>286916</xdr:rowOff>
    </xdr:from>
    <xdr:to>
      <xdr:col>5</xdr:col>
      <xdr:colOff>462882</xdr:colOff>
      <xdr:row>377</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365</xdr:row>
      <xdr:rowOff>108857</xdr:rowOff>
    </xdr:from>
    <xdr:to>
      <xdr:col>25</xdr:col>
      <xdr:colOff>388776</xdr:colOff>
      <xdr:row>367</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336</xdr:row>
      <xdr:rowOff>248816</xdr:rowOff>
    </xdr:from>
    <xdr:to>
      <xdr:col>13</xdr:col>
      <xdr:colOff>388776</xdr:colOff>
      <xdr:row>338</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21250</xdr:colOff>
      <xdr:row>336</xdr:row>
      <xdr:rowOff>34249</xdr:rowOff>
    </xdr:from>
    <xdr:to>
      <xdr:col>11</xdr:col>
      <xdr:colOff>390293</xdr:colOff>
      <xdr:row>338</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079" y="102346688"/>
          <a:ext cx="369043" cy="910230"/>
        </a:xfrm>
        <a:prstGeom prst="rect">
          <a:avLst/>
        </a:prstGeom>
      </xdr:spPr>
    </xdr:pic>
    <xdr:clientData/>
  </xdr:twoCellAnchor>
  <xdr:twoCellAnchor editAs="oneCell">
    <xdr:from>
      <xdr:col>9</xdr:col>
      <xdr:colOff>73552</xdr:colOff>
      <xdr:row>336</xdr:row>
      <xdr:rowOff>310599</xdr:rowOff>
    </xdr:from>
    <xdr:to>
      <xdr:col>9</xdr:col>
      <xdr:colOff>460646</xdr:colOff>
      <xdr:row>339</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24613</xdr:colOff>
      <xdr:row>336</xdr:row>
      <xdr:rowOff>80555</xdr:rowOff>
    </xdr:from>
    <xdr:to>
      <xdr:col>7</xdr:col>
      <xdr:colOff>408878</xdr:colOff>
      <xdr:row>338</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4369" y="103340848"/>
          <a:ext cx="384265" cy="954027"/>
        </a:xfrm>
        <a:prstGeom prst="rect">
          <a:avLst/>
        </a:prstGeom>
      </xdr:spPr>
    </xdr:pic>
    <xdr:clientData/>
  </xdr:twoCellAnchor>
  <xdr:twoCellAnchor editAs="oneCell">
    <xdr:from>
      <xdr:col>4</xdr:col>
      <xdr:colOff>1259633</xdr:colOff>
      <xdr:row>336</xdr:row>
      <xdr:rowOff>295469</xdr:rowOff>
    </xdr:from>
    <xdr:to>
      <xdr:col>5</xdr:col>
      <xdr:colOff>391957</xdr:colOff>
      <xdr:row>339</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325</xdr:row>
      <xdr:rowOff>186612</xdr:rowOff>
    </xdr:from>
    <xdr:to>
      <xdr:col>9</xdr:col>
      <xdr:colOff>335835</xdr:colOff>
      <xdr:row>327</xdr:row>
      <xdr:rowOff>7295</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23640" y="99283783"/>
          <a:ext cx="304732" cy="761241"/>
        </a:xfrm>
        <a:prstGeom prst="rect">
          <a:avLst/>
        </a:prstGeom>
      </xdr:spPr>
    </xdr:pic>
    <xdr:clientData/>
  </xdr:twoCellAnchor>
  <xdr:twoCellAnchor editAs="oneCell">
    <xdr:from>
      <xdr:col>5</xdr:col>
      <xdr:colOff>50373</xdr:colOff>
      <xdr:row>324</xdr:row>
      <xdr:rowOff>169033</xdr:rowOff>
    </xdr:from>
    <xdr:to>
      <xdr:col>5</xdr:col>
      <xdr:colOff>439487</xdr:colOff>
      <xdr:row>327</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313</xdr:row>
      <xdr:rowOff>176596</xdr:rowOff>
    </xdr:from>
    <xdr:to>
      <xdr:col>21</xdr:col>
      <xdr:colOff>435430</xdr:colOff>
      <xdr:row>316</xdr:row>
      <xdr:rowOff>107538</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325</xdr:row>
      <xdr:rowOff>264367</xdr:rowOff>
    </xdr:from>
    <xdr:to>
      <xdr:col>15</xdr:col>
      <xdr:colOff>388777</xdr:colOff>
      <xdr:row>327</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314</xdr:row>
      <xdr:rowOff>226961</xdr:rowOff>
    </xdr:from>
    <xdr:to>
      <xdr:col>15</xdr:col>
      <xdr:colOff>374284</xdr:colOff>
      <xdr:row>316</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314</xdr:row>
      <xdr:rowOff>155510</xdr:rowOff>
    </xdr:from>
    <xdr:to>
      <xdr:col>11</xdr:col>
      <xdr:colOff>419880</xdr:colOff>
      <xdr:row>316</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314</xdr:row>
      <xdr:rowOff>139959</xdr:rowOff>
    </xdr:from>
    <xdr:to>
      <xdr:col>17</xdr:col>
      <xdr:colOff>404328</xdr:colOff>
      <xdr:row>316</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314</xdr:row>
      <xdr:rowOff>124408</xdr:rowOff>
    </xdr:from>
    <xdr:to>
      <xdr:col>19</xdr:col>
      <xdr:colOff>404328</xdr:colOff>
      <xdr:row>316</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314</xdr:row>
      <xdr:rowOff>155509</xdr:rowOff>
    </xdr:from>
    <xdr:to>
      <xdr:col>5</xdr:col>
      <xdr:colOff>421387</xdr:colOff>
      <xdr:row>316</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314</xdr:row>
      <xdr:rowOff>203485</xdr:rowOff>
    </xdr:from>
    <xdr:to>
      <xdr:col>3</xdr:col>
      <xdr:colOff>454291</xdr:colOff>
      <xdr:row>316</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304</xdr:row>
      <xdr:rowOff>156840</xdr:rowOff>
    </xdr:from>
    <xdr:to>
      <xdr:col>25</xdr:col>
      <xdr:colOff>370858</xdr:colOff>
      <xdr:row>306</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9486</xdr:colOff>
      <xdr:row>304</xdr:row>
      <xdr:rowOff>16309</xdr:rowOff>
    </xdr:from>
    <xdr:to>
      <xdr:col>23</xdr:col>
      <xdr:colOff>315952</xdr:colOff>
      <xdr:row>305</xdr:row>
      <xdr:rowOff>102285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0657" y="92627187"/>
          <a:ext cx="306466" cy="773635"/>
        </a:xfrm>
        <a:prstGeom prst="rect">
          <a:avLst/>
        </a:prstGeom>
      </xdr:spPr>
    </xdr:pic>
    <xdr:clientData/>
  </xdr:twoCellAnchor>
  <xdr:twoCellAnchor editAs="oneCell">
    <xdr:from>
      <xdr:col>21</xdr:col>
      <xdr:colOff>46656</xdr:colOff>
      <xdr:row>304</xdr:row>
      <xdr:rowOff>233264</xdr:rowOff>
    </xdr:from>
    <xdr:to>
      <xdr:col>21</xdr:col>
      <xdr:colOff>435432</xdr:colOff>
      <xdr:row>306</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14017</xdr:colOff>
      <xdr:row>303</xdr:row>
      <xdr:rowOff>62162</xdr:rowOff>
    </xdr:from>
    <xdr:to>
      <xdr:col>5</xdr:col>
      <xdr:colOff>362238</xdr:colOff>
      <xdr:row>305</xdr:row>
      <xdr:rowOff>111512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0797" y="93342113"/>
          <a:ext cx="348221" cy="885692"/>
        </a:xfrm>
        <a:prstGeom prst="rect">
          <a:avLst/>
        </a:prstGeom>
      </xdr:spPr>
    </xdr:pic>
    <xdr:clientData/>
  </xdr:twoCellAnchor>
  <xdr:twoCellAnchor editAs="oneCell">
    <xdr:from>
      <xdr:col>8</xdr:col>
      <xdr:colOff>1257275</xdr:colOff>
      <xdr:row>303</xdr:row>
      <xdr:rowOff>66386</xdr:rowOff>
    </xdr:from>
    <xdr:to>
      <xdr:col>9</xdr:col>
      <xdr:colOff>353122</xdr:colOff>
      <xdr:row>305</xdr:row>
      <xdr:rowOff>207916</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90446" y="93346337"/>
          <a:ext cx="378237" cy="977872"/>
        </a:xfrm>
        <a:prstGeom prst="rect">
          <a:avLst/>
        </a:prstGeom>
      </xdr:spPr>
    </xdr:pic>
    <xdr:clientData/>
  </xdr:twoCellAnchor>
  <xdr:twoCellAnchor editAs="oneCell">
    <xdr:from>
      <xdr:col>7</xdr:col>
      <xdr:colOff>50381</xdr:colOff>
      <xdr:row>304</xdr:row>
      <xdr:rowOff>205961</xdr:rowOff>
    </xdr:from>
    <xdr:to>
      <xdr:col>7</xdr:col>
      <xdr:colOff>297366</xdr:colOff>
      <xdr:row>305</xdr:row>
      <xdr:rowOff>133537</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1454" y="92816839"/>
          <a:ext cx="246985" cy="615235"/>
        </a:xfrm>
        <a:prstGeom prst="rect">
          <a:avLst/>
        </a:prstGeom>
      </xdr:spPr>
    </xdr:pic>
    <xdr:clientData/>
  </xdr:twoCellAnchor>
  <xdr:twoCellAnchor editAs="oneCell">
    <xdr:from>
      <xdr:col>11</xdr:col>
      <xdr:colOff>42768</xdr:colOff>
      <xdr:row>304</xdr:row>
      <xdr:rowOff>143457</xdr:rowOff>
    </xdr:from>
    <xdr:to>
      <xdr:col>11</xdr:col>
      <xdr:colOff>437376</xdr:colOff>
      <xdr:row>306</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304</xdr:row>
      <xdr:rowOff>93304</xdr:rowOff>
    </xdr:from>
    <xdr:to>
      <xdr:col>17</xdr:col>
      <xdr:colOff>435432</xdr:colOff>
      <xdr:row>306</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304</xdr:row>
      <xdr:rowOff>284120</xdr:rowOff>
    </xdr:from>
    <xdr:to>
      <xdr:col>13</xdr:col>
      <xdr:colOff>440056</xdr:colOff>
      <xdr:row>306</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304</xdr:row>
      <xdr:rowOff>93304</xdr:rowOff>
    </xdr:from>
    <xdr:to>
      <xdr:col>15</xdr:col>
      <xdr:colOff>297366</xdr:colOff>
      <xdr:row>305</xdr:row>
      <xdr:rowOff>128185</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06725" y="92704182"/>
          <a:ext cx="281812" cy="722540"/>
        </a:xfrm>
        <a:prstGeom prst="rect">
          <a:avLst/>
        </a:prstGeom>
      </xdr:spPr>
    </xdr:pic>
    <xdr:clientData/>
  </xdr:twoCellAnchor>
  <xdr:twoCellAnchor editAs="oneCell">
    <xdr:from>
      <xdr:col>19</xdr:col>
      <xdr:colOff>36516</xdr:colOff>
      <xdr:row>304</xdr:row>
      <xdr:rowOff>47665</xdr:rowOff>
    </xdr:from>
    <xdr:to>
      <xdr:col>19</xdr:col>
      <xdr:colOff>371708</xdr:colOff>
      <xdr:row>305</xdr:row>
      <xdr:rowOff>211892</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004" y="92658543"/>
          <a:ext cx="335192" cy="851886"/>
        </a:xfrm>
        <a:prstGeom prst="rect">
          <a:avLst/>
        </a:prstGeom>
      </xdr:spPr>
    </xdr:pic>
    <xdr:clientData/>
  </xdr:twoCellAnchor>
  <xdr:twoCellAnchor editAs="oneCell">
    <xdr:from>
      <xdr:col>3</xdr:col>
      <xdr:colOff>31105</xdr:colOff>
      <xdr:row>304</xdr:row>
      <xdr:rowOff>155509</xdr:rowOff>
    </xdr:from>
    <xdr:to>
      <xdr:col>3</xdr:col>
      <xdr:colOff>419881</xdr:colOff>
      <xdr:row>306</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294</xdr:row>
      <xdr:rowOff>217713</xdr:rowOff>
    </xdr:from>
    <xdr:to>
      <xdr:col>25</xdr:col>
      <xdr:colOff>419881</xdr:colOff>
      <xdr:row>296</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294</xdr:row>
      <xdr:rowOff>218374</xdr:rowOff>
    </xdr:from>
    <xdr:to>
      <xdr:col>23</xdr:col>
      <xdr:colOff>405654</xdr:colOff>
      <xdr:row>296</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283</xdr:row>
      <xdr:rowOff>139958</xdr:rowOff>
    </xdr:from>
    <xdr:to>
      <xdr:col>23</xdr:col>
      <xdr:colOff>297397</xdr:colOff>
      <xdr:row>284</xdr:row>
      <xdr:rowOff>167269</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6725" y="86543324"/>
          <a:ext cx="281843" cy="714969"/>
        </a:xfrm>
        <a:prstGeom prst="rect">
          <a:avLst/>
        </a:prstGeom>
      </xdr:spPr>
    </xdr:pic>
    <xdr:clientData/>
  </xdr:twoCellAnchor>
  <xdr:twoCellAnchor editAs="oneCell">
    <xdr:from>
      <xdr:col>21</xdr:col>
      <xdr:colOff>31105</xdr:colOff>
      <xdr:row>283</xdr:row>
      <xdr:rowOff>125165</xdr:rowOff>
    </xdr:from>
    <xdr:to>
      <xdr:col>21</xdr:col>
      <xdr:colOff>419881</xdr:colOff>
      <xdr:row>285</xdr:row>
      <xdr:rowOff>233988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4032" y="87383458"/>
          <a:ext cx="388776" cy="1000920"/>
        </a:xfrm>
        <a:prstGeom prst="rect">
          <a:avLst/>
        </a:prstGeom>
      </xdr:spPr>
    </xdr:pic>
    <xdr:clientData/>
  </xdr:twoCellAnchor>
  <xdr:twoCellAnchor editAs="oneCell">
    <xdr:from>
      <xdr:col>13</xdr:col>
      <xdr:colOff>76068</xdr:colOff>
      <xdr:row>294</xdr:row>
      <xdr:rowOff>155509</xdr:rowOff>
    </xdr:from>
    <xdr:to>
      <xdr:col>13</xdr:col>
      <xdr:colOff>457068</xdr:colOff>
      <xdr:row>296</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294</xdr:row>
      <xdr:rowOff>217713</xdr:rowOff>
    </xdr:from>
    <xdr:to>
      <xdr:col>15</xdr:col>
      <xdr:colOff>456055</xdr:colOff>
      <xdr:row>296</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79474</xdr:colOff>
      <xdr:row>283</xdr:row>
      <xdr:rowOff>1222</xdr:rowOff>
    </xdr:from>
    <xdr:to>
      <xdr:col>11</xdr:col>
      <xdr:colOff>390293</xdr:colOff>
      <xdr:row>284</xdr:row>
      <xdr:rowOff>103522</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86303" y="86404588"/>
          <a:ext cx="310819" cy="789958"/>
        </a:xfrm>
        <a:prstGeom prst="rect">
          <a:avLst/>
        </a:prstGeom>
      </xdr:spPr>
    </xdr:pic>
    <xdr:clientData/>
  </xdr:twoCellAnchor>
  <xdr:twoCellAnchor editAs="oneCell">
    <xdr:from>
      <xdr:col>3</xdr:col>
      <xdr:colOff>15554</xdr:colOff>
      <xdr:row>283</xdr:row>
      <xdr:rowOff>279917</xdr:rowOff>
    </xdr:from>
    <xdr:to>
      <xdr:col>3</xdr:col>
      <xdr:colOff>404330</xdr:colOff>
      <xdr:row>286</xdr:row>
      <xdr:rowOff>269</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45660</xdr:colOff>
      <xdr:row>273</xdr:row>
      <xdr:rowOff>202162</xdr:rowOff>
    </xdr:from>
    <xdr:to>
      <xdr:col>25</xdr:col>
      <xdr:colOff>315952</xdr:colOff>
      <xdr:row>275</xdr:row>
      <xdr:rowOff>6149</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10099" y="84226601"/>
          <a:ext cx="270292" cy="669446"/>
        </a:xfrm>
        <a:prstGeom prst="rect">
          <a:avLst/>
        </a:prstGeom>
      </xdr:spPr>
    </xdr:pic>
    <xdr:clientData/>
  </xdr:twoCellAnchor>
  <xdr:twoCellAnchor editAs="oneCell">
    <xdr:from>
      <xdr:col>21</xdr:col>
      <xdr:colOff>31105</xdr:colOff>
      <xdr:row>273</xdr:row>
      <xdr:rowOff>108856</xdr:rowOff>
    </xdr:from>
    <xdr:to>
      <xdr:col>21</xdr:col>
      <xdr:colOff>419881</xdr:colOff>
      <xdr:row>275</xdr:row>
      <xdr:rowOff>207923</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273</xdr:row>
      <xdr:rowOff>143972</xdr:rowOff>
    </xdr:from>
    <xdr:to>
      <xdr:col>23</xdr:col>
      <xdr:colOff>457068</xdr:colOff>
      <xdr:row>275</xdr:row>
      <xdr:rowOff>234425</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273</xdr:row>
      <xdr:rowOff>155509</xdr:rowOff>
    </xdr:from>
    <xdr:to>
      <xdr:col>19</xdr:col>
      <xdr:colOff>319757</xdr:colOff>
      <xdr:row>275</xdr:row>
      <xdr:rowOff>0</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00201" y="84347216"/>
          <a:ext cx="292434" cy="718004"/>
        </a:xfrm>
        <a:prstGeom prst="rect">
          <a:avLst/>
        </a:prstGeom>
      </xdr:spPr>
    </xdr:pic>
    <xdr:clientData/>
  </xdr:twoCellAnchor>
  <xdr:twoCellAnchor editAs="oneCell">
    <xdr:from>
      <xdr:col>16</xdr:col>
      <xdr:colOff>1257954</xdr:colOff>
      <xdr:row>273</xdr:row>
      <xdr:rowOff>176103</xdr:rowOff>
    </xdr:from>
    <xdr:to>
      <xdr:col>17</xdr:col>
      <xdr:colOff>362799</xdr:colOff>
      <xdr:row>275</xdr:row>
      <xdr:rowOff>253010</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273</xdr:row>
      <xdr:rowOff>150045</xdr:rowOff>
    </xdr:from>
    <xdr:to>
      <xdr:col>15</xdr:col>
      <xdr:colOff>414419</xdr:colOff>
      <xdr:row>275</xdr:row>
      <xdr:rowOff>233578</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273</xdr:row>
      <xdr:rowOff>108856</xdr:rowOff>
    </xdr:from>
    <xdr:to>
      <xdr:col>13</xdr:col>
      <xdr:colOff>404330</xdr:colOff>
      <xdr:row>275</xdr:row>
      <xdr:rowOff>192389</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6451</xdr:colOff>
      <xdr:row>273</xdr:row>
      <xdr:rowOff>28825</xdr:rowOff>
    </xdr:from>
    <xdr:to>
      <xdr:col>7</xdr:col>
      <xdr:colOff>395227</xdr:colOff>
      <xdr:row>275</xdr:row>
      <xdr:rowOff>152298</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6207" y="84220532"/>
          <a:ext cx="388776" cy="996986"/>
        </a:xfrm>
        <a:prstGeom prst="rect">
          <a:avLst/>
        </a:prstGeom>
      </xdr:spPr>
    </xdr:pic>
    <xdr:clientData/>
  </xdr:twoCellAnchor>
  <xdr:twoCellAnchor editAs="oneCell">
    <xdr:from>
      <xdr:col>3</xdr:col>
      <xdr:colOff>3</xdr:colOff>
      <xdr:row>273</xdr:row>
      <xdr:rowOff>108856</xdr:rowOff>
    </xdr:from>
    <xdr:to>
      <xdr:col>3</xdr:col>
      <xdr:colOff>388779</xdr:colOff>
      <xdr:row>275</xdr:row>
      <xdr:rowOff>222022</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262</xdr:row>
      <xdr:rowOff>211178</xdr:rowOff>
    </xdr:from>
    <xdr:to>
      <xdr:col>25</xdr:col>
      <xdr:colOff>452096</xdr:colOff>
      <xdr:row>265</xdr:row>
      <xdr:rowOff>56093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273</xdr:row>
      <xdr:rowOff>139958</xdr:rowOff>
    </xdr:from>
    <xdr:to>
      <xdr:col>9</xdr:col>
      <xdr:colOff>388779</xdr:colOff>
      <xdr:row>275</xdr:row>
      <xdr:rowOff>238006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262</xdr:row>
      <xdr:rowOff>108856</xdr:rowOff>
    </xdr:from>
    <xdr:to>
      <xdr:col>23</xdr:col>
      <xdr:colOff>419881</xdr:colOff>
      <xdr:row>264</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273</xdr:row>
      <xdr:rowOff>186611</xdr:rowOff>
    </xdr:from>
    <xdr:to>
      <xdr:col>5</xdr:col>
      <xdr:colOff>388779</xdr:colOff>
      <xdr:row>275</xdr:row>
      <xdr:rowOff>293151</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262</xdr:row>
      <xdr:rowOff>263947</xdr:rowOff>
    </xdr:from>
    <xdr:to>
      <xdr:col>15</xdr:col>
      <xdr:colOff>393825</xdr:colOff>
      <xdr:row>265</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262</xdr:row>
      <xdr:rowOff>248816</xdr:rowOff>
    </xdr:from>
    <xdr:to>
      <xdr:col>13</xdr:col>
      <xdr:colOff>450983</xdr:colOff>
      <xdr:row>265</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66510</xdr:colOff>
      <xdr:row>220</xdr:row>
      <xdr:rowOff>221685</xdr:rowOff>
    </xdr:from>
    <xdr:to>
      <xdr:col>3</xdr:col>
      <xdr:colOff>315952</xdr:colOff>
      <xdr:row>221</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242" y="68876026"/>
          <a:ext cx="249442" cy="630615"/>
        </a:xfrm>
        <a:prstGeom prst="rect">
          <a:avLst/>
        </a:prstGeom>
      </xdr:spPr>
    </xdr:pic>
    <xdr:clientData/>
  </xdr:twoCellAnchor>
  <xdr:twoCellAnchor editAs="oneCell">
    <xdr:from>
      <xdr:col>17</xdr:col>
      <xdr:colOff>46654</xdr:colOff>
      <xdr:row>262</xdr:row>
      <xdr:rowOff>186612</xdr:rowOff>
    </xdr:from>
    <xdr:to>
      <xdr:col>17</xdr:col>
      <xdr:colOff>344488</xdr:colOff>
      <xdr:row>264</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40605" y="80661246"/>
          <a:ext cx="297834" cy="761242"/>
        </a:xfrm>
        <a:prstGeom prst="rect">
          <a:avLst/>
        </a:prstGeom>
      </xdr:spPr>
    </xdr:pic>
    <xdr:clientData/>
  </xdr:twoCellAnchor>
  <xdr:twoCellAnchor editAs="oneCell">
    <xdr:from>
      <xdr:col>3</xdr:col>
      <xdr:colOff>31105</xdr:colOff>
      <xdr:row>262</xdr:row>
      <xdr:rowOff>264367</xdr:rowOff>
    </xdr:from>
    <xdr:to>
      <xdr:col>3</xdr:col>
      <xdr:colOff>419881</xdr:colOff>
      <xdr:row>265</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220</xdr:row>
      <xdr:rowOff>171062</xdr:rowOff>
    </xdr:from>
    <xdr:to>
      <xdr:col>9</xdr:col>
      <xdr:colOff>388779</xdr:colOff>
      <xdr:row>222</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220</xdr:row>
      <xdr:rowOff>233265</xdr:rowOff>
    </xdr:from>
    <xdr:to>
      <xdr:col>15</xdr:col>
      <xdr:colOff>404330</xdr:colOff>
      <xdr:row>223</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220</xdr:row>
      <xdr:rowOff>264366</xdr:rowOff>
    </xdr:from>
    <xdr:to>
      <xdr:col>17</xdr:col>
      <xdr:colOff>404330</xdr:colOff>
      <xdr:row>223</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262</xdr:row>
      <xdr:rowOff>31102</xdr:rowOff>
    </xdr:from>
    <xdr:to>
      <xdr:col>19</xdr:col>
      <xdr:colOff>435432</xdr:colOff>
      <xdr:row>264</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252</xdr:row>
      <xdr:rowOff>186613</xdr:rowOff>
    </xdr:from>
    <xdr:to>
      <xdr:col>23</xdr:col>
      <xdr:colOff>408215</xdr:colOff>
      <xdr:row>254</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220</xdr:row>
      <xdr:rowOff>186612</xdr:rowOff>
    </xdr:from>
    <xdr:to>
      <xdr:col>7</xdr:col>
      <xdr:colOff>334209</xdr:colOff>
      <xdr:row>222</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1119" y="68840953"/>
          <a:ext cx="292846" cy="742657"/>
        </a:xfrm>
        <a:prstGeom prst="rect">
          <a:avLst/>
        </a:prstGeom>
      </xdr:spPr>
    </xdr:pic>
    <xdr:clientData/>
  </xdr:twoCellAnchor>
  <xdr:twoCellAnchor editAs="oneCell">
    <xdr:from>
      <xdr:col>19</xdr:col>
      <xdr:colOff>15553</xdr:colOff>
      <xdr:row>241</xdr:row>
      <xdr:rowOff>326572</xdr:rowOff>
    </xdr:from>
    <xdr:to>
      <xdr:col>19</xdr:col>
      <xdr:colOff>404329</xdr:colOff>
      <xdr:row>244</xdr:row>
      <xdr:rowOff>81379</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22</xdr:col>
      <xdr:colOff>1273290</xdr:colOff>
      <xdr:row>220</xdr:row>
      <xdr:rowOff>66376</xdr:rowOff>
    </xdr:from>
    <xdr:to>
      <xdr:col>23</xdr:col>
      <xdr:colOff>311637</xdr:colOff>
      <xdr:row>221</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59631" y="68720717"/>
          <a:ext cx="320738" cy="789549"/>
        </a:xfrm>
        <a:prstGeom prst="rect">
          <a:avLst/>
        </a:prstGeom>
      </xdr:spPr>
    </xdr:pic>
    <xdr:clientData/>
  </xdr:twoCellAnchor>
  <xdr:twoCellAnchor editAs="oneCell">
    <xdr:from>
      <xdr:col>25</xdr:col>
      <xdr:colOff>18590</xdr:colOff>
      <xdr:row>252</xdr:row>
      <xdr:rowOff>65394</xdr:rowOff>
    </xdr:from>
    <xdr:to>
      <xdr:col>25</xdr:col>
      <xdr:colOff>371141</xdr:colOff>
      <xdr:row>254</xdr:row>
      <xdr:rowOff>185854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083029" y="80186906"/>
          <a:ext cx="352551" cy="1012558"/>
        </a:xfrm>
        <a:prstGeom prst="rect">
          <a:avLst/>
        </a:prstGeom>
      </xdr:spPr>
    </xdr:pic>
    <xdr:clientData/>
  </xdr:twoCellAnchor>
  <xdr:twoCellAnchor editAs="oneCell">
    <xdr:from>
      <xdr:col>19</xdr:col>
      <xdr:colOff>15553</xdr:colOff>
      <xdr:row>220</xdr:row>
      <xdr:rowOff>264366</xdr:rowOff>
    </xdr:from>
    <xdr:to>
      <xdr:col>19</xdr:col>
      <xdr:colOff>404329</xdr:colOff>
      <xdr:row>223</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199</xdr:row>
      <xdr:rowOff>196699</xdr:rowOff>
    </xdr:from>
    <xdr:to>
      <xdr:col>25</xdr:col>
      <xdr:colOff>590104</xdr:colOff>
      <xdr:row>201</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209</xdr:row>
      <xdr:rowOff>173708</xdr:rowOff>
    </xdr:from>
    <xdr:to>
      <xdr:col>25</xdr:col>
      <xdr:colOff>437183</xdr:colOff>
      <xdr:row>211</xdr:row>
      <xdr:rowOff>262050</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262</xdr:row>
      <xdr:rowOff>243323</xdr:rowOff>
    </xdr:from>
    <xdr:to>
      <xdr:col>7</xdr:col>
      <xdr:colOff>378275</xdr:colOff>
      <xdr:row>265</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262</xdr:row>
      <xdr:rowOff>202163</xdr:rowOff>
    </xdr:from>
    <xdr:to>
      <xdr:col>11</xdr:col>
      <xdr:colOff>388779</xdr:colOff>
      <xdr:row>265</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37174</xdr:colOff>
      <xdr:row>261</xdr:row>
      <xdr:rowOff>190027</xdr:rowOff>
    </xdr:from>
    <xdr:to>
      <xdr:col>5</xdr:col>
      <xdr:colOff>387756</xdr:colOff>
      <xdr:row>264</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3857" y="80460222"/>
          <a:ext cx="350582" cy="869339"/>
        </a:xfrm>
        <a:prstGeom prst="rect">
          <a:avLst/>
        </a:prstGeom>
      </xdr:spPr>
    </xdr:pic>
    <xdr:clientData/>
  </xdr:twoCellAnchor>
  <xdr:twoCellAnchor editAs="oneCell">
    <xdr:from>
      <xdr:col>9</xdr:col>
      <xdr:colOff>15554</xdr:colOff>
      <xdr:row>262</xdr:row>
      <xdr:rowOff>279918</xdr:rowOff>
    </xdr:from>
    <xdr:to>
      <xdr:col>9</xdr:col>
      <xdr:colOff>404330</xdr:colOff>
      <xdr:row>265</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199</xdr:row>
      <xdr:rowOff>108857</xdr:rowOff>
    </xdr:from>
    <xdr:to>
      <xdr:col>23</xdr:col>
      <xdr:colOff>514157</xdr:colOff>
      <xdr:row>201</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199</xdr:row>
      <xdr:rowOff>93306</xdr:rowOff>
    </xdr:from>
    <xdr:to>
      <xdr:col>13</xdr:col>
      <xdr:colOff>497638</xdr:colOff>
      <xdr:row>201</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199</xdr:row>
      <xdr:rowOff>139959</xdr:rowOff>
    </xdr:from>
    <xdr:to>
      <xdr:col>11</xdr:col>
      <xdr:colOff>514157</xdr:colOff>
      <xdr:row>201</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199</xdr:row>
      <xdr:rowOff>77755</xdr:rowOff>
    </xdr:from>
    <xdr:to>
      <xdr:col>21</xdr:col>
      <xdr:colOff>482087</xdr:colOff>
      <xdr:row>201</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199</xdr:row>
      <xdr:rowOff>43611</xdr:rowOff>
    </xdr:from>
    <xdr:to>
      <xdr:col>17</xdr:col>
      <xdr:colOff>548301</xdr:colOff>
      <xdr:row>201</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199</xdr:row>
      <xdr:rowOff>71669</xdr:rowOff>
    </xdr:from>
    <xdr:to>
      <xdr:col>19</xdr:col>
      <xdr:colOff>563852</xdr:colOff>
      <xdr:row>199</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83525" y="61857169"/>
          <a:ext cx="506227" cy="563331"/>
        </a:xfrm>
        <a:prstGeom prst="rect">
          <a:avLst/>
        </a:prstGeom>
      </xdr:spPr>
    </xdr:pic>
    <xdr:clientData/>
  </xdr:twoCellAnchor>
  <xdr:twoCellAnchor editAs="oneCell">
    <xdr:from>
      <xdr:col>13</xdr:col>
      <xdr:colOff>61783</xdr:colOff>
      <xdr:row>189</xdr:row>
      <xdr:rowOff>113901</xdr:rowOff>
    </xdr:from>
    <xdr:to>
      <xdr:col>13</xdr:col>
      <xdr:colOff>560390</xdr:colOff>
      <xdr:row>191</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92926</xdr:colOff>
      <xdr:row>189</xdr:row>
      <xdr:rowOff>84178</xdr:rowOff>
    </xdr:from>
    <xdr:to>
      <xdr:col>15</xdr:col>
      <xdr:colOff>483219</xdr:colOff>
      <xdr:row>191</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81463" y="59297154"/>
          <a:ext cx="390293" cy="814737"/>
        </a:xfrm>
        <a:prstGeom prst="rect">
          <a:avLst/>
        </a:prstGeom>
      </xdr:spPr>
    </xdr:pic>
    <xdr:clientData/>
  </xdr:twoCellAnchor>
  <xdr:twoCellAnchor editAs="oneCell">
    <xdr:from>
      <xdr:col>17</xdr:col>
      <xdr:colOff>15552</xdr:colOff>
      <xdr:row>385</xdr:row>
      <xdr:rowOff>258536</xdr:rowOff>
    </xdr:from>
    <xdr:to>
      <xdr:col>17</xdr:col>
      <xdr:colOff>342426</xdr:colOff>
      <xdr:row>387</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375</xdr:row>
      <xdr:rowOff>264368</xdr:rowOff>
    </xdr:from>
    <xdr:to>
      <xdr:col>19</xdr:col>
      <xdr:colOff>404327</xdr:colOff>
      <xdr:row>377</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385</xdr:row>
      <xdr:rowOff>320741</xdr:rowOff>
    </xdr:from>
    <xdr:to>
      <xdr:col>15</xdr:col>
      <xdr:colOff>357976</xdr:colOff>
      <xdr:row>387</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385</xdr:row>
      <xdr:rowOff>324629</xdr:rowOff>
    </xdr:from>
    <xdr:to>
      <xdr:col>11</xdr:col>
      <xdr:colOff>370029</xdr:colOff>
      <xdr:row>387</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385</xdr:row>
      <xdr:rowOff>314132</xdr:rowOff>
    </xdr:from>
    <xdr:to>
      <xdr:col>13</xdr:col>
      <xdr:colOff>345607</xdr:colOff>
      <xdr:row>387</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385</xdr:row>
      <xdr:rowOff>241042</xdr:rowOff>
    </xdr:from>
    <xdr:to>
      <xdr:col>9</xdr:col>
      <xdr:colOff>326874</xdr:colOff>
      <xdr:row>387</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385</xdr:row>
      <xdr:rowOff>217715</xdr:rowOff>
    </xdr:from>
    <xdr:to>
      <xdr:col>3</xdr:col>
      <xdr:colOff>388776</xdr:colOff>
      <xdr:row>387</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375</xdr:row>
      <xdr:rowOff>264368</xdr:rowOff>
    </xdr:from>
    <xdr:to>
      <xdr:col>23</xdr:col>
      <xdr:colOff>404327</xdr:colOff>
      <xdr:row>377</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395</xdr:row>
      <xdr:rowOff>233266</xdr:rowOff>
    </xdr:from>
    <xdr:to>
      <xdr:col>13</xdr:col>
      <xdr:colOff>419878</xdr:colOff>
      <xdr:row>397</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47509</xdr:colOff>
      <xdr:row>404</xdr:row>
      <xdr:rowOff>186138</xdr:rowOff>
    </xdr:from>
    <xdr:to>
      <xdr:col>19</xdr:col>
      <xdr:colOff>335201</xdr:colOff>
      <xdr:row>406</xdr:row>
      <xdr:rowOff>129767</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20387" y="126027650"/>
          <a:ext cx="287692" cy="835726"/>
        </a:xfrm>
        <a:prstGeom prst="rect">
          <a:avLst/>
        </a:prstGeom>
      </xdr:spPr>
    </xdr:pic>
    <xdr:clientData/>
  </xdr:twoCellAnchor>
  <xdr:twoCellAnchor editAs="oneCell">
    <xdr:from>
      <xdr:col>5</xdr:col>
      <xdr:colOff>66092</xdr:colOff>
      <xdr:row>395</xdr:row>
      <xdr:rowOff>264368</xdr:rowOff>
    </xdr:from>
    <xdr:to>
      <xdr:col>5</xdr:col>
      <xdr:colOff>454868</xdr:colOff>
      <xdr:row>397</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395</xdr:row>
      <xdr:rowOff>202164</xdr:rowOff>
    </xdr:from>
    <xdr:to>
      <xdr:col>7</xdr:col>
      <xdr:colOff>419878</xdr:colOff>
      <xdr:row>397</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395</xdr:row>
      <xdr:rowOff>155511</xdr:rowOff>
    </xdr:from>
    <xdr:to>
      <xdr:col>3</xdr:col>
      <xdr:colOff>435429</xdr:colOff>
      <xdr:row>397</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385</xdr:row>
      <xdr:rowOff>348639</xdr:rowOff>
    </xdr:from>
    <xdr:to>
      <xdr:col>25</xdr:col>
      <xdr:colOff>368112</xdr:colOff>
      <xdr:row>387</xdr:row>
      <xdr:rowOff>285752</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385</xdr:row>
      <xdr:rowOff>316884</xdr:rowOff>
    </xdr:from>
    <xdr:to>
      <xdr:col>23</xdr:col>
      <xdr:colOff>347316</xdr:colOff>
      <xdr:row>387</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385</xdr:row>
      <xdr:rowOff>227434</xdr:rowOff>
    </xdr:from>
    <xdr:to>
      <xdr:col>21</xdr:col>
      <xdr:colOff>331235</xdr:colOff>
      <xdr:row>387</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405</xdr:row>
      <xdr:rowOff>257282</xdr:rowOff>
    </xdr:from>
    <xdr:to>
      <xdr:col>17</xdr:col>
      <xdr:colOff>357673</xdr:colOff>
      <xdr:row>407</xdr:row>
      <xdr:rowOff>256861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395</xdr:row>
      <xdr:rowOff>335038</xdr:rowOff>
    </xdr:from>
    <xdr:to>
      <xdr:col>15</xdr:col>
      <xdr:colOff>388775</xdr:colOff>
      <xdr:row>397</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405</xdr:row>
      <xdr:rowOff>288385</xdr:rowOff>
    </xdr:from>
    <xdr:to>
      <xdr:col>9</xdr:col>
      <xdr:colOff>419877</xdr:colOff>
      <xdr:row>407</xdr:row>
      <xdr:rowOff>284335</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49689</xdr:colOff>
      <xdr:row>404</xdr:row>
      <xdr:rowOff>145771</xdr:rowOff>
    </xdr:from>
    <xdr:to>
      <xdr:col>7</xdr:col>
      <xdr:colOff>361012</xdr:colOff>
      <xdr:row>406</xdr:row>
      <xdr:rowOff>37173</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0762" y="124704893"/>
          <a:ext cx="311323" cy="783497"/>
        </a:xfrm>
        <a:prstGeom prst="rect">
          <a:avLst/>
        </a:prstGeom>
      </xdr:spPr>
    </xdr:pic>
    <xdr:clientData/>
  </xdr:twoCellAnchor>
  <xdr:twoCellAnchor editAs="oneCell">
    <xdr:from>
      <xdr:col>3</xdr:col>
      <xdr:colOff>1</xdr:colOff>
      <xdr:row>405</xdr:row>
      <xdr:rowOff>257283</xdr:rowOff>
    </xdr:from>
    <xdr:to>
      <xdr:col>3</xdr:col>
      <xdr:colOff>357673</xdr:colOff>
      <xdr:row>407</xdr:row>
      <xdr:rowOff>265329</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405</xdr:row>
      <xdr:rowOff>241733</xdr:rowOff>
    </xdr:from>
    <xdr:to>
      <xdr:col>5</xdr:col>
      <xdr:colOff>419877</xdr:colOff>
      <xdr:row>407</xdr:row>
      <xdr:rowOff>252725</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395</xdr:row>
      <xdr:rowOff>132876</xdr:rowOff>
    </xdr:from>
    <xdr:to>
      <xdr:col>25</xdr:col>
      <xdr:colOff>388775</xdr:colOff>
      <xdr:row>397</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395</xdr:row>
      <xdr:rowOff>148426</xdr:rowOff>
    </xdr:from>
    <xdr:to>
      <xdr:col>23</xdr:col>
      <xdr:colOff>419877</xdr:colOff>
      <xdr:row>397</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395</xdr:row>
      <xdr:rowOff>179528</xdr:rowOff>
    </xdr:from>
    <xdr:to>
      <xdr:col>21</xdr:col>
      <xdr:colOff>357673</xdr:colOff>
      <xdr:row>397</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375</xdr:row>
      <xdr:rowOff>288471</xdr:rowOff>
    </xdr:from>
    <xdr:to>
      <xdr:col>13</xdr:col>
      <xdr:colOff>418323</xdr:colOff>
      <xdr:row>377</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435</xdr:row>
      <xdr:rowOff>99392</xdr:rowOff>
    </xdr:from>
    <xdr:to>
      <xdr:col>25</xdr:col>
      <xdr:colOff>520390</xdr:colOff>
      <xdr:row>436</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4903" y="133876855"/>
          <a:ext cx="476609" cy="642834"/>
        </a:xfrm>
        <a:prstGeom prst="rect">
          <a:avLst/>
        </a:prstGeom>
      </xdr:spPr>
    </xdr:pic>
    <xdr:clientData/>
  </xdr:twoCellAnchor>
  <xdr:twoCellAnchor editAs="oneCell">
    <xdr:from>
      <xdr:col>21</xdr:col>
      <xdr:colOff>21849</xdr:colOff>
      <xdr:row>435</xdr:row>
      <xdr:rowOff>10059</xdr:rowOff>
    </xdr:from>
    <xdr:to>
      <xdr:col>21</xdr:col>
      <xdr:colOff>394607</xdr:colOff>
      <xdr:row>437</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435</xdr:row>
      <xdr:rowOff>221408</xdr:rowOff>
    </xdr:from>
    <xdr:to>
      <xdr:col>3</xdr:col>
      <xdr:colOff>421142</xdr:colOff>
      <xdr:row>437</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435</xdr:row>
      <xdr:rowOff>142580</xdr:rowOff>
    </xdr:from>
    <xdr:to>
      <xdr:col>23</xdr:col>
      <xdr:colOff>381000</xdr:colOff>
      <xdr:row>437</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444</xdr:row>
      <xdr:rowOff>66261</xdr:rowOff>
    </xdr:from>
    <xdr:to>
      <xdr:col>13</xdr:col>
      <xdr:colOff>278780</xdr:colOff>
      <xdr:row>447</xdr:row>
      <xdr:rowOff>43875</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6371" y="136743041"/>
          <a:ext cx="262214" cy="981222"/>
        </a:xfrm>
        <a:prstGeom prst="rect">
          <a:avLst/>
        </a:prstGeom>
      </xdr:spPr>
    </xdr:pic>
    <xdr:clientData/>
  </xdr:twoCellAnchor>
  <xdr:twoCellAnchor editAs="oneCell">
    <xdr:from>
      <xdr:col>23</xdr:col>
      <xdr:colOff>27215</xdr:colOff>
      <xdr:row>425</xdr:row>
      <xdr:rowOff>40229</xdr:rowOff>
    </xdr:from>
    <xdr:to>
      <xdr:col>23</xdr:col>
      <xdr:colOff>337059</xdr:colOff>
      <xdr:row>427</xdr:row>
      <xdr:rowOff>273802</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425</xdr:row>
      <xdr:rowOff>112998</xdr:rowOff>
    </xdr:from>
    <xdr:to>
      <xdr:col>21</xdr:col>
      <xdr:colOff>353786</xdr:colOff>
      <xdr:row>427</xdr:row>
      <xdr:rowOff>273802</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415</xdr:row>
      <xdr:rowOff>241338</xdr:rowOff>
    </xdr:from>
    <xdr:to>
      <xdr:col>17</xdr:col>
      <xdr:colOff>444029</xdr:colOff>
      <xdr:row>417</xdr:row>
      <xdr:rowOff>302293</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10147</xdr:colOff>
      <xdr:row>415</xdr:row>
      <xdr:rowOff>52946</xdr:rowOff>
    </xdr:from>
    <xdr:to>
      <xdr:col>19</xdr:col>
      <xdr:colOff>308111</xdr:colOff>
      <xdr:row>416</xdr:row>
      <xdr:rowOff>92928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62635" y="127808751"/>
          <a:ext cx="297964" cy="727639"/>
        </a:xfrm>
        <a:prstGeom prst="rect">
          <a:avLst/>
        </a:prstGeom>
      </xdr:spPr>
    </xdr:pic>
    <xdr:clientData/>
  </xdr:twoCellAnchor>
  <xdr:twoCellAnchor editAs="oneCell">
    <xdr:from>
      <xdr:col>12</xdr:col>
      <xdr:colOff>1250095</xdr:colOff>
      <xdr:row>415</xdr:row>
      <xdr:rowOff>225885</xdr:rowOff>
    </xdr:from>
    <xdr:to>
      <xdr:col>13</xdr:col>
      <xdr:colOff>436714</xdr:colOff>
      <xdr:row>417</xdr:row>
      <xdr:rowOff>283192</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415</xdr:row>
      <xdr:rowOff>174224</xdr:rowOff>
    </xdr:from>
    <xdr:to>
      <xdr:col>15</xdr:col>
      <xdr:colOff>404592</xdr:colOff>
      <xdr:row>417</xdr:row>
      <xdr:rowOff>234761</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415</xdr:row>
      <xdr:rowOff>225885</xdr:rowOff>
    </xdr:from>
    <xdr:to>
      <xdr:col>9</xdr:col>
      <xdr:colOff>430423</xdr:colOff>
      <xdr:row>417</xdr:row>
      <xdr:rowOff>304964</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415</xdr:row>
      <xdr:rowOff>261310</xdr:rowOff>
    </xdr:from>
    <xdr:to>
      <xdr:col>11</xdr:col>
      <xdr:colOff>373211</xdr:colOff>
      <xdr:row>417</xdr:row>
      <xdr:rowOff>305155</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1134054</xdr:colOff>
      <xdr:row>405</xdr:row>
      <xdr:rowOff>23238</xdr:rowOff>
    </xdr:from>
    <xdr:to>
      <xdr:col>25</xdr:col>
      <xdr:colOff>294378</xdr:colOff>
      <xdr:row>406</xdr:row>
      <xdr:rowOff>130771</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883" y="124786799"/>
          <a:ext cx="312617" cy="795189"/>
        </a:xfrm>
        <a:prstGeom prst="rect">
          <a:avLst/>
        </a:prstGeom>
      </xdr:spPr>
    </xdr:pic>
    <xdr:clientData/>
  </xdr:twoCellAnchor>
  <xdr:twoCellAnchor editAs="oneCell">
    <xdr:from>
      <xdr:col>5</xdr:col>
      <xdr:colOff>96184</xdr:colOff>
      <xdr:row>415</xdr:row>
      <xdr:rowOff>207795</xdr:rowOff>
    </xdr:from>
    <xdr:to>
      <xdr:col>5</xdr:col>
      <xdr:colOff>477519</xdr:colOff>
      <xdr:row>417</xdr:row>
      <xdr:rowOff>294641</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415</xdr:row>
      <xdr:rowOff>168963</xdr:rowOff>
    </xdr:from>
    <xdr:to>
      <xdr:col>3</xdr:col>
      <xdr:colOff>397009</xdr:colOff>
      <xdr:row>417</xdr:row>
      <xdr:rowOff>255356</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405</xdr:row>
      <xdr:rowOff>209784</xdr:rowOff>
    </xdr:from>
    <xdr:to>
      <xdr:col>23</xdr:col>
      <xdr:colOff>312966</xdr:colOff>
      <xdr:row>407</xdr:row>
      <xdr:rowOff>170563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435</xdr:row>
      <xdr:rowOff>116653</xdr:rowOff>
    </xdr:from>
    <xdr:to>
      <xdr:col>19</xdr:col>
      <xdr:colOff>396365</xdr:colOff>
      <xdr:row>437</xdr:row>
      <xdr:rowOff>171296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8429" y="141658153"/>
          <a:ext cx="391036" cy="969043"/>
        </a:xfrm>
        <a:prstGeom prst="rect">
          <a:avLst/>
        </a:prstGeom>
      </xdr:spPr>
    </xdr:pic>
    <xdr:clientData/>
  </xdr:twoCellAnchor>
  <xdr:twoCellAnchor editAs="oneCell">
    <xdr:from>
      <xdr:col>17</xdr:col>
      <xdr:colOff>35474</xdr:colOff>
      <xdr:row>435</xdr:row>
      <xdr:rowOff>210517</xdr:rowOff>
    </xdr:from>
    <xdr:to>
      <xdr:col>17</xdr:col>
      <xdr:colOff>394607</xdr:colOff>
      <xdr:row>437</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435</xdr:row>
      <xdr:rowOff>326386</xdr:rowOff>
    </xdr:from>
    <xdr:to>
      <xdr:col>15</xdr:col>
      <xdr:colOff>412370</xdr:colOff>
      <xdr:row>438</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435</xdr:row>
      <xdr:rowOff>220621</xdr:rowOff>
    </xdr:from>
    <xdr:to>
      <xdr:col>13</xdr:col>
      <xdr:colOff>397011</xdr:colOff>
      <xdr:row>437</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435</xdr:row>
      <xdr:rowOff>24311</xdr:rowOff>
    </xdr:from>
    <xdr:to>
      <xdr:col>9</xdr:col>
      <xdr:colOff>312765</xdr:colOff>
      <xdr:row>435</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06" y="133801774"/>
          <a:ext cx="248196" cy="589006"/>
        </a:xfrm>
        <a:prstGeom prst="rect">
          <a:avLst/>
        </a:prstGeom>
      </xdr:spPr>
    </xdr:pic>
    <xdr:clientData/>
  </xdr:twoCellAnchor>
  <xdr:twoCellAnchor editAs="oneCell">
    <xdr:from>
      <xdr:col>7</xdr:col>
      <xdr:colOff>58473</xdr:colOff>
      <xdr:row>435</xdr:row>
      <xdr:rowOff>85333</xdr:rowOff>
    </xdr:from>
    <xdr:to>
      <xdr:col>7</xdr:col>
      <xdr:colOff>363525</xdr:colOff>
      <xdr:row>437</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435</xdr:row>
      <xdr:rowOff>220620</xdr:rowOff>
    </xdr:from>
    <xdr:to>
      <xdr:col>5</xdr:col>
      <xdr:colOff>387459</xdr:colOff>
      <xdr:row>437</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425</xdr:row>
      <xdr:rowOff>233535</xdr:rowOff>
    </xdr:from>
    <xdr:to>
      <xdr:col>5</xdr:col>
      <xdr:colOff>309967</xdr:colOff>
      <xdr:row>427</xdr:row>
      <xdr:rowOff>240933</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415</xdr:row>
      <xdr:rowOff>181874</xdr:rowOff>
    </xdr:from>
    <xdr:to>
      <xdr:col>25</xdr:col>
      <xdr:colOff>338240</xdr:colOff>
      <xdr:row>417</xdr:row>
      <xdr:rowOff>224998</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415</xdr:row>
      <xdr:rowOff>259366</xdr:rowOff>
    </xdr:from>
    <xdr:to>
      <xdr:col>23</xdr:col>
      <xdr:colOff>309968</xdr:colOff>
      <xdr:row>417</xdr:row>
      <xdr:rowOff>332844</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425</xdr:row>
      <xdr:rowOff>181874</xdr:rowOff>
    </xdr:from>
    <xdr:to>
      <xdr:col>3</xdr:col>
      <xdr:colOff>322884</xdr:colOff>
      <xdr:row>427</xdr:row>
      <xdr:rowOff>189272</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415</xdr:row>
      <xdr:rowOff>298112</xdr:rowOff>
    </xdr:from>
    <xdr:to>
      <xdr:col>21</xdr:col>
      <xdr:colOff>335798</xdr:colOff>
      <xdr:row>418</xdr:row>
      <xdr:rowOff>7235</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425</xdr:row>
      <xdr:rowOff>117299</xdr:rowOff>
    </xdr:from>
    <xdr:to>
      <xdr:col>7</xdr:col>
      <xdr:colOff>342900</xdr:colOff>
      <xdr:row>427</xdr:row>
      <xdr:rowOff>158254</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1854" y="137524949"/>
          <a:ext cx="312196" cy="974405"/>
        </a:xfrm>
        <a:prstGeom prst="rect">
          <a:avLst/>
        </a:prstGeom>
      </xdr:spPr>
    </xdr:pic>
    <xdr:clientData/>
  </xdr:twoCellAnchor>
  <xdr:twoCellAnchor editAs="oneCell">
    <xdr:from>
      <xdr:col>9</xdr:col>
      <xdr:colOff>17789</xdr:colOff>
      <xdr:row>425</xdr:row>
      <xdr:rowOff>246451</xdr:rowOff>
    </xdr:from>
    <xdr:to>
      <xdr:col>9</xdr:col>
      <xdr:colOff>322882</xdr:colOff>
      <xdr:row>427</xdr:row>
      <xdr:rowOff>271383</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425</xdr:row>
      <xdr:rowOff>143128</xdr:rowOff>
    </xdr:from>
    <xdr:to>
      <xdr:col>17</xdr:col>
      <xdr:colOff>335533</xdr:colOff>
      <xdr:row>427</xdr:row>
      <xdr:rowOff>184392</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425</xdr:row>
      <xdr:rowOff>200879</xdr:rowOff>
    </xdr:from>
    <xdr:to>
      <xdr:col>11</xdr:col>
      <xdr:colOff>339949</xdr:colOff>
      <xdr:row>427</xdr:row>
      <xdr:rowOff>250475</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425</xdr:row>
      <xdr:rowOff>117034</xdr:rowOff>
    </xdr:from>
    <xdr:to>
      <xdr:col>15</xdr:col>
      <xdr:colOff>353983</xdr:colOff>
      <xdr:row>427</xdr:row>
      <xdr:rowOff>158298</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425</xdr:row>
      <xdr:rowOff>194789</xdr:rowOff>
    </xdr:from>
    <xdr:to>
      <xdr:col>19</xdr:col>
      <xdr:colOff>333004</xdr:colOff>
      <xdr:row>427</xdr:row>
      <xdr:rowOff>236053</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262</xdr:row>
      <xdr:rowOff>141282</xdr:rowOff>
    </xdr:from>
    <xdr:to>
      <xdr:col>21</xdr:col>
      <xdr:colOff>386346</xdr:colOff>
      <xdr:row>264</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273</xdr:row>
      <xdr:rowOff>137973</xdr:rowOff>
    </xdr:from>
    <xdr:to>
      <xdr:col>11</xdr:col>
      <xdr:colOff>439403</xdr:colOff>
      <xdr:row>275</xdr:row>
      <xdr:rowOff>229770</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314</xdr:row>
      <xdr:rowOff>0</xdr:rowOff>
    </xdr:from>
    <xdr:to>
      <xdr:col>13</xdr:col>
      <xdr:colOff>388776</xdr:colOff>
      <xdr:row>316</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283</xdr:row>
      <xdr:rowOff>0</xdr:rowOff>
    </xdr:from>
    <xdr:to>
      <xdr:col>19</xdr:col>
      <xdr:colOff>471602</xdr:colOff>
      <xdr:row>285</xdr:row>
      <xdr:rowOff>98271</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241</xdr:row>
      <xdr:rowOff>238093</xdr:rowOff>
    </xdr:from>
    <xdr:to>
      <xdr:col>25</xdr:col>
      <xdr:colOff>394803</xdr:colOff>
      <xdr:row>243</xdr:row>
      <xdr:rowOff>299783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283</xdr:row>
      <xdr:rowOff>33131</xdr:rowOff>
    </xdr:from>
    <xdr:to>
      <xdr:col>7</xdr:col>
      <xdr:colOff>438471</xdr:colOff>
      <xdr:row>285</xdr:row>
      <xdr:rowOff>96155</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283</xdr:row>
      <xdr:rowOff>0</xdr:rowOff>
    </xdr:from>
    <xdr:to>
      <xdr:col>9</xdr:col>
      <xdr:colOff>388776</xdr:colOff>
      <xdr:row>285</xdr:row>
      <xdr:rowOff>91013</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241</xdr:row>
      <xdr:rowOff>210007</xdr:rowOff>
    </xdr:from>
    <xdr:to>
      <xdr:col>9</xdr:col>
      <xdr:colOff>412475</xdr:colOff>
      <xdr:row>243</xdr:row>
      <xdr:rowOff>350985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346</xdr:row>
      <xdr:rowOff>238089</xdr:rowOff>
    </xdr:from>
    <xdr:to>
      <xdr:col>7</xdr:col>
      <xdr:colOff>430176</xdr:colOff>
      <xdr:row>349</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294</xdr:row>
      <xdr:rowOff>185351</xdr:rowOff>
    </xdr:from>
    <xdr:to>
      <xdr:col>3</xdr:col>
      <xdr:colOff>445894</xdr:colOff>
      <xdr:row>296</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1</xdr:colOff>
      <xdr:row>294</xdr:row>
      <xdr:rowOff>164756</xdr:rowOff>
    </xdr:from>
    <xdr:to>
      <xdr:col>5</xdr:col>
      <xdr:colOff>297367</xdr:colOff>
      <xdr:row>296</xdr:row>
      <xdr:rowOff>37016</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96684" y="89783390"/>
          <a:ext cx="297366" cy="764358"/>
        </a:xfrm>
        <a:prstGeom prst="rect">
          <a:avLst/>
        </a:prstGeom>
      </xdr:spPr>
    </xdr:pic>
    <xdr:clientData/>
  </xdr:twoCellAnchor>
  <xdr:twoCellAnchor editAs="oneCell">
    <xdr:from>
      <xdr:col>9</xdr:col>
      <xdr:colOff>63793</xdr:colOff>
      <xdr:row>294</xdr:row>
      <xdr:rowOff>30140</xdr:rowOff>
    </xdr:from>
    <xdr:to>
      <xdr:col>9</xdr:col>
      <xdr:colOff>334537</xdr:colOff>
      <xdr:row>295</xdr:row>
      <xdr:rowOff>26467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6330" y="89648774"/>
          <a:ext cx="270744" cy="683986"/>
        </a:xfrm>
        <a:prstGeom prst="rect">
          <a:avLst/>
        </a:prstGeom>
      </xdr:spPr>
    </xdr:pic>
    <xdr:clientData/>
  </xdr:twoCellAnchor>
  <xdr:twoCellAnchor editAs="oneCell">
    <xdr:from>
      <xdr:col>5</xdr:col>
      <xdr:colOff>61784</xdr:colOff>
      <xdr:row>231</xdr:row>
      <xdr:rowOff>0</xdr:rowOff>
    </xdr:from>
    <xdr:to>
      <xdr:col>5</xdr:col>
      <xdr:colOff>442784</xdr:colOff>
      <xdr:row>234</xdr:row>
      <xdr:rowOff>157220</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79958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433563" y="-32501538"/>
          <a:ext cx="6307727" cy="38410796"/>
          <a:chOff x="10002366" y="-17944325"/>
          <a:chExt cx="2308985" cy="21889494"/>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889494"/>
            <a:chOff x="10002366" y="-17944325"/>
            <a:chExt cx="2308985" cy="21889494"/>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48534" y="3743931"/>
              <a:ext cx="180431" cy="201238"/>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651909" y="1341137"/>
          <a:ext cx="514848" cy="117492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122</xdr:row>
      <xdr:rowOff>266701</xdr:rowOff>
    </xdr:from>
    <xdr:to>
      <xdr:col>16</xdr:col>
      <xdr:colOff>1200150</xdr:colOff>
      <xdr:row>126</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18278902" y="36251961"/>
          <a:ext cx="546370" cy="584830"/>
        </a:xfrm>
        <a:prstGeom prst="rect">
          <a:avLst/>
        </a:prstGeom>
        <a:noFill/>
        <a:ln w="9525">
          <a:noFill/>
          <a:miter lim="800000"/>
          <a:headEnd/>
          <a:tailEnd/>
        </a:ln>
      </xdr:spPr>
    </xdr:pic>
    <xdr:clientData/>
  </xdr:twoCellAnchor>
  <xdr:twoCellAnchor>
    <xdr:from>
      <xdr:col>4</xdr:col>
      <xdr:colOff>1117750</xdr:colOff>
      <xdr:row>122</xdr:row>
      <xdr:rowOff>310518</xdr:rowOff>
    </xdr:from>
    <xdr:to>
      <xdr:col>5</xdr:col>
      <xdr:colOff>129249</xdr:colOff>
      <xdr:row>125</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184</xdr:row>
      <xdr:rowOff>303773</xdr:rowOff>
    </xdr:from>
    <xdr:to>
      <xdr:col>7</xdr:col>
      <xdr:colOff>0</xdr:colOff>
      <xdr:row>187</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195</xdr:row>
      <xdr:rowOff>296733</xdr:rowOff>
    </xdr:from>
    <xdr:to>
      <xdr:col>23</xdr:col>
      <xdr:colOff>228600</xdr:colOff>
      <xdr:row>198</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343</xdr:row>
      <xdr:rowOff>1</xdr:rowOff>
    </xdr:from>
    <xdr:to>
      <xdr:col>2</xdr:col>
      <xdr:colOff>1143000</xdr:colOff>
      <xdr:row>344</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13477" y="105206801"/>
          <a:ext cx="220023" cy="569360"/>
        </a:xfrm>
        <a:prstGeom prst="rect">
          <a:avLst/>
        </a:prstGeom>
        <a:noFill/>
        <a:ln w="9525">
          <a:noFill/>
          <a:miter lim="800000"/>
          <a:headEnd/>
          <a:tailEnd/>
        </a:ln>
      </xdr:spPr>
    </xdr:pic>
    <xdr:clientData/>
  </xdr:twoCellAnchor>
  <xdr:twoCellAnchor>
    <xdr:from>
      <xdr:col>18</xdr:col>
      <xdr:colOff>1136080</xdr:colOff>
      <xdr:row>442</xdr:row>
      <xdr:rowOff>28829</xdr:rowOff>
    </xdr:from>
    <xdr:to>
      <xdr:col>19</xdr:col>
      <xdr:colOff>278780</xdr:colOff>
      <xdr:row>443</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119495" y="137040146"/>
          <a:ext cx="332163" cy="618651"/>
        </a:xfrm>
        <a:prstGeom prst="rect">
          <a:avLst/>
        </a:prstGeom>
        <a:noFill/>
        <a:ln w="9525">
          <a:noFill/>
          <a:miter lim="800000"/>
          <a:headEnd/>
          <a:tailEnd/>
        </a:ln>
      </xdr:spPr>
    </xdr:pic>
    <xdr:clientData/>
  </xdr:twoCellAnchor>
  <xdr:twoCellAnchor>
    <xdr:from>
      <xdr:col>20</xdr:col>
      <xdr:colOff>1017813</xdr:colOff>
      <xdr:row>410</xdr:row>
      <xdr:rowOff>94478</xdr:rowOff>
    </xdr:from>
    <xdr:to>
      <xdr:col>21</xdr:col>
      <xdr:colOff>74385</xdr:colOff>
      <xdr:row>412</xdr:row>
      <xdr:rowOff>77057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8943863" y="132530078"/>
          <a:ext cx="275772" cy="7064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176</xdr:row>
      <xdr:rowOff>226541</xdr:rowOff>
    </xdr:from>
    <xdr:to>
      <xdr:col>3</xdr:col>
      <xdr:colOff>688546</xdr:colOff>
      <xdr:row>179</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187</xdr:row>
      <xdr:rowOff>123567</xdr:rowOff>
    </xdr:from>
    <xdr:to>
      <xdr:col>21</xdr:col>
      <xdr:colOff>576146</xdr:colOff>
      <xdr:row>191</xdr:row>
      <xdr:rowOff>167268</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8235005" y="58565249"/>
          <a:ext cx="1437603"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292</xdr:row>
      <xdr:rowOff>291678</xdr:rowOff>
    </xdr:from>
    <xdr:to>
      <xdr:col>19</xdr:col>
      <xdr:colOff>818462</xdr:colOff>
      <xdr:row>296</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374</xdr:row>
      <xdr:rowOff>42368</xdr:rowOff>
    </xdr:from>
    <xdr:to>
      <xdr:col>13</xdr:col>
      <xdr:colOff>698123</xdr:colOff>
      <xdr:row>377</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433</xdr:row>
      <xdr:rowOff>267729</xdr:rowOff>
    </xdr:from>
    <xdr:to>
      <xdr:col>9</xdr:col>
      <xdr:colOff>670468</xdr:colOff>
      <xdr:row>437</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353</xdr:row>
      <xdr:rowOff>347364</xdr:rowOff>
    </xdr:from>
    <xdr:to>
      <xdr:col>17</xdr:col>
      <xdr:colOff>526809</xdr:colOff>
      <xdr:row>357</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239</xdr:row>
      <xdr:rowOff>265277</xdr:rowOff>
    </xdr:from>
    <xdr:to>
      <xdr:col>9</xdr:col>
      <xdr:colOff>719993</xdr:colOff>
      <xdr:row>243</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444</xdr:row>
      <xdr:rowOff>21409</xdr:rowOff>
    </xdr:from>
    <xdr:to>
      <xdr:col>16</xdr:col>
      <xdr:colOff>83154</xdr:colOff>
      <xdr:row>448</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684165" y="144001309"/>
          <a:ext cx="438839" cy="136924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176</xdr:row>
      <xdr:rowOff>329514</xdr:rowOff>
    </xdr:from>
    <xdr:to>
      <xdr:col>19</xdr:col>
      <xdr:colOff>546553</xdr:colOff>
      <xdr:row>180</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347856" y="57460464"/>
          <a:ext cx="381797" cy="1381279"/>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282</xdr:row>
      <xdr:rowOff>185351</xdr:rowOff>
    </xdr:from>
    <xdr:to>
      <xdr:col>25</xdr:col>
      <xdr:colOff>450560</xdr:colOff>
      <xdr:row>285</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294</xdr:row>
      <xdr:rowOff>0</xdr:rowOff>
    </xdr:from>
    <xdr:to>
      <xdr:col>7</xdr:col>
      <xdr:colOff>384111</xdr:colOff>
      <xdr:row>296</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954137</xdr:colOff>
      <xdr:row>9</xdr:row>
      <xdr:rowOff>108300</xdr:rowOff>
    </xdr:from>
    <xdr:to>
      <xdr:col>21</xdr:col>
      <xdr:colOff>75323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880187" y="3937350"/>
          <a:ext cx="340386" cy="124537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456</xdr:row>
      <xdr:rowOff>469325</xdr:rowOff>
    </xdr:from>
    <xdr:to>
      <xdr:col>3</xdr:col>
      <xdr:colOff>62444</xdr:colOff>
      <xdr:row>456</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454</xdr:row>
      <xdr:rowOff>232467</xdr:rowOff>
    </xdr:from>
    <xdr:to>
      <xdr:col>3</xdr:col>
      <xdr:colOff>63165</xdr:colOff>
      <xdr:row>456</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solidFill>
          <a:schemeClr val="accent2">
            <a:lumMod val="40000"/>
            <a:lumOff val="60000"/>
          </a:schemeClr>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451</xdr:row>
      <xdr:rowOff>-1</xdr:rowOff>
    </xdr:from>
    <xdr:to>
      <xdr:col>4</xdr:col>
      <xdr:colOff>804217</xdr:colOff>
      <xdr:row>452</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456</xdr:row>
      <xdr:rowOff>450097</xdr:rowOff>
    </xdr:from>
    <xdr:to>
      <xdr:col>4</xdr:col>
      <xdr:colOff>614911</xdr:colOff>
      <xdr:row>456</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454</xdr:row>
      <xdr:rowOff>231019</xdr:rowOff>
    </xdr:from>
    <xdr:to>
      <xdr:col>4</xdr:col>
      <xdr:colOff>597852</xdr:colOff>
      <xdr:row>456</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solidFill>
          <a:schemeClr val="accent2">
            <a:lumMod val="40000"/>
            <a:lumOff val="60000"/>
          </a:schemeClr>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25400</xdr:colOff>
      <xdr:row>60</xdr:row>
      <xdr:rowOff>0</xdr:rowOff>
    </xdr:from>
    <xdr:to>
      <xdr:col>18</xdr:col>
      <xdr:colOff>1193800</xdr:colOff>
      <xdr:row>62</xdr:row>
      <xdr:rowOff>195613</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4986000" y="19634200"/>
          <a:ext cx="116840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338129" y="19474495"/>
          <a:ext cx="1288400" cy="10085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452</xdr:row>
      <xdr:rowOff>206470</xdr:rowOff>
    </xdr:from>
    <xdr:to>
      <xdr:col>6</xdr:col>
      <xdr:colOff>282118</xdr:colOff>
      <xdr:row>455</xdr:row>
      <xdr:rowOff>36771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359150" y="147577270"/>
          <a:ext cx="999668" cy="7637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454</xdr:row>
      <xdr:rowOff>315924</xdr:rowOff>
    </xdr:from>
    <xdr:to>
      <xdr:col>6</xdr:col>
      <xdr:colOff>287810</xdr:colOff>
      <xdr:row>456</xdr:row>
      <xdr:rowOff>515257</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14440102" y="157541924"/>
          <a:ext cx="1011508" cy="732733"/>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452</xdr:row>
      <xdr:rowOff>137043</xdr:rowOff>
    </xdr:from>
    <xdr:to>
      <xdr:col>7</xdr:col>
      <xdr:colOff>425304</xdr:colOff>
      <xdr:row>455</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454</xdr:row>
      <xdr:rowOff>314476</xdr:rowOff>
    </xdr:from>
    <xdr:to>
      <xdr:col>7</xdr:col>
      <xdr:colOff>416097</xdr:colOff>
      <xdr:row>456</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314</xdr:row>
      <xdr:rowOff>0</xdr:rowOff>
    </xdr:from>
    <xdr:to>
      <xdr:col>9</xdr:col>
      <xdr:colOff>388776</xdr:colOff>
      <xdr:row>316</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9170949" y="31255939"/>
          <a:ext cx="590085" cy="209642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357</xdr:row>
      <xdr:rowOff>272145</xdr:rowOff>
    </xdr:from>
    <xdr:to>
      <xdr:col>21</xdr:col>
      <xdr:colOff>18586</xdr:colOff>
      <xdr:row>358</xdr:row>
      <xdr:rowOff>427466</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7461117" y="113398777"/>
          <a:ext cx="508443" cy="289234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241</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355</xdr:row>
      <xdr:rowOff>0</xdr:rowOff>
    </xdr:from>
    <xdr:to>
      <xdr:col>5</xdr:col>
      <xdr:colOff>388776</xdr:colOff>
      <xdr:row>357</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346</xdr:row>
      <xdr:rowOff>0</xdr:rowOff>
    </xdr:from>
    <xdr:to>
      <xdr:col>23</xdr:col>
      <xdr:colOff>388776</xdr:colOff>
      <xdr:row>348</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374</xdr:row>
      <xdr:rowOff>130097</xdr:rowOff>
    </xdr:from>
    <xdr:to>
      <xdr:col>3</xdr:col>
      <xdr:colOff>388776</xdr:colOff>
      <xdr:row>377</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732" y="115024829"/>
          <a:ext cx="388776" cy="997160"/>
        </a:xfrm>
        <a:prstGeom prst="rect">
          <a:avLst/>
        </a:prstGeom>
      </xdr:spPr>
    </xdr:pic>
    <xdr:clientData/>
  </xdr:twoCellAnchor>
  <xdr:twoCellAnchor editAs="oneCell">
    <xdr:from>
      <xdr:col>23</xdr:col>
      <xdr:colOff>0</xdr:colOff>
      <xdr:row>365</xdr:row>
      <xdr:rowOff>1</xdr:rowOff>
    </xdr:from>
    <xdr:to>
      <xdr:col>23</xdr:col>
      <xdr:colOff>268106</xdr:colOff>
      <xdr:row>366</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11171" y="112051172"/>
          <a:ext cx="268106" cy="687658"/>
        </a:xfrm>
        <a:prstGeom prst="rect">
          <a:avLst/>
        </a:prstGeom>
      </xdr:spPr>
    </xdr:pic>
    <xdr:clientData/>
  </xdr:twoCellAnchor>
  <xdr:twoCellAnchor editAs="oneCell">
    <xdr:from>
      <xdr:col>11</xdr:col>
      <xdr:colOff>83634</xdr:colOff>
      <xdr:row>405</xdr:row>
      <xdr:rowOff>353851</xdr:rowOff>
    </xdr:from>
    <xdr:to>
      <xdr:col>11</xdr:col>
      <xdr:colOff>337326</xdr:colOff>
      <xdr:row>407</xdr:row>
      <xdr:rowOff>109880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13384" y="131817901"/>
          <a:ext cx="253692" cy="651379"/>
        </a:xfrm>
        <a:prstGeom prst="rect">
          <a:avLst/>
        </a:prstGeom>
      </xdr:spPr>
    </xdr:pic>
    <xdr:clientData/>
  </xdr:twoCellAnchor>
  <xdr:twoCellAnchor editAs="oneCell">
    <xdr:from>
      <xdr:col>13</xdr:col>
      <xdr:colOff>0</xdr:colOff>
      <xdr:row>405</xdr:row>
      <xdr:rowOff>163284</xdr:rowOff>
    </xdr:from>
    <xdr:to>
      <xdr:col>13</xdr:col>
      <xdr:colOff>357672</xdr:colOff>
      <xdr:row>407</xdr:row>
      <xdr:rowOff>159566</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405</xdr:row>
      <xdr:rowOff>136070</xdr:rowOff>
    </xdr:from>
    <xdr:to>
      <xdr:col>15</xdr:col>
      <xdr:colOff>357672</xdr:colOff>
      <xdr:row>407</xdr:row>
      <xdr:rowOff>132352</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395</xdr:row>
      <xdr:rowOff>0</xdr:rowOff>
    </xdr:from>
    <xdr:to>
      <xdr:col>9</xdr:col>
      <xdr:colOff>267730</xdr:colOff>
      <xdr:row>397</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346</xdr:row>
      <xdr:rowOff>92927</xdr:rowOff>
    </xdr:from>
    <xdr:to>
      <xdr:col>25</xdr:col>
      <xdr:colOff>425947</xdr:colOff>
      <xdr:row>348</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375</xdr:row>
      <xdr:rowOff>254000</xdr:rowOff>
    </xdr:from>
    <xdr:to>
      <xdr:col>25</xdr:col>
      <xdr:colOff>304110</xdr:colOff>
      <xdr:row>377</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336</xdr:row>
      <xdr:rowOff>278775</xdr:rowOff>
    </xdr:from>
    <xdr:to>
      <xdr:col>3</xdr:col>
      <xdr:colOff>388385</xdr:colOff>
      <xdr:row>339</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324</xdr:row>
      <xdr:rowOff>79982</xdr:rowOff>
    </xdr:from>
    <xdr:to>
      <xdr:col>25</xdr:col>
      <xdr:colOff>381241</xdr:colOff>
      <xdr:row>326</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22</xdr:col>
      <xdr:colOff>1263806</xdr:colOff>
      <xdr:row>355</xdr:row>
      <xdr:rowOff>18581</xdr:rowOff>
    </xdr:from>
    <xdr:to>
      <xdr:col>23</xdr:col>
      <xdr:colOff>306455</xdr:colOff>
      <xdr:row>356</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2586" y="108650044"/>
          <a:ext cx="325041" cy="817761"/>
        </a:xfrm>
        <a:prstGeom prst="rect">
          <a:avLst/>
        </a:prstGeom>
      </xdr:spPr>
    </xdr:pic>
    <xdr:clientData/>
  </xdr:twoCellAnchor>
  <xdr:twoCellAnchor editAs="oneCell">
    <xdr:from>
      <xdr:col>19</xdr:col>
      <xdr:colOff>37171</xdr:colOff>
      <xdr:row>364</xdr:row>
      <xdr:rowOff>92927</xdr:rowOff>
    </xdr:from>
    <xdr:to>
      <xdr:col>19</xdr:col>
      <xdr:colOff>315951</xdr:colOff>
      <xdr:row>365</xdr:row>
      <xdr:rowOff>622110</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9" y="111958244"/>
          <a:ext cx="278780" cy="715037"/>
        </a:xfrm>
        <a:prstGeom prst="rect">
          <a:avLst/>
        </a:prstGeom>
      </xdr:spPr>
    </xdr:pic>
    <xdr:clientData/>
  </xdr:twoCellAnchor>
  <xdr:twoCellAnchor editAs="oneCell">
    <xdr:from>
      <xdr:col>3</xdr:col>
      <xdr:colOff>0</xdr:colOff>
      <xdr:row>231</xdr:row>
      <xdr:rowOff>148680</xdr:rowOff>
    </xdr:from>
    <xdr:to>
      <xdr:col>3</xdr:col>
      <xdr:colOff>300410</xdr:colOff>
      <xdr:row>234</xdr:row>
      <xdr:rowOff>13606</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12700</xdr:colOff>
      <xdr:row>241</xdr:row>
      <xdr:rowOff>100984</xdr:rowOff>
    </xdr:from>
    <xdr:to>
      <xdr:col>5</xdr:col>
      <xdr:colOff>303489</xdr:colOff>
      <xdr:row>242</xdr:row>
      <xdr:rowOff>202272</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9480" y="75167277"/>
          <a:ext cx="290789" cy="788946"/>
        </a:xfrm>
        <a:prstGeom prst="rect">
          <a:avLst/>
        </a:prstGeom>
      </xdr:spPr>
    </xdr:pic>
    <xdr:clientData/>
  </xdr:twoCellAnchor>
  <xdr:twoCellAnchor editAs="oneCell">
    <xdr:from>
      <xdr:col>25</xdr:col>
      <xdr:colOff>38100</xdr:colOff>
      <xdr:row>220</xdr:row>
      <xdr:rowOff>150076</xdr:rowOff>
    </xdr:from>
    <xdr:to>
      <xdr:col>25</xdr:col>
      <xdr:colOff>419100</xdr:colOff>
      <xdr:row>222</xdr:row>
      <xdr:rowOff>155384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07650" y="71701876"/>
          <a:ext cx="381000" cy="919708"/>
        </a:xfrm>
        <a:prstGeom prst="rect">
          <a:avLst/>
        </a:prstGeom>
      </xdr:spPr>
    </xdr:pic>
    <xdr:clientData/>
  </xdr:twoCellAnchor>
  <xdr:twoCellAnchor editAs="oneCell">
    <xdr:from>
      <xdr:col>19</xdr:col>
      <xdr:colOff>37171</xdr:colOff>
      <xdr:row>336</xdr:row>
      <xdr:rowOff>278780</xdr:rowOff>
    </xdr:from>
    <xdr:to>
      <xdr:col>19</xdr:col>
      <xdr:colOff>420984</xdr:colOff>
      <xdr:row>338</xdr:row>
      <xdr:rowOff>343513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336</xdr:row>
      <xdr:rowOff>265814</xdr:rowOff>
    </xdr:from>
    <xdr:to>
      <xdr:col>21</xdr:col>
      <xdr:colOff>383813</xdr:colOff>
      <xdr:row>338</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355</xdr:row>
      <xdr:rowOff>0</xdr:rowOff>
    </xdr:from>
    <xdr:to>
      <xdr:col>13</xdr:col>
      <xdr:colOff>453958</xdr:colOff>
      <xdr:row>357</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63</xdr:row>
      <xdr:rowOff>0</xdr:rowOff>
    </xdr:from>
    <xdr:to>
      <xdr:col>25</xdr:col>
      <xdr:colOff>545260</xdr:colOff>
      <xdr:row>65</xdr:row>
      <xdr:rowOff>148515</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452</xdr:row>
      <xdr:rowOff>222862</xdr:rowOff>
    </xdr:from>
    <xdr:to>
      <xdr:col>3</xdr:col>
      <xdr:colOff>124048</xdr:colOff>
      <xdr:row>455</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452</xdr:row>
      <xdr:rowOff>190205</xdr:rowOff>
    </xdr:from>
    <xdr:to>
      <xdr:col>4</xdr:col>
      <xdr:colOff>689220</xdr:colOff>
      <xdr:row>455</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294</xdr:row>
      <xdr:rowOff>0</xdr:rowOff>
    </xdr:from>
    <xdr:to>
      <xdr:col>21</xdr:col>
      <xdr:colOff>387424</xdr:colOff>
      <xdr:row>296</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294</xdr:row>
      <xdr:rowOff>0</xdr:rowOff>
    </xdr:from>
    <xdr:to>
      <xdr:col>19</xdr:col>
      <xdr:colOff>387424</xdr:colOff>
      <xdr:row>296</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2506" y="7244442"/>
          <a:ext cx="441209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452</xdr:row>
      <xdr:rowOff>148683</xdr:rowOff>
    </xdr:from>
    <xdr:to>
      <xdr:col>6</xdr:col>
      <xdr:colOff>1226635</xdr:colOff>
      <xdr:row>452</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204273</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73</xdr:row>
      <xdr:rowOff>0</xdr:rowOff>
    </xdr:from>
    <xdr:to>
      <xdr:col>5</xdr:col>
      <xdr:colOff>498607</xdr:colOff>
      <xdr:row>75</xdr:row>
      <xdr:rowOff>204273</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445</xdr:row>
      <xdr:rowOff>0</xdr:rowOff>
    </xdr:from>
    <xdr:to>
      <xdr:col>5</xdr:col>
      <xdr:colOff>389673</xdr:colOff>
      <xdr:row>447</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445</xdr:row>
      <xdr:rowOff>0</xdr:rowOff>
    </xdr:from>
    <xdr:to>
      <xdr:col>7</xdr:col>
      <xdr:colOff>367393</xdr:colOff>
      <xdr:row>447</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445</xdr:row>
      <xdr:rowOff>0</xdr:rowOff>
    </xdr:from>
    <xdr:to>
      <xdr:col>9</xdr:col>
      <xdr:colOff>312964</xdr:colOff>
      <xdr:row>447</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445</xdr:row>
      <xdr:rowOff>0</xdr:rowOff>
    </xdr:from>
    <xdr:to>
      <xdr:col>11</xdr:col>
      <xdr:colOff>278781</xdr:colOff>
      <xdr:row>446</xdr:row>
      <xdr:rowOff>124890</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2781" y="140115073"/>
          <a:ext cx="278780" cy="812549"/>
        </a:xfrm>
        <a:prstGeom prst="rect">
          <a:avLst/>
        </a:prstGeom>
      </xdr:spPr>
    </xdr:pic>
    <xdr:clientData/>
  </xdr:twoCellAnchor>
  <xdr:twoCellAnchor editAs="oneCell">
    <xdr:from>
      <xdr:col>19</xdr:col>
      <xdr:colOff>76200</xdr:colOff>
      <xdr:row>445</xdr:row>
      <xdr:rowOff>127000</xdr:rowOff>
    </xdr:from>
    <xdr:to>
      <xdr:col>19</xdr:col>
      <xdr:colOff>309465</xdr:colOff>
      <xdr:row>447</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59300" y="145040350"/>
          <a:ext cx="233265" cy="1010836"/>
        </a:xfrm>
        <a:prstGeom prst="rect">
          <a:avLst/>
        </a:prstGeom>
      </xdr:spPr>
    </xdr:pic>
    <xdr:clientData/>
  </xdr:twoCellAnchor>
  <xdr:twoCellAnchor editAs="oneCell">
    <xdr:from>
      <xdr:col>21</xdr:col>
      <xdr:colOff>0</xdr:colOff>
      <xdr:row>445</xdr:row>
      <xdr:rowOff>0</xdr:rowOff>
    </xdr:from>
    <xdr:to>
      <xdr:col>21</xdr:col>
      <xdr:colOff>261441</xdr:colOff>
      <xdr:row>447</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445</xdr:row>
      <xdr:rowOff>0</xdr:rowOff>
    </xdr:from>
    <xdr:to>
      <xdr:col>23</xdr:col>
      <xdr:colOff>261441</xdr:colOff>
      <xdr:row>447</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444</xdr:row>
      <xdr:rowOff>144366</xdr:rowOff>
    </xdr:from>
    <xdr:to>
      <xdr:col>25</xdr:col>
      <xdr:colOff>313893</xdr:colOff>
      <xdr:row>447</xdr:row>
      <xdr:rowOff>296884</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73</xdr:row>
      <xdr:rowOff>0</xdr:rowOff>
    </xdr:from>
    <xdr:to>
      <xdr:col>9</xdr:col>
      <xdr:colOff>498607</xdr:colOff>
      <xdr:row>75</xdr:row>
      <xdr:rowOff>204273</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435</xdr:row>
      <xdr:rowOff>0</xdr:rowOff>
    </xdr:from>
    <xdr:to>
      <xdr:col>11</xdr:col>
      <xdr:colOff>305052</xdr:colOff>
      <xdr:row>437</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445</xdr:row>
      <xdr:rowOff>0</xdr:rowOff>
    </xdr:from>
    <xdr:to>
      <xdr:col>15</xdr:col>
      <xdr:colOff>282792</xdr:colOff>
      <xdr:row>447</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355</xdr:row>
      <xdr:rowOff>0</xdr:rowOff>
    </xdr:from>
    <xdr:to>
      <xdr:col>25</xdr:col>
      <xdr:colOff>453958</xdr:colOff>
      <xdr:row>357</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385</xdr:row>
      <xdr:rowOff>0</xdr:rowOff>
    </xdr:from>
    <xdr:to>
      <xdr:col>7</xdr:col>
      <xdr:colOff>326874</xdr:colOff>
      <xdr:row>386</xdr:row>
      <xdr:rowOff>124613</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385</xdr:row>
      <xdr:rowOff>0</xdr:rowOff>
    </xdr:from>
    <xdr:to>
      <xdr:col>5</xdr:col>
      <xdr:colOff>326874</xdr:colOff>
      <xdr:row>386</xdr:row>
      <xdr:rowOff>124613</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405</xdr:row>
      <xdr:rowOff>0</xdr:rowOff>
    </xdr:from>
    <xdr:to>
      <xdr:col>21</xdr:col>
      <xdr:colOff>283292</xdr:colOff>
      <xdr:row>406</xdr:row>
      <xdr:rowOff>172445</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18585</xdr:colOff>
      <xdr:row>375</xdr:row>
      <xdr:rowOff>212025</xdr:rowOff>
    </xdr:from>
    <xdr:to>
      <xdr:col>21</xdr:col>
      <xdr:colOff>407361</xdr:colOff>
      <xdr:row>377</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22536" y="115106757"/>
          <a:ext cx="388776" cy="964519"/>
        </a:xfrm>
        <a:prstGeom prst="rect">
          <a:avLst/>
        </a:prstGeom>
      </xdr:spPr>
    </xdr:pic>
    <xdr:clientData/>
  </xdr:twoCellAnchor>
  <xdr:twoCellAnchor editAs="oneCell">
    <xdr:from>
      <xdr:col>15</xdr:col>
      <xdr:colOff>0</xdr:colOff>
      <xdr:row>365</xdr:row>
      <xdr:rowOff>0</xdr:rowOff>
    </xdr:from>
    <xdr:to>
      <xdr:col>15</xdr:col>
      <xdr:colOff>388776</xdr:colOff>
      <xdr:row>367</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365</xdr:row>
      <xdr:rowOff>0</xdr:rowOff>
    </xdr:from>
    <xdr:to>
      <xdr:col>11</xdr:col>
      <xdr:colOff>326074</xdr:colOff>
      <xdr:row>366</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12051171"/>
          <a:ext cx="326074" cy="836341"/>
        </a:xfrm>
        <a:prstGeom prst="rect">
          <a:avLst/>
        </a:prstGeom>
      </xdr:spPr>
    </xdr:pic>
    <xdr:clientData/>
  </xdr:twoCellAnchor>
  <xdr:twoCellAnchor editAs="oneCell">
    <xdr:from>
      <xdr:col>3</xdr:col>
      <xdr:colOff>0</xdr:colOff>
      <xdr:row>365</xdr:row>
      <xdr:rowOff>0</xdr:rowOff>
    </xdr:from>
    <xdr:to>
      <xdr:col>3</xdr:col>
      <xdr:colOff>388776</xdr:colOff>
      <xdr:row>367</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346</xdr:row>
      <xdr:rowOff>148683</xdr:rowOff>
    </xdr:from>
    <xdr:to>
      <xdr:col>19</xdr:col>
      <xdr:colOff>388776</xdr:colOff>
      <xdr:row>348</xdr:row>
      <xdr:rowOff>279140</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72878" y="110266976"/>
          <a:ext cx="388776" cy="985384"/>
        </a:xfrm>
        <a:prstGeom prst="rect">
          <a:avLst/>
        </a:prstGeom>
      </xdr:spPr>
    </xdr:pic>
    <xdr:clientData/>
  </xdr:twoCellAnchor>
  <xdr:twoCellAnchor editAs="oneCell">
    <xdr:from>
      <xdr:col>13</xdr:col>
      <xdr:colOff>0</xdr:colOff>
      <xdr:row>346</xdr:row>
      <xdr:rowOff>0</xdr:rowOff>
    </xdr:from>
    <xdr:to>
      <xdr:col>13</xdr:col>
      <xdr:colOff>322639</xdr:colOff>
      <xdr:row>347</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9805" y="105620634"/>
          <a:ext cx="322639" cy="817756"/>
        </a:xfrm>
        <a:prstGeom prst="rect">
          <a:avLst/>
        </a:prstGeom>
      </xdr:spPr>
    </xdr:pic>
    <xdr:clientData/>
  </xdr:twoCellAnchor>
  <xdr:twoCellAnchor editAs="oneCell">
    <xdr:from>
      <xdr:col>11</xdr:col>
      <xdr:colOff>0</xdr:colOff>
      <xdr:row>294</xdr:row>
      <xdr:rowOff>0</xdr:rowOff>
    </xdr:from>
    <xdr:to>
      <xdr:col>11</xdr:col>
      <xdr:colOff>381000</xdr:colOff>
      <xdr:row>296</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294</xdr:row>
      <xdr:rowOff>0</xdr:rowOff>
    </xdr:from>
    <xdr:to>
      <xdr:col>17</xdr:col>
      <xdr:colOff>284029</xdr:colOff>
      <xdr:row>295</xdr:row>
      <xdr:rowOff>37170</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93951" y="89618634"/>
          <a:ext cx="284029" cy="724829"/>
        </a:xfrm>
        <a:prstGeom prst="rect">
          <a:avLst/>
        </a:prstGeom>
      </xdr:spPr>
    </xdr:pic>
    <xdr:clientData/>
  </xdr:twoCellAnchor>
  <xdr:twoCellAnchor editAs="oneCell">
    <xdr:from>
      <xdr:col>13</xdr:col>
      <xdr:colOff>0</xdr:colOff>
      <xdr:row>283</xdr:row>
      <xdr:rowOff>0</xdr:rowOff>
    </xdr:from>
    <xdr:to>
      <xdr:col>13</xdr:col>
      <xdr:colOff>388776</xdr:colOff>
      <xdr:row>285</xdr:row>
      <xdr:rowOff>98271</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241</xdr:row>
      <xdr:rowOff>0</xdr:rowOff>
    </xdr:from>
    <xdr:to>
      <xdr:col>11</xdr:col>
      <xdr:colOff>388776</xdr:colOff>
      <xdr:row>243</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241</xdr:row>
      <xdr:rowOff>0</xdr:rowOff>
    </xdr:from>
    <xdr:to>
      <xdr:col>13</xdr:col>
      <xdr:colOff>388776</xdr:colOff>
      <xdr:row>243</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241</xdr:row>
      <xdr:rowOff>0</xdr:rowOff>
    </xdr:from>
    <xdr:to>
      <xdr:col>15</xdr:col>
      <xdr:colOff>334536</xdr:colOff>
      <xdr:row>242</xdr:row>
      <xdr:rowOff>146324</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91171" y="74285707"/>
          <a:ext cx="334536" cy="833982"/>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8930" y="35659660"/>
          <a:ext cx="85879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1005241" y="35626530"/>
          <a:ext cx="84936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78429" y="35580147"/>
          <a:ext cx="85017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179617</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24</xdr:col>
      <xdr:colOff>590939</xdr:colOff>
      <xdr:row>431</xdr:row>
      <xdr:rowOff>130941</xdr:rowOff>
    </xdr:from>
    <xdr:to>
      <xdr:col>26</xdr:col>
      <xdr:colOff>62204</xdr:colOff>
      <xdr:row>431</xdr:row>
      <xdr:rowOff>317554</xdr:rowOff>
    </xdr:to>
    <xdr:sp macro="" textlink="">
      <xdr:nvSpPr>
        <xdr:cNvPr id="406" name="Freeform 10695">
          <a:extLst>
            <a:ext uri="{FF2B5EF4-FFF2-40B4-BE49-F238E27FC236}">
              <a16:creationId xmlns:a16="http://schemas.microsoft.com/office/drawing/2014/main" id="{5B116C4C-1C2E-4871-B917-60BE5B2AE47A}"/>
            </a:ext>
          </a:extLst>
        </xdr:cNvPr>
        <xdr:cNvSpPr>
          <a:spLocks/>
        </xdr:cNvSpPr>
      </xdr:nvSpPr>
      <xdr:spPr bwMode="auto">
        <a:xfrm>
          <a:off x="22498439" y="140396091"/>
          <a:ext cx="1376265" cy="18661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431</xdr:row>
      <xdr:rowOff>108857</xdr:rowOff>
    </xdr:from>
    <xdr:to>
      <xdr:col>24</xdr:col>
      <xdr:colOff>579153</xdr:colOff>
      <xdr:row>432</xdr:row>
      <xdr:rowOff>31102</xdr:rowOff>
    </xdr:to>
    <xdr:sp macro="" textlink="">
      <xdr:nvSpPr>
        <xdr:cNvPr id="407" name="Freeform 10695">
          <a:extLst>
            <a:ext uri="{FF2B5EF4-FFF2-40B4-BE49-F238E27FC236}">
              <a16:creationId xmlns:a16="http://schemas.microsoft.com/office/drawing/2014/main" id="{C8C127C4-C43E-4BB9-BE16-105D2CB25269}"/>
            </a:ext>
          </a:extLst>
        </xdr:cNvPr>
        <xdr:cNvSpPr>
          <a:spLocks/>
        </xdr:cNvSpPr>
      </xdr:nvSpPr>
      <xdr:spPr bwMode="auto">
        <a:xfrm>
          <a:off x="20560393" y="140374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637592</xdr:colOff>
      <xdr:row>431</xdr:row>
      <xdr:rowOff>139960</xdr:rowOff>
    </xdr:from>
    <xdr:to>
      <xdr:col>22</xdr:col>
      <xdr:colOff>746449</xdr:colOff>
      <xdr:row>432</xdr:row>
      <xdr:rowOff>77755</xdr:rowOff>
    </xdr:to>
    <xdr:sp macro="" textlink="">
      <xdr:nvSpPr>
        <xdr:cNvPr id="408" name="Freeform 10695">
          <a:extLst>
            <a:ext uri="{FF2B5EF4-FFF2-40B4-BE49-F238E27FC236}">
              <a16:creationId xmlns:a16="http://schemas.microsoft.com/office/drawing/2014/main" id="{552C2BA7-4332-49A6-84F0-41972E3F3027}"/>
            </a:ext>
          </a:extLst>
        </xdr:cNvPr>
        <xdr:cNvSpPr>
          <a:spLocks/>
        </xdr:cNvSpPr>
      </xdr:nvSpPr>
      <xdr:spPr bwMode="auto">
        <a:xfrm>
          <a:off x="18023633" y="133847633"/>
          <a:ext cx="2068285" cy="2954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431</xdr:row>
      <xdr:rowOff>124408</xdr:rowOff>
    </xdr:from>
    <xdr:to>
      <xdr:col>20</xdr:col>
      <xdr:colOff>594704</xdr:colOff>
      <xdr:row>432</xdr:row>
      <xdr:rowOff>46653</xdr:rowOff>
    </xdr:to>
    <xdr:sp macro="" textlink="">
      <xdr:nvSpPr>
        <xdr:cNvPr id="409" name="Freeform 10695">
          <a:extLst>
            <a:ext uri="{FF2B5EF4-FFF2-40B4-BE49-F238E27FC236}">
              <a16:creationId xmlns:a16="http://schemas.microsoft.com/office/drawing/2014/main" id="{15D50A14-A4F7-4CE8-BA23-AB211086957D}"/>
            </a:ext>
          </a:extLst>
        </xdr:cNvPr>
        <xdr:cNvSpPr>
          <a:spLocks/>
        </xdr:cNvSpPr>
      </xdr:nvSpPr>
      <xdr:spPr bwMode="auto">
        <a:xfrm>
          <a:off x="16627540" y="140389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622040</xdr:colOff>
      <xdr:row>431</xdr:row>
      <xdr:rowOff>108857</xdr:rowOff>
    </xdr:from>
    <xdr:to>
      <xdr:col>18</xdr:col>
      <xdr:colOff>606756</xdr:colOff>
      <xdr:row>432</xdr:row>
      <xdr:rowOff>31102</xdr:rowOff>
    </xdr:to>
    <xdr:sp macro="" textlink="">
      <xdr:nvSpPr>
        <xdr:cNvPr id="410" name="Freeform 10695">
          <a:extLst>
            <a:ext uri="{FF2B5EF4-FFF2-40B4-BE49-F238E27FC236}">
              <a16:creationId xmlns:a16="http://schemas.microsoft.com/office/drawing/2014/main" id="{E25C7AED-7134-42F1-BD57-261AD411E01B}"/>
            </a:ext>
          </a:extLst>
        </xdr:cNvPr>
        <xdr:cNvSpPr>
          <a:spLocks/>
        </xdr:cNvSpPr>
      </xdr:nvSpPr>
      <xdr:spPr bwMode="auto">
        <a:xfrm>
          <a:off x="14198081" y="133816530"/>
          <a:ext cx="1881940" cy="2799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559836</xdr:colOff>
      <xdr:row>431</xdr:row>
      <xdr:rowOff>93306</xdr:rowOff>
    </xdr:from>
    <xdr:to>
      <xdr:col>16</xdr:col>
      <xdr:colOff>700062</xdr:colOff>
      <xdr:row>432</xdr:row>
      <xdr:rowOff>15551</xdr:rowOff>
    </xdr:to>
    <xdr:sp macro="" textlink="">
      <xdr:nvSpPr>
        <xdr:cNvPr id="432" name="Freeform 10695">
          <a:extLst>
            <a:ext uri="{FF2B5EF4-FFF2-40B4-BE49-F238E27FC236}">
              <a16:creationId xmlns:a16="http://schemas.microsoft.com/office/drawing/2014/main" id="{389D21E8-24E1-BB18-086A-736331C90CC2}"/>
            </a:ext>
          </a:extLst>
        </xdr:cNvPr>
        <xdr:cNvSpPr>
          <a:spLocks/>
        </xdr:cNvSpPr>
      </xdr:nvSpPr>
      <xdr:spPr bwMode="auto">
        <a:xfrm>
          <a:off x="12394163" y="133800979"/>
          <a:ext cx="1881940" cy="2799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528735</xdr:colOff>
      <xdr:row>431</xdr:row>
      <xdr:rowOff>93307</xdr:rowOff>
    </xdr:from>
    <xdr:to>
      <xdr:col>14</xdr:col>
      <xdr:colOff>637591</xdr:colOff>
      <xdr:row>432</xdr:row>
      <xdr:rowOff>0</xdr:rowOff>
    </xdr:to>
    <xdr:sp macro="" textlink="">
      <xdr:nvSpPr>
        <xdr:cNvPr id="433" name="Freeform 10695">
          <a:extLst>
            <a:ext uri="{FF2B5EF4-FFF2-40B4-BE49-F238E27FC236}">
              <a16:creationId xmlns:a16="http://schemas.microsoft.com/office/drawing/2014/main" id="{931AD314-FD7F-E596-3B63-3B9FC7BF3988}"/>
            </a:ext>
          </a:extLst>
        </xdr:cNvPr>
        <xdr:cNvSpPr>
          <a:spLocks/>
        </xdr:cNvSpPr>
      </xdr:nvSpPr>
      <xdr:spPr bwMode="auto">
        <a:xfrm>
          <a:off x="10450286" y="133800980"/>
          <a:ext cx="2021632" cy="2643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668693</xdr:colOff>
      <xdr:row>431</xdr:row>
      <xdr:rowOff>124409</xdr:rowOff>
    </xdr:from>
    <xdr:to>
      <xdr:col>12</xdr:col>
      <xdr:colOff>559837</xdr:colOff>
      <xdr:row>432</xdr:row>
      <xdr:rowOff>31102</xdr:rowOff>
    </xdr:to>
    <xdr:sp macro="" textlink="">
      <xdr:nvSpPr>
        <xdr:cNvPr id="436" name="Freeform 10695">
          <a:extLst>
            <a:ext uri="{FF2B5EF4-FFF2-40B4-BE49-F238E27FC236}">
              <a16:creationId xmlns:a16="http://schemas.microsoft.com/office/drawing/2014/main" id="{2E295F99-FBBA-B442-DC29-EBD9F8EAC15D}"/>
            </a:ext>
          </a:extLst>
        </xdr:cNvPr>
        <xdr:cNvSpPr>
          <a:spLocks/>
        </xdr:cNvSpPr>
      </xdr:nvSpPr>
      <xdr:spPr bwMode="auto">
        <a:xfrm>
          <a:off x="8506407" y="133832082"/>
          <a:ext cx="1974981" cy="2643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xdr:col>
      <xdr:colOff>15551</xdr:colOff>
      <xdr:row>441</xdr:row>
      <xdr:rowOff>139959</xdr:rowOff>
    </xdr:from>
    <xdr:to>
      <xdr:col>2</xdr:col>
      <xdr:colOff>590939</xdr:colOff>
      <xdr:row>442</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425</xdr:row>
      <xdr:rowOff>162126</xdr:rowOff>
    </xdr:from>
    <xdr:to>
      <xdr:col>13</xdr:col>
      <xdr:colOff>557946</xdr:colOff>
      <xdr:row>427</xdr:row>
      <xdr:rowOff>152399</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53913" y="138350826"/>
          <a:ext cx="495933" cy="923723"/>
        </a:xfrm>
        <a:prstGeom prst="rect">
          <a:avLst/>
        </a:prstGeom>
      </xdr:spPr>
    </xdr:pic>
    <xdr:clientData/>
  </xdr:twoCellAnchor>
  <xdr:twoCellAnchor editAs="oneCell">
    <xdr:from>
      <xdr:col>19</xdr:col>
      <xdr:colOff>37170</xdr:colOff>
      <xdr:row>395</xdr:row>
      <xdr:rowOff>92927</xdr:rowOff>
    </xdr:from>
    <xdr:to>
      <xdr:col>19</xdr:col>
      <xdr:colOff>334536</xdr:colOff>
      <xdr:row>396</xdr:row>
      <xdr:rowOff>142075</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8" y="121734147"/>
          <a:ext cx="297366" cy="736807"/>
        </a:xfrm>
        <a:prstGeom prst="rect">
          <a:avLst/>
        </a:prstGeom>
      </xdr:spPr>
    </xdr:pic>
    <xdr:clientData/>
  </xdr:twoCellAnchor>
  <xdr:twoCellAnchor editAs="oneCell">
    <xdr:from>
      <xdr:col>17</xdr:col>
      <xdr:colOff>0</xdr:colOff>
      <xdr:row>395</xdr:row>
      <xdr:rowOff>0</xdr:rowOff>
    </xdr:from>
    <xdr:to>
      <xdr:col>17</xdr:col>
      <xdr:colOff>357672</xdr:colOff>
      <xdr:row>397</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445</xdr:row>
      <xdr:rowOff>0</xdr:rowOff>
    </xdr:from>
    <xdr:to>
      <xdr:col>17</xdr:col>
      <xdr:colOff>233265</xdr:colOff>
      <xdr:row>447</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433</xdr:row>
      <xdr:rowOff>155048</xdr:rowOff>
    </xdr:from>
    <xdr:to>
      <xdr:col>2</xdr:col>
      <xdr:colOff>544477</xdr:colOff>
      <xdr:row>433</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433</xdr:row>
      <xdr:rowOff>186728</xdr:rowOff>
    </xdr:from>
    <xdr:to>
      <xdr:col>4</xdr:col>
      <xdr:colOff>607011</xdr:colOff>
      <xdr:row>433</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433</xdr:row>
      <xdr:rowOff>202208</xdr:rowOff>
    </xdr:from>
    <xdr:to>
      <xdr:col>6</xdr:col>
      <xdr:colOff>622614</xdr:colOff>
      <xdr:row>433</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433</xdr:row>
      <xdr:rowOff>124448</xdr:rowOff>
    </xdr:from>
    <xdr:to>
      <xdr:col>8</xdr:col>
      <xdr:colOff>637643</xdr:colOff>
      <xdr:row>433</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433</xdr:row>
      <xdr:rowOff>93488</xdr:rowOff>
    </xdr:from>
    <xdr:to>
      <xdr:col>10</xdr:col>
      <xdr:colOff>653246</xdr:colOff>
      <xdr:row>433</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433</xdr:row>
      <xdr:rowOff>108968</xdr:rowOff>
    </xdr:from>
    <xdr:to>
      <xdr:col>12</xdr:col>
      <xdr:colOff>637609</xdr:colOff>
      <xdr:row>433</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433</xdr:row>
      <xdr:rowOff>139928</xdr:rowOff>
    </xdr:from>
    <xdr:to>
      <xdr:col>14</xdr:col>
      <xdr:colOff>622393</xdr:colOff>
      <xdr:row>433</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433</xdr:row>
      <xdr:rowOff>170528</xdr:rowOff>
    </xdr:from>
    <xdr:to>
      <xdr:col>16</xdr:col>
      <xdr:colOff>591039</xdr:colOff>
      <xdr:row>433</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433</xdr:row>
      <xdr:rowOff>124448</xdr:rowOff>
    </xdr:from>
    <xdr:to>
      <xdr:col>18</xdr:col>
      <xdr:colOff>607215</xdr:colOff>
      <xdr:row>433</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433</xdr:row>
      <xdr:rowOff>155048</xdr:rowOff>
    </xdr:from>
    <xdr:to>
      <xdr:col>20</xdr:col>
      <xdr:colOff>622239</xdr:colOff>
      <xdr:row>433</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423</xdr:row>
      <xdr:rowOff>108591</xdr:rowOff>
    </xdr:from>
    <xdr:to>
      <xdr:col>24</xdr:col>
      <xdr:colOff>560351</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423</xdr:row>
      <xdr:rowOff>77991</xdr:rowOff>
    </xdr:from>
    <xdr:to>
      <xdr:col>22</xdr:col>
      <xdr:colOff>637411</xdr:colOff>
      <xdr:row>423</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423</xdr:row>
      <xdr:rowOff>124071</xdr:rowOff>
    </xdr:from>
    <xdr:to>
      <xdr:col>20</xdr:col>
      <xdr:colOff>669039</xdr:colOff>
      <xdr:row>423</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423</xdr:row>
      <xdr:rowOff>108591</xdr:rowOff>
    </xdr:from>
    <xdr:to>
      <xdr:col>18</xdr:col>
      <xdr:colOff>575535</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423</xdr:row>
      <xdr:rowOff>62511</xdr:rowOff>
    </xdr:from>
    <xdr:to>
      <xdr:col>16</xdr:col>
      <xdr:colOff>591039</xdr:colOff>
      <xdr:row>423</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423</xdr:row>
      <xdr:rowOff>24411</xdr:rowOff>
    </xdr:from>
    <xdr:to>
      <xdr:col>12</xdr:col>
      <xdr:colOff>624403</xdr:colOff>
      <xdr:row>423</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421</xdr:row>
      <xdr:rowOff>91996</xdr:rowOff>
    </xdr:from>
    <xdr:to>
      <xdr:col>8</xdr:col>
      <xdr:colOff>669074</xdr:colOff>
      <xdr:row>422</xdr:row>
      <xdr:rowOff>95249</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748048" y="1362613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421</xdr:row>
      <xdr:rowOff>92927</xdr:rowOff>
    </xdr:from>
    <xdr:to>
      <xdr:col>6</xdr:col>
      <xdr:colOff>743415</xdr:colOff>
      <xdr:row>422</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421</xdr:row>
      <xdr:rowOff>92927</xdr:rowOff>
    </xdr:from>
    <xdr:to>
      <xdr:col>4</xdr:col>
      <xdr:colOff>650489</xdr:colOff>
      <xdr:row>422</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421</xdr:row>
      <xdr:rowOff>102788</xdr:rowOff>
    </xdr:from>
    <xdr:to>
      <xdr:col>2</xdr:col>
      <xdr:colOff>553768</xdr:colOff>
      <xdr:row>421</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411</xdr:row>
      <xdr:rowOff>92375</xdr:rowOff>
    </xdr:from>
    <xdr:to>
      <xdr:col>26</xdr:col>
      <xdr:colOff>43618</xdr:colOff>
      <xdr:row>412</xdr:row>
      <xdr:rowOff>133350</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2479853" y="132889925"/>
          <a:ext cx="1471515" cy="4029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411</xdr:row>
      <xdr:rowOff>72946</xdr:rowOff>
    </xdr:from>
    <xdr:to>
      <xdr:col>24</xdr:col>
      <xdr:colOff>631903</xdr:colOff>
      <xdr:row>412</xdr:row>
      <xdr:rowOff>95249</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20522757" y="132870496"/>
          <a:ext cx="2016646" cy="3842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433</xdr:row>
      <xdr:rowOff>117878</xdr:rowOff>
    </xdr:from>
    <xdr:to>
      <xdr:col>22</xdr:col>
      <xdr:colOff>659410</xdr:colOff>
      <xdr:row>433</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58" name="Ink 857">
              <a:extLst>
                <a:ext uri="{FF2B5EF4-FFF2-40B4-BE49-F238E27FC236}">
                  <a16:creationId xmlns:a16="http://schemas.microsoft.com/office/drawing/2014/main" id="{54E74578-FC7C-E6CB-742C-69165FFC842F}"/>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433</xdr:row>
      <xdr:rowOff>173634</xdr:rowOff>
    </xdr:from>
    <xdr:to>
      <xdr:col>24</xdr:col>
      <xdr:colOff>603653</xdr:colOff>
      <xdr:row>433</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52" name="Ink 1551">
              <a:extLst>
                <a:ext uri="{FF2B5EF4-FFF2-40B4-BE49-F238E27FC236}">
                  <a16:creationId xmlns:a16="http://schemas.microsoft.com/office/drawing/2014/main" id="{F0878C90-B3B3-83CE-18FE-346F7B92D0B2}"/>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443</xdr:row>
      <xdr:rowOff>124996</xdr:rowOff>
    </xdr:from>
    <xdr:to>
      <xdr:col>2</xdr:col>
      <xdr:colOff>587441</xdr:colOff>
      <xdr:row>443</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859" name="Ink 858">
              <a:extLst>
                <a:ext uri="{FF2B5EF4-FFF2-40B4-BE49-F238E27FC236}">
                  <a16:creationId xmlns:a16="http://schemas.microsoft.com/office/drawing/2014/main" id="{F18B2DAB-8086-277C-3B2F-8D814714F1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421</xdr:row>
      <xdr:rowOff>107814</xdr:rowOff>
    </xdr:from>
    <xdr:to>
      <xdr:col>12</xdr:col>
      <xdr:colOff>635134</xdr:colOff>
      <xdr:row>422</xdr:row>
      <xdr:rowOff>133349</xdr:rowOff>
    </xdr:to>
    <xdr:sp macro="" textlink="">
      <xdr:nvSpPr>
        <xdr:cNvPr id="860" name="Freeform 10695">
          <a:extLst>
            <a:ext uri="{FF2B5EF4-FFF2-40B4-BE49-F238E27FC236}">
              <a16:creationId xmlns:a16="http://schemas.microsoft.com/office/drawing/2014/main" id="{7F77C39D-D786-FB2F-8848-01DCF9759D7E}"/>
            </a:ext>
          </a:extLst>
        </xdr:cNvPr>
        <xdr:cNvSpPr>
          <a:spLocks/>
        </xdr:cNvSpPr>
      </xdr:nvSpPr>
      <xdr:spPr bwMode="auto">
        <a:xfrm>
          <a:off x="8797996" y="1362772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660346</xdr:colOff>
      <xdr:row>421</xdr:row>
      <xdr:rowOff>113488</xdr:rowOff>
    </xdr:from>
    <xdr:to>
      <xdr:col>10</xdr:col>
      <xdr:colOff>661887</xdr:colOff>
      <xdr:row>422</xdr:row>
      <xdr:rowOff>209549</xdr:rowOff>
    </xdr:to>
    <xdr:sp macro="" textlink="">
      <xdr:nvSpPr>
        <xdr:cNvPr id="862" name="Freeform 10695">
          <a:extLst>
            <a:ext uri="{FF2B5EF4-FFF2-40B4-BE49-F238E27FC236}">
              <a16:creationId xmlns:a16="http://schemas.microsoft.com/office/drawing/2014/main" id="{DC3253E1-B198-3563-2A39-15BE9E864462}"/>
            </a:ext>
          </a:extLst>
        </xdr:cNvPr>
        <xdr:cNvSpPr>
          <a:spLocks/>
        </xdr:cNvSpPr>
      </xdr:nvSpPr>
      <xdr:spPr bwMode="auto">
        <a:xfrm>
          <a:off x="6794446" y="136282888"/>
          <a:ext cx="2039891" cy="4580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606498</xdr:colOff>
      <xdr:row>421</xdr:row>
      <xdr:rowOff>91996</xdr:rowOff>
    </xdr:from>
    <xdr:to>
      <xdr:col>14</xdr:col>
      <xdr:colOff>669076</xdr:colOff>
      <xdr:row>422</xdr:row>
      <xdr:rowOff>133349</xdr:rowOff>
    </xdr:to>
    <xdr:sp macro="" textlink="">
      <xdr:nvSpPr>
        <xdr:cNvPr id="910" name="Freeform 10695">
          <a:extLst>
            <a:ext uri="{FF2B5EF4-FFF2-40B4-BE49-F238E27FC236}">
              <a16:creationId xmlns:a16="http://schemas.microsoft.com/office/drawing/2014/main" id="{FCD6E7B1-1373-3EE2-207B-AF76E047419C}"/>
            </a:ext>
          </a:extLst>
        </xdr:cNvPr>
        <xdr:cNvSpPr>
          <a:spLocks/>
        </xdr:cNvSpPr>
      </xdr:nvSpPr>
      <xdr:spPr bwMode="auto">
        <a:xfrm>
          <a:off x="10779198" y="1362613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editAs="oneCell">
    <xdr:from>
      <xdr:col>4</xdr:col>
      <xdr:colOff>625181</xdr:colOff>
      <xdr:row>443</xdr:row>
      <xdr:rowOff>105946</xdr:rowOff>
    </xdr:from>
    <xdr:to>
      <xdr:col>4</xdr:col>
      <xdr:colOff>625541</xdr:colOff>
      <xdr:row>443</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04" name="Ink 1003">
              <a:extLst>
                <a:ext uri="{FF2B5EF4-FFF2-40B4-BE49-F238E27FC236}">
                  <a16:creationId xmlns:a16="http://schemas.microsoft.com/office/drawing/2014/main" id="{41A97984-B236-26D4-4821-74F55666C109}"/>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423</xdr:row>
      <xdr:rowOff>62511</xdr:rowOff>
    </xdr:from>
    <xdr:to>
      <xdr:col>14</xdr:col>
      <xdr:colOff>586303</xdr:colOff>
      <xdr:row>423</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1005" name="Ink 1004">
              <a:extLst>
                <a:ext uri="{FF2B5EF4-FFF2-40B4-BE49-F238E27FC236}">
                  <a16:creationId xmlns:a16="http://schemas.microsoft.com/office/drawing/2014/main" id="{4E3BFD16-3F6E-DF3E-58D5-FC8B50267339}"/>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423</xdr:row>
      <xdr:rowOff>24411</xdr:rowOff>
    </xdr:from>
    <xdr:to>
      <xdr:col>10</xdr:col>
      <xdr:colOff>662503</xdr:colOff>
      <xdr:row>423</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014" name="Ink 1013">
              <a:extLst>
                <a:ext uri="{FF2B5EF4-FFF2-40B4-BE49-F238E27FC236}">
                  <a16:creationId xmlns:a16="http://schemas.microsoft.com/office/drawing/2014/main" id="{0EF5A96B-BBE0-BA5D-62F3-F142025AA6B8}"/>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423</xdr:row>
      <xdr:rowOff>81561</xdr:rowOff>
    </xdr:from>
    <xdr:to>
      <xdr:col>8</xdr:col>
      <xdr:colOff>624403</xdr:colOff>
      <xdr:row>423</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1015" name="Ink 1014">
              <a:extLst>
                <a:ext uri="{FF2B5EF4-FFF2-40B4-BE49-F238E27FC236}">
                  <a16:creationId xmlns:a16="http://schemas.microsoft.com/office/drawing/2014/main" id="{C11C53EF-F0DC-0C8E-97AB-28057E2EB7AB}"/>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423</xdr:row>
      <xdr:rowOff>100611</xdr:rowOff>
    </xdr:from>
    <xdr:to>
      <xdr:col>6</xdr:col>
      <xdr:colOff>643453</xdr:colOff>
      <xdr:row>423</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16" name="Ink 1015">
              <a:extLst>
                <a:ext uri="{FF2B5EF4-FFF2-40B4-BE49-F238E27FC236}">
                  <a16:creationId xmlns:a16="http://schemas.microsoft.com/office/drawing/2014/main" id="{85DC781C-F8DD-4DE7-0948-697D95F8DC4C}"/>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628650</xdr:colOff>
      <xdr:row>441</xdr:row>
      <xdr:rowOff>114300</xdr:rowOff>
    </xdr:from>
    <xdr:to>
      <xdr:col>14</xdr:col>
      <xdr:colOff>557894</xdr:colOff>
      <xdr:row>442</xdr:row>
      <xdr:rowOff>20993</xdr:rowOff>
    </xdr:to>
    <xdr:sp macro="" textlink="">
      <xdr:nvSpPr>
        <xdr:cNvPr id="1017" name="Freeform 10695">
          <a:extLst>
            <a:ext uri="{FF2B5EF4-FFF2-40B4-BE49-F238E27FC236}">
              <a16:creationId xmlns:a16="http://schemas.microsoft.com/office/drawing/2014/main" id="{49163AF4-9382-42FF-B8AB-C4D309DC9CD5}"/>
            </a:ext>
          </a:extLst>
        </xdr:cNvPr>
        <xdr:cNvSpPr>
          <a:spLocks/>
        </xdr:cNvSpPr>
      </xdr:nvSpPr>
      <xdr:spPr bwMode="auto">
        <a:xfrm>
          <a:off x="10801350" y="14378940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423</xdr:row>
      <xdr:rowOff>119661</xdr:rowOff>
    </xdr:from>
    <xdr:to>
      <xdr:col>4</xdr:col>
      <xdr:colOff>605353</xdr:colOff>
      <xdr:row>423</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1018" name="Ink 1017">
              <a:extLst>
                <a:ext uri="{FF2B5EF4-FFF2-40B4-BE49-F238E27FC236}">
                  <a16:creationId xmlns:a16="http://schemas.microsoft.com/office/drawing/2014/main" id="{855815C7-B339-B4A8-EA2D-327C1E773AF7}"/>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413</xdr:row>
      <xdr:rowOff>32391</xdr:rowOff>
    </xdr:from>
    <xdr:to>
      <xdr:col>22</xdr:col>
      <xdr:colOff>636551</xdr:colOff>
      <xdr:row>413</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019" name="Ink 1018">
              <a:extLst>
                <a:ext uri="{FF2B5EF4-FFF2-40B4-BE49-F238E27FC236}">
                  <a16:creationId xmlns:a16="http://schemas.microsoft.com/office/drawing/2014/main" id="{EECEB961-7F05-225B-1410-4A07E13EEAA0}"/>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423</xdr:row>
      <xdr:rowOff>108591</xdr:rowOff>
    </xdr:from>
    <xdr:to>
      <xdr:col>2</xdr:col>
      <xdr:colOff>541301</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1020" name="Ink 1019">
              <a:extLst>
                <a:ext uri="{FF2B5EF4-FFF2-40B4-BE49-F238E27FC236}">
                  <a16:creationId xmlns:a16="http://schemas.microsoft.com/office/drawing/2014/main" id="{20E3F5A6-2085-1C1F-C660-0C51CDAEA890}"/>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441</xdr:row>
      <xdr:rowOff>133350</xdr:rowOff>
    </xdr:from>
    <xdr:to>
      <xdr:col>4</xdr:col>
      <xdr:colOff>595994</xdr:colOff>
      <xdr:row>442</xdr:row>
      <xdr:rowOff>40043</xdr:rowOff>
    </xdr:to>
    <xdr:sp macro="" textlink="">
      <xdr:nvSpPr>
        <xdr:cNvPr id="1021" name="Freeform 10695">
          <a:extLst>
            <a:ext uri="{FF2B5EF4-FFF2-40B4-BE49-F238E27FC236}">
              <a16:creationId xmlns:a16="http://schemas.microsoft.com/office/drawing/2014/main" id="{2CD4A772-0F09-CD39-AC22-2AB9BC22E6E7}"/>
            </a:ext>
          </a:extLst>
        </xdr:cNvPr>
        <xdr:cNvSpPr>
          <a:spLocks/>
        </xdr:cNvSpPr>
      </xdr:nvSpPr>
      <xdr:spPr bwMode="auto">
        <a:xfrm>
          <a:off x="819150" y="14380845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355</xdr:row>
      <xdr:rowOff>57150</xdr:rowOff>
    </xdr:from>
    <xdr:to>
      <xdr:col>3</xdr:col>
      <xdr:colOff>407826</xdr:colOff>
      <xdr:row>357</xdr:row>
      <xdr:rowOff>159663</xdr:rowOff>
    </xdr:to>
    <xdr:pic>
      <xdr:nvPicPr>
        <xdr:cNvPr id="1022" name="Picture 1021">
          <a:extLst>
            <a:ext uri="{FF2B5EF4-FFF2-40B4-BE49-F238E27FC236}">
              <a16:creationId xmlns:a16="http://schemas.microsoft.com/office/drawing/2014/main" id="{B1942213-F66B-8F0A-F111-88CDF16636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650" y="114623850"/>
          <a:ext cx="388776" cy="978813"/>
        </a:xfrm>
        <a:prstGeom prst="rect">
          <a:avLst/>
        </a:prstGeom>
      </xdr:spPr>
    </xdr:pic>
    <xdr:clientData/>
  </xdr:twoCellAnchor>
  <xdr:twoCellAnchor editAs="oneCell">
    <xdr:from>
      <xdr:col>24</xdr:col>
      <xdr:colOff>617141</xdr:colOff>
      <xdr:row>413</xdr:row>
      <xdr:rowOff>146691</xdr:rowOff>
    </xdr:from>
    <xdr:to>
      <xdr:col>24</xdr:col>
      <xdr:colOff>617501</xdr:colOff>
      <xdr:row>413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23" name="Ink 1022">
              <a:extLst>
                <a:ext uri="{FF2B5EF4-FFF2-40B4-BE49-F238E27FC236}">
                  <a16:creationId xmlns:a16="http://schemas.microsoft.com/office/drawing/2014/main" id="{C73A0257-F932-B7E8-AD7D-F23FF6851714}"/>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443</xdr:row>
      <xdr:rowOff>67846</xdr:rowOff>
    </xdr:from>
    <xdr:to>
      <xdr:col>6</xdr:col>
      <xdr:colOff>644591</xdr:colOff>
      <xdr:row>443</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473" name="Ink 1472">
              <a:extLst>
                <a:ext uri="{FF2B5EF4-FFF2-40B4-BE49-F238E27FC236}">
                  <a16:creationId xmlns:a16="http://schemas.microsoft.com/office/drawing/2014/main" id="{89A6E4AC-35A9-FF02-CDEB-755312EF48F9}"/>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441</xdr:row>
      <xdr:rowOff>127907</xdr:rowOff>
    </xdr:from>
    <xdr:to>
      <xdr:col>12</xdr:col>
      <xdr:colOff>606756</xdr:colOff>
      <xdr:row>442</xdr:row>
      <xdr:rowOff>50152</xdr:rowOff>
    </xdr:to>
    <xdr:sp macro="" textlink="">
      <xdr:nvSpPr>
        <xdr:cNvPr id="1474" name="Freeform 10695">
          <a:extLst>
            <a:ext uri="{FF2B5EF4-FFF2-40B4-BE49-F238E27FC236}">
              <a16:creationId xmlns:a16="http://schemas.microsoft.com/office/drawing/2014/main" id="{DB9998E1-8467-86BC-B771-DC86A47539EB}"/>
            </a:ext>
          </a:extLst>
        </xdr:cNvPr>
        <xdr:cNvSpPr>
          <a:spLocks/>
        </xdr:cNvSpPr>
      </xdr:nvSpPr>
      <xdr:spPr bwMode="auto">
        <a:xfrm>
          <a:off x="8832590" y="143803007"/>
          <a:ext cx="194686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441</xdr:row>
      <xdr:rowOff>131406</xdr:rowOff>
    </xdr:from>
    <xdr:to>
      <xdr:col>10</xdr:col>
      <xdr:colOff>681012</xdr:colOff>
      <xdr:row>442</xdr:row>
      <xdr:rowOff>53651</xdr:rowOff>
    </xdr:to>
    <xdr:sp macro="" textlink="">
      <xdr:nvSpPr>
        <xdr:cNvPr id="1475" name="Freeform 10695">
          <a:extLst>
            <a:ext uri="{FF2B5EF4-FFF2-40B4-BE49-F238E27FC236}">
              <a16:creationId xmlns:a16="http://schemas.microsoft.com/office/drawing/2014/main" id="{79FA3C2B-855F-F511-20B1-8A550F21E60D}"/>
            </a:ext>
          </a:extLst>
        </xdr:cNvPr>
        <xdr:cNvSpPr>
          <a:spLocks/>
        </xdr:cNvSpPr>
      </xdr:nvSpPr>
      <xdr:spPr bwMode="auto">
        <a:xfrm>
          <a:off x="6808236" y="14380650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441</xdr:row>
      <xdr:rowOff>150457</xdr:rowOff>
    </xdr:from>
    <xdr:to>
      <xdr:col>8</xdr:col>
      <xdr:colOff>694741</xdr:colOff>
      <xdr:row>442</xdr:row>
      <xdr:rowOff>57150</xdr:rowOff>
    </xdr:to>
    <xdr:sp macro="" textlink="">
      <xdr:nvSpPr>
        <xdr:cNvPr id="1476" name="Freeform 10695">
          <a:extLst>
            <a:ext uri="{FF2B5EF4-FFF2-40B4-BE49-F238E27FC236}">
              <a16:creationId xmlns:a16="http://schemas.microsoft.com/office/drawing/2014/main" id="{E3031EEA-CA0A-FD00-C49D-CAE914545CB7}"/>
            </a:ext>
          </a:extLst>
        </xdr:cNvPr>
        <xdr:cNvSpPr>
          <a:spLocks/>
        </xdr:cNvSpPr>
      </xdr:nvSpPr>
      <xdr:spPr bwMode="auto">
        <a:xfrm>
          <a:off x="4757835" y="143825557"/>
          <a:ext cx="2071006"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441</xdr:row>
      <xdr:rowOff>133351</xdr:rowOff>
    </xdr:from>
    <xdr:to>
      <xdr:col>6</xdr:col>
      <xdr:colOff>685800</xdr:colOff>
      <xdr:row>442</xdr:row>
      <xdr:rowOff>57151</xdr:rowOff>
    </xdr:to>
    <xdr:sp macro="" textlink="">
      <xdr:nvSpPr>
        <xdr:cNvPr id="1479" name="Freeform 10695">
          <a:extLst>
            <a:ext uri="{FF2B5EF4-FFF2-40B4-BE49-F238E27FC236}">
              <a16:creationId xmlns:a16="http://schemas.microsoft.com/office/drawing/2014/main" id="{6E5F8858-95C9-0031-95AA-E88B1A71069A}"/>
            </a:ext>
          </a:extLst>
        </xdr:cNvPr>
        <xdr:cNvSpPr>
          <a:spLocks/>
        </xdr:cNvSpPr>
      </xdr:nvSpPr>
      <xdr:spPr bwMode="auto">
        <a:xfrm>
          <a:off x="2700435" y="143808451"/>
          <a:ext cx="2062065" cy="2857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413</xdr:row>
      <xdr:rowOff>89541</xdr:rowOff>
    </xdr:from>
    <xdr:to>
      <xdr:col>4</xdr:col>
      <xdr:colOff>617501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477" name="Ink 1476">
              <a:extLst>
                <a:ext uri="{FF2B5EF4-FFF2-40B4-BE49-F238E27FC236}">
                  <a16:creationId xmlns:a16="http://schemas.microsoft.com/office/drawing/2014/main" id="{CEFCAC01-743F-4763-47F5-5D515D873B8B}"/>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413</xdr:row>
      <xdr:rowOff>89541</xdr:rowOff>
    </xdr:from>
    <xdr:to>
      <xdr:col>6</xdr:col>
      <xdr:colOff>655601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480" name="Ink 1479">
              <a:extLst>
                <a:ext uri="{FF2B5EF4-FFF2-40B4-BE49-F238E27FC236}">
                  <a16:creationId xmlns:a16="http://schemas.microsoft.com/office/drawing/2014/main" id="{84526815-0C19-1CAC-7594-8A9BC91961CA}"/>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413</xdr:row>
      <xdr:rowOff>70491</xdr:rowOff>
    </xdr:from>
    <xdr:to>
      <xdr:col>10</xdr:col>
      <xdr:colOff>636551</xdr:colOff>
      <xdr:row>413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483" name="Ink 1482">
              <a:extLst>
                <a:ext uri="{FF2B5EF4-FFF2-40B4-BE49-F238E27FC236}">
                  <a16:creationId xmlns:a16="http://schemas.microsoft.com/office/drawing/2014/main" id="{50D85215-2A2C-596C-8373-23BC6008100C}"/>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383</xdr:row>
      <xdr:rowOff>127641</xdr:rowOff>
    </xdr:from>
    <xdr:to>
      <xdr:col>8</xdr:col>
      <xdr:colOff>655601</xdr:colOff>
      <xdr:row>383</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484" name="Ink 1483">
              <a:extLst>
                <a:ext uri="{FF2B5EF4-FFF2-40B4-BE49-F238E27FC236}">
                  <a16:creationId xmlns:a16="http://schemas.microsoft.com/office/drawing/2014/main" id="{60D7B201-5B02-89AE-AEC7-E2A67362EA97}"/>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413</xdr:row>
      <xdr:rowOff>108591</xdr:rowOff>
    </xdr:from>
    <xdr:to>
      <xdr:col>14</xdr:col>
      <xdr:colOff>598451</xdr:colOff>
      <xdr:row>413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485" name="Ink 1484">
              <a:extLst>
                <a:ext uri="{FF2B5EF4-FFF2-40B4-BE49-F238E27FC236}">
                  <a16:creationId xmlns:a16="http://schemas.microsoft.com/office/drawing/2014/main" id="{8707039A-1CEA-2C61-09E7-FE2622F6B2EE}"/>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413</xdr:row>
      <xdr:rowOff>51441</xdr:rowOff>
    </xdr:from>
    <xdr:to>
      <xdr:col>16</xdr:col>
      <xdr:colOff>598451</xdr:colOff>
      <xdr:row>413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486" name="Ink 1485">
              <a:extLst>
                <a:ext uri="{FF2B5EF4-FFF2-40B4-BE49-F238E27FC236}">
                  <a16:creationId xmlns:a16="http://schemas.microsoft.com/office/drawing/2014/main" id="{34546672-7BA2-12C5-5A2B-0E83383D15DA}"/>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413</xdr:row>
      <xdr:rowOff>108591</xdr:rowOff>
    </xdr:from>
    <xdr:to>
      <xdr:col>18</xdr:col>
      <xdr:colOff>579401</xdr:colOff>
      <xdr:row>413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487" name="Ink 1486">
              <a:extLst>
                <a:ext uri="{FF2B5EF4-FFF2-40B4-BE49-F238E27FC236}">
                  <a16:creationId xmlns:a16="http://schemas.microsoft.com/office/drawing/2014/main" id="{258BBF9F-FF08-AEA1-06A3-1F65640977F3}"/>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413</xdr:row>
      <xdr:rowOff>146691</xdr:rowOff>
    </xdr:from>
    <xdr:to>
      <xdr:col>20</xdr:col>
      <xdr:colOff>636551</xdr:colOff>
      <xdr:row>413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489" name="Ink 1488">
              <a:extLst>
                <a:ext uri="{FF2B5EF4-FFF2-40B4-BE49-F238E27FC236}">
                  <a16:creationId xmlns:a16="http://schemas.microsoft.com/office/drawing/2014/main" id="{EDF73DC7-4E58-6131-B4EB-E4F655582829}"/>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314</xdr:row>
      <xdr:rowOff>193609</xdr:rowOff>
    </xdr:from>
    <xdr:to>
      <xdr:col>7</xdr:col>
      <xdr:colOff>421387</xdr:colOff>
      <xdr:row>316</xdr:row>
      <xdr:rowOff>277973</xdr:rowOff>
    </xdr:to>
    <xdr:pic>
      <xdr:nvPicPr>
        <xdr:cNvPr id="1490" name="Picture 1489">
          <a:extLst>
            <a:ext uri="{FF2B5EF4-FFF2-40B4-BE49-F238E27FC236}">
              <a16:creationId xmlns:a16="http://schemas.microsoft.com/office/drawing/2014/main" id="{A7587004-CBC4-B112-198E-20AE306A2B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4152" y="101006209"/>
          <a:ext cx="388385" cy="960664"/>
        </a:xfrm>
        <a:prstGeom prst="rect">
          <a:avLst/>
        </a:prstGeom>
      </xdr:spPr>
    </xdr:pic>
    <xdr:clientData/>
  </xdr:twoCellAnchor>
  <xdr:twoCellAnchor editAs="oneCell">
    <xdr:from>
      <xdr:col>13</xdr:col>
      <xdr:colOff>57150</xdr:colOff>
      <xdr:row>454</xdr:row>
      <xdr:rowOff>133350</xdr:rowOff>
    </xdr:from>
    <xdr:to>
      <xdr:col>13</xdr:col>
      <xdr:colOff>339942</xdr:colOff>
      <xdr:row>457</xdr:row>
      <xdr:rowOff>126583</xdr:rowOff>
    </xdr:to>
    <xdr:pic>
      <xdr:nvPicPr>
        <xdr:cNvPr id="1491" name="Picture 1490">
          <a:extLst>
            <a:ext uri="{FF2B5EF4-FFF2-40B4-BE49-F238E27FC236}">
              <a16:creationId xmlns:a16="http://schemas.microsoft.com/office/drawing/2014/main" id="{0E560EAC-3859-30AD-E7DE-EA24774F64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49050" y="148266150"/>
          <a:ext cx="282792" cy="1060033"/>
        </a:xfrm>
        <a:prstGeom prst="rect">
          <a:avLst/>
        </a:prstGeom>
      </xdr:spPr>
    </xdr:pic>
    <xdr:clientData/>
  </xdr:twoCellAnchor>
  <xdr:twoCellAnchor editAs="oneCell">
    <xdr:from>
      <xdr:col>11</xdr:col>
      <xdr:colOff>57150</xdr:colOff>
      <xdr:row>455</xdr:row>
      <xdr:rowOff>152400</xdr:rowOff>
    </xdr:from>
    <xdr:to>
      <xdr:col>11</xdr:col>
      <xdr:colOff>339942</xdr:colOff>
      <xdr:row>457</xdr:row>
      <xdr:rowOff>317083</xdr:rowOff>
    </xdr:to>
    <xdr:pic>
      <xdr:nvPicPr>
        <xdr:cNvPr id="1493" name="Picture 1492">
          <a:extLst>
            <a:ext uri="{FF2B5EF4-FFF2-40B4-BE49-F238E27FC236}">
              <a16:creationId xmlns:a16="http://schemas.microsoft.com/office/drawing/2014/main" id="{B8254882-071C-24B4-1A3D-9FE1EF6A00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86900" y="148456650"/>
          <a:ext cx="282792" cy="1060033"/>
        </a:xfrm>
        <a:prstGeom prst="rect">
          <a:avLst/>
        </a:prstGeom>
      </xdr:spPr>
    </xdr:pic>
    <xdr:clientData/>
  </xdr:twoCellAnchor>
  <xdr:twoCellAnchor editAs="oneCell">
    <xdr:from>
      <xdr:col>6</xdr:col>
      <xdr:colOff>655241</xdr:colOff>
      <xdr:row>383</xdr:row>
      <xdr:rowOff>32391</xdr:rowOff>
    </xdr:from>
    <xdr:to>
      <xdr:col>6</xdr:col>
      <xdr:colOff>655601</xdr:colOff>
      <xdr:row>383</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492" name="Ink 1491">
              <a:extLst>
                <a:ext uri="{FF2B5EF4-FFF2-40B4-BE49-F238E27FC236}">
                  <a16:creationId xmlns:a16="http://schemas.microsoft.com/office/drawing/2014/main" id="{53DEB442-F776-A933-B98A-47C2BEC2D8CE}"/>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413</xdr:row>
      <xdr:rowOff>89541</xdr:rowOff>
    </xdr:from>
    <xdr:to>
      <xdr:col>8</xdr:col>
      <xdr:colOff>636551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494" name="Ink 1493">
              <a:extLst>
                <a:ext uri="{FF2B5EF4-FFF2-40B4-BE49-F238E27FC236}">
                  <a16:creationId xmlns:a16="http://schemas.microsoft.com/office/drawing/2014/main" id="{20313F8F-DA28-5941-B380-8EF55435A25B}"/>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383</xdr:row>
      <xdr:rowOff>70491</xdr:rowOff>
    </xdr:from>
    <xdr:to>
      <xdr:col>12</xdr:col>
      <xdr:colOff>617501</xdr:colOff>
      <xdr:row>383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496" name="Ink 1495">
              <a:extLst>
                <a:ext uri="{FF2B5EF4-FFF2-40B4-BE49-F238E27FC236}">
                  <a16:creationId xmlns:a16="http://schemas.microsoft.com/office/drawing/2014/main" id="{63A83092-5FB1-2F10-D13F-406D2FD9A389}"/>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383</xdr:row>
      <xdr:rowOff>51441</xdr:rowOff>
    </xdr:from>
    <xdr:to>
      <xdr:col>10</xdr:col>
      <xdr:colOff>598451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497" name="Ink 1496">
              <a:extLst>
                <a:ext uri="{FF2B5EF4-FFF2-40B4-BE49-F238E27FC236}">
                  <a16:creationId xmlns:a16="http://schemas.microsoft.com/office/drawing/2014/main" id="{75124635-37FF-F294-5B0F-0AA0CEF02BDF}"/>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383</xdr:row>
      <xdr:rowOff>51441</xdr:rowOff>
    </xdr:from>
    <xdr:to>
      <xdr:col>14</xdr:col>
      <xdr:colOff>598451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495" name="Ink 1494">
              <a:extLst>
                <a:ext uri="{FF2B5EF4-FFF2-40B4-BE49-F238E27FC236}">
                  <a16:creationId xmlns:a16="http://schemas.microsoft.com/office/drawing/2014/main" id="{04EE074B-A9CC-4F77-B790-2C6755BDEA9C}"/>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383</xdr:row>
      <xdr:rowOff>51441</xdr:rowOff>
    </xdr:from>
    <xdr:to>
      <xdr:col>16</xdr:col>
      <xdr:colOff>560351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498" name="Ink 1497">
              <a:extLst>
                <a:ext uri="{FF2B5EF4-FFF2-40B4-BE49-F238E27FC236}">
                  <a16:creationId xmlns:a16="http://schemas.microsoft.com/office/drawing/2014/main" id="{F10F1FA1-B1FC-8C31-10C7-D38E8EC9FA88}"/>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383</xdr:row>
      <xdr:rowOff>108591</xdr:rowOff>
    </xdr:from>
    <xdr:to>
      <xdr:col>20</xdr:col>
      <xdr:colOff>636551</xdr:colOff>
      <xdr:row>383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499" name="Ink 1498">
              <a:extLst>
                <a:ext uri="{FF2B5EF4-FFF2-40B4-BE49-F238E27FC236}">
                  <a16:creationId xmlns:a16="http://schemas.microsoft.com/office/drawing/2014/main" id="{CBAE3CF7-F203-8440-C76A-99F5E36A508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443</xdr:row>
      <xdr:rowOff>86896</xdr:rowOff>
    </xdr:from>
    <xdr:to>
      <xdr:col>12</xdr:col>
      <xdr:colOff>568391</xdr:colOff>
      <xdr:row>443</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501" name="Ink 1500">
              <a:extLst>
                <a:ext uri="{FF2B5EF4-FFF2-40B4-BE49-F238E27FC236}">
                  <a16:creationId xmlns:a16="http://schemas.microsoft.com/office/drawing/2014/main" id="{E862642C-E6DE-A685-D5D4-CFDCA303C95D}"/>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443</xdr:row>
      <xdr:rowOff>29746</xdr:rowOff>
    </xdr:from>
    <xdr:to>
      <xdr:col>10</xdr:col>
      <xdr:colOff>625541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502" name="Ink 1501">
              <a:extLst>
                <a:ext uri="{FF2B5EF4-FFF2-40B4-BE49-F238E27FC236}">
                  <a16:creationId xmlns:a16="http://schemas.microsoft.com/office/drawing/2014/main" id="{070947CE-9677-0880-9C84-3F474ABBF4EE}"/>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443</xdr:row>
      <xdr:rowOff>29746</xdr:rowOff>
    </xdr:from>
    <xdr:to>
      <xdr:col>8</xdr:col>
      <xdr:colOff>644591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503" name="Ink 1502">
              <a:extLst>
                <a:ext uri="{FF2B5EF4-FFF2-40B4-BE49-F238E27FC236}">
                  <a16:creationId xmlns:a16="http://schemas.microsoft.com/office/drawing/2014/main" id="{57EDB9DA-FC06-A1AE-8210-5658ACEB8E9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324</xdr:row>
      <xdr:rowOff>146408</xdr:rowOff>
    </xdr:from>
    <xdr:ext cx="351756" cy="863642"/>
    <xdr:pic>
      <xdr:nvPicPr>
        <xdr:cNvPr id="1504" name="Picture 1503">
          <a:extLst>
            <a:ext uri="{FF2B5EF4-FFF2-40B4-BE49-F238E27FC236}">
              <a16:creationId xmlns:a16="http://schemas.microsoft.com/office/drawing/2014/main" id="{83ABA7FB-3455-4A6B-BE5B-8D2FA650B7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23246" y="104235608"/>
          <a:ext cx="351756" cy="863642"/>
        </a:xfrm>
        <a:prstGeom prst="rect">
          <a:avLst/>
        </a:prstGeom>
      </xdr:spPr>
    </xdr:pic>
    <xdr:clientData/>
  </xdr:oneCellAnchor>
  <xdr:twoCellAnchor editAs="oneCell">
    <xdr:from>
      <xdr:col>14</xdr:col>
      <xdr:colOff>606131</xdr:colOff>
      <xdr:row>443</xdr:row>
      <xdr:rowOff>10696</xdr:rowOff>
    </xdr:from>
    <xdr:to>
      <xdr:col>14</xdr:col>
      <xdr:colOff>606491</xdr:colOff>
      <xdr:row>443</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505" name="Ink 1504">
              <a:extLst>
                <a:ext uri="{FF2B5EF4-FFF2-40B4-BE49-F238E27FC236}">
                  <a16:creationId xmlns:a16="http://schemas.microsoft.com/office/drawing/2014/main" id="{5F6FE424-39D1-84D2-8800-8CC06A118C45}"/>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442</xdr:row>
      <xdr:rowOff>353596</xdr:rowOff>
    </xdr:from>
    <xdr:to>
      <xdr:col>24</xdr:col>
      <xdr:colOff>606491</xdr:colOff>
      <xdr:row>442</xdr:row>
      <xdr:rowOff>353956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506" name="Ink 1505">
              <a:extLst>
                <a:ext uri="{FF2B5EF4-FFF2-40B4-BE49-F238E27FC236}">
                  <a16:creationId xmlns:a16="http://schemas.microsoft.com/office/drawing/2014/main" id="{03B2C908-73ED-78A1-9479-05B45EFE2516}"/>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443</xdr:row>
      <xdr:rowOff>29746</xdr:rowOff>
    </xdr:from>
    <xdr:to>
      <xdr:col>16</xdr:col>
      <xdr:colOff>625541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507" name="Ink 1506">
              <a:extLst>
                <a:ext uri="{FF2B5EF4-FFF2-40B4-BE49-F238E27FC236}">
                  <a16:creationId xmlns:a16="http://schemas.microsoft.com/office/drawing/2014/main" id="{D40989F2-C48E-969D-6907-4ED8A314016B}"/>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443</xdr:row>
      <xdr:rowOff>67846</xdr:rowOff>
    </xdr:from>
    <xdr:to>
      <xdr:col>20</xdr:col>
      <xdr:colOff>644591</xdr:colOff>
      <xdr:row>443</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508" name="Ink 1507">
              <a:extLst>
                <a:ext uri="{FF2B5EF4-FFF2-40B4-BE49-F238E27FC236}">
                  <a16:creationId xmlns:a16="http://schemas.microsoft.com/office/drawing/2014/main" id="{FB6BAAAB-800E-154A-2C08-1E16BCE0822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11</xdr:col>
      <xdr:colOff>38100</xdr:colOff>
      <xdr:row>73</xdr:row>
      <xdr:rowOff>95250</xdr:rowOff>
    </xdr:from>
    <xdr:to>
      <xdr:col>11</xdr:col>
      <xdr:colOff>536707</xdr:colOff>
      <xdr:row>75</xdr:row>
      <xdr:rowOff>299523</xdr:rowOff>
    </xdr:to>
    <xdr:pic>
      <xdr:nvPicPr>
        <xdr:cNvPr id="1513" name="Picture 1512">
          <a:extLst>
            <a:ext uri="{FF2B5EF4-FFF2-40B4-BE49-F238E27FC236}">
              <a16:creationId xmlns:a16="http://schemas.microsoft.com/office/drawing/2014/main" id="{92A5E6DE-11F9-770B-8A95-7646F99944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67850" y="24707850"/>
          <a:ext cx="498607" cy="1042473"/>
        </a:xfrm>
        <a:prstGeom prst="rect">
          <a:avLst/>
        </a:prstGeom>
      </xdr:spPr>
    </xdr:pic>
    <xdr:clientData/>
  </xdr:twoCellAnchor>
  <xdr:twoCellAnchor>
    <xdr:from>
      <xdr:col>6</xdr:col>
      <xdr:colOff>671348</xdr:colOff>
      <xdr:row>411</xdr:row>
      <xdr:rowOff>95250</xdr:rowOff>
    </xdr:from>
    <xdr:to>
      <xdr:col>8</xdr:col>
      <xdr:colOff>669074</xdr:colOff>
      <xdr:row>412</xdr:row>
      <xdr:rowOff>110335</xdr:rowOff>
    </xdr:to>
    <xdr:sp macro="" textlink="">
      <xdr:nvSpPr>
        <xdr:cNvPr id="1528" name="Freeform 10695">
          <a:extLst>
            <a:ext uri="{FF2B5EF4-FFF2-40B4-BE49-F238E27FC236}">
              <a16:creationId xmlns:a16="http://schemas.microsoft.com/office/drawing/2014/main" id="{EA64C567-0F5D-F2E8-E8D4-CB6CF58F04F3}"/>
            </a:ext>
          </a:extLst>
        </xdr:cNvPr>
        <xdr:cNvSpPr>
          <a:spLocks/>
        </xdr:cNvSpPr>
      </xdr:nvSpPr>
      <xdr:spPr bwMode="auto">
        <a:xfrm>
          <a:off x="4748048" y="132892800"/>
          <a:ext cx="2055126" cy="3770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411</xdr:row>
      <xdr:rowOff>111977</xdr:rowOff>
    </xdr:from>
    <xdr:to>
      <xdr:col>6</xdr:col>
      <xdr:colOff>724365</xdr:colOff>
      <xdr:row>412</xdr:row>
      <xdr:rowOff>114300</xdr:rowOff>
    </xdr:to>
    <xdr:sp macro="" textlink="">
      <xdr:nvSpPr>
        <xdr:cNvPr id="1529" name="Freeform 10695">
          <a:extLst>
            <a:ext uri="{FF2B5EF4-FFF2-40B4-BE49-F238E27FC236}">
              <a16:creationId xmlns:a16="http://schemas.microsoft.com/office/drawing/2014/main" id="{F32AB333-0C43-9C8B-7DF1-9A89929E07C7}"/>
            </a:ext>
          </a:extLst>
        </xdr:cNvPr>
        <xdr:cNvSpPr>
          <a:spLocks/>
        </xdr:cNvSpPr>
      </xdr:nvSpPr>
      <xdr:spPr bwMode="auto">
        <a:xfrm>
          <a:off x="2661406" y="132909527"/>
          <a:ext cx="2139659" cy="3642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411</xdr:row>
      <xdr:rowOff>111977</xdr:rowOff>
    </xdr:from>
    <xdr:to>
      <xdr:col>4</xdr:col>
      <xdr:colOff>631439</xdr:colOff>
      <xdr:row>412</xdr:row>
      <xdr:rowOff>31566</xdr:rowOff>
    </xdr:to>
    <xdr:sp macro="" textlink="">
      <xdr:nvSpPr>
        <xdr:cNvPr id="1530" name="Freeform 10695">
          <a:extLst>
            <a:ext uri="{FF2B5EF4-FFF2-40B4-BE49-F238E27FC236}">
              <a16:creationId xmlns:a16="http://schemas.microsoft.com/office/drawing/2014/main" id="{149DE3A9-9111-AB4D-9991-59645FD73BFD}"/>
            </a:ext>
          </a:extLst>
        </xdr:cNvPr>
        <xdr:cNvSpPr>
          <a:spLocks/>
        </xdr:cNvSpPr>
      </xdr:nvSpPr>
      <xdr:spPr bwMode="auto">
        <a:xfrm>
          <a:off x="673341" y="13369057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606496</xdr:colOff>
      <xdr:row>411</xdr:row>
      <xdr:rowOff>88764</xdr:rowOff>
    </xdr:from>
    <xdr:to>
      <xdr:col>18</xdr:col>
      <xdr:colOff>654184</xdr:colOff>
      <xdr:row>412</xdr:row>
      <xdr:rowOff>133349</xdr:rowOff>
    </xdr:to>
    <xdr:sp macro="" textlink="">
      <xdr:nvSpPr>
        <xdr:cNvPr id="1531" name="Freeform 10695">
          <a:extLst>
            <a:ext uri="{FF2B5EF4-FFF2-40B4-BE49-F238E27FC236}">
              <a16:creationId xmlns:a16="http://schemas.microsoft.com/office/drawing/2014/main" id="{0DFAFB06-1B7F-868D-132E-979D755173F7}"/>
            </a:ext>
          </a:extLst>
        </xdr:cNvPr>
        <xdr:cNvSpPr>
          <a:spLocks/>
        </xdr:cNvSpPr>
      </xdr:nvSpPr>
      <xdr:spPr bwMode="auto">
        <a:xfrm>
          <a:off x="14646346" y="132886314"/>
          <a:ext cx="2009838" cy="4065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411</xdr:row>
      <xdr:rowOff>94439</xdr:rowOff>
    </xdr:from>
    <xdr:to>
      <xdr:col>16</xdr:col>
      <xdr:colOff>661887</xdr:colOff>
      <xdr:row>412</xdr:row>
      <xdr:rowOff>114301</xdr:rowOff>
    </xdr:to>
    <xdr:sp macro="" textlink="">
      <xdr:nvSpPr>
        <xdr:cNvPr id="1532" name="Freeform 10695">
          <a:extLst>
            <a:ext uri="{FF2B5EF4-FFF2-40B4-BE49-F238E27FC236}">
              <a16:creationId xmlns:a16="http://schemas.microsoft.com/office/drawing/2014/main" id="{1FE1D0B4-6414-AD47-CC08-50873C1DD1A5}"/>
            </a:ext>
          </a:extLst>
        </xdr:cNvPr>
        <xdr:cNvSpPr>
          <a:spLocks/>
        </xdr:cNvSpPr>
      </xdr:nvSpPr>
      <xdr:spPr bwMode="auto">
        <a:xfrm>
          <a:off x="12725400" y="132891989"/>
          <a:ext cx="1976337" cy="3818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411</xdr:row>
      <xdr:rowOff>111046</xdr:rowOff>
    </xdr:from>
    <xdr:to>
      <xdr:col>20</xdr:col>
      <xdr:colOff>707176</xdr:colOff>
      <xdr:row>412</xdr:row>
      <xdr:rowOff>190499</xdr:rowOff>
    </xdr:to>
    <xdr:sp macro="" textlink="">
      <xdr:nvSpPr>
        <xdr:cNvPr id="1533" name="Freeform 10695">
          <a:extLst>
            <a:ext uri="{FF2B5EF4-FFF2-40B4-BE49-F238E27FC236}">
              <a16:creationId xmlns:a16="http://schemas.microsoft.com/office/drawing/2014/main" id="{5EF22282-AA66-0257-EA09-BC9DE5931881}"/>
            </a:ext>
          </a:extLst>
        </xdr:cNvPr>
        <xdr:cNvSpPr>
          <a:spLocks/>
        </xdr:cNvSpPr>
      </xdr:nvSpPr>
      <xdr:spPr bwMode="auto">
        <a:xfrm>
          <a:off x="16608498" y="132908596"/>
          <a:ext cx="2024728" cy="441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411</xdr:row>
      <xdr:rowOff>95250</xdr:rowOff>
    </xdr:from>
    <xdr:to>
      <xdr:col>12</xdr:col>
      <xdr:colOff>654184</xdr:colOff>
      <xdr:row>412</xdr:row>
      <xdr:rowOff>158973</xdr:rowOff>
    </xdr:to>
    <xdr:sp macro="" textlink="">
      <xdr:nvSpPr>
        <xdr:cNvPr id="1534" name="Freeform 10695">
          <a:extLst>
            <a:ext uri="{FF2B5EF4-FFF2-40B4-BE49-F238E27FC236}">
              <a16:creationId xmlns:a16="http://schemas.microsoft.com/office/drawing/2014/main" id="{399CD5A9-F838-7BD0-42D5-89FF1D7F6B54}"/>
            </a:ext>
          </a:extLst>
        </xdr:cNvPr>
        <xdr:cNvSpPr>
          <a:spLocks/>
        </xdr:cNvSpPr>
      </xdr:nvSpPr>
      <xdr:spPr bwMode="auto">
        <a:xfrm>
          <a:off x="8817046" y="132892800"/>
          <a:ext cx="2009838" cy="4256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411</xdr:row>
      <xdr:rowOff>75388</xdr:rowOff>
    </xdr:from>
    <xdr:to>
      <xdr:col>10</xdr:col>
      <xdr:colOff>642837</xdr:colOff>
      <xdr:row>412</xdr:row>
      <xdr:rowOff>114299</xdr:rowOff>
    </xdr:to>
    <xdr:sp macro="" textlink="">
      <xdr:nvSpPr>
        <xdr:cNvPr id="1535" name="Freeform 10695">
          <a:extLst>
            <a:ext uri="{FF2B5EF4-FFF2-40B4-BE49-F238E27FC236}">
              <a16:creationId xmlns:a16="http://schemas.microsoft.com/office/drawing/2014/main" id="{DDE6A213-052D-621F-24C1-C28C7F6C1BF1}"/>
            </a:ext>
          </a:extLst>
        </xdr:cNvPr>
        <xdr:cNvSpPr>
          <a:spLocks/>
        </xdr:cNvSpPr>
      </xdr:nvSpPr>
      <xdr:spPr bwMode="auto">
        <a:xfrm>
          <a:off x="6775396" y="132872938"/>
          <a:ext cx="2039891" cy="4008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411</xdr:row>
      <xdr:rowOff>72946</xdr:rowOff>
    </xdr:from>
    <xdr:to>
      <xdr:col>14</xdr:col>
      <xdr:colOff>630976</xdr:colOff>
      <xdr:row>412</xdr:row>
      <xdr:rowOff>171449</xdr:rowOff>
    </xdr:to>
    <xdr:sp macro="" textlink="">
      <xdr:nvSpPr>
        <xdr:cNvPr id="1536" name="Freeform 10695">
          <a:extLst>
            <a:ext uri="{FF2B5EF4-FFF2-40B4-BE49-F238E27FC236}">
              <a16:creationId xmlns:a16="http://schemas.microsoft.com/office/drawing/2014/main" id="{3E880C31-49B3-3722-2A33-7DBD787F43E5}"/>
            </a:ext>
          </a:extLst>
        </xdr:cNvPr>
        <xdr:cNvSpPr>
          <a:spLocks/>
        </xdr:cNvSpPr>
      </xdr:nvSpPr>
      <xdr:spPr bwMode="auto">
        <a:xfrm>
          <a:off x="10741098" y="132870496"/>
          <a:ext cx="2024728" cy="4604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413</xdr:row>
      <xdr:rowOff>108591</xdr:rowOff>
    </xdr:from>
    <xdr:to>
      <xdr:col>2</xdr:col>
      <xdr:colOff>560351</xdr:colOff>
      <xdr:row>413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488" name="Ink 1487">
              <a:extLst>
                <a:ext uri="{FF2B5EF4-FFF2-40B4-BE49-F238E27FC236}">
                  <a16:creationId xmlns:a16="http://schemas.microsoft.com/office/drawing/2014/main" id="{D1E54B08-143E-C345-1990-D365E93FB169}"/>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403</xdr:row>
      <xdr:rowOff>51441</xdr:rowOff>
    </xdr:from>
    <xdr:to>
      <xdr:col>24</xdr:col>
      <xdr:colOff>579401</xdr:colOff>
      <xdr:row>403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514" name="Ink 1513">
              <a:extLst>
                <a:ext uri="{FF2B5EF4-FFF2-40B4-BE49-F238E27FC236}">
                  <a16:creationId xmlns:a16="http://schemas.microsoft.com/office/drawing/2014/main" id="{A9792590-8C50-81F3-9560-0B8D8E0532FA}"/>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403</xdr:row>
      <xdr:rowOff>108591</xdr:rowOff>
    </xdr:from>
    <xdr:to>
      <xdr:col>22</xdr:col>
      <xdr:colOff>598451</xdr:colOff>
      <xdr:row>403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515" name="Ink 1514">
              <a:extLst>
                <a:ext uri="{FF2B5EF4-FFF2-40B4-BE49-F238E27FC236}">
                  <a16:creationId xmlns:a16="http://schemas.microsoft.com/office/drawing/2014/main" id="{46D8C83F-309D-15D9-EF32-FEDF1C21E963}"/>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403</xdr:row>
      <xdr:rowOff>13341</xdr:rowOff>
    </xdr:from>
    <xdr:to>
      <xdr:col>18</xdr:col>
      <xdr:colOff>579401</xdr:colOff>
      <xdr:row>403</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516" name="Ink 1515">
              <a:extLst>
                <a:ext uri="{FF2B5EF4-FFF2-40B4-BE49-F238E27FC236}">
                  <a16:creationId xmlns:a16="http://schemas.microsoft.com/office/drawing/2014/main" id="{38579977-320F-485A-5CC1-0894ED40484B}"/>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403</xdr:row>
      <xdr:rowOff>70491</xdr:rowOff>
    </xdr:from>
    <xdr:to>
      <xdr:col>20</xdr:col>
      <xdr:colOff>674651</xdr:colOff>
      <xdr:row>403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517" name="Ink 1516">
              <a:extLst>
                <a:ext uri="{FF2B5EF4-FFF2-40B4-BE49-F238E27FC236}">
                  <a16:creationId xmlns:a16="http://schemas.microsoft.com/office/drawing/2014/main" id="{89F26B38-5A8C-2116-B9E0-F9F9EA6460AE}"/>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403</xdr:row>
      <xdr:rowOff>70491</xdr:rowOff>
    </xdr:from>
    <xdr:to>
      <xdr:col>14</xdr:col>
      <xdr:colOff>560351</xdr:colOff>
      <xdr:row>403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518" name="Ink 1517">
              <a:extLst>
                <a:ext uri="{FF2B5EF4-FFF2-40B4-BE49-F238E27FC236}">
                  <a16:creationId xmlns:a16="http://schemas.microsoft.com/office/drawing/2014/main" id="{0E52E9BD-AC5D-5FBE-4D85-182CCEF26BE0}"/>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403</xdr:row>
      <xdr:rowOff>70491</xdr:rowOff>
    </xdr:from>
    <xdr:to>
      <xdr:col>16</xdr:col>
      <xdr:colOff>598451</xdr:colOff>
      <xdr:row>403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519" name="Ink 1518">
              <a:extLst>
                <a:ext uri="{FF2B5EF4-FFF2-40B4-BE49-F238E27FC236}">
                  <a16:creationId xmlns:a16="http://schemas.microsoft.com/office/drawing/2014/main" id="{B616CAC9-D70C-8F59-9950-7870D759239F}"/>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403</xdr:row>
      <xdr:rowOff>146691</xdr:rowOff>
    </xdr:from>
    <xdr:to>
      <xdr:col>12</xdr:col>
      <xdr:colOff>636551</xdr:colOff>
      <xdr:row>403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520" name="Ink 1519">
              <a:extLst>
                <a:ext uri="{FF2B5EF4-FFF2-40B4-BE49-F238E27FC236}">
                  <a16:creationId xmlns:a16="http://schemas.microsoft.com/office/drawing/2014/main" id="{65019624-C95A-F9C4-8488-9304863E3E17}"/>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383</xdr:row>
      <xdr:rowOff>165741</xdr:rowOff>
    </xdr:from>
    <xdr:to>
      <xdr:col>22</xdr:col>
      <xdr:colOff>636551</xdr:colOff>
      <xdr:row>383</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522" name="Ink 1521">
              <a:extLst>
                <a:ext uri="{FF2B5EF4-FFF2-40B4-BE49-F238E27FC236}">
                  <a16:creationId xmlns:a16="http://schemas.microsoft.com/office/drawing/2014/main" id="{323756A1-4165-CEDC-B60A-20820981552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383</xdr:row>
      <xdr:rowOff>146691</xdr:rowOff>
    </xdr:from>
    <xdr:to>
      <xdr:col>24</xdr:col>
      <xdr:colOff>579401</xdr:colOff>
      <xdr:row>383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523" name="Ink 1522">
              <a:extLst>
                <a:ext uri="{FF2B5EF4-FFF2-40B4-BE49-F238E27FC236}">
                  <a16:creationId xmlns:a16="http://schemas.microsoft.com/office/drawing/2014/main" id="{A5100D34-D9BF-E08E-C5CD-AEF986E2A69C}"/>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383</xdr:row>
      <xdr:rowOff>13341</xdr:rowOff>
    </xdr:from>
    <xdr:to>
      <xdr:col>4</xdr:col>
      <xdr:colOff>617501</xdr:colOff>
      <xdr:row>383</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12" name="Ink 1011">
              <a:extLst>
                <a:ext uri="{FF2B5EF4-FFF2-40B4-BE49-F238E27FC236}">
                  <a16:creationId xmlns:a16="http://schemas.microsoft.com/office/drawing/2014/main" id="{0AA3869F-E52F-B317-2C53-F2ABF3C41E1F}"/>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383</xdr:row>
      <xdr:rowOff>51441</xdr:rowOff>
    </xdr:from>
    <xdr:to>
      <xdr:col>2</xdr:col>
      <xdr:colOff>598451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500" name="Ink 1499">
              <a:extLst>
                <a:ext uri="{FF2B5EF4-FFF2-40B4-BE49-F238E27FC236}">
                  <a16:creationId xmlns:a16="http://schemas.microsoft.com/office/drawing/2014/main" id="{664476BC-074F-CE2E-AAD1-4EBDC69B819D}"/>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373</xdr:row>
      <xdr:rowOff>70491</xdr:rowOff>
    </xdr:from>
    <xdr:to>
      <xdr:col>24</xdr:col>
      <xdr:colOff>579401</xdr:colOff>
      <xdr:row>373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13" name="Ink 1012">
              <a:extLst>
                <a:ext uri="{FF2B5EF4-FFF2-40B4-BE49-F238E27FC236}">
                  <a16:creationId xmlns:a16="http://schemas.microsoft.com/office/drawing/2014/main" id="{78DD6D65-873D-6E4F-5EDB-64BCEEA53A6B}"/>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373</xdr:row>
      <xdr:rowOff>127641</xdr:rowOff>
    </xdr:from>
    <xdr:to>
      <xdr:col>20</xdr:col>
      <xdr:colOff>636551</xdr:colOff>
      <xdr:row>373</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521" name="Ink 1520">
              <a:extLst>
                <a:ext uri="{FF2B5EF4-FFF2-40B4-BE49-F238E27FC236}">
                  <a16:creationId xmlns:a16="http://schemas.microsoft.com/office/drawing/2014/main" id="{BDE05491-18C4-FEDE-9291-8B3BE43A834B}"/>
                </a:ext>
              </a:extLst>
            </xdr14:cNvPr>
            <xdr14:cNvContentPartPr/>
          </xdr14:nvContentPartPr>
          <xdr14:nvPr macro=""/>
          <xdr14:xfrm>
            <a:off x="1856224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373</xdr:row>
      <xdr:rowOff>32391</xdr:rowOff>
    </xdr:from>
    <xdr:to>
      <xdr:col>22</xdr:col>
      <xdr:colOff>636551</xdr:colOff>
      <xdr:row>373</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524" name="Ink 1523">
              <a:extLst>
                <a:ext uri="{FF2B5EF4-FFF2-40B4-BE49-F238E27FC236}">
                  <a16:creationId xmlns:a16="http://schemas.microsoft.com/office/drawing/2014/main" id="{E3895C23-D407-BC63-FDA0-A0E26DAFA1CA}"/>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443</xdr:row>
      <xdr:rowOff>29746</xdr:rowOff>
    </xdr:from>
    <xdr:to>
      <xdr:col>18</xdr:col>
      <xdr:colOff>587441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525" name="Ink 1524">
              <a:extLst>
                <a:ext uri="{FF2B5EF4-FFF2-40B4-BE49-F238E27FC236}">
                  <a16:creationId xmlns:a16="http://schemas.microsoft.com/office/drawing/2014/main" id="{726DC7CF-6CC1-20A4-08A1-A53A9F903A21}"/>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421</xdr:row>
      <xdr:rowOff>92841</xdr:rowOff>
    </xdr:from>
    <xdr:to>
      <xdr:col>26</xdr:col>
      <xdr:colOff>43154</xdr:colOff>
      <xdr:row>422</xdr:row>
      <xdr:rowOff>171450</xdr:rowOff>
    </xdr:to>
    <xdr:sp macro="" textlink="">
      <xdr:nvSpPr>
        <xdr:cNvPr id="1527" name="Freeform 10695">
          <a:extLst>
            <a:ext uri="{FF2B5EF4-FFF2-40B4-BE49-F238E27FC236}">
              <a16:creationId xmlns:a16="http://schemas.microsoft.com/office/drawing/2014/main" id="{BFEE9731-CB58-DE57-2517-0974587A6DF6}"/>
            </a:ext>
          </a:extLst>
        </xdr:cNvPr>
        <xdr:cNvSpPr>
          <a:spLocks/>
        </xdr:cNvSpPr>
      </xdr:nvSpPr>
      <xdr:spPr bwMode="auto">
        <a:xfrm>
          <a:off x="22479389" y="1362622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22</xdr:col>
      <xdr:colOff>672193</xdr:colOff>
      <xdr:row>421</xdr:row>
      <xdr:rowOff>89807</xdr:rowOff>
    </xdr:from>
    <xdr:to>
      <xdr:col>24</xdr:col>
      <xdr:colOff>579153</xdr:colOff>
      <xdr:row>422</xdr:row>
      <xdr:rowOff>190500</xdr:rowOff>
    </xdr:to>
    <xdr:sp macro="" textlink="">
      <xdr:nvSpPr>
        <xdr:cNvPr id="1537" name="Freeform 10695">
          <a:extLst>
            <a:ext uri="{FF2B5EF4-FFF2-40B4-BE49-F238E27FC236}">
              <a16:creationId xmlns:a16="http://schemas.microsoft.com/office/drawing/2014/main" id="{D4D16B92-439D-86E8-E7A7-DD0481A52418}"/>
            </a:ext>
          </a:extLst>
        </xdr:cNvPr>
        <xdr:cNvSpPr>
          <a:spLocks/>
        </xdr:cNvSpPr>
      </xdr:nvSpPr>
      <xdr:spPr bwMode="auto">
        <a:xfrm>
          <a:off x="20560393" y="1362592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20</xdr:col>
      <xdr:colOff>618542</xdr:colOff>
      <xdr:row>421</xdr:row>
      <xdr:rowOff>95250</xdr:rowOff>
    </xdr:from>
    <xdr:to>
      <xdr:col>22</xdr:col>
      <xdr:colOff>727399</xdr:colOff>
      <xdr:row>422</xdr:row>
      <xdr:rowOff>171450</xdr:rowOff>
    </xdr:to>
    <xdr:sp macro="" textlink="">
      <xdr:nvSpPr>
        <xdr:cNvPr id="1538" name="Freeform 10695">
          <a:extLst>
            <a:ext uri="{FF2B5EF4-FFF2-40B4-BE49-F238E27FC236}">
              <a16:creationId xmlns:a16="http://schemas.microsoft.com/office/drawing/2014/main" id="{2CC117CF-9AA6-0D9F-35F2-6E045F573EA1}"/>
            </a:ext>
          </a:extLst>
        </xdr:cNvPr>
        <xdr:cNvSpPr>
          <a:spLocks/>
        </xdr:cNvSpPr>
      </xdr:nvSpPr>
      <xdr:spPr bwMode="auto">
        <a:xfrm>
          <a:off x="18544592" y="1362646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18</xdr:col>
      <xdr:colOff>625540</xdr:colOff>
      <xdr:row>421</xdr:row>
      <xdr:rowOff>86308</xdr:rowOff>
    </xdr:from>
    <xdr:to>
      <xdr:col>20</xdr:col>
      <xdr:colOff>594704</xdr:colOff>
      <xdr:row>422</xdr:row>
      <xdr:rowOff>152400</xdr:rowOff>
    </xdr:to>
    <xdr:sp macro="" textlink="">
      <xdr:nvSpPr>
        <xdr:cNvPr id="1539" name="Freeform 10695">
          <a:extLst>
            <a:ext uri="{FF2B5EF4-FFF2-40B4-BE49-F238E27FC236}">
              <a16:creationId xmlns:a16="http://schemas.microsoft.com/office/drawing/2014/main" id="{1668E1A4-0A14-4A7B-E418-A190A3C25081}"/>
            </a:ext>
          </a:extLst>
        </xdr:cNvPr>
        <xdr:cNvSpPr>
          <a:spLocks/>
        </xdr:cNvSpPr>
      </xdr:nvSpPr>
      <xdr:spPr bwMode="auto">
        <a:xfrm>
          <a:off x="16627540" y="1362557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16</xdr:col>
      <xdr:colOff>602990</xdr:colOff>
      <xdr:row>421</xdr:row>
      <xdr:rowOff>70757</xdr:rowOff>
    </xdr:from>
    <xdr:to>
      <xdr:col>18</xdr:col>
      <xdr:colOff>587706</xdr:colOff>
      <xdr:row>422</xdr:row>
      <xdr:rowOff>152400</xdr:rowOff>
    </xdr:to>
    <xdr:sp macro="" textlink="">
      <xdr:nvSpPr>
        <xdr:cNvPr id="1540" name="Freeform 10695">
          <a:extLst>
            <a:ext uri="{FF2B5EF4-FFF2-40B4-BE49-F238E27FC236}">
              <a16:creationId xmlns:a16="http://schemas.microsoft.com/office/drawing/2014/main" id="{39196C7C-7DB1-8726-AA63-1470328017AB}"/>
            </a:ext>
          </a:extLst>
        </xdr:cNvPr>
        <xdr:cNvSpPr>
          <a:spLocks/>
        </xdr:cNvSpPr>
      </xdr:nvSpPr>
      <xdr:spPr bwMode="auto">
        <a:xfrm>
          <a:off x="14642840" y="1362401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14</xdr:col>
      <xdr:colOff>540786</xdr:colOff>
      <xdr:row>421</xdr:row>
      <xdr:rowOff>93306</xdr:rowOff>
    </xdr:from>
    <xdr:to>
      <xdr:col>16</xdr:col>
      <xdr:colOff>681012</xdr:colOff>
      <xdr:row>422</xdr:row>
      <xdr:rowOff>114300</xdr:rowOff>
    </xdr:to>
    <xdr:sp macro="" textlink="">
      <xdr:nvSpPr>
        <xdr:cNvPr id="1541" name="Freeform 10695">
          <a:extLst>
            <a:ext uri="{FF2B5EF4-FFF2-40B4-BE49-F238E27FC236}">
              <a16:creationId xmlns:a16="http://schemas.microsoft.com/office/drawing/2014/main" id="{09E3CA68-35EE-6EF7-95D0-68C971E676B4}"/>
            </a:ext>
          </a:extLst>
        </xdr:cNvPr>
        <xdr:cNvSpPr>
          <a:spLocks/>
        </xdr:cNvSpPr>
      </xdr:nvSpPr>
      <xdr:spPr bwMode="auto">
        <a:xfrm>
          <a:off x="12675636" y="1362627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10</xdr:col>
      <xdr:colOff>614198</xdr:colOff>
      <xdr:row>381</xdr:row>
      <xdr:rowOff>114301</xdr:rowOff>
    </xdr:from>
    <xdr:to>
      <xdr:col>12</xdr:col>
      <xdr:colOff>669074</xdr:colOff>
      <xdr:row>382</xdr:row>
      <xdr:rowOff>133351</xdr:rowOff>
    </xdr:to>
    <xdr:sp macro="" textlink="">
      <xdr:nvSpPr>
        <xdr:cNvPr id="1542" name="Freeform 10695">
          <a:extLst>
            <a:ext uri="{FF2B5EF4-FFF2-40B4-BE49-F238E27FC236}">
              <a16:creationId xmlns:a16="http://schemas.microsoft.com/office/drawing/2014/main" id="{87DB01D3-043B-334F-1A52-7AB20233CD76}"/>
            </a:ext>
          </a:extLst>
        </xdr:cNvPr>
        <xdr:cNvSpPr>
          <a:spLocks/>
        </xdr:cNvSpPr>
      </xdr:nvSpPr>
      <xdr:spPr bwMode="auto">
        <a:xfrm>
          <a:off x="8786648" y="12287250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8</xdr:col>
      <xdr:colOff>647700</xdr:colOff>
      <xdr:row>381</xdr:row>
      <xdr:rowOff>95251</xdr:rowOff>
    </xdr:from>
    <xdr:to>
      <xdr:col>10</xdr:col>
      <xdr:colOff>629115</xdr:colOff>
      <xdr:row>382</xdr:row>
      <xdr:rowOff>132421</xdr:rowOff>
    </xdr:to>
    <xdr:sp macro="" textlink="">
      <xdr:nvSpPr>
        <xdr:cNvPr id="1543" name="Freeform 10695">
          <a:extLst>
            <a:ext uri="{FF2B5EF4-FFF2-40B4-BE49-F238E27FC236}">
              <a16:creationId xmlns:a16="http://schemas.microsoft.com/office/drawing/2014/main" id="{6B4582D5-95E7-9A0A-70E5-89CC4FCC9D31}"/>
            </a:ext>
          </a:extLst>
        </xdr:cNvPr>
        <xdr:cNvSpPr>
          <a:spLocks/>
        </xdr:cNvSpPr>
      </xdr:nvSpPr>
      <xdr:spPr bwMode="auto">
        <a:xfrm>
          <a:off x="6781800" y="122853451"/>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2</xdr:col>
      <xdr:colOff>539991</xdr:colOff>
      <xdr:row>431</xdr:row>
      <xdr:rowOff>54827</xdr:rowOff>
    </xdr:from>
    <xdr:to>
      <xdr:col>4</xdr:col>
      <xdr:colOff>707639</xdr:colOff>
      <xdr:row>431</xdr:row>
      <xdr:rowOff>336366</xdr:rowOff>
    </xdr:to>
    <xdr:sp macro="" textlink="">
      <xdr:nvSpPr>
        <xdr:cNvPr id="1544" name="Freeform 10695">
          <a:extLst>
            <a:ext uri="{FF2B5EF4-FFF2-40B4-BE49-F238E27FC236}">
              <a16:creationId xmlns:a16="http://schemas.microsoft.com/office/drawing/2014/main" id="{13E2C7AB-F4C0-F5E9-5D72-FFC46097CA4F}"/>
            </a:ext>
          </a:extLst>
        </xdr:cNvPr>
        <xdr:cNvSpPr>
          <a:spLocks/>
        </xdr:cNvSpPr>
      </xdr:nvSpPr>
      <xdr:spPr bwMode="auto">
        <a:xfrm>
          <a:off x="749541" y="13953892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xdr:col>
      <xdr:colOff>31348</xdr:colOff>
      <xdr:row>431</xdr:row>
      <xdr:rowOff>64688</xdr:rowOff>
    </xdr:from>
    <xdr:to>
      <xdr:col>2</xdr:col>
      <xdr:colOff>610918</xdr:colOff>
      <xdr:row>431</xdr:row>
      <xdr:rowOff>277853</xdr:rowOff>
    </xdr:to>
    <xdr:sp macro="" textlink="">
      <xdr:nvSpPr>
        <xdr:cNvPr id="1545" name="Freeform 10695">
          <a:extLst>
            <a:ext uri="{FF2B5EF4-FFF2-40B4-BE49-F238E27FC236}">
              <a16:creationId xmlns:a16="http://schemas.microsoft.com/office/drawing/2014/main" id="{96BBF50F-E344-2E75-3069-AD3486F2379E}"/>
            </a:ext>
          </a:extLst>
        </xdr:cNvPr>
        <xdr:cNvSpPr>
          <a:spLocks/>
        </xdr:cNvSpPr>
      </xdr:nvSpPr>
      <xdr:spPr bwMode="auto">
        <a:xfrm>
          <a:off x="202798" y="139548788"/>
          <a:ext cx="61767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12</xdr:col>
      <xdr:colOff>660346</xdr:colOff>
      <xdr:row>381</xdr:row>
      <xdr:rowOff>94439</xdr:rowOff>
    </xdr:from>
    <xdr:to>
      <xdr:col>14</xdr:col>
      <xdr:colOff>738087</xdr:colOff>
      <xdr:row>382</xdr:row>
      <xdr:rowOff>50545</xdr:rowOff>
    </xdr:to>
    <xdr:sp macro="" textlink="">
      <xdr:nvSpPr>
        <xdr:cNvPr id="1546" name="Freeform 10695">
          <a:extLst>
            <a:ext uri="{FF2B5EF4-FFF2-40B4-BE49-F238E27FC236}">
              <a16:creationId xmlns:a16="http://schemas.microsoft.com/office/drawing/2014/main" id="{FB0E41CC-EC16-C29F-3C5F-30074DC13931}"/>
            </a:ext>
          </a:extLst>
        </xdr:cNvPr>
        <xdr:cNvSpPr>
          <a:spLocks/>
        </xdr:cNvSpPr>
      </xdr:nvSpPr>
      <xdr:spPr bwMode="auto">
        <a:xfrm>
          <a:off x="10833046" y="12285263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22</xdr:col>
      <xdr:colOff>710293</xdr:colOff>
      <xdr:row>381</xdr:row>
      <xdr:rowOff>89807</xdr:rowOff>
    </xdr:from>
    <xdr:to>
      <xdr:col>24</xdr:col>
      <xdr:colOff>617253</xdr:colOff>
      <xdr:row>382</xdr:row>
      <xdr:rowOff>12052</xdr:rowOff>
    </xdr:to>
    <xdr:sp macro="" textlink="">
      <xdr:nvSpPr>
        <xdr:cNvPr id="1548" name="Freeform 10695">
          <a:extLst>
            <a:ext uri="{FF2B5EF4-FFF2-40B4-BE49-F238E27FC236}">
              <a16:creationId xmlns:a16="http://schemas.microsoft.com/office/drawing/2014/main" id="{DF6F81B2-7FA1-A187-2560-3731628DAFB8}"/>
            </a:ext>
          </a:extLst>
        </xdr:cNvPr>
        <xdr:cNvSpPr>
          <a:spLocks/>
        </xdr:cNvSpPr>
      </xdr:nvSpPr>
      <xdr:spPr bwMode="auto">
        <a:xfrm>
          <a:off x="20598493" y="122848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20</xdr:col>
      <xdr:colOff>675692</xdr:colOff>
      <xdr:row>381</xdr:row>
      <xdr:rowOff>120910</xdr:rowOff>
    </xdr:from>
    <xdr:to>
      <xdr:col>22</xdr:col>
      <xdr:colOff>784549</xdr:colOff>
      <xdr:row>382</xdr:row>
      <xdr:rowOff>58705</xdr:rowOff>
    </xdr:to>
    <xdr:sp macro="" textlink="">
      <xdr:nvSpPr>
        <xdr:cNvPr id="1549" name="Freeform 10695">
          <a:extLst>
            <a:ext uri="{FF2B5EF4-FFF2-40B4-BE49-F238E27FC236}">
              <a16:creationId xmlns:a16="http://schemas.microsoft.com/office/drawing/2014/main" id="{D6FAA52A-F532-F5B4-CBE6-D3557C1287EC}"/>
            </a:ext>
          </a:extLst>
        </xdr:cNvPr>
        <xdr:cNvSpPr>
          <a:spLocks/>
        </xdr:cNvSpPr>
      </xdr:nvSpPr>
      <xdr:spPr bwMode="auto">
        <a:xfrm>
          <a:off x="18601742" y="122879110"/>
          <a:ext cx="2071007" cy="2997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18</xdr:col>
      <xdr:colOff>663640</xdr:colOff>
      <xdr:row>381</xdr:row>
      <xdr:rowOff>105358</xdr:rowOff>
    </xdr:from>
    <xdr:to>
      <xdr:col>20</xdr:col>
      <xdr:colOff>632804</xdr:colOff>
      <xdr:row>382</xdr:row>
      <xdr:rowOff>27603</xdr:rowOff>
    </xdr:to>
    <xdr:sp macro="" textlink="">
      <xdr:nvSpPr>
        <xdr:cNvPr id="1550" name="Freeform 10695">
          <a:extLst>
            <a:ext uri="{FF2B5EF4-FFF2-40B4-BE49-F238E27FC236}">
              <a16:creationId xmlns:a16="http://schemas.microsoft.com/office/drawing/2014/main" id="{2FFB5073-B1DB-B599-432B-C439E6D213C3}"/>
            </a:ext>
          </a:extLst>
        </xdr:cNvPr>
        <xdr:cNvSpPr>
          <a:spLocks/>
        </xdr:cNvSpPr>
      </xdr:nvSpPr>
      <xdr:spPr bwMode="auto">
        <a:xfrm>
          <a:off x="16665640" y="122863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16</xdr:col>
      <xdr:colOff>660140</xdr:colOff>
      <xdr:row>381</xdr:row>
      <xdr:rowOff>89807</xdr:rowOff>
    </xdr:from>
    <xdr:to>
      <xdr:col>18</xdr:col>
      <xdr:colOff>644856</xdr:colOff>
      <xdr:row>382</xdr:row>
      <xdr:rowOff>95250</xdr:rowOff>
    </xdr:to>
    <xdr:sp macro="" textlink="">
      <xdr:nvSpPr>
        <xdr:cNvPr id="1551" name="Freeform 10695">
          <a:extLst>
            <a:ext uri="{FF2B5EF4-FFF2-40B4-BE49-F238E27FC236}">
              <a16:creationId xmlns:a16="http://schemas.microsoft.com/office/drawing/2014/main" id="{F32CBA03-683F-3509-1F91-DBB0340CFD14}"/>
            </a:ext>
          </a:extLst>
        </xdr:cNvPr>
        <xdr:cNvSpPr>
          <a:spLocks/>
        </xdr:cNvSpPr>
      </xdr:nvSpPr>
      <xdr:spPr bwMode="auto">
        <a:xfrm>
          <a:off x="14699990" y="122848007"/>
          <a:ext cx="1946866" cy="367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14</xdr:col>
      <xdr:colOff>597936</xdr:colOff>
      <xdr:row>381</xdr:row>
      <xdr:rowOff>74256</xdr:rowOff>
    </xdr:from>
    <xdr:to>
      <xdr:col>16</xdr:col>
      <xdr:colOff>738162</xdr:colOff>
      <xdr:row>381</xdr:row>
      <xdr:rowOff>358451</xdr:rowOff>
    </xdr:to>
    <xdr:sp macro="" textlink="">
      <xdr:nvSpPr>
        <xdr:cNvPr id="1553" name="Freeform 10695">
          <a:extLst>
            <a:ext uri="{FF2B5EF4-FFF2-40B4-BE49-F238E27FC236}">
              <a16:creationId xmlns:a16="http://schemas.microsoft.com/office/drawing/2014/main" id="{60496F74-C0BA-47E9-F4EE-88C145EC6BB7}"/>
            </a:ext>
          </a:extLst>
        </xdr:cNvPr>
        <xdr:cNvSpPr>
          <a:spLocks/>
        </xdr:cNvSpPr>
      </xdr:nvSpPr>
      <xdr:spPr bwMode="auto">
        <a:xfrm>
          <a:off x="12732786" y="12283245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6</xdr:col>
      <xdr:colOff>652298</xdr:colOff>
      <xdr:row>381</xdr:row>
      <xdr:rowOff>95251</xdr:rowOff>
    </xdr:from>
    <xdr:to>
      <xdr:col>8</xdr:col>
      <xdr:colOff>650024</xdr:colOff>
      <xdr:row>382</xdr:row>
      <xdr:rowOff>114301</xdr:rowOff>
    </xdr:to>
    <xdr:sp macro="" textlink="">
      <xdr:nvSpPr>
        <xdr:cNvPr id="1554" name="Freeform 10695">
          <a:extLst>
            <a:ext uri="{FF2B5EF4-FFF2-40B4-BE49-F238E27FC236}">
              <a16:creationId xmlns:a16="http://schemas.microsoft.com/office/drawing/2014/main" id="{1C56478D-46B9-FE4E-A361-8BD62C4A5440}"/>
            </a:ext>
          </a:extLst>
        </xdr:cNvPr>
        <xdr:cNvSpPr>
          <a:spLocks/>
        </xdr:cNvSpPr>
      </xdr:nvSpPr>
      <xdr:spPr bwMode="auto">
        <a:xfrm>
          <a:off x="4728998" y="12285345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4</xdr:col>
      <xdr:colOff>590550</xdr:colOff>
      <xdr:row>342</xdr:row>
      <xdr:rowOff>113370</xdr:rowOff>
    </xdr:from>
    <xdr:to>
      <xdr:col>6</xdr:col>
      <xdr:colOff>648165</xdr:colOff>
      <xdr:row>343</xdr:row>
      <xdr:rowOff>114300</xdr:rowOff>
    </xdr:to>
    <xdr:sp macro="" textlink="">
      <xdr:nvSpPr>
        <xdr:cNvPr id="1555" name="Freeform 10695">
          <a:extLst>
            <a:ext uri="{FF2B5EF4-FFF2-40B4-BE49-F238E27FC236}">
              <a16:creationId xmlns:a16="http://schemas.microsoft.com/office/drawing/2014/main" id="{13B09082-468A-4F34-B067-1C75E1085725}"/>
            </a:ext>
          </a:extLst>
        </xdr:cNvPr>
        <xdr:cNvSpPr>
          <a:spLocks/>
        </xdr:cNvSpPr>
      </xdr:nvSpPr>
      <xdr:spPr bwMode="auto">
        <a:xfrm>
          <a:off x="2705100" y="1094603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20</xdr:col>
      <xdr:colOff>571500</xdr:colOff>
      <xdr:row>411</xdr:row>
      <xdr:rowOff>114300</xdr:rowOff>
    </xdr:from>
    <xdr:to>
      <xdr:col>22</xdr:col>
      <xdr:colOff>629115</xdr:colOff>
      <xdr:row>412</xdr:row>
      <xdr:rowOff>151470</xdr:rowOff>
    </xdr:to>
    <xdr:sp macro="" textlink="">
      <xdr:nvSpPr>
        <xdr:cNvPr id="1556" name="Freeform 10695">
          <a:extLst>
            <a:ext uri="{FF2B5EF4-FFF2-40B4-BE49-F238E27FC236}">
              <a16:creationId xmlns:a16="http://schemas.microsoft.com/office/drawing/2014/main" id="{779F5DC5-C8D1-4812-AAA7-CED7C4783129}"/>
            </a:ext>
          </a:extLst>
        </xdr:cNvPr>
        <xdr:cNvSpPr>
          <a:spLocks/>
        </xdr:cNvSpPr>
      </xdr:nvSpPr>
      <xdr:spPr bwMode="auto">
        <a:xfrm>
          <a:off x="18497550" y="132911850"/>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633248</xdr:colOff>
      <xdr:row>431</xdr:row>
      <xdr:rowOff>111047</xdr:rowOff>
    </xdr:from>
    <xdr:to>
      <xdr:col>8</xdr:col>
      <xdr:colOff>630974</xdr:colOff>
      <xdr:row>432</xdr:row>
      <xdr:rowOff>15085</xdr:rowOff>
    </xdr:to>
    <xdr:sp macro="" textlink="">
      <xdr:nvSpPr>
        <xdr:cNvPr id="1557" name="Freeform 10695">
          <a:extLst>
            <a:ext uri="{FF2B5EF4-FFF2-40B4-BE49-F238E27FC236}">
              <a16:creationId xmlns:a16="http://schemas.microsoft.com/office/drawing/2014/main" id="{F1660529-A6C6-1959-38CD-3ADEE17DF362}"/>
            </a:ext>
          </a:extLst>
        </xdr:cNvPr>
        <xdr:cNvSpPr>
          <a:spLocks/>
        </xdr:cNvSpPr>
      </xdr:nvSpPr>
      <xdr:spPr bwMode="auto">
        <a:xfrm>
          <a:off x="4709948" y="139595147"/>
          <a:ext cx="2055126" cy="265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4</xdr:col>
      <xdr:colOff>527806</xdr:colOff>
      <xdr:row>431</xdr:row>
      <xdr:rowOff>73877</xdr:rowOff>
    </xdr:from>
    <xdr:to>
      <xdr:col>6</xdr:col>
      <xdr:colOff>705315</xdr:colOff>
      <xdr:row>432</xdr:row>
      <xdr:rowOff>18120</xdr:rowOff>
    </xdr:to>
    <xdr:sp macro="" textlink="">
      <xdr:nvSpPr>
        <xdr:cNvPr id="1558" name="Freeform 10695">
          <a:extLst>
            <a:ext uri="{FF2B5EF4-FFF2-40B4-BE49-F238E27FC236}">
              <a16:creationId xmlns:a16="http://schemas.microsoft.com/office/drawing/2014/main" id="{3E603F43-8938-53B8-97BD-C2F864FAFFF9}"/>
            </a:ext>
          </a:extLst>
        </xdr:cNvPr>
        <xdr:cNvSpPr>
          <a:spLocks/>
        </xdr:cNvSpPr>
      </xdr:nvSpPr>
      <xdr:spPr bwMode="auto">
        <a:xfrm>
          <a:off x="2642356" y="139557977"/>
          <a:ext cx="2139659" cy="3061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8</xdr:col>
      <xdr:colOff>641296</xdr:colOff>
      <xdr:row>431</xdr:row>
      <xdr:rowOff>94439</xdr:rowOff>
    </xdr:from>
    <xdr:to>
      <xdr:col>10</xdr:col>
      <xdr:colOff>642837</xdr:colOff>
      <xdr:row>432</xdr:row>
      <xdr:rowOff>50545</xdr:rowOff>
    </xdr:to>
    <xdr:sp macro="" textlink="">
      <xdr:nvSpPr>
        <xdr:cNvPr id="1559" name="Freeform 10695">
          <a:extLst>
            <a:ext uri="{FF2B5EF4-FFF2-40B4-BE49-F238E27FC236}">
              <a16:creationId xmlns:a16="http://schemas.microsoft.com/office/drawing/2014/main" id="{539C8895-6DAA-EE16-C546-1415F42C3895}"/>
            </a:ext>
          </a:extLst>
        </xdr:cNvPr>
        <xdr:cNvSpPr>
          <a:spLocks/>
        </xdr:cNvSpPr>
      </xdr:nvSpPr>
      <xdr:spPr bwMode="auto">
        <a:xfrm>
          <a:off x="6775396" y="13957853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6</xdr:col>
      <xdr:colOff>685800</xdr:colOff>
      <xdr:row>342</xdr:row>
      <xdr:rowOff>151470</xdr:rowOff>
    </xdr:from>
    <xdr:to>
      <xdr:col>8</xdr:col>
      <xdr:colOff>648165</xdr:colOff>
      <xdr:row>343</xdr:row>
      <xdr:rowOff>152400</xdr:rowOff>
    </xdr:to>
    <xdr:sp macro="" textlink="">
      <xdr:nvSpPr>
        <xdr:cNvPr id="1526" name="Freeform 10695">
          <a:extLst>
            <a:ext uri="{FF2B5EF4-FFF2-40B4-BE49-F238E27FC236}">
              <a16:creationId xmlns:a16="http://schemas.microsoft.com/office/drawing/2014/main" id="{9BC47C13-7601-5920-B599-73ED33BF8C6F}"/>
            </a:ext>
          </a:extLst>
        </xdr:cNvPr>
        <xdr:cNvSpPr>
          <a:spLocks/>
        </xdr:cNvSpPr>
      </xdr:nvSpPr>
      <xdr:spPr bwMode="auto">
        <a:xfrm>
          <a:off x="4762500" y="1094984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editAs="oneCell">
    <xdr:from>
      <xdr:col>0</xdr:col>
      <xdr:colOff>0</xdr:colOff>
      <xdr:row>405</xdr:row>
      <xdr:rowOff>560369</xdr:rowOff>
    </xdr:from>
    <xdr:to>
      <xdr:col>0</xdr:col>
      <xdr:colOff>360</xdr:colOff>
      <xdr:row>405</xdr:row>
      <xdr:rowOff>560729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547" name="Ink 1546">
              <a:extLst>
                <a:ext uri="{FF2B5EF4-FFF2-40B4-BE49-F238E27FC236}">
                  <a16:creationId xmlns:a16="http://schemas.microsoft.com/office/drawing/2014/main" id="{E6ABA9E5-554F-44F0-B6EE-1AB78690A952}"/>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443</xdr:row>
      <xdr:rowOff>105946</xdr:rowOff>
    </xdr:from>
    <xdr:to>
      <xdr:col>22</xdr:col>
      <xdr:colOff>606491</xdr:colOff>
      <xdr:row>443</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560" name="Ink 1559">
              <a:extLst>
                <a:ext uri="{FF2B5EF4-FFF2-40B4-BE49-F238E27FC236}">
                  <a16:creationId xmlns:a16="http://schemas.microsoft.com/office/drawing/2014/main" id="{004AFCB7-6C35-0615-8C42-66F9B7DE9388}"/>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325</xdr:row>
      <xdr:rowOff>184508</xdr:rowOff>
    </xdr:from>
    <xdr:ext cx="351756" cy="863642"/>
    <xdr:pic>
      <xdr:nvPicPr>
        <xdr:cNvPr id="1561" name="Picture 1560">
          <a:extLst>
            <a:ext uri="{FF2B5EF4-FFF2-40B4-BE49-F238E27FC236}">
              <a16:creationId xmlns:a16="http://schemas.microsoft.com/office/drawing/2014/main" id="{25B20220-FF28-605F-CD85-D4252913F2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5646" y="103702208"/>
          <a:ext cx="351756" cy="863642"/>
        </a:xfrm>
        <a:prstGeom prst="rect">
          <a:avLst/>
        </a:prstGeom>
      </xdr:spPr>
    </xdr:pic>
    <xdr:clientData/>
  </xdr:oneCellAnchor>
  <xdr:twoCellAnchor editAs="oneCell">
    <xdr:from>
      <xdr:col>12</xdr:col>
      <xdr:colOff>579041</xdr:colOff>
      <xdr:row>413</xdr:row>
      <xdr:rowOff>89541</xdr:rowOff>
    </xdr:from>
    <xdr:to>
      <xdr:col>12</xdr:col>
      <xdr:colOff>579401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562" name="Ink 1561">
              <a:extLst>
                <a:ext uri="{FF2B5EF4-FFF2-40B4-BE49-F238E27FC236}">
                  <a16:creationId xmlns:a16="http://schemas.microsoft.com/office/drawing/2014/main" id="{9E4A0F85-7B76-A881-27C7-2FC3E74C31A3}"/>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5:10:36.550"/>
    </inkml:context>
    <inkml:brush xml:id="br0">
      <inkml:brushProperty name="width" value="0.35" units="cm"/>
      <inkml:brushProperty name="height" value="0.35" units="cm"/>
    </inkml:brush>
  </inkml:definitions>
  <inkml:trace contextRef="#ctx0" brushRef="#br0">0 1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5T05:17:37.653"/>
    </inkml:context>
    <inkml:brush xml:id="br0">
      <inkml:brushProperty name="width" value="0.35" units="cm"/>
      <inkml:brushProperty name="height" value="0.35" units="cm"/>
    </inkml:brush>
  </inkml:definitions>
  <inkml:trace contextRef="#ctx0" brushRef="#br0">1 0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1.419"/>
    </inkml:context>
    <inkml:brush xml:id="br0">
      <inkml:brushProperty name="width" value="0.35" units="cm"/>
      <inkml:brushProperty name="height" value="0.35" units="cm"/>
    </inkml:brush>
  </inkml:definitions>
  <inkml:trace contextRef="#ctx0" brushRef="#br0">1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6.085"/>
    </inkml:context>
    <inkml:brush xml:id="br0">
      <inkml:brushProperty name="width" value="0.35" units="cm"/>
      <inkml:brushProperty name="height" value="0.35" units="cm"/>
    </inkml:brush>
  </inkml:definitions>
  <inkml:trace contextRef="#ctx0" brushRef="#br0">1 0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7T05:49:58.216"/>
    </inkml:context>
    <inkml:brush xml:id="br0">
      <inkml:brushProperty name="width" value="0.35" units="cm"/>
      <inkml:brushProperty name="height" value="0.35" units="cm"/>
    </inkml:brush>
  </inkml:definitions>
  <inkml:trace contextRef="#ctx0" brushRef="#br0">1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8T05:53:45.832"/>
    </inkml:context>
    <inkml:brush xml:id="br0">
      <inkml:brushProperty name="width" value="0.35" units="cm"/>
      <inkml:brushProperty name="height" value="0.35" units="cm"/>
    </inkml:brush>
  </inkml:definitions>
  <inkml:trace contextRef="#ctx0" brushRef="#br0">1 0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1.694"/>
    </inkml:context>
    <inkml:brush xml:id="br0">
      <inkml:brushProperty name="width" value="0.35" units="cm"/>
      <inkml:brushProperty name="height" value="0.35" units="cm"/>
    </inkml:brush>
  </inkml:definitions>
  <inkml:trace contextRef="#ctx0" brushRef="#br0">0 1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8.760"/>
    </inkml:context>
    <inkml:brush xml:id="br0">
      <inkml:brushProperty name="width" value="0.35" units="cm"/>
      <inkml:brushProperty name="height" value="0.35" units="cm"/>
    </inkml:brush>
  </inkml:definitions>
  <inkml:trace contextRef="#ctx0" brushRef="#br0">0 1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5T06:11:52.496"/>
    </inkml:context>
    <inkml:brush xml:id="br0">
      <inkml:brushProperty name="width" value="0.35" units="cm"/>
      <inkml:brushProperty name="height" value="0.35" units="cm"/>
    </inkml:brush>
  </inkml:definitions>
  <inkml:trace contextRef="#ctx0" brushRef="#br0">0 1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6T04:36:35.010"/>
    </inkml:context>
    <inkml:brush xml:id="br0">
      <inkml:brushProperty name="width" value="0.35" units="cm"/>
      <inkml:brushProperty name="height" value="0.35" units="cm"/>
    </inkml:brush>
  </inkml:definitions>
  <inkml:trace contextRef="#ctx0" brushRef="#br0">0 1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07.975"/>
    </inkml:context>
    <inkml:brush xml:id="br0">
      <inkml:brushProperty name="width" value="0.35" units="cm"/>
      <inkml:brushProperty name="height" value="0.35" units="cm"/>
    </inkml:brush>
  </inkml:definitions>
  <inkml:trace contextRef="#ctx0" brushRef="#br0">0 1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13.243"/>
    </inkml:context>
    <inkml:brush xml:id="br0">
      <inkml:brushProperty name="width" value="0.35" units="cm"/>
      <inkml:brushProperty name="height" value="0.35" units="cm"/>
    </inkml:brush>
  </inkml:definitions>
  <inkml:trace contextRef="#ctx0" brushRef="#br0">0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1:53.987"/>
    </inkml:context>
    <inkml:brush xml:id="br0">
      <inkml:brushProperty name="width" value="0.35" units="cm"/>
      <inkml:brushProperty name="height" value="0.35" units="cm"/>
    </inkml:brush>
  </inkml:definitions>
  <inkml:trace contextRef="#ctx0" brushRef="#br0">0 1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2:07.380"/>
    </inkml:context>
    <inkml:brush xml:id="br0">
      <inkml:brushProperty name="width" value="0.35" units="cm"/>
      <inkml:brushProperty name="height" value="0.35" units="cm"/>
    </inkml:brush>
  </inkml:definitions>
  <inkml:trace contextRef="#ctx0" brushRef="#br0">0 1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04:32:54.793"/>
    </inkml:context>
    <inkml:brush xml:id="br0">
      <inkml:brushProperty name="width" value="0.35" units="cm"/>
      <inkml:brushProperty name="height" value="0.35" units="cm"/>
    </inkml:brush>
  </inkml:definitions>
  <inkml:trace contextRef="#ctx0" brushRef="#br0">0 1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11:23:10.288"/>
    </inkml:context>
    <inkml:brush xml:id="br0">
      <inkml:brushProperty name="width" value="0.35" units="cm"/>
      <inkml:brushProperty name="height" value="0.35" units="cm"/>
    </inkml:brush>
  </inkml:definitions>
  <inkml:trace contextRef="#ctx0" brushRef="#br0">0 1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1T05:01:05.252"/>
    </inkml:context>
    <inkml:brush xml:id="br0">
      <inkml:brushProperty name="width" value="0.35" units="cm"/>
      <inkml:brushProperty name="height" value="0.35" units="cm"/>
    </inkml:brush>
  </inkml:definitions>
  <inkml:trace contextRef="#ctx0" brushRef="#br0">0 1 24575,'0'0'-8191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2T05:42:39.934"/>
    </inkml:context>
    <inkml:brush xml:id="br0">
      <inkml:brushProperty name="width" value="0.35" units="cm"/>
      <inkml:brushProperty name="height" value="0.35" units="cm"/>
    </inkml:brush>
  </inkml:definitions>
  <inkml:trace contextRef="#ctx0" brushRef="#br0">0 1 24575,'0'0'-8191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37.727"/>
    </inkml:context>
    <inkml:brush xml:id="br0">
      <inkml:brushProperty name="width" value="0.35" units="cm"/>
      <inkml:brushProperty name="height" value="0.35" units="cm"/>
    </inkml:brush>
  </inkml:definitions>
  <inkml:trace contextRef="#ctx0" brushRef="#br0">0 1 24575,'0'0'-8191</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42.698"/>
    </inkml:context>
    <inkml:brush xml:id="br0">
      <inkml:brushProperty name="width" value="0.35" units="cm"/>
      <inkml:brushProperty name="height" value="0.35" units="cm"/>
    </inkml:brush>
  </inkml:definitions>
  <inkml:trace contextRef="#ctx0" brushRef="#br0">0 1 24575,'0'0'-8191</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48.486"/>
    </inkml:context>
    <inkml:brush xml:id="br0">
      <inkml:brushProperty name="width" value="0.35" units="cm"/>
      <inkml:brushProperty name="height" value="0.35" units="cm"/>
    </inkml:brush>
  </inkml:definitions>
  <inkml:trace contextRef="#ctx0" brushRef="#br0">0 1 24575,'0'0'-8191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56.273"/>
    </inkml:context>
    <inkml:brush xml:id="br0">
      <inkml:brushProperty name="width" value="0.35" units="cm"/>
      <inkml:brushProperty name="height" value="0.35" units="cm"/>
    </inkml:brush>
  </inkml:definitions>
  <inkml:trace contextRef="#ctx0" brushRef="#br0">0 1 24575,'0'0'-8191</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5T04:44:50.016"/>
    </inkml:context>
    <inkml:brush xml:id="br0">
      <inkml:brushProperty name="width" value="0.35" units="cm"/>
      <inkml:brushProperty name="height" value="0.35" units="cm"/>
    </inkml:brush>
  </inkml:definitions>
  <inkml:trace contextRef="#ctx0" brushRef="#br0">0 1 24575,'0'0'-8191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29.122"/>
    </inkml:context>
    <inkml:brush xml:id="br0">
      <inkml:brushProperty name="width" value="0.35" units="cm"/>
      <inkml:brushProperty name="height" value="0.35" units="cm"/>
    </inkml:brush>
  </inkml:definitions>
  <inkml:trace contextRef="#ctx0" brushRef="#br0">0 1 24575,'0'0'-8191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36.256"/>
    </inkml:context>
    <inkml:brush xml:id="br0">
      <inkml:brushProperty name="width" value="0.35" units="cm"/>
      <inkml:brushProperty name="height" value="0.35" units="cm"/>
    </inkml:brush>
  </inkml:definitions>
  <inkml:trace contextRef="#ctx0" brushRef="#br0">0 1 24575,'0'0'-8191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04:38:29.147"/>
    </inkml:context>
    <inkml:brush xml:id="br0">
      <inkml:brushProperty name="width" value="0.35" units="cm"/>
      <inkml:brushProperty name="height" value="0.35" units="cm"/>
    </inkml:brush>
  </inkml:definitions>
  <inkml:trace contextRef="#ctx0" brushRef="#br0">0 1 24575,'0'0'-8191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09.234"/>
    </inkml:context>
    <inkml:brush xml:id="br0">
      <inkml:brushProperty name="width" value="0.35" units="cm"/>
      <inkml:brushProperty name="height" value="0.35" units="cm"/>
    </inkml:brush>
  </inkml:definitions>
  <inkml:trace contextRef="#ctx0" brushRef="#br0">0 1 24575,'0'0'-8191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13.468"/>
    </inkml:context>
    <inkml:brush xml:id="br0">
      <inkml:brushProperty name="width" value="0.35" units="cm"/>
      <inkml:brushProperty name="height" value="0.35" units="cm"/>
    </inkml:brush>
  </inkml:definitions>
  <inkml:trace contextRef="#ctx0" brushRef="#br0">0 1 24575,'0'0'-8191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1T04:32:15.335"/>
    </inkml:context>
    <inkml:brush xml:id="br0">
      <inkml:brushProperty name="width" value="0.35" units="cm"/>
      <inkml:brushProperty name="height" value="0.35" units="cm"/>
    </inkml:brush>
  </inkml:definitions>
  <inkml:trace contextRef="#ctx0" brushRef="#br0">0 1 24575,'0'0'-8191</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3T04:26:56.669"/>
    </inkml:context>
    <inkml:brush xml:id="br0">
      <inkml:brushProperty name="width" value="0.35" units="cm"/>
      <inkml:brushProperty name="height" value="0.35" units="cm"/>
    </inkml:brush>
  </inkml:definitions>
  <inkml:trace contextRef="#ctx0" brushRef="#br0">0 1 24575,'0'0'-8191</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44.536"/>
    </inkml:context>
    <inkml:brush xml:id="br0">
      <inkml:brushProperty name="width" value="0.35" units="cm"/>
      <inkml:brushProperty name="height" value="0.35" units="cm"/>
    </inkml:brush>
  </inkml:definitions>
  <inkml:trace contextRef="#ctx0" brushRef="#br0">0 1 24575,'0'0'-8191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53.705"/>
    </inkml:context>
    <inkml:brush xml:id="br0">
      <inkml:brushProperty name="width" value="0.35" units="cm"/>
      <inkml:brushProperty name="height" value="0.35" units="cm"/>
    </inkml:brush>
  </inkml:definitions>
  <inkml:trace contextRef="#ctx0" brushRef="#br0">0 1 24575,'0'0'-8191</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49:55.320"/>
    </inkml:context>
    <inkml:brush xml:id="br0">
      <inkml:brushProperty name="width" value="0.35" units="cm"/>
      <inkml:brushProperty name="height" value="0.35" units="cm"/>
    </inkml:brush>
  </inkml:definitions>
  <inkml:trace contextRef="#ctx0" brushRef="#br0">0 1 24575,'0'0'-8191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50:02.247"/>
    </inkml:context>
    <inkml:brush xml:id="br0">
      <inkml:brushProperty name="width" value="0.35" units="cm"/>
      <inkml:brushProperty name="height" value="0.35" units="cm"/>
    </inkml:brush>
  </inkml:definitions>
  <inkml:trace contextRef="#ctx0" brushRef="#br0">0 1 24575,'0'0'-8191</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8T04:51:56.969"/>
    </inkml:context>
    <inkml:brush xml:id="br0">
      <inkml:brushProperty name="width" value="0.35" units="cm"/>
      <inkml:brushProperty name="height" value="0.35" units="cm"/>
    </inkml:brush>
  </inkml:definitions>
  <inkml:trace contextRef="#ctx0" brushRef="#br0">0 1 24575,'0'0'-8191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11.767"/>
    </inkml:context>
    <inkml:brush xml:id="br0">
      <inkml:brushProperty name="width" value="0.35" units="cm"/>
      <inkml:brushProperty name="height" value="0.35" units="cm"/>
    </inkml:brush>
  </inkml:definitions>
  <inkml:trace contextRef="#ctx0" brushRef="#br0">0 1 24575,'0'0'-8191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20.606"/>
    </inkml:context>
    <inkml:brush xml:id="br0">
      <inkml:brushProperty name="width" value="0.35" units="cm"/>
      <inkml:brushProperty name="height" value="0.35" units="cm"/>
    </inkml:brush>
  </inkml:definitions>
  <inkml:trace contextRef="#ctx0" brushRef="#br0">0 1 24575,'0'0'-8191</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04.262"/>
    </inkml:context>
    <inkml:brush xml:id="br0">
      <inkml:brushProperty name="width" value="0.35" units="cm"/>
      <inkml:brushProperty name="height" value="0.35" units="cm"/>
    </inkml:brush>
  </inkml:definitions>
  <inkml:trace contextRef="#ctx0" brushRef="#br0">0 1 24575,'0'0'-8191</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10.979"/>
    </inkml:context>
    <inkml:brush xml:id="br0">
      <inkml:brushProperty name="width" value="0.35" units="cm"/>
      <inkml:brushProperty name="height" value="0.35" units="cm"/>
    </inkml:brush>
  </inkml:definitions>
  <inkml:trace contextRef="#ctx0" brushRef="#br0">0 1 24575,'0'0'-8191</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3:22.030"/>
    </inkml:context>
    <inkml:brush xml:id="br0">
      <inkml:brushProperty name="width" value="0.35" units="cm"/>
      <inkml:brushProperty name="height" value="0.35" units="cm"/>
    </inkml:brush>
  </inkml:definitions>
  <inkml:trace contextRef="#ctx0" brushRef="#br0">0 1 24575,'0'0'-8191</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4:09.176"/>
    </inkml:context>
    <inkml:brush xml:id="br0">
      <inkml:brushProperty name="width" value="0.35" units="cm"/>
      <inkml:brushProperty name="height" value="0.35" units="cm"/>
    </inkml:brush>
  </inkml:definitions>
  <inkml:trace contextRef="#ctx0" brushRef="#br0">0 1 24575,'0'0'-8191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1T04:32:54.612"/>
    </inkml:context>
    <inkml:brush xml:id="br0">
      <inkml:brushProperty name="width" value="0.35" units="cm"/>
      <inkml:brushProperty name="height" value="0.35" units="cm"/>
    </inkml:brush>
  </inkml:definitions>
  <inkml:trace contextRef="#ctx0" brushRef="#br0">0 1 24575,'0'0'-8191</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30.402"/>
    </inkml:context>
    <inkml:brush xml:id="br0">
      <inkml:brushProperty name="width" value="0.35" units="cm"/>
      <inkml:brushProperty name="height" value="0.35" units="cm"/>
    </inkml:brush>
  </inkml:definitions>
  <inkml:trace contextRef="#ctx0" brushRef="#br0">0 1 24575,'0'0'-8191</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45.018"/>
    </inkml:context>
    <inkml:brush xml:id="br0">
      <inkml:brushProperty name="width" value="0.35" units="cm"/>
      <inkml:brushProperty name="height" value="0.35" units="cm"/>
    </inkml:brush>
  </inkml:definitions>
  <inkml:trace contextRef="#ctx0" brushRef="#br0">0 1 24575,'0'0'-8191</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3T05:30:01.420"/>
    </inkml:context>
    <inkml:brush xml:id="br0">
      <inkml:brushProperty name="width" value="0.35" units="cm"/>
      <inkml:brushProperty name="height" value="0.35" units="cm"/>
    </inkml:brush>
  </inkml:definitions>
  <inkml:trace contextRef="#ctx0" brushRef="#br0">0 1 24575,'0'0'-8191</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4T04:58:12.127"/>
    </inkml:context>
    <inkml:brush xml:id="br0">
      <inkml:brushProperty name="width" value="0.35" units="cm"/>
      <inkml:brushProperty name="height" value="0.35" units="cm"/>
    </inkml:brush>
  </inkml:definitions>
  <inkml:trace contextRef="#ctx0" brushRef="#br0">0 1 24575,'0'0'-8191</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5T10:37:45.954"/>
    </inkml:context>
    <inkml:brush xml:id="br0">
      <inkml:brushProperty name="width" value="0.35" units="cm"/>
      <inkml:brushProperty name="height" value="0.35" units="cm"/>
    </inkml:brush>
  </inkml:definitions>
  <inkml:trace contextRef="#ctx0" brushRef="#br0">0 1 24575,'0'0'-8191</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8T05:05:23.198"/>
    </inkml:context>
    <inkml:brush xml:id="br0">
      <inkml:brushProperty name="width" value="0.35" units="cm"/>
      <inkml:brushProperty name="height" value="0.35" units="cm"/>
    </inkml:brush>
  </inkml:definitions>
  <inkml:trace contextRef="#ctx0" brushRef="#br0">0 1 24575,'0'0'-8191</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06:33.901"/>
    </inkml:context>
    <inkml:brush xml:id="br0">
      <inkml:brushProperty name="width" value="0.35" units="cm"/>
      <inkml:brushProperty name="height" value="0.35" units="cm"/>
    </inkml:brush>
  </inkml:definitions>
  <inkml:trace contextRef="#ctx0" brushRef="#br0">0 1 24575,'0'0'-8191</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10:45.854"/>
    </inkml:context>
    <inkml:brush xml:id="br0">
      <inkml:brushProperty name="width" value="0.35" units="cm"/>
      <inkml:brushProperty name="height" value="0.35" units="cm"/>
    </inkml:brush>
  </inkml:definitions>
  <inkml:trace contextRef="#ctx0" brushRef="#br0">0 1 24575,'0'0'-8191</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2T17:53:21.909"/>
    </inkml:context>
    <inkml:brush xml:id="br0">
      <inkml:brushProperty name="width" value="0.35" units="cm"/>
      <inkml:brushProperty name="height" value="0.35" units="cm"/>
    </inkml:brush>
  </inkml:definitions>
  <inkml:trace contextRef="#ctx0" brushRef="#br0">0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GST@18"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3.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4.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6.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R29"/>
  <sheetViews>
    <sheetView zoomScale="70" zoomScaleNormal="70" workbookViewId="0">
      <pane xSplit="1" ySplit="10" topLeftCell="B18" activePane="bottomRight" state="frozen"/>
      <selection pane="topRight" activeCell="B1" sqref="B1"/>
      <selection pane="bottomLeft" activeCell="A11" sqref="A11"/>
      <selection pane="bottomRight" activeCell="S21" sqref="S21"/>
    </sheetView>
  </sheetViews>
  <sheetFormatPr defaultRowHeight="14.4"/>
  <cols>
    <col min="1" max="1" width="8.77734375" bestFit="1" customWidth="1"/>
    <col min="2" max="2" width="25.88671875" customWidth="1"/>
    <col min="3" max="3" width="22" customWidth="1"/>
    <col min="4" max="4" width="23.44140625" customWidth="1"/>
    <col min="5" max="5" width="18.109375" customWidth="1"/>
    <col min="6" max="6" width="16.77734375" customWidth="1"/>
    <col min="7" max="7" width="14.33203125" customWidth="1"/>
    <col min="8" max="8" width="9.88671875" customWidth="1"/>
    <col min="9" max="9" width="17.44140625" customWidth="1"/>
    <col min="10" max="11" width="12.6640625" bestFit="1" customWidth="1"/>
    <col min="12" max="12" width="14.109375" customWidth="1"/>
    <col min="13" max="13" width="38.21875" customWidth="1"/>
  </cols>
  <sheetData>
    <row r="1" spans="1:13">
      <c r="A1" s="1772"/>
      <c r="B1" s="1782"/>
      <c r="C1" s="1782"/>
      <c r="D1" s="1782"/>
      <c r="E1" s="1782"/>
      <c r="F1" s="1782"/>
      <c r="G1" s="1782"/>
      <c r="H1" s="1782"/>
      <c r="I1" s="1782"/>
      <c r="J1" s="1782"/>
      <c r="K1" s="1782"/>
      <c r="L1" s="1782"/>
      <c r="M1" s="1274"/>
    </row>
    <row r="2" spans="1:13">
      <c r="A2" s="1772"/>
      <c r="B2" s="1782"/>
      <c r="C2" s="1782"/>
      <c r="D2" s="1782"/>
      <c r="E2" s="1782"/>
      <c r="F2" s="1782"/>
      <c r="G2" s="1782"/>
      <c r="H2" s="1782"/>
      <c r="I2" s="1782"/>
      <c r="J2" s="1782"/>
      <c r="K2" s="1782"/>
      <c r="L2" s="1782"/>
      <c r="M2" s="1274"/>
    </row>
    <row r="3" spans="1:13" ht="24.6">
      <c r="A3" s="1783"/>
      <c r="B3" s="1783"/>
      <c r="C3" s="362" t="s">
        <v>0</v>
      </c>
      <c r="D3" s="1784" t="s">
        <v>1</v>
      </c>
      <c r="E3" s="1784"/>
      <c r="F3" s="1784"/>
      <c r="G3" s="1784"/>
      <c r="H3" s="1784"/>
      <c r="I3" s="1784"/>
      <c r="J3" s="1784"/>
      <c r="K3" s="1784"/>
      <c r="L3" s="1784"/>
      <c r="M3" s="367">
        <f ca="1">NOW()</f>
        <v>46124.97970196759</v>
      </c>
    </row>
    <row r="4" spans="1:13">
      <c r="A4" s="363" t="s">
        <v>2</v>
      </c>
      <c r="B4" s="363"/>
      <c r="C4" s="364">
        <v>45632</v>
      </c>
      <c r="D4" s="1785" t="s">
        <v>3</v>
      </c>
      <c r="E4" s="1785"/>
      <c r="F4" s="1785"/>
      <c r="G4" s="1785"/>
      <c r="H4" s="1785"/>
      <c r="I4" s="1785"/>
      <c r="J4" s="1785"/>
      <c r="K4" s="1785"/>
      <c r="L4" s="1785"/>
      <c r="M4" s="1785"/>
    </row>
    <row r="5" spans="1:13">
      <c r="A5" s="363" t="s">
        <v>4</v>
      </c>
      <c r="B5" s="363"/>
      <c r="C5" s="364">
        <v>46178</v>
      </c>
      <c r="D5" s="1785"/>
      <c r="E5" s="1785"/>
      <c r="F5" s="1785"/>
      <c r="G5" s="1785"/>
      <c r="H5" s="1785"/>
      <c r="I5" s="1785"/>
      <c r="J5" s="1785"/>
      <c r="K5" s="1785"/>
      <c r="L5" s="1785"/>
      <c r="M5" s="1785"/>
    </row>
    <row r="6" spans="1:13" ht="19.2">
      <c r="A6" s="363" t="s">
        <v>5</v>
      </c>
      <c r="B6" s="363"/>
      <c r="C6" s="364"/>
      <c r="D6" s="1275" t="s">
        <v>6</v>
      </c>
      <c r="E6" s="1276"/>
      <c r="F6" s="1276"/>
      <c r="G6" s="1274"/>
      <c r="H6" s="1274"/>
      <c r="I6" s="1274"/>
      <c r="J6" s="1274"/>
      <c r="K6" s="1274"/>
      <c r="L6" s="1274"/>
      <c r="M6" s="1274"/>
    </row>
    <row r="7" spans="1:13" ht="19.2">
      <c r="A7" s="363" t="s">
        <v>7</v>
      </c>
      <c r="B7" s="363"/>
      <c r="C7" s="365"/>
      <c r="D7" s="1275" t="s">
        <v>8</v>
      </c>
      <c r="E7" s="1276"/>
      <c r="F7" s="1276"/>
      <c r="G7" s="1274"/>
      <c r="H7" s="1274"/>
      <c r="I7" s="1274"/>
      <c r="J7" s="1274"/>
      <c r="K7" s="1274"/>
      <c r="L7" s="1274"/>
      <c r="M7" s="1274"/>
    </row>
    <row r="8" spans="1:13" ht="19.2">
      <c r="A8" s="363" t="s">
        <v>9</v>
      </c>
      <c r="B8" s="363"/>
      <c r="C8" s="365"/>
      <c r="D8" s="1275" t="s">
        <v>10</v>
      </c>
      <c r="E8" s="1276"/>
      <c r="F8" s="1276"/>
      <c r="G8" s="1274"/>
      <c r="H8" s="1274"/>
      <c r="I8" s="1274"/>
      <c r="J8" s="1274"/>
      <c r="K8" s="1274"/>
      <c r="L8" s="1274"/>
      <c r="M8" s="1274"/>
    </row>
    <row r="9" spans="1:13" ht="15.6">
      <c r="A9" s="1786" t="s">
        <v>11</v>
      </c>
      <c r="B9" s="1786"/>
      <c r="C9" s="1786"/>
      <c r="D9" s="1786"/>
      <c r="E9" s="1786"/>
      <c r="F9" s="1786"/>
      <c r="G9" s="1786"/>
      <c r="H9" s="1786"/>
      <c r="I9" s="1786"/>
      <c r="J9" s="1786"/>
      <c r="K9" s="1786"/>
      <c r="L9" s="1786"/>
      <c r="M9" s="1778">
        <f ca="1">M3</f>
        <v>46124.97970196759</v>
      </c>
    </row>
    <row r="10" spans="1:13" ht="78.45" customHeight="1">
      <c r="A10" s="1775" t="s">
        <v>12</v>
      </c>
      <c r="B10" s="1775" t="s">
        <v>13</v>
      </c>
      <c r="C10" s="1775" t="s">
        <v>14</v>
      </c>
      <c r="D10" s="1775" t="s">
        <v>15</v>
      </c>
      <c r="E10" s="1775" t="s">
        <v>16</v>
      </c>
      <c r="F10" s="1775" t="s">
        <v>2225</v>
      </c>
      <c r="G10" s="1775" t="s">
        <v>2226</v>
      </c>
      <c r="H10" s="1775" t="s">
        <v>264</v>
      </c>
      <c r="I10" s="1776" t="s">
        <v>17</v>
      </c>
      <c r="J10" s="1775" t="s">
        <v>18</v>
      </c>
      <c r="K10" s="1777" t="s">
        <v>19</v>
      </c>
      <c r="L10" s="1775" t="str">
        <f ca="1">"Gangs working "&amp;CHAR(10)&amp;TEXT(M3,"mmm-yy")</f>
        <v>Gangs working 
Apr-26</v>
      </c>
      <c r="M10" s="1775" t="s">
        <v>20</v>
      </c>
    </row>
    <row r="11" spans="1:13" ht="67.95" customHeight="1">
      <c r="A11" s="918" t="s">
        <v>21</v>
      </c>
      <c r="B11" s="919" t="s">
        <v>22</v>
      </c>
      <c r="C11" s="920">
        <v>184</v>
      </c>
      <c r="D11" s="920">
        <v>188.678</v>
      </c>
      <c r="E11" s="920">
        <v>188.678</v>
      </c>
      <c r="F11" s="920">
        <v>0</v>
      </c>
      <c r="G11" s="920">
        <v>0</v>
      </c>
      <c r="H11" s="920">
        <v>0</v>
      </c>
      <c r="I11" s="920">
        <v>0</v>
      </c>
      <c r="J11" s="920">
        <f>E11</f>
        <v>188.678</v>
      </c>
      <c r="K11" s="920">
        <f>D11-E11</f>
        <v>0</v>
      </c>
      <c r="L11" s="920"/>
      <c r="M11" s="1277" t="s">
        <v>23</v>
      </c>
    </row>
    <row r="12" spans="1:13" ht="34.049999999999997" customHeight="1">
      <c r="A12" s="918" t="s">
        <v>24</v>
      </c>
      <c r="B12" s="919" t="s">
        <v>25</v>
      </c>
      <c r="C12" s="920">
        <v>184</v>
      </c>
      <c r="D12" s="920">
        <v>188.678</v>
      </c>
      <c r="E12" s="920">
        <v>188.678</v>
      </c>
      <c r="F12" s="920">
        <v>0</v>
      </c>
      <c r="G12" s="920">
        <f>D12-E12</f>
        <v>0</v>
      </c>
      <c r="H12" s="920">
        <v>0</v>
      </c>
      <c r="I12" s="920">
        <v>0</v>
      </c>
      <c r="J12" s="920">
        <v>188.678</v>
      </c>
      <c r="K12" s="920">
        <f>D12-J12</f>
        <v>0</v>
      </c>
      <c r="L12" s="921"/>
      <c r="M12" s="945" t="s">
        <v>2231</v>
      </c>
    </row>
    <row r="13" spans="1:13" ht="28.95" customHeight="1">
      <c r="A13" s="918" t="s">
        <v>26</v>
      </c>
      <c r="B13" s="919" t="s">
        <v>27</v>
      </c>
      <c r="C13" s="920">
        <v>184</v>
      </c>
      <c r="D13" s="920">
        <v>188.678</v>
      </c>
      <c r="E13" s="920">
        <v>188.678</v>
      </c>
      <c r="F13" s="920">
        <v>0</v>
      </c>
      <c r="G13" s="920">
        <f>D13-E13</f>
        <v>0</v>
      </c>
      <c r="H13" s="920">
        <v>0</v>
      </c>
      <c r="I13" s="920">
        <v>0</v>
      </c>
      <c r="J13" s="920">
        <v>188.678</v>
      </c>
      <c r="K13" s="920">
        <f>D13-J13</f>
        <v>0</v>
      </c>
      <c r="L13" s="922"/>
      <c r="M13" s="945" t="s">
        <v>2230</v>
      </c>
    </row>
    <row r="14" spans="1:13" ht="40.799999999999997">
      <c r="A14" s="918" t="s">
        <v>28</v>
      </c>
      <c r="B14" s="919" t="s">
        <v>29</v>
      </c>
      <c r="C14" s="922">
        <v>73</v>
      </c>
      <c r="D14" s="922">
        <v>73</v>
      </c>
      <c r="E14" s="922">
        <v>73</v>
      </c>
      <c r="F14" s="922">
        <v>0</v>
      </c>
      <c r="G14" s="922">
        <v>0</v>
      </c>
      <c r="H14" s="922">
        <v>0</v>
      </c>
      <c r="I14" s="922">
        <v>0</v>
      </c>
      <c r="J14" s="922">
        <v>73</v>
      </c>
      <c r="K14" s="922">
        <v>0</v>
      </c>
      <c r="L14" s="922"/>
      <c r="M14" s="923"/>
    </row>
    <row r="15" spans="1:13" ht="69.45" customHeight="1">
      <c r="A15" s="924" t="s">
        <v>1733</v>
      </c>
      <c r="B15" s="925" t="s">
        <v>31</v>
      </c>
      <c r="C15" s="926">
        <v>508</v>
      </c>
      <c r="D15" s="926">
        <v>513</v>
      </c>
      <c r="E15" s="926">
        <v>276</v>
      </c>
      <c r="F15" s="926">
        <v>33</v>
      </c>
      <c r="G15" s="927">
        <v>6</v>
      </c>
      <c r="H15" s="927">
        <v>2</v>
      </c>
      <c r="I15" s="927">
        <v>0</v>
      </c>
      <c r="J15" s="926">
        <f>SUM(E15+G15)</f>
        <v>282</v>
      </c>
      <c r="K15" s="926">
        <f>D15-J15</f>
        <v>231</v>
      </c>
      <c r="L15" s="927">
        <v>2</v>
      </c>
      <c r="M15" s="1773" t="s">
        <v>2235</v>
      </c>
    </row>
    <row r="16" spans="1:13" ht="20.399999999999999">
      <c r="A16" s="918" t="s">
        <v>30</v>
      </c>
      <c r="B16" s="919" t="s">
        <v>33</v>
      </c>
      <c r="C16" s="922">
        <v>508</v>
      </c>
      <c r="D16" s="926">
        <v>513</v>
      </c>
      <c r="E16" s="922">
        <v>260</v>
      </c>
      <c r="F16" s="922">
        <v>33</v>
      </c>
      <c r="G16" s="922">
        <v>1</v>
      </c>
      <c r="H16" s="922"/>
      <c r="I16" s="922">
        <v>0</v>
      </c>
      <c r="J16" s="926">
        <f>SUM(E16+G16)</f>
        <v>261</v>
      </c>
      <c r="K16" s="926">
        <f t="shared" ref="K16:K21" si="0">D16-J16</f>
        <v>252</v>
      </c>
      <c r="L16" s="922"/>
      <c r="M16" s="928"/>
    </row>
    <row r="17" spans="1:18" ht="40.799999999999997">
      <c r="A17" s="924" t="s">
        <v>32</v>
      </c>
      <c r="B17" s="925" t="s">
        <v>34</v>
      </c>
      <c r="C17" s="926">
        <v>508</v>
      </c>
      <c r="D17" s="926">
        <v>513</v>
      </c>
      <c r="E17" s="926">
        <v>188</v>
      </c>
      <c r="F17" s="926">
        <v>25</v>
      </c>
      <c r="G17" s="926">
        <v>0</v>
      </c>
      <c r="H17" s="926">
        <v>1</v>
      </c>
      <c r="I17" s="926">
        <v>0</v>
      </c>
      <c r="J17" s="926">
        <f>SUM(E17+G17)</f>
        <v>188</v>
      </c>
      <c r="K17" s="926">
        <f t="shared" si="0"/>
        <v>325</v>
      </c>
      <c r="L17" s="926">
        <v>1</v>
      </c>
      <c r="M17" s="1773" t="s">
        <v>2232</v>
      </c>
    </row>
    <row r="18" spans="1:18" ht="40.799999999999997">
      <c r="A18" s="918" t="s">
        <v>1734</v>
      </c>
      <c r="B18" s="919" t="s">
        <v>35</v>
      </c>
      <c r="C18" s="922">
        <v>508</v>
      </c>
      <c r="D18" s="926">
        <v>513</v>
      </c>
      <c r="E18" s="922">
        <v>61</v>
      </c>
      <c r="F18" s="922">
        <v>40</v>
      </c>
      <c r="G18" s="922">
        <v>8</v>
      </c>
      <c r="H18" s="922">
        <v>1</v>
      </c>
      <c r="I18" s="922">
        <v>1</v>
      </c>
      <c r="J18" s="926">
        <f>SUM(E18+G18)</f>
        <v>69</v>
      </c>
      <c r="K18" s="926">
        <f t="shared" si="0"/>
        <v>444</v>
      </c>
      <c r="L18" s="922">
        <v>1</v>
      </c>
      <c r="M18" s="1773" t="s">
        <v>2239</v>
      </c>
    </row>
    <row r="19" spans="1:18" ht="20.399999999999999">
      <c r="A19" s="918" t="s">
        <v>1735</v>
      </c>
      <c r="B19" s="919" t="s">
        <v>36</v>
      </c>
      <c r="C19" s="922"/>
      <c r="D19" s="922"/>
      <c r="E19" s="922"/>
      <c r="F19" s="922"/>
      <c r="G19" s="922"/>
      <c r="H19" s="922"/>
      <c r="I19" s="929"/>
      <c r="J19" s="922"/>
      <c r="K19" s="926"/>
      <c r="L19" s="922"/>
      <c r="M19" s="1774"/>
      <c r="Q19" t="s">
        <v>1993</v>
      </c>
    </row>
    <row r="20" spans="1:18" ht="42">
      <c r="A20" s="924" t="s">
        <v>37</v>
      </c>
      <c r="B20" s="925" t="s">
        <v>38</v>
      </c>
      <c r="C20" s="930">
        <v>184</v>
      </c>
      <c r="D20" s="920">
        <v>188.678</v>
      </c>
      <c r="E20" s="930">
        <v>8.9990000000000006</v>
      </c>
      <c r="F20" s="930">
        <v>18.981000000000002</v>
      </c>
      <c r="G20" s="930">
        <v>3.8660000000000001</v>
      </c>
      <c r="H20" s="930">
        <v>7.1520000000000001</v>
      </c>
      <c r="I20" s="930">
        <v>0.23200000000000001</v>
      </c>
      <c r="J20" s="930">
        <f>E20+G20</f>
        <v>12.865</v>
      </c>
      <c r="K20" s="930">
        <f t="shared" si="0"/>
        <v>175.81299999999999</v>
      </c>
      <c r="L20" s="1780">
        <v>2</v>
      </c>
      <c r="M20" s="1773" t="s">
        <v>2233</v>
      </c>
      <c r="P20" s="1584"/>
    </row>
    <row r="21" spans="1:18" ht="42">
      <c r="A21" s="924" t="s">
        <v>24</v>
      </c>
      <c r="B21" s="925" t="s">
        <v>39</v>
      </c>
      <c r="C21" s="930">
        <v>184</v>
      </c>
      <c r="D21" s="920">
        <v>188.678</v>
      </c>
      <c r="E21" s="930">
        <v>7.3390000000000004</v>
      </c>
      <c r="F21" s="930">
        <v>18.981000000000002</v>
      </c>
      <c r="G21" s="930">
        <v>3.5070000000000001</v>
      </c>
      <c r="H21" s="930">
        <v>0.39500000000000002</v>
      </c>
      <c r="I21" s="930">
        <v>0.23200000000000001</v>
      </c>
      <c r="J21" s="930">
        <f>E21+G21</f>
        <v>10.846</v>
      </c>
      <c r="K21" s="930">
        <f t="shared" si="0"/>
        <v>177.83199999999999</v>
      </c>
      <c r="L21" s="1781"/>
      <c r="M21" s="1773" t="s">
        <v>2234</v>
      </c>
      <c r="O21" s="1584"/>
    </row>
    <row r="22" spans="1:18" ht="40.799999999999997">
      <c r="A22" s="918" t="s">
        <v>40</v>
      </c>
      <c r="B22" s="919" t="s">
        <v>41</v>
      </c>
      <c r="C22" s="920">
        <v>184</v>
      </c>
      <c r="D22" s="920">
        <v>188.678</v>
      </c>
      <c r="E22" s="920">
        <v>0</v>
      </c>
      <c r="F22" s="920"/>
      <c r="G22" s="920"/>
      <c r="H22" s="920"/>
      <c r="I22" s="920"/>
      <c r="J22" s="920"/>
      <c r="K22" s="930"/>
      <c r="L22" s="920"/>
      <c r="M22" s="931"/>
      <c r="R22" s="1584"/>
    </row>
    <row r="23" spans="1:18" ht="20.399999999999999">
      <c r="A23" s="924" t="s">
        <v>37</v>
      </c>
      <c r="B23" s="925" t="s">
        <v>38</v>
      </c>
      <c r="C23" s="930">
        <v>184</v>
      </c>
      <c r="D23" s="920">
        <v>188.678</v>
      </c>
      <c r="E23" s="930"/>
      <c r="F23" s="930"/>
      <c r="G23" s="930"/>
      <c r="H23" s="930"/>
      <c r="I23" s="926"/>
      <c r="J23" s="930">
        <v>0</v>
      </c>
      <c r="K23" s="930">
        <f>D23-J23</f>
        <v>188.678</v>
      </c>
      <c r="L23" s="1278"/>
      <c r="M23" s="1278"/>
    </row>
    <row r="24" spans="1:18" ht="15.45" customHeight="1">
      <c r="A24" s="924" t="s">
        <v>24</v>
      </c>
      <c r="B24" s="925" t="s">
        <v>39</v>
      </c>
      <c r="C24" s="930">
        <v>184</v>
      </c>
      <c r="D24" s="920">
        <v>188.678</v>
      </c>
      <c r="E24" s="930"/>
      <c r="F24" s="930"/>
      <c r="G24" s="930"/>
      <c r="H24" s="930"/>
      <c r="I24" s="926"/>
      <c r="J24" s="930">
        <v>0</v>
      </c>
      <c r="K24" s="930">
        <f t="shared" ref="K24" si="1">D24-J24</f>
        <v>188.678</v>
      </c>
      <c r="L24" s="310"/>
      <c r="M24" s="780"/>
    </row>
    <row r="25" spans="1:18" ht="15.45" customHeight="1"/>
    <row r="29" spans="1:18" ht="15.45" customHeight="1"/>
  </sheetData>
  <protectedRanges>
    <protectedRange sqref="A3:M8 L14:L23 L9:M12 M13:M23 A9:K24" name="Range1_6"/>
    <protectedRange sqref="L13" name="Range1_10_3"/>
  </protectedRanges>
  <mergeCells count="6">
    <mergeCell ref="L20:L21"/>
    <mergeCell ref="B1:L2"/>
    <mergeCell ref="A3:B3"/>
    <mergeCell ref="D3:L3"/>
    <mergeCell ref="D4:M5"/>
    <mergeCell ref="A9:L9"/>
  </mergeCells>
  <pageMargins left="0.7" right="0.7" top="0.75" bottom="0.75" header="0.3" footer="0.3"/>
  <pageSetup scale="28" orientation="portrait" r:id="rId1"/>
  <colBreaks count="2" manualBreakCount="2">
    <brk id="13" max="56" man="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4"/>
  <sheetViews>
    <sheetView topLeftCell="B68" zoomScale="80" zoomScaleNormal="80" workbookViewId="0">
      <selection activeCell="D86" sqref="D86:D91"/>
    </sheetView>
  </sheetViews>
  <sheetFormatPr defaultRowHeight="14.4"/>
  <cols>
    <col min="2" max="2" width="15.44140625" customWidth="1"/>
    <col min="3" max="3" width="19.5546875" customWidth="1"/>
    <col min="4" max="4" width="11.88671875" customWidth="1"/>
    <col min="5" max="5" width="23.6640625" customWidth="1"/>
    <col min="6" max="6" width="12.21875" customWidth="1"/>
    <col min="7" max="7" width="34.21875" customWidth="1"/>
  </cols>
  <sheetData>
    <row r="1" spans="1:7" ht="15.6">
      <c r="A1" s="1789" t="s">
        <v>64</v>
      </c>
      <c r="B1" s="1789"/>
      <c r="C1" s="1789"/>
      <c r="D1" s="1789"/>
      <c r="E1" s="1789"/>
      <c r="F1" s="1789"/>
      <c r="G1" s="1789"/>
    </row>
    <row r="2" spans="1:7" ht="15.6">
      <c r="A2" s="1790" t="s">
        <v>65</v>
      </c>
      <c r="B2" s="1790"/>
      <c r="C2" s="1790"/>
      <c r="D2" s="1790"/>
      <c r="E2" s="1790"/>
      <c r="F2" s="1790"/>
      <c r="G2" s="1790"/>
    </row>
    <row r="3" spans="1:7" ht="15.6">
      <c r="A3" s="1790" t="s">
        <v>66</v>
      </c>
      <c r="B3" s="1790"/>
      <c r="C3" s="1790"/>
      <c r="D3" s="1790"/>
      <c r="E3" s="1790"/>
      <c r="F3" s="1790"/>
      <c r="G3" s="1790"/>
    </row>
    <row r="4" spans="1:7" ht="18">
      <c r="A4" s="1791" t="s">
        <v>67</v>
      </c>
      <c r="B4" s="1791"/>
      <c r="C4" s="1791"/>
      <c r="D4" s="1791"/>
      <c r="E4" s="1791"/>
      <c r="F4" s="1791"/>
      <c r="G4" s="1791"/>
    </row>
    <row r="5" spans="1:7" ht="28.8" hidden="1">
      <c r="A5" s="351" t="s">
        <v>68</v>
      </c>
      <c r="B5" s="351" t="s">
        <v>69</v>
      </c>
      <c r="C5" s="351" t="s">
        <v>70</v>
      </c>
      <c r="D5" s="351" t="s">
        <v>71</v>
      </c>
      <c r="E5" s="351" t="s">
        <v>72</v>
      </c>
      <c r="F5" s="351" t="s">
        <v>20</v>
      </c>
      <c r="G5" s="76"/>
    </row>
    <row r="6" spans="1:7" hidden="1">
      <c r="A6" s="76">
        <v>1</v>
      </c>
      <c r="B6" s="76" t="s">
        <v>73</v>
      </c>
      <c r="C6" s="76">
        <v>2.653</v>
      </c>
      <c r="D6" s="1787">
        <v>45684</v>
      </c>
      <c r="E6" s="1787">
        <v>45691</v>
      </c>
      <c r="F6" s="76" t="s">
        <v>74</v>
      </c>
      <c r="G6" s="76"/>
    </row>
    <row r="7" spans="1:7" hidden="1">
      <c r="A7" s="76">
        <f>A6+1</f>
        <v>2</v>
      </c>
      <c r="B7" s="76" t="s">
        <v>75</v>
      </c>
      <c r="C7" s="76">
        <v>5.31</v>
      </c>
      <c r="D7" s="1792"/>
      <c r="E7" s="1792"/>
      <c r="F7" s="76" t="s">
        <v>74</v>
      </c>
      <c r="G7" s="76"/>
    </row>
    <row r="8" spans="1:7" ht="43.2" hidden="1">
      <c r="A8" s="76">
        <f t="shared" ref="A8:A32" si="0">A7+1</f>
        <v>3</v>
      </c>
      <c r="B8" s="76" t="s">
        <v>76</v>
      </c>
      <c r="C8" s="76">
        <v>19.672000000000001</v>
      </c>
      <c r="D8" s="495" t="s">
        <v>1111</v>
      </c>
      <c r="E8" s="834">
        <v>45713</v>
      </c>
      <c r="F8" s="76" t="s">
        <v>74</v>
      </c>
      <c r="G8" s="835" t="s">
        <v>77</v>
      </c>
    </row>
    <row r="9" spans="1:7" hidden="1">
      <c r="A9" s="76">
        <f t="shared" si="0"/>
        <v>4</v>
      </c>
      <c r="B9" s="76" t="s">
        <v>79</v>
      </c>
      <c r="C9" s="76">
        <v>20.273</v>
      </c>
      <c r="D9" s="497">
        <v>45657</v>
      </c>
      <c r="E9" s="834">
        <v>45691</v>
      </c>
      <c r="F9" s="76" t="s">
        <v>74</v>
      </c>
      <c r="G9" s="76"/>
    </row>
    <row r="10" spans="1:7" ht="28.8" hidden="1">
      <c r="A10" s="76">
        <f t="shared" si="0"/>
        <v>5</v>
      </c>
      <c r="B10" s="76" t="s">
        <v>80</v>
      </c>
      <c r="C10" s="76">
        <v>3.0840000000000001</v>
      </c>
      <c r="D10" s="495" t="s">
        <v>1110</v>
      </c>
      <c r="E10" s="834">
        <v>45712</v>
      </c>
      <c r="F10" s="76" t="s">
        <v>74</v>
      </c>
      <c r="G10" s="76"/>
    </row>
    <row r="11" spans="1:7" hidden="1">
      <c r="A11" s="76">
        <f t="shared" si="0"/>
        <v>6</v>
      </c>
      <c r="B11" s="76" t="s">
        <v>82</v>
      </c>
      <c r="C11" s="76">
        <v>1.0629999999999999</v>
      </c>
      <c r="D11" s="497">
        <v>45713</v>
      </c>
      <c r="E11" s="1787">
        <v>45715</v>
      </c>
      <c r="F11" s="76" t="s">
        <v>74</v>
      </c>
      <c r="G11" s="76"/>
    </row>
    <row r="12" spans="1:7" hidden="1">
      <c r="A12" s="76">
        <f>A11+1</f>
        <v>7</v>
      </c>
      <c r="B12" s="76" t="s">
        <v>83</v>
      </c>
      <c r="C12" s="76">
        <v>2.09</v>
      </c>
      <c r="D12" s="497">
        <v>45713</v>
      </c>
      <c r="E12" s="1787"/>
      <c r="F12" s="76" t="s">
        <v>74</v>
      </c>
      <c r="G12" s="76"/>
    </row>
    <row r="13" spans="1:7" hidden="1">
      <c r="A13" s="76">
        <f t="shared" si="0"/>
        <v>8</v>
      </c>
      <c r="B13" s="76" t="s">
        <v>84</v>
      </c>
      <c r="C13" s="76">
        <v>3.8929999999999998</v>
      </c>
      <c r="D13" s="497">
        <v>45713</v>
      </c>
      <c r="E13" s="1787"/>
      <c r="F13" s="76" t="s">
        <v>74</v>
      </c>
      <c r="G13" s="76"/>
    </row>
    <row r="14" spans="1:7" hidden="1">
      <c r="A14" s="76">
        <f t="shared" si="0"/>
        <v>9</v>
      </c>
      <c r="B14" s="76" t="s">
        <v>85</v>
      </c>
      <c r="C14" s="76">
        <v>6.9710000000000001</v>
      </c>
      <c r="D14" s="497">
        <v>45713</v>
      </c>
      <c r="E14" s="1787"/>
      <c r="F14" s="76" t="s">
        <v>74</v>
      </c>
      <c r="G14" s="76"/>
    </row>
    <row r="15" spans="1:7" hidden="1">
      <c r="A15" s="76">
        <f t="shared" si="0"/>
        <v>10</v>
      </c>
      <c r="B15" s="76" t="s">
        <v>86</v>
      </c>
      <c r="C15" s="76">
        <v>9.4949999999999992</v>
      </c>
      <c r="D15" s="497">
        <v>45721</v>
      </c>
      <c r="E15" s="834">
        <v>45722</v>
      </c>
      <c r="F15" s="76" t="s">
        <v>74</v>
      </c>
      <c r="G15" s="76"/>
    </row>
    <row r="16" spans="1:7" ht="57.6" hidden="1">
      <c r="A16" s="76">
        <f t="shared" si="0"/>
        <v>11</v>
      </c>
      <c r="B16" s="76" t="s">
        <v>87</v>
      </c>
      <c r="C16" s="76">
        <v>8.6969999999999992</v>
      </c>
      <c r="D16" s="495" t="s">
        <v>1112</v>
      </c>
      <c r="E16" s="76"/>
      <c r="F16" s="76" t="s">
        <v>81</v>
      </c>
      <c r="G16" s="1642" t="s">
        <v>1145</v>
      </c>
    </row>
    <row r="17" spans="1:7" hidden="1">
      <c r="A17" s="76">
        <f t="shared" si="0"/>
        <v>12</v>
      </c>
      <c r="B17" s="76" t="s">
        <v>88</v>
      </c>
      <c r="C17" s="76">
        <v>3.0840000000000001</v>
      </c>
      <c r="D17" s="76"/>
      <c r="E17" s="76"/>
      <c r="F17" s="1642" t="s">
        <v>81</v>
      </c>
      <c r="G17" s="76"/>
    </row>
    <row r="18" spans="1:7" hidden="1">
      <c r="A18" s="76">
        <f t="shared" si="0"/>
        <v>13</v>
      </c>
      <c r="B18" s="66" t="s">
        <v>90</v>
      </c>
      <c r="C18" s="76">
        <v>3.9630000000000001</v>
      </c>
      <c r="D18" s="76"/>
      <c r="E18" s="76"/>
      <c r="F18" s="1642" t="s">
        <v>81</v>
      </c>
      <c r="G18" s="361"/>
    </row>
    <row r="19" spans="1:7" hidden="1">
      <c r="A19" s="76">
        <f t="shared" si="0"/>
        <v>14</v>
      </c>
      <c r="B19" s="1643" t="s">
        <v>1101</v>
      </c>
      <c r="C19" s="76">
        <v>1.6559999999999999</v>
      </c>
      <c r="D19" s="76"/>
      <c r="E19" s="76"/>
      <c r="F19" s="1642" t="s">
        <v>81</v>
      </c>
      <c r="G19" s="361"/>
    </row>
    <row r="20" spans="1:7" hidden="1">
      <c r="A20" s="76">
        <f t="shared" si="0"/>
        <v>15</v>
      </c>
      <c r="B20" s="1643" t="s">
        <v>1102</v>
      </c>
      <c r="C20" s="76">
        <v>1.635</v>
      </c>
      <c r="D20" s="76"/>
      <c r="E20" s="76"/>
      <c r="F20" s="1642" t="s">
        <v>81</v>
      </c>
      <c r="G20" s="76"/>
    </row>
    <row r="21" spans="1:7" hidden="1">
      <c r="A21" s="76">
        <f t="shared" si="0"/>
        <v>16</v>
      </c>
      <c r="B21" s="76" t="s">
        <v>1098</v>
      </c>
      <c r="C21" s="76">
        <v>2.2210000000000001</v>
      </c>
      <c r="D21" s="76"/>
      <c r="E21" s="76"/>
      <c r="F21" s="1642" t="s">
        <v>81</v>
      </c>
      <c r="G21" s="76"/>
    </row>
    <row r="22" spans="1:7" ht="72" hidden="1">
      <c r="A22" s="76">
        <f t="shared" si="0"/>
        <v>17</v>
      </c>
      <c r="B22" s="76" t="s">
        <v>1097</v>
      </c>
      <c r="C22" s="76">
        <v>10.724</v>
      </c>
      <c r="D22" s="1644" t="s">
        <v>1326</v>
      </c>
      <c r="E22" s="76"/>
      <c r="F22" s="76" t="s">
        <v>81</v>
      </c>
      <c r="G22" s="1642" t="s">
        <v>1145</v>
      </c>
    </row>
    <row r="23" spans="1:7" ht="72" hidden="1">
      <c r="A23" s="76">
        <f t="shared" si="0"/>
        <v>18</v>
      </c>
      <c r="B23" s="1642" t="s">
        <v>1095</v>
      </c>
      <c r="C23" s="76">
        <v>3.6659999999999999</v>
      </c>
      <c r="D23" s="1644" t="s">
        <v>1327</v>
      </c>
      <c r="E23" s="76"/>
      <c r="F23" s="76" t="s">
        <v>81</v>
      </c>
      <c r="G23" s="1642" t="s">
        <v>1145</v>
      </c>
    </row>
    <row r="24" spans="1:7" hidden="1">
      <c r="A24" s="76">
        <f t="shared" si="0"/>
        <v>19</v>
      </c>
      <c r="B24" s="1642" t="s">
        <v>1336</v>
      </c>
      <c r="C24" s="515">
        <v>4.88</v>
      </c>
      <c r="D24" s="76"/>
      <c r="E24" s="76"/>
      <c r="F24" s="1645" t="s">
        <v>81</v>
      </c>
      <c r="G24" s="76"/>
    </row>
    <row r="25" spans="1:7" hidden="1">
      <c r="A25" s="76">
        <f t="shared" si="0"/>
        <v>20</v>
      </c>
      <c r="B25" s="1642" t="s">
        <v>1286</v>
      </c>
      <c r="C25" s="76">
        <v>2.4740000000000002</v>
      </c>
      <c r="D25" s="497">
        <v>45765</v>
      </c>
      <c r="E25" s="76"/>
      <c r="F25" s="76" t="s">
        <v>81</v>
      </c>
      <c r="G25" s="76"/>
    </row>
    <row r="26" spans="1:7" hidden="1">
      <c r="A26" s="76">
        <f t="shared" si="0"/>
        <v>21</v>
      </c>
      <c r="B26" s="1642" t="s">
        <v>1117</v>
      </c>
      <c r="C26" s="76">
        <v>0.27500000000000002</v>
      </c>
      <c r="D26" s="497">
        <v>45752</v>
      </c>
      <c r="E26" s="76"/>
      <c r="F26" s="76" t="s">
        <v>81</v>
      </c>
      <c r="G26" s="76"/>
    </row>
    <row r="27" spans="1:7" hidden="1">
      <c r="A27" s="76">
        <f t="shared" si="0"/>
        <v>22</v>
      </c>
      <c r="B27" s="1642" t="s">
        <v>1096</v>
      </c>
      <c r="C27" s="76">
        <v>2.008</v>
      </c>
      <c r="D27" s="497">
        <v>45752</v>
      </c>
      <c r="E27" s="76"/>
      <c r="F27" s="76" t="s">
        <v>81</v>
      </c>
      <c r="G27" s="76"/>
    </row>
    <row r="28" spans="1:7" hidden="1">
      <c r="A28" s="76">
        <f t="shared" si="0"/>
        <v>23</v>
      </c>
      <c r="B28" s="1642" t="s">
        <v>1114</v>
      </c>
      <c r="C28" s="76">
        <v>0.223</v>
      </c>
      <c r="D28" s="497">
        <v>45752</v>
      </c>
      <c r="E28" s="76"/>
      <c r="F28" s="76" t="s">
        <v>81</v>
      </c>
      <c r="G28" s="76"/>
    </row>
    <row r="29" spans="1:7" hidden="1">
      <c r="A29" s="76">
        <f t="shared" si="0"/>
        <v>24</v>
      </c>
      <c r="B29" s="1642" t="s">
        <v>1099</v>
      </c>
      <c r="C29" s="76">
        <v>2.7309999999999999</v>
      </c>
      <c r="D29" s="497">
        <v>45752</v>
      </c>
      <c r="E29" s="76"/>
      <c r="F29" s="76" t="s">
        <v>81</v>
      </c>
      <c r="G29" s="76"/>
    </row>
    <row r="30" spans="1:7" hidden="1">
      <c r="A30" s="76">
        <f t="shared" si="0"/>
        <v>25</v>
      </c>
      <c r="B30" s="1642" t="s">
        <v>1116</v>
      </c>
      <c r="C30" s="76">
        <v>1.7170000000000001</v>
      </c>
      <c r="D30" s="497">
        <v>45752</v>
      </c>
      <c r="E30" s="76"/>
      <c r="F30" s="76" t="s">
        <v>81</v>
      </c>
      <c r="G30" s="76"/>
    </row>
    <row r="31" spans="1:7" hidden="1">
      <c r="A31" s="76">
        <f t="shared" si="0"/>
        <v>26</v>
      </c>
      <c r="B31" s="1642" t="s">
        <v>1115</v>
      </c>
      <c r="C31" s="76">
        <v>1.0680000000000001</v>
      </c>
      <c r="D31" s="497">
        <v>45752</v>
      </c>
      <c r="E31" s="76"/>
      <c r="F31" s="76" t="s">
        <v>81</v>
      </c>
      <c r="G31" s="76"/>
    </row>
    <row r="32" spans="1:7" hidden="1">
      <c r="A32" s="76">
        <f t="shared" si="0"/>
        <v>27</v>
      </c>
      <c r="B32" s="1642" t="s">
        <v>1113</v>
      </c>
      <c r="C32" s="76">
        <v>2.8730000000000002</v>
      </c>
      <c r="D32" s="497">
        <v>45752</v>
      </c>
      <c r="E32" s="76"/>
      <c r="F32" s="76" t="s">
        <v>81</v>
      </c>
      <c r="G32" s="76"/>
    </row>
    <row r="33" spans="1:8" hidden="1">
      <c r="A33" s="76"/>
      <c r="B33" s="1642"/>
      <c r="C33" s="76"/>
      <c r="D33" s="497"/>
      <c r="E33" s="76"/>
      <c r="F33" s="76"/>
      <c r="G33" s="76"/>
    </row>
    <row r="34" spans="1:8" hidden="1">
      <c r="A34" s="76">
        <f>A32+1</f>
        <v>28</v>
      </c>
      <c r="B34" s="1642" t="s">
        <v>1319</v>
      </c>
      <c r="C34" s="76">
        <v>19.57</v>
      </c>
      <c r="D34" s="1642" t="s">
        <v>1325</v>
      </c>
      <c r="E34" s="76"/>
      <c r="F34" s="1642" t="s">
        <v>1318</v>
      </c>
      <c r="G34" s="76"/>
    </row>
    <row r="35" spans="1:8" hidden="1">
      <c r="A35" s="76">
        <f>A34+1</f>
        <v>29</v>
      </c>
      <c r="B35" s="1645" t="s">
        <v>1293</v>
      </c>
      <c r="C35" s="512">
        <v>2.6179999999999999</v>
      </c>
      <c r="D35" s="497">
        <v>45781</v>
      </c>
      <c r="E35" s="76"/>
      <c r="F35" s="66" t="s">
        <v>89</v>
      </c>
      <c r="G35" s="76"/>
    </row>
    <row r="36" spans="1:8" hidden="1">
      <c r="A36" s="76">
        <f>A35+1</f>
        <v>30</v>
      </c>
      <c r="B36" s="1642" t="s">
        <v>1324</v>
      </c>
      <c r="C36" s="76">
        <v>18.193000000000001</v>
      </c>
      <c r="D36" s="497">
        <v>45805</v>
      </c>
      <c r="E36" s="76"/>
      <c r="F36" s="1643" t="s">
        <v>89</v>
      </c>
      <c r="G36" s="76"/>
    </row>
    <row r="37" spans="1:8" hidden="1">
      <c r="A37" s="76"/>
      <c r="B37" s="1642"/>
      <c r="C37" s="76"/>
      <c r="D37" s="497"/>
      <c r="E37" s="76"/>
      <c r="F37" s="1643"/>
      <c r="G37" s="76"/>
    </row>
    <row r="38" spans="1:8" hidden="1">
      <c r="A38" s="76"/>
      <c r="B38" s="1642"/>
      <c r="C38" s="76"/>
      <c r="D38" s="497"/>
      <c r="E38" s="76"/>
      <c r="F38" s="1643"/>
      <c r="G38" s="76"/>
    </row>
    <row r="39" spans="1:8" hidden="1">
      <c r="A39" s="361"/>
      <c r="B39" s="361" t="s">
        <v>91</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1287</v>
      </c>
      <c r="C43" s="76"/>
      <c r="D43" s="76"/>
      <c r="E43" s="76"/>
      <c r="F43" s="76"/>
      <c r="G43" s="76"/>
    </row>
    <row r="44" spans="1:8" ht="43.2" hidden="1">
      <c r="A44" s="352" t="s">
        <v>1118</v>
      </c>
      <c r="B44" s="352" t="s">
        <v>69</v>
      </c>
      <c r="C44" s="421" t="s">
        <v>1119</v>
      </c>
      <c r="D44" s="421" t="s">
        <v>1120</v>
      </c>
      <c r="E44" s="421" t="s">
        <v>1121</v>
      </c>
      <c r="F44" s="421" t="s">
        <v>1122</v>
      </c>
      <c r="G44" s="421" t="s">
        <v>1120</v>
      </c>
    </row>
    <row r="45" spans="1:8" hidden="1">
      <c r="A45" s="314">
        <v>1</v>
      </c>
      <c r="B45" s="314" t="s">
        <v>1124</v>
      </c>
      <c r="C45" s="422">
        <v>45657</v>
      </c>
      <c r="D45" s="423">
        <v>20.273</v>
      </c>
      <c r="E45" s="422" t="s">
        <v>1125</v>
      </c>
      <c r="F45" s="424">
        <v>45691</v>
      </c>
      <c r="G45" s="423">
        <v>20.273</v>
      </c>
      <c r="H45" s="1639" t="s">
        <v>1633</v>
      </c>
    </row>
    <row r="46" spans="1:8" hidden="1">
      <c r="A46" s="314">
        <f>A45+1</f>
        <v>2</v>
      </c>
      <c r="B46" s="314" t="s">
        <v>1127</v>
      </c>
      <c r="C46" s="422">
        <v>45684</v>
      </c>
      <c r="D46" s="423">
        <v>7.9619999999999997</v>
      </c>
      <c r="E46" s="422" t="s">
        <v>1128</v>
      </c>
      <c r="F46" s="424">
        <v>45691</v>
      </c>
      <c r="G46" s="423">
        <v>7.9619999999999997</v>
      </c>
      <c r="H46" s="1639" t="s">
        <v>1633</v>
      </c>
    </row>
    <row r="47" spans="1:8" s="563" customFormat="1" hidden="1">
      <c r="A47" s="1058">
        <f t="shared" ref="A47:A56" si="1">A46+1</f>
        <v>3</v>
      </c>
      <c r="B47" s="1058" t="s">
        <v>1129</v>
      </c>
      <c r="C47" s="1059">
        <v>45709</v>
      </c>
      <c r="D47" s="1060">
        <v>3.0840000000000001</v>
      </c>
      <c r="E47" s="1059" t="s">
        <v>1130</v>
      </c>
      <c r="F47" s="1061">
        <v>45712</v>
      </c>
      <c r="G47" s="1060">
        <v>3.0840000000000001</v>
      </c>
      <c r="H47" s="1646" t="s">
        <v>1634</v>
      </c>
    </row>
    <row r="48" spans="1:8" s="563" customFormat="1" hidden="1">
      <c r="A48" s="1058">
        <f t="shared" si="1"/>
        <v>4</v>
      </c>
      <c r="B48" s="1058" t="s">
        <v>1132</v>
      </c>
      <c r="C48" s="1059">
        <v>45703</v>
      </c>
      <c r="D48" s="1060">
        <v>19.672000000000001</v>
      </c>
      <c r="E48" s="1059" t="s">
        <v>1133</v>
      </c>
      <c r="F48" s="1061">
        <v>45713</v>
      </c>
      <c r="G48" s="1060">
        <v>19.672000000000001</v>
      </c>
      <c r="H48" s="1646" t="s">
        <v>1634</v>
      </c>
    </row>
    <row r="49" spans="1:8" s="563" customFormat="1" hidden="1">
      <c r="A49" s="1058">
        <f t="shared" si="1"/>
        <v>5</v>
      </c>
      <c r="B49" s="1058" t="s">
        <v>1135</v>
      </c>
      <c r="C49" s="1059">
        <v>45713</v>
      </c>
      <c r="D49" s="1060">
        <v>14.016999999999999</v>
      </c>
      <c r="E49" s="1059" t="s">
        <v>1136</v>
      </c>
      <c r="F49" s="1061">
        <v>45715</v>
      </c>
      <c r="G49" s="1060">
        <v>14.016999999999999</v>
      </c>
      <c r="H49" s="1646" t="s">
        <v>1634</v>
      </c>
    </row>
    <row r="50" spans="1:8" hidden="1">
      <c r="A50" s="314">
        <f t="shared" si="1"/>
        <v>6</v>
      </c>
      <c r="B50" s="314" t="s">
        <v>1137</v>
      </c>
      <c r="C50" s="422">
        <v>45721</v>
      </c>
      <c r="D50" s="423">
        <v>9.4949999999999992</v>
      </c>
      <c r="E50" s="422" t="s">
        <v>1138</v>
      </c>
      <c r="F50" s="424">
        <v>45722</v>
      </c>
      <c r="G50" s="423">
        <v>9.4949999999999992</v>
      </c>
      <c r="H50" s="1639" t="s">
        <v>1635</v>
      </c>
    </row>
    <row r="51" spans="1:8" s="563" customFormat="1" hidden="1">
      <c r="A51" s="1058">
        <f t="shared" si="1"/>
        <v>7</v>
      </c>
      <c r="B51" s="1058" t="s">
        <v>1139</v>
      </c>
      <c r="C51" s="1059">
        <v>45751</v>
      </c>
      <c r="D51" s="1060">
        <v>8.6969999999999992</v>
      </c>
      <c r="E51" s="1647" t="s">
        <v>1292</v>
      </c>
      <c r="F51" s="1061">
        <v>45763</v>
      </c>
      <c r="G51" s="1060">
        <v>8.6969999999999992</v>
      </c>
      <c r="H51" s="1646" t="s">
        <v>1636</v>
      </c>
    </row>
    <row r="52" spans="1:8" s="563" customFormat="1" hidden="1">
      <c r="A52" s="1058">
        <f t="shared" si="1"/>
        <v>8</v>
      </c>
      <c r="B52" s="1058" t="s">
        <v>1141</v>
      </c>
      <c r="C52" s="1059">
        <v>45742</v>
      </c>
      <c r="D52" s="1060">
        <v>14.39</v>
      </c>
      <c r="E52" s="1059" t="s">
        <v>1142</v>
      </c>
      <c r="F52" s="1061">
        <v>45763</v>
      </c>
      <c r="G52" s="1060">
        <v>14.39</v>
      </c>
      <c r="H52" s="1646" t="s">
        <v>1636</v>
      </c>
    </row>
    <row r="53" spans="1:8" hidden="1">
      <c r="A53" s="314">
        <f t="shared" si="1"/>
        <v>9</v>
      </c>
      <c r="B53" s="598" t="s">
        <v>1147</v>
      </c>
      <c r="C53" s="422">
        <v>45752</v>
      </c>
      <c r="D53" s="423">
        <v>10.894</v>
      </c>
      <c r="E53" s="422" t="s">
        <v>1148</v>
      </c>
      <c r="F53" s="423"/>
      <c r="G53" s="423"/>
    </row>
    <row r="54" spans="1:8" ht="28.8" hidden="1">
      <c r="A54" s="314">
        <f t="shared" si="1"/>
        <v>10</v>
      </c>
      <c r="B54" s="598" t="s">
        <v>1146</v>
      </c>
      <c r="C54" s="1648" t="s">
        <v>1308</v>
      </c>
      <c r="D54" s="423">
        <v>19.57</v>
      </c>
      <c r="E54" s="1649" t="s">
        <v>1312</v>
      </c>
      <c r="F54" s="423"/>
      <c r="G54" s="423"/>
    </row>
    <row r="55" spans="1:8" hidden="1">
      <c r="A55" s="314">
        <f t="shared" si="1"/>
        <v>11</v>
      </c>
      <c r="B55" s="314" t="s">
        <v>1284</v>
      </c>
      <c r="C55" s="422">
        <v>45765</v>
      </c>
      <c r="D55" s="423">
        <v>2.4740000000000002</v>
      </c>
      <c r="E55" s="422" t="s">
        <v>1285</v>
      </c>
      <c r="F55" s="423"/>
      <c r="G55" s="423"/>
    </row>
    <row r="56" spans="1:8" hidden="1">
      <c r="A56" s="314">
        <f t="shared" si="1"/>
        <v>12</v>
      </c>
      <c r="B56" s="598" t="s">
        <v>1298</v>
      </c>
      <c r="C56" s="422">
        <v>45787</v>
      </c>
      <c r="D56" s="423">
        <v>3.0840000000000001</v>
      </c>
      <c r="E56" s="422" t="s">
        <v>1299</v>
      </c>
      <c r="F56" s="423"/>
      <c r="G56" s="423"/>
    </row>
    <row r="57" spans="1:8" hidden="1">
      <c r="A57" s="314">
        <f>A56+1</f>
        <v>13</v>
      </c>
      <c r="B57" s="598" t="s">
        <v>1342</v>
      </c>
      <c r="C57" s="422">
        <v>45787</v>
      </c>
      <c r="D57" s="423">
        <v>2.2200000000000002</v>
      </c>
      <c r="E57" s="422" t="s">
        <v>1299</v>
      </c>
      <c r="F57" s="423"/>
      <c r="G57" s="423"/>
    </row>
    <row r="58" spans="1:8" hidden="1">
      <c r="A58" s="314">
        <f>A57+1</f>
        <v>14</v>
      </c>
      <c r="B58" s="1650" t="s">
        <v>1339</v>
      </c>
      <c r="C58" s="422">
        <v>45802</v>
      </c>
      <c r="D58" s="423">
        <v>5.6189999999999998</v>
      </c>
      <c r="E58" s="1640" t="s">
        <v>1346</v>
      </c>
      <c r="F58" s="423"/>
      <c r="G58" s="423"/>
    </row>
    <row r="59" spans="1:8" hidden="1">
      <c r="A59" s="314">
        <f>A58+1</f>
        <v>15</v>
      </c>
      <c r="B59" s="1651" t="s">
        <v>1310</v>
      </c>
      <c r="C59" s="422">
        <v>45794</v>
      </c>
      <c r="D59" s="423">
        <v>3.95</v>
      </c>
      <c r="E59" s="1649" t="s">
        <v>1311</v>
      </c>
      <c r="F59" s="424">
        <v>45810</v>
      </c>
      <c r="G59" s="423"/>
    </row>
    <row r="60" spans="1:8" hidden="1">
      <c r="A60" s="314">
        <f>A59+1</f>
        <v>16</v>
      </c>
      <c r="B60" s="1650" t="s">
        <v>1340</v>
      </c>
      <c r="C60" s="422">
        <v>45802</v>
      </c>
      <c r="D60" s="423">
        <v>1.635</v>
      </c>
      <c r="E60" s="422" t="s">
        <v>1341</v>
      </c>
      <c r="F60" s="423"/>
      <c r="G60" s="423"/>
    </row>
    <row r="61" spans="1:8" hidden="1">
      <c r="A61" s="314">
        <f>A60+1</f>
        <v>17</v>
      </c>
      <c r="B61" s="1650" t="s">
        <v>1328</v>
      </c>
      <c r="C61" s="422">
        <v>45802</v>
      </c>
      <c r="D61" s="423">
        <v>4.88</v>
      </c>
      <c r="E61" s="1649"/>
      <c r="F61" s="423"/>
      <c r="G61" s="423"/>
    </row>
    <row r="62" spans="1:8" hidden="1">
      <c r="A62" s="314"/>
      <c r="B62" s="1651"/>
      <c r="C62" s="422"/>
      <c r="D62" s="423"/>
      <c r="E62" s="422"/>
      <c r="F62" s="423"/>
      <c r="G62" s="423"/>
    </row>
    <row r="63" spans="1:8" hidden="1">
      <c r="A63" s="1788" t="s">
        <v>1144</v>
      </c>
      <c r="B63" s="1788"/>
      <c r="C63" s="352"/>
      <c r="D63" s="352">
        <f>SUM(D45:D61)</f>
        <v>151.91599999999997</v>
      </c>
      <c r="E63" s="352"/>
      <c r="F63" s="352"/>
      <c r="G63" s="352">
        <f>SUM(G45:G62)</f>
        <v>97.59</v>
      </c>
    </row>
    <row r="64" spans="1:8" hidden="1">
      <c r="A64" s="421"/>
      <c r="B64" s="421"/>
      <c r="C64" s="352"/>
      <c r="D64" s="352"/>
      <c r="E64" s="352"/>
      <c r="F64" s="352"/>
      <c r="G64" s="352"/>
    </row>
    <row r="65" spans="1:8">
      <c r="A65" s="1788"/>
      <c r="B65" s="1788"/>
      <c r="C65" s="1788"/>
      <c r="D65" s="1788"/>
      <c r="E65" s="1788"/>
      <c r="F65" s="1788"/>
      <c r="G65" s="1788"/>
    </row>
    <row r="66" spans="1:8" ht="15.6">
      <c r="A66" s="1793" t="s">
        <v>1363</v>
      </c>
      <c r="B66" s="1794"/>
      <c r="C66" s="1794"/>
      <c r="D66" s="1794"/>
      <c r="E66" s="1794"/>
      <c r="F66" s="1794"/>
      <c r="G66" s="1795"/>
    </row>
    <row r="67" spans="1:8" ht="28.8">
      <c r="A67" s="352" t="s">
        <v>1527</v>
      </c>
      <c r="B67" s="421" t="s">
        <v>1364</v>
      </c>
      <c r="C67" s="421" t="s">
        <v>1366</v>
      </c>
      <c r="D67" s="421" t="s">
        <v>1367</v>
      </c>
      <c r="E67" s="421" t="s">
        <v>1368</v>
      </c>
      <c r="F67" s="421" t="s">
        <v>1369</v>
      </c>
      <c r="G67" s="352" t="s">
        <v>20</v>
      </c>
      <c r="H67" s="1640" t="s">
        <v>1713</v>
      </c>
    </row>
    <row r="68" spans="1:8" ht="39.450000000000003" customHeight="1">
      <c r="A68" s="540">
        <v>1</v>
      </c>
      <c r="B68" s="906" t="s">
        <v>1048</v>
      </c>
      <c r="C68" s="906" t="s">
        <v>2057</v>
      </c>
      <c r="D68" s="907">
        <v>1.609</v>
      </c>
      <c r="E68" s="309"/>
      <c r="F68" s="309"/>
      <c r="G68" s="624" t="s">
        <v>2058</v>
      </c>
      <c r="H68" s="310"/>
    </row>
    <row r="69" spans="1:8" ht="16.5" customHeight="1">
      <c r="A69" s="540">
        <v>2</v>
      </c>
      <c r="B69" s="906" t="s">
        <v>1048</v>
      </c>
      <c r="C69" s="906" t="s">
        <v>2059</v>
      </c>
      <c r="D69" s="907">
        <v>3.6190000000000002</v>
      </c>
      <c r="E69" s="322" t="s">
        <v>2070</v>
      </c>
      <c r="F69" s="322" t="s">
        <v>1530</v>
      </c>
      <c r="G69" s="624" t="s">
        <v>74</v>
      </c>
      <c r="H69" s="310"/>
    </row>
    <row r="70" spans="1:8" ht="22.05" customHeight="1">
      <c r="A70" s="540">
        <v>3</v>
      </c>
      <c r="B70" s="906" t="s">
        <v>1048</v>
      </c>
      <c r="C70" s="906" t="s">
        <v>2060</v>
      </c>
      <c r="D70" s="907">
        <v>5.3739999999999997</v>
      </c>
      <c r="E70" s="322"/>
      <c r="F70" s="322"/>
      <c r="G70" s="624" t="s">
        <v>78</v>
      </c>
      <c r="H70" s="310"/>
    </row>
    <row r="71" spans="1:8">
      <c r="A71" s="540">
        <v>4</v>
      </c>
      <c r="B71" s="335" t="s">
        <v>1048</v>
      </c>
      <c r="C71" s="335" t="s">
        <v>1408</v>
      </c>
      <c r="D71" s="1691">
        <v>8.7159999999999993</v>
      </c>
      <c r="E71" s="322"/>
      <c r="F71" s="322"/>
      <c r="G71" s="624" t="s">
        <v>1643</v>
      </c>
      <c r="H71" s="310"/>
    </row>
    <row r="72" spans="1:8">
      <c r="A72" s="540">
        <f>A71+1</f>
        <v>5</v>
      </c>
      <c r="B72" s="335"/>
      <c r="C72" s="335" t="s">
        <v>1373</v>
      </c>
      <c r="D72" s="803">
        <v>19.571999999999999</v>
      </c>
      <c r="E72" s="555" t="s">
        <v>1374</v>
      </c>
      <c r="F72" s="555"/>
      <c r="G72" s="624" t="s">
        <v>1632</v>
      </c>
      <c r="H72" s="1640" t="s">
        <v>1636</v>
      </c>
    </row>
    <row r="73" spans="1:8">
      <c r="A73" s="540">
        <f t="shared" ref="A73:A91" si="2">A72+1</f>
        <v>6</v>
      </c>
      <c r="B73" s="1652" t="s">
        <v>1054</v>
      </c>
      <c r="C73" s="335" t="s">
        <v>1484</v>
      </c>
      <c r="D73" s="803">
        <v>2.6160000000000001</v>
      </c>
      <c r="E73" s="555" t="s">
        <v>1374</v>
      </c>
      <c r="F73" s="555"/>
      <c r="G73" s="624" t="s">
        <v>1637</v>
      </c>
      <c r="H73" s="310"/>
    </row>
    <row r="74" spans="1:8">
      <c r="A74" s="540">
        <f t="shared" si="2"/>
        <v>7</v>
      </c>
      <c r="B74" s="335" t="s">
        <v>1048</v>
      </c>
      <c r="C74" s="906" t="s">
        <v>1639</v>
      </c>
      <c r="D74" s="800">
        <v>1.4279999999999999</v>
      </c>
      <c r="E74" s="555" t="s">
        <v>1374</v>
      </c>
      <c r="F74" s="908"/>
      <c r="G74" s="624" t="s">
        <v>1697</v>
      </c>
      <c r="H74" s="310"/>
    </row>
    <row r="75" spans="1:8">
      <c r="A75" s="540">
        <f t="shared" si="2"/>
        <v>8</v>
      </c>
      <c r="B75" s="335" t="s">
        <v>1048</v>
      </c>
      <c r="C75" s="335" t="s">
        <v>1640</v>
      </c>
      <c r="D75" s="803">
        <v>16.760000000000002</v>
      </c>
      <c r="E75" s="564"/>
      <c r="F75" s="908"/>
      <c r="G75" s="624" t="s">
        <v>1637</v>
      </c>
      <c r="H75" s="310"/>
    </row>
    <row r="76" spans="1:8" ht="34.5" customHeight="1">
      <c r="A76" s="540">
        <f t="shared" si="2"/>
        <v>9</v>
      </c>
      <c r="B76" s="335"/>
      <c r="C76" s="335" t="s">
        <v>1378</v>
      </c>
      <c r="D76" s="803">
        <v>6.6589999999999998</v>
      </c>
      <c r="E76" s="540" t="s">
        <v>1530</v>
      </c>
      <c r="F76" s="555"/>
      <c r="G76" s="624" t="s">
        <v>1406</v>
      </c>
      <c r="H76" s="1640" t="s">
        <v>1636</v>
      </c>
    </row>
    <row r="77" spans="1:8">
      <c r="A77" s="540">
        <f t="shared" si="2"/>
        <v>10</v>
      </c>
      <c r="B77" s="906" t="s">
        <v>1048</v>
      </c>
      <c r="C77" s="906" t="s">
        <v>1379</v>
      </c>
      <c r="D77" s="909">
        <v>3.1869999999999998</v>
      </c>
      <c r="E77" s="555" t="s">
        <v>1374</v>
      </c>
      <c r="F77" s="908"/>
      <c r="G77" s="905" t="s">
        <v>1406</v>
      </c>
      <c r="H77" s="310"/>
    </row>
    <row r="78" spans="1:8">
      <c r="A78" s="540">
        <f t="shared" si="2"/>
        <v>11</v>
      </c>
      <c r="B78" s="335"/>
      <c r="C78" s="335" t="s">
        <v>1382</v>
      </c>
      <c r="D78" s="985">
        <v>1.0509999999999999</v>
      </c>
      <c r="E78" s="555" t="s">
        <v>1530</v>
      </c>
      <c r="F78" s="555"/>
      <c r="G78" s="624" t="s">
        <v>1406</v>
      </c>
      <c r="H78" s="1640" t="s">
        <v>1636</v>
      </c>
    </row>
    <row r="79" spans="1:8">
      <c r="A79" s="540">
        <f t="shared" si="2"/>
        <v>12</v>
      </c>
      <c r="B79" s="1796"/>
      <c r="C79" s="335" t="s">
        <v>1383</v>
      </c>
      <c r="D79" s="803">
        <v>7.9619999999999997</v>
      </c>
      <c r="E79" s="555" t="s">
        <v>1530</v>
      </c>
      <c r="F79" s="540"/>
      <c r="G79" s="624" t="s">
        <v>74</v>
      </c>
      <c r="H79" s="1640" t="s">
        <v>1633</v>
      </c>
    </row>
    <row r="80" spans="1:8">
      <c r="A80" s="540">
        <f t="shared" si="2"/>
        <v>13</v>
      </c>
      <c r="B80" s="1797"/>
      <c r="C80" s="335" t="s">
        <v>1385</v>
      </c>
      <c r="D80" s="803">
        <v>19.567</v>
      </c>
      <c r="E80" s="555" t="s">
        <v>1530</v>
      </c>
      <c r="F80" s="540"/>
      <c r="G80" s="624" t="s">
        <v>74</v>
      </c>
      <c r="H80" s="1640" t="s">
        <v>1636</v>
      </c>
    </row>
    <row r="81" spans="1:8">
      <c r="A81" s="540">
        <f t="shared" si="2"/>
        <v>14</v>
      </c>
      <c r="B81" s="1797"/>
      <c r="C81" s="335" t="s">
        <v>1386</v>
      </c>
      <c r="D81" s="803">
        <v>20.274000000000001</v>
      </c>
      <c r="E81" s="555" t="s">
        <v>1530</v>
      </c>
      <c r="F81" s="540"/>
      <c r="G81" s="624" t="s">
        <v>74</v>
      </c>
      <c r="H81" s="1640" t="s">
        <v>1633</v>
      </c>
    </row>
    <row r="82" spans="1:8">
      <c r="A82" s="540">
        <f t="shared" si="2"/>
        <v>15</v>
      </c>
      <c r="B82" s="1797"/>
      <c r="C82" s="335" t="s">
        <v>1387</v>
      </c>
      <c r="D82" s="803">
        <v>3.0840000000000001</v>
      </c>
      <c r="E82" s="555" t="s">
        <v>1530</v>
      </c>
      <c r="F82" s="540"/>
      <c r="G82" s="624" t="s">
        <v>74</v>
      </c>
      <c r="H82" s="1640" t="s">
        <v>1634</v>
      </c>
    </row>
    <row r="83" spans="1:8">
      <c r="A83" s="540">
        <f t="shared" si="2"/>
        <v>16</v>
      </c>
      <c r="B83" s="1797"/>
      <c r="C83" s="335" t="s">
        <v>1388</v>
      </c>
      <c r="D83" s="803">
        <v>14.119</v>
      </c>
      <c r="E83" s="555" t="s">
        <v>1530</v>
      </c>
      <c r="F83" s="540"/>
      <c r="G83" s="624" t="s">
        <v>74</v>
      </c>
      <c r="H83" s="1640" t="s">
        <v>1634</v>
      </c>
    </row>
    <row r="84" spans="1:8">
      <c r="A84" s="540">
        <f t="shared" si="2"/>
        <v>17</v>
      </c>
      <c r="B84" s="1797"/>
      <c r="C84" s="335" t="s">
        <v>1389</v>
      </c>
      <c r="D84" s="803">
        <v>9.4949999999999992</v>
      </c>
      <c r="E84" s="555" t="s">
        <v>1530</v>
      </c>
      <c r="F84" s="540"/>
      <c r="G84" s="624" t="s">
        <v>74</v>
      </c>
      <c r="H84" s="1640" t="s">
        <v>1635</v>
      </c>
    </row>
    <row r="85" spans="1:8">
      <c r="A85" s="540">
        <f t="shared" si="2"/>
        <v>18</v>
      </c>
      <c r="B85" s="1798"/>
      <c r="C85" s="335" t="s">
        <v>1390</v>
      </c>
      <c r="D85" s="803">
        <v>8.6929999999999996</v>
      </c>
      <c r="E85" s="555" t="s">
        <v>1530</v>
      </c>
      <c r="F85" s="540"/>
      <c r="G85" s="624" t="s">
        <v>74</v>
      </c>
      <c r="H85" s="1640" t="s">
        <v>1636</v>
      </c>
    </row>
    <row r="86" spans="1:8">
      <c r="A86" s="540">
        <f t="shared" si="2"/>
        <v>19</v>
      </c>
      <c r="B86" s="335" t="s">
        <v>1048</v>
      </c>
      <c r="C86" s="335" t="s">
        <v>1411</v>
      </c>
      <c r="D86" s="803">
        <v>12.659000000000001</v>
      </c>
      <c r="E86" s="555" t="s">
        <v>1530</v>
      </c>
      <c r="F86" s="555"/>
      <c r="G86" s="624" t="s">
        <v>1631</v>
      </c>
      <c r="H86" s="1640" t="s">
        <v>1636</v>
      </c>
    </row>
    <row r="87" spans="1:8">
      <c r="A87" s="540">
        <f t="shared" si="2"/>
        <v>20</v>
      </c>
      <c r="B87" s="335" t="s">
        <v>1048</v>
      </c>
      <c r="C87" s="335" t="s">
        <v>1395</v>
      </c>
      <c r="D87" s="803">
        <v>14.391999999999999</v>
      </c>
      <c r="E87" s="555" t="s">
        <v>1530</v>
      </c>
      <c r="F87" s="540"/>
      <c r="G87" s="624" t="s">
        <v>74</v>
      </c>
      <c r="H87" s="1640" t="s">
        <v>1636</v>
      </c>
    </row>
    <row r="88" spans="1:8">
      <c r="A88" s="540">
        <f t="shared" si="2"/>
        <v>21</v>
      </c>
      <c r="B88" s="335" t="s">
        <v>1048</v>
      </c>
      <c r="C88" s="335" t="s">
        <v>1532</v>
      </c>
      <c r="D88" s="803">
        <v>6.3209999999999997</v>
      </c>
      <c r="E88" s="555" t="s">
        <v>1530</v>
      </c>
      <c r="F88" s="555"/>
      <c r="G88" s="624" t="s">
        <v>74</v>
      </c>
      <c r="H88" s="1640" t="s">
        <v>1636</v>
      </c>
    </row>
    <row r="89" spans="1:8">
      <c r="A89" s="540">
        <f t="shared" si="2"/>
        <v>22</v>
      </c>
      <c r="B89" s="1652" t="s">
        <v>1054</v>
      </c>
      <c r="C89" s="335" t="s">
        <v>1533</v>
      </c>
      <c r="D89" s="803">
        <v>0.73199999999999998</v>
      </c>
      <c r="E89" s="555" t="s">
        <v>1530</v>
      </c>
      <c r="F89" s="910"/>
      <c r="G89" s="624" t="s">
        <v>1697</v>
      </c>
      <c r="H89" s="310"/>
    </row>
    <row r="90" spans="1:8">
      <c r="A90" s="540">
        <f t="shared" si="2"/>
        <v>23</v>
      </c>
      <c r="B90" s="906" t="s">
        <v>1048</v>
      </c>
      <c r="C90" s="906" t="s">
        <v>1534</v>
      </c>
      <c r="D90" s="800">
        <v>0.218</v>
      </c>
      <c r="E90" s="555" t="s">
        <v>1530</v>
      </c>
      <c r="F90" s="910"/>
      <c r="G90" s="624" t="s">
        <v>1697</v>
      </c>
      <c r="H90" s="310"/>
    </row>
    <row r="91" spans="1:8">
      <c r="A91" s="540">
        <f t="shared" si="2"/>
        <v>24</v>
      </c>
      <c r="B91" s="940" t="s">
        <v>1054</v>
      </c>
      <c r="C91" s="906" t="s">
        <v>1536</v>
      </c>
      <c r="D91" s="800">
        <v>0.57099999999999995</v>
      </c>
      <c r="E91" s="555" t="s">
        <v>1530</v>
      </c>
      <c r="F91" s="910"/>
      <c r="G91" s="624" t="s">
        <v>1697</v>
      </c>
      <c r="H91" s="310"/>
    </row>
    <row r="92" spans="1:8">
      <c r="A92" s="1799"/>
      <c r="B92" s="1800"/>
      <c r="C92" s="352" t="s">
        <v>1402</v>
      </c>
      <c r="D92" s="911">
        <f>SUM(D68:D91)</f>
        <v>188.678</v>
      </c>
      <c r="E92" s="1801"/>
      <c r="F92" s="1802"/>
      <c r="G92" s="1803"/>
      <c r="H92" s="310"/>
    </row>
    <row r="93" spans="1:8">
      <c r="A93" s="1804"/>
      <c r="B93" s="1804"/>
      <c r="C93" s="1804"/>
      <c r="D93" s="1804"/>
      <c r="E93" s="1804"/>
      <c r="F93" s="1804"/>
      <c r="G93" s="1804"/>
    </row>
    <row r="94" spans="1:8" ht="18">
      <c r="A94" s="1805" t="s">
        <v>1402</v>
      </c>
      <c r="B94" s="1805"/>
      <c r="C94" s="1805"/>
      <c r="D94" s="1805"/>
      <c r="E94" s="912">
        <f>D92</f>
        <v>188.678</v>
      </c>
      <c r="F94" s="1639"/>
      <c r="G94" s="1653"/>
    </row>
    <row r="95" spans="1:8" ht="18">
      <c r="A95" s="1805" t="s">
        <v>1538</v>
      </c>
      <c r="B95" s="1805"/>
      <c r="C95" s="1805"/>
      <c r="D95" s="1805"/>
      <c r="E95" s="914">
        <v>188.678</v>
      </c>
      <c r="F95" s="1639"/>
      <c r="G95" s="1653"/>
    </row>
    <row r="96" spans="1:8" ht="18">
      <c r="A96" s="1805" t="s">
        <v>1539</v>
      </c>
      <c r="B96" s="1805"/>
      <c r="C96" s="1805"/>
      <c r="D96" s="1805"/>
      <c r="E96" s="914">
        <v>188.678</v>
      </c>
      <c r="F96" s="1639"/>
      <c r="G96" s="1653"/>
    </row>
    <row r="97" spans="1:7" ht="18">
      <c r="A97" s="1810" t="s">
        <v>1540</v>
      </c>
      <c r="B97" s="1810"/>
      <c r="C97" s="1810"/>
      <c r="D97" s="1810"/>
      <c r="E97" s="913">
        <f>E94-E95</f>
        <v>0</v>
      </c>
      <c r="F97" s="1639"/>
      <c r="G97" s="1653"/>
    </row>
    <row r="98" spans="1:7" ht="18">
      <c r="A98" s="1805" t="s">
        <v>1698</v>
      </c>
      <c r="B98" s="1805"/>
      <c r="C98" s="1805"/>
      <c r="D98" s="1805"/>
      <c r="E98" s="913">
        <f>E95-E96</f>
        <v>0</v>
      </c>
      <c r="F98" s="1639">
        <v>13.1</v>
      </c>
      <c r="G98" s="1653"/>
    </row>
    <row r="101" spans="1:7" ht="31.8" hidden="1" thickBot="1">
      <c r="A101" s="879" t="s">
        <v>1527</v>
      </c>
      <c r="B101" s="880" t="s">
        <v>1366</v>
      </c>
      <c r="C101" s="880" t="s">
        <v>1367</v>
      </c>
      <c r="D101" s="880" t="s">
        <v>1363</v>
      </c>
      <c r="E101" s="880" t="s">
        <v>1644</v>
      </c>
      <c r="F101" s="881" t="s">
        <v>20</v>
      </c>
    </row>
    <row r="102" spans="1:7" ht="110.4" hidden="1">
      <c r="A102" s="882">
        <v>1</v>
      </c>
      <c r="B102" s="883" t="s">
        <v>1528</v>
      </c>
      <c r="C102" s="884">
        <v>10.369</v>
      </c>
      <c r="D102" s="885" t="s">
        <v>1374</v>
      </c>
      <c r="E102" s="885" t="s">
        <v>1374</v>
      </c>
      <c r="F102" s="886" t="s">
        <v>1645</v>
      </c>
    </row>
    <row r="103" spans="1:7" hidden="1">
      <c r="A103" s="887">
        <f>A102+1</f>
        <v>2</v>
      </c>
      <c r="B103" s="788" t="s">
        <v>1408</v>
      </c>
      <c r="C103" s="789">
        <v>8.7129999999999992</v>
      </c>
      <c r="D103" s="792" t="s">
        <v>1374</v>
      </c>
      <c r="E103" s="790"/>
      <c r="F103" s="888" t="s">
        <v>74</v>
      </c>
    </row>
    <row r="104" spans="1:7" hidden="1">
      <c r="A104" s="887">
        <f>A103+1</f>
        <v>3</v>
      </c>
      <c r="B104" s="788" t="s">
        <v>1373</v>
      </c>
      <c r="C104" s="791">
        <v>19.57</v>
      </c>
      <c r="D104" s="792" t="s">
        <v>1374</v>
      </c>
      <c r="E104" s="889"/>
      <c r="F104" s="888" t="s">
        <v>74</v>
      </c>
    </row>
    <row r="105" spans="1:7" hidden="1">
      <c r="A105" s="887">
        <f t="shared" ref="A105:A121" si="3">A104+1</f>
        <v>4</v>
      </c>
      <c r="B105" s="788" t="s">
        <v>1484</v>
      </c>
      <c r="C105" s="783">
        <v>2.6179999999999999</v>
      </c>
      <c r="D105" s="792" t="s">
        <v>1374</v>
      </c>
      <c r="E105" s="890"/>
      <c r="F105" s="888" t="s">
        <v>74</v>
      </c>
    </row>
    <row r="106" spans="1:7" ht="110.4" hidden="1">
      <c r="A106" s="887">
        <f t="shared" si="3"/>
        <v>5</v>
      </c>
      <c r="B106" s="788" t="s">
        <v>1639</v>
      </c>
      <c r="C106" s="783">
        <v>1.44</v>
      </c>
      <c r="D106" s="792" t="s">
        <v>1374</v>
      </c>
      <c r="E106" s="889"/>
      <c r="F106" s="888" t="s">
        <v>1646</v>
      </c>
    </row>
    <row r="107" spans="1:7" hidden="1">
      <c r="A107" s="887">
        <f t="shared" si="3"/>
        <v>6</v>
      </c>
      <c r="B107" s="788" t="s">
        <v>1640</v>
      </c>
      <c r="C107" s="783">
        <v>16.759</v>
      </c>
      <c r="D107" s="792" t="s">
        <v>1374</v>
      </c>
      <c r="E107" s="891"/>
      <c r="F107" s="888" t="s">
        <v>74</v>
      </c>
    </row>
    <row r="108" spans="1:7" hidden="1">
      <c r="A108" s="887">
        <f t="shared" si="3"/>
        <v>7</v>
      </c>
      <c r="B108" s="788" t="s">
        <v>1378</v>
      </c>
      <c r="C108" s="783">
        <v>6.6719999999999997</v>
      </c>
      <c r="D108" s="792" t="s">
        <v>1374</v>
      </c>
      <c r="E108" s="889"/>
      <c r="F108" s="888" t="s">
        <v>74</v>
      </c>
    </row>
    <row r="109" spans="1:7" ht="110.4" hidden="1">
      <c r="A109" s="887">
        <f t="shared" si="3"/>
        <v>8</v>
      </c>
      <c r="B109" s="788" t="s">
        <v>1379</v>
      </c>
      <c r="C109" s="892">
        <v>3.1720000000000002</v>
      </c>
      <c r="D109" s="792" t="s">
        <v>1374</v>
      </c>
      <c r="E109" s="792" t="s">
        <v>1374</v>
      </c>
      <c r="F109" s="888" t="s">
        <v>1645</v>
      </c>
    </row>
    <row r="110" spans="1:7" hidden="1">
      <c r="A110" s="887">
        <f t="shared" si="3"/>
        <v>9</v>
      </c>
      <c r="B110" s="788" t="s">
        <v>1382</v>
      </c>
      <c r="C110" s="798">
        <v>1.05</v>
      </c>
      <c r="D110" s="792" t="s">
        <v>1530</v>
      </c>
      <c r="E110" s="889"/>
      <c r="F110" s="888" t="s">
        <v>74</v>
      </c>
    </row>
    <row r="111" spans="1:7" hidden="1">
      <c r="A111" s="887">
        <f t="shared" si="3"/>
        <v>10</v>
      </c>
      <c r="B111" s="788" t="s">
        <v>1383</v>
      </c>
      <c r="C111" s="783">
        <v>7.9619999999999997</v>
      </c>
      <c r="D111" s="792" t="s">
        <v>1530</v>
      </c>
      <c r="E111" s="788"/>
      <c r="F111" s="888" t="s">
        <v>74</v>
      </c>
    </row>
    <row r="112" spans="1:7" hidden="1">
      <c r="A112" s="887">
        <f t="shared" si="3"/>
        <v>11</v>
      </c>
      <c r="B112" s="788" t="s">
        <v>1385</v>
      </c>
      <c r="C112" s="783">
        <v>19.567</v>
      </c>
      <c r="D112" s="792" t="s">
        <v>1530</v>
      </c>
      <c r="E112" s="788"/>
      <c r="F112" s="888" t="s">
        <v>74</v>
      </c>
    </row>
    <row r="113" spans="1:6" hidden="1">
      <c r="A113" s="887">
        <f t="shared" si="3"/>
        <v>12</v>
      </c>
      <c r="B113" s="788" t="s">
        <v>1386</v>
      </c>
      <c r="C113" s="783">
        <v>20.273</v>
      </c>
      <c r="D113" s="792" t="s">
        <v>1530</v>
      </c>
      <c r="E113" s="788"/>
      <c r="F113" s="888" t="s">
        <v>74</v>
      </c>
    </row>
    <row r="114" spans="1:6" hidden="1">
      <c r="A114" s="887">
        <f t="shared" si="3"/>
        <v>13</v>
      </c>
      <c r="B114" s="788" t="s">
        <v>1387</v>
      </c>
      <c r="C114" s="783">
        <v>3.0840000000000001</v>
      </c>
      <c r="D114" s="792" t="s">
        <v>1530</v>
      </c>
      <c r="E114" s="788"/>
      <c r="F114" s="888" t="s">
        <v>74</v>
      </c>
    </row>
    <row r="115" spans="1:6" hidden="1">
      <c r="A115" s="887">
        <f t="shared" si="3"/>
        <v>14</v>
      </c>
      <c r="B115" s="788" t="s">
        <v>1388</v>
      </c>
      <c r="C115" s="783">
        <v>14.119</v>
      </c>
      <c r="D115" s="792" t="s">
        <v>1530</v>
      </c>
      <c r="E115" s="788"/>
      <c r="F115" s="888" t="s">
        <v>74</v>
      </c>
    </row>
    <row r="116" spans="1:6" hidden="1">
      <c r="A116" s="887">
        <f t="shared" si="3"/>
        <v>15</v>
      </c>
      <c r="B116" s="788" t="s">
        <v>1389</v>
      </c>
      <c r="C116" s="783">
        <v>9.4949999999999992</v>
      </c>
      <c r="D116" s="792" t="s">
        <v>1530</v>
      </c>
      <c r="E116" s="788"/>
      <c r="F116" s="888" t="s">
        <v>74</v>
      </c>
    </row>
    <row r="117" spans="1:6" hidden="1">
      <c r="A117" s="887">
        <f t="shared" si="3"/>
        <v>16</v>
      </c>
      <c r="B117" s="788" t="s">
        <v>1390</v>
      </c>
      <c r="C117" s="783">
        <v>8.6969999999999992</v>
      </c>
      <c r="D117" s="792" t="s">
        <v>1530</v>
      </c>
      <c r="E117" s="788"/>
      <c r="F117" s="888" t="s">
        <v>74</v>
      </c>
    </row>
    <row r="118" spans="1:6" hidden="1">
      <c r="A118" s="887">
        <f t="shared" si="3"/>
        <v>17</v>
      </c>
      <c r="B118" s="788" t="s">
        <v>1411</v>
      </c>
      <c r="C118" s="783">
        <v>12.65</v>
      </c>
      <c r="D118" s="792" t="s">
        <v>1530</v>
      </c>
      <c r="E118" s="889"/>
      <c r="F118" s="888" t="s">
        <v>74</v>
      </c>
    </row>
    <row r="119" spans="1:6" hidden="1">
      <c r="A119" s="887">
        <f t="shared" si="3"/>
        <v>18</v>
      </c>
      <c r="B119" s="788" t="s">
        <v>1395</v>
      </c>
      <c r="C119" s="783">
        <v>14.391999999999999</v>
      </c>
      <c r="D119" s="792" t="s">
        <v>1530</v>
      </c>
      <c r="E119" s="788"/>
      <c r="F119" s="888" t="s">
        <v>74</v>
      </c>
    </row>
    <row r="120" spans="1:6" hidden="1">
      <c r="A120" s="887">
        <f t="shared" si="3"/>
        <v>19</v>
      </c>
      <c r="B120" s="788" t="s">
        <v>1532</v>
      </c>
      <c r="C120" s="540">
        <v>6.3209999999999997</v>
      </c>
      <c r="D120" s="792" t="s">
        <v>1530</v>
      </c>
      <c r="E120" s="889"/>
      <c r="F120" s="888" t="s">
        <v>74</v>
      </c>
    </row>
    <row r="121" spans="1:6" ht="111" hidden="1" thickBot="1">
      <c r="A121" s="893">
        <f t="shared" si="3"/>
        <v>20</v>
      </c>
      <c r="B121" s="894" t="s">
        <v>1647</v>
      </c>
      <c r="C121" s="895">
        <v>1.5209999999999999</v>
      </c>
      <c r="D121" s="896" t="s">
        <v>1530</v>
      </c>
      <c r="E121" s="897"/>
      <c r="F121" s="898" t="s">
        <v>1646</v>
      </c>
    </row>
    <row r="122" spans="1:6" ht="15" hidden="1" thickBot="1">
      <c r="A122" s="899"/>
      <c r="B122" s="900" t="s">
        <v>1402</v>
      </c>
      <c r="C122" s="900">
        <f>SUM(C102:C121)</f>
        <v>188.44399999999999</v>
      </c>
      <c r="D122" s="1806"/>
      <c r="E122" s="1807"/>
      <c r="F122" s="1808"/>
    </row>
    <row r="123" spans="1:6">
      <c r="A123" s="1809"/>
      <c r="B123" s="1809"/>
      <c r="C123" s="1809"/>
      <c r="D123" s="1809"/>
      <c r="E123" s="1809"/>
      <c r="F123" s="1809"/>
    </row>
    <row r="124" spans="1:6">
      <c r="A124" s="1639"/>
      <c r="B124" s="1639"/>
      <c r="C124" s="1639"/>
      <c r="D124" s="1639"/>
      <c r="E124" s="1639"/>
      <c r="F124" s="1639"/>
    </row>
  </sheetData>
  <mergeCells count="21">
    <mergeCell ref="A98:D98"/>
    <mergeCell ref="D122:F122"/>
    <mergeCell ref="A123:F123"/>
    <mergeCell ref="A94:D94"/>
    <mergeCell ref="A95:D95"/>
    <mergeCell ref="A96:D96"/>
    <mergeCell ref="A97:D97"/>
    <mergeCell ref="A66:G66"/>
    <mergeCell ref="B79:B85"/>
    <mergeCell ref="A92:B92"/>
    <mergeCell ref="E92:G92"/>
    <mergeCell ref="A93:G93"/>
    <mergeCell ref="E11:E14"/>
    <mergeCell ref="A63:B63"/>
    <mergeCell ref="A65:G65"/>
    <mergeCell ref="A1:G1"/>
    <mergeCell ref="A2:G2"/>
    <mergeCell ref="A3:G3"/>
    <mergeCell ref="A4:G4"/>
    <mergeCell ref="D6:D7"/>
    <mergeCell ref="E6:E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117" workbookViewId="0">
      <selection activeCell="E110" sqref="E110"/>
    </sheetView>
  </sheetViews>
  <sheetFormatPr defaultColWidth="8.88671875" defaultRowHeight="14.4"/>
  <cols>
    <col min="1" max="1" width="6.88671875" style="46" customWidth="1"/>
    <col min="2" max="2" width="19.88671875" style="46" customWidth="1"/>
    <col min="3" max="3" width="19.33203125" style="46" customWidth="1"/>
    <col min="4" max="4" width="11.21875" style="46" customWidth="1"/>
    <col min="5" max="5" width="23.109375" style="46" customWidth="1"/>
    <col min="6" max="6" width="17" style="46" customWidth="1"/>
    <col min="7" max="7" width="55.21875" style="46" customWidth="1"/>
    <col min="8" max="15" width="5.109375" style="46" customWidth="1"/>
    <col min="16" max="16" width="10.88671875" style="46" customWidth="1"/>
    <col min="17" max="17" width="8.88671875" style="46"/>
    <col min="18" max="18" width="9.33203125" style="46" customWidth="1"/>
    <col min="19" max="16384" width="8.88671875" style="46"/>
  </cols>
  <sheetData>
    <row r="1" spans="1:19" ht="15.6">
      <c r="A1" s="1825" t="s">
        <v>64</v>
      </c>
      <c r="B1" s="1826"/>
      <c r="C1" s="1826"/>
      <c r="D1" s="1826"/>
      <c r="E1" s="1826"/>
      <c r="F1" s="1826"/>
      <c r="G1" s="1826"/>
      <c r="H1" s="1826"/>
      <c r="I1" s="1826"/>
      <c r="J1" s="1826"/>
      <c r="K1" s="1826"/>
      <c r="L1" s="1826"/>
      <c r="M1" s="1826"/>
      <c r="N1" s="1826"/>
      <c r="O1" s="1826"/>
      <c r="P1" s="1826"/>
      <c r="Q1" s="1826"/>
      <c r="R1" s="1826"/>
      <c r="S1" s="1827"/>
    </row>
    <row r="2" spans="1:19" ht="15.6">
      <c r="A2" s="1828" t="s">
        <v>65</v>
      </c>
      <c r="B2" s="1829"/>
      <c r="C2" s="1829"/>
      <c r="D2" s="1829"/>
      <c r="E2" s="1829"/>
      <c r="F2" s="1829"/>
      <c r="G2" s="1829"/>
      <c r="H2" s="1829"/>
      <c r="I2" s="1829"/>
      <c r="J2" s="1829"/>
      <c r="K2" s="1829"/>
      <c r="L2" s="1829"/>
      <c r="M2" s="1829"/>
      <c r="N2" s="1829"/>
      <c r="O2" s="1829"/>
      <c r="P2" s="1829"/>
      <c r="Q2" s="1829"/>
      <c r="R2" s="1829"/>
      <c r="S2" s="1830"/>
    </row>
    <row r="3" spans="1:19" ht="15.6">
      <c r="A3" s="1828" t="s">
        <v>66</v>
      </c>
      <c r="B3" s="1829"/>
      <c r="C3" s="1829"/>
      <c r="D3" s="1829"/>
      <c r="E3" s="1829"/>
      <c r="F3" s="1829"/>
      <c r="G3" s="1829"/>
      <c r="H3" s="1829"/>
      <c r="I3" s="1829"/>
      <c r="J3" s="1829"/>
      <c r="K3" s="1829"/>
      <c r="L3" s="1829"/>
      <c r="M3" s="1829"/>
      <c r="N3" s="1829"/>
      <c r="O3" s="1829"/>
      <c r="P3" s="1829"/>
      <c r="Q3" s="1829"/>
      <c r="R3" s="1829"/>
      <c r="S3" s="1830"/>
    </row>
    <row r="4" spans="1:19" ht="18">
      <c r="A4" s="1831" t="s">
        <v>67</v>
      </c>
      <c r="B4" s="1832"/>
      <c r="C4" s="1832"/>
      <c r="D4" s="1832"/>
      <c r="E4" s="1832"/>
      <c r="F4" s="1832"/>
      <c r="G4" s="1832"/>
      <c r="H4" s="1832"/>
      <c r="I4" s="1832"/>
      <c r="J4" s="1832"/>
      <c r="K4" s="1832"/>
      <c r="L4" s="1832"/>
      <c r="M4" s="1832"/>
      <c r="N4" s="1832"/>
      <c r="O4" s="1832"/>
      <c r="P4" s="1832"/>
      <c r="Q4" s="1832"/>
      <c r="R4" s="1832"/>
      <c r="S4" s="1833"/>
    </row>
    <row r="5" spans="1:19" ht="28.8" hidden="1">
      <c r="A5" s="351" t="s">
        <v>68</v>
      </c>
      <c r="B5" s="351" t="s">
        <v>69</v>
      </c>
      <c r="C5" s="351" t="s">
        <v>70</v>
      </c>
      <c r="D5" s="351" t="s">
        <v>71</v>
      </c>
      <c r="E5" s="351" t="s">
        <v>72</v>
      </c>
      <c r="F5" s="351" t="s">
        <v>20</v>
      </c>
    </row>
    <row r="6" spans="1:19" hidden="1">
      <c r="A6" s="76">
        <v>1</v>
      </c>
      <c r="B6" s="76" t="s">
        <v>73</v>
      </c>
      <c r="C6" s="76">
        <v>2.653</v>
      </c>
      <c r="D6" s="1834">
        <v>45684</v>
      </c>
      <c r="E6" s="1834">
        <v>45691</v>
      </c>
      <c r="F6" s="76" t="s">
        <v>74</v>
      </c>
    </row>
    <row r="7" spans="1:19" hidden="1">
      <c r="A7" s="76">
        <f>A6+1</f>
        <v>2</v>
      </c>
      <c r="B7" s="76" t="s">
        <v>75</v>
      </c>
      <c r="C7" s="76">
        <v>5.31</v>
      </c>
      <c r="D7" s="1835"/>
      <c r="E7" s="1835"/>
      <c r="F7" s="76" t="s">
        <v>74</v>
      </c>
    </row>
    <row r="8" spans="1:19" ht="43.2" hidden="1">
      <c r="A8" s="76">
        <f t="shared" ref="A8:A32" si="0">A7+1</f>
        <v>3</v>
      </c>
      <c r="B8" s="76" t="s">
        <v>76</v>
      </c>
      <c r="C8" s="76">
        <v>19.672000000000001</v>
      </c>
      <c r="D8" s="495" t="s">
        <v>1111</v>
      </c>
      <c r="E8" s="494">
        <v>45713</v>
      </c>
      <c r="F8" s="76" t="s">
        <v>74</v>
      </c>
      <c r="G8" s="496" t="s">
        <v>77</v>
      </c>
    </row>
    <row r="9" spans="1:19" hidden="1">
      <c r="A9" s="76">
        <f t="shared" si="0"/>
        <v>4</v>
      </c>
      <c r="B9" s="76" t="s">
        <v>79</v>
      </c>
      <c r="C9" s="76">
        <v>20.273</v>
      </c>
      <c r="D9" s="497">
        <v>45657</v>
      </c>
      <c r="E9" s="494">
        <v>45691</v>
      </c>
      <c r="F9" s="76" t="s">
        <v>74</v>
      </c>
    </row>
    <row r="10" spans="1:19" ht="28.8" hidden="1">
      <c r="A10" s="76">
        <f t="shared" si="0"/>
        <v>5</v>
      </c>
      <c r="B10" s="76" t="s">
        <v>80</v>
      </c>
      <c r="C10" s="76">
        <v>3.0840000000000001</v>
      </c>
      <c r="D10" s="498" t="s">
        <v>1110</v>
      </c>
      <c r="E10" s="494">
        <v>45712</v>
      </c>
      <c r="F10" s="76" t="s">
        <v>74</v>
      </c>
    </row>
    <row r="11" spans="1:19" hidden="1">
      <c r="A11" s="76">
        <f t="shared" si="0"/>
        <v>6</v>
      </c>
      <c r="B11" s="76" t="s">
        <v>82</v>
      </c>
      <c r="C11" s="76">
        <v>1.0629999999999999</v>
      </c>
      <c r="D11" s="497">
        <v>45713</v>
      </c>
      <c r="E11" s="1834">
        <v>45715</v>
      </c>
      <c r="F11" s="76" t="s">
        <v>74</v>
      </c>
    </row>
    <row r="12" spans="1:19" hidden="1">
      <c r="A12" s="76">
        <f>A11+1</f>
        <v>7</v>
      </c>
      <c r="B12" s="76" t="s">
        <v>83</v>
      </c>
      <c r="C12" s="76">
        <v>2.09</v>
      </c>
      <c r="D12" s="497">
        <v>45713</v>
      </c>
      <c r="E12" s="1836"/>
      <c r="F12" s="76" t="s">
        <v>74</v>
      </c>
    </row>
    <row r="13" spans="1:19" hidden="1">
      <c r="A13" s="76">
        <f t="shared" si="0"/>
        <v>8</v>
      </c>
      <c r="B13" s="76" t="s">
        <v>84</v>
      </c>
      <c r="C13" s="76">
        <v>3.8929999999999998</v>
      </c>
      <c r="D13" s="497">
        <v>45713</v>
      </c>
      <c r="E13" s="1836"/>
      <c r="F13" s="76" t="s">
        <v>74</v>
      </c>
    </row>
    <row r="14" spans="1:19" hidden="1">
      <c r="A14" s="76">
        <f t="shared" si="0"/>
        <v>9</v>
      </c>
      <c r="B14" s="76" t="s">
        <v>85</v>
      </c>
      <c r="C14" s="76">
        <v>6.9710000000000001</v>
      </c>
      <c r="D14" s="497">
        <v>45713</v>
      </c>
      <c r="E14" s="1837"/>
      <c r="F14" s="76" t="s">
        <v>74</v>
      </c>
    </row>
    <row r="15" spans="1:19" hidden="1">
      <c r="A15" s="76">
        <f t="shared" si="0"/>
        <v>10</v>
      </c>
      <c r="B15" s="76" t="s">
        <v>86</v>
      </c>
      <c r="C15" s="76">
        <v>9.4949999999999992</v>
      </c>
      <c r="D15" s="497">
        <v>45721</v>
      </c>
      <c r="E15" s="494">
        <v>45722</v>
      </c>
      <c r="F15" s="76" t="s">
        <v>74</v>
      </c>
    </row>
    <row r="16" spans="1:19" ht="57.6" hidden="1">
      <c r="A16" s="76">
        <f t="shared" si="0"/>
        <v>11</v>
      </c>
      <c r="B16" s="76" t="s">
        <v>87</v>
      </c>
      <c r="C16" s="76">
        <v>8.6969999999999992</v>
      </c>
      <c r="D16" s="495" t="s">
        <v>1112</v>
      </c>
      <c r="E16" s="76"/>
      <c r="F16" s="76" t="s">
        <v>81</v>
      </c>
      <c r="G16" s="771" t="s">
        <v>1145</v>
      </c>
    </row>
    <row r="17" spans="1:7" hidden="1">
      <c r="A17" s="76">
        <f t="shared" si="0"/>
        <v>12</v>
      </c>
      <c r="B17" s="76" t="s">
        <v>88</v>
      </c>
      <c r="C17" s="76">
        <v>3.0840000000000001</v>
      </c>
      <c r="D17" s="76"/>
      <c r="E17" s="76"/>
      <c r="F17" s="772" t="s">
        <v>81</v>
      </c>
    </row>
    <row r="18" spans="1:7" hidden="1">
      <c r="A18" s="76">
        <f t="shared" si="0"/>
        <v>13</v>
      </c>
      <c r="B18" s="66" t="s">
        <v>90</v>
      </c>
      <c r="C18" s="76">
        <v>3.9630000000000001</v>
      </c>
      <c r="D18" s="76"/>
      <c r="E18" s="76"/>
      <c r="F18" s="772" t="s">
        <v>81</v>
      </c>
      <c r="G18" s="360"/>
    </row>
    <row r="19" spans="1:7" hidden="1">
      <c r="A19" s="76">
        <f t="shared" si="0"/>
        <v>14</v>
      </c>
      <c r="B19" s="773" t="s">
        <v>1101</v>
      </c>
      <c r="C19" s="76">
        <v>1.6559999999999999</v>
      </c>
      <c r="D19" s="76"/>
      <c r="E19" s="76"/>
      <c r="F19" s="772" t="s">
        <v>81</v>
      </c>
      <c r="G19" s="360"/>
    </row>
    <row r="20" spans="1:7" hidden="1">
      <c r="A20" s="76">
        <f t="shared" si="0"/>
        <v>15</v>
      </c>
      <c r="B20" s="773" t="s">
        <v>1102</v>
      </c>
      <c r="C20" s="76">
        <v>1.635</v>
      </c>
      <c r="D20" s="76"/>
      <c r="E20" s="76"/>
      <c r="F20" s="772" t="s">
        <v>81</v>
      </c>
    </row>
    <row r="21" spans="1:7" hidden="1">
      <c r="A21" s="76">
        <f t="shared" si="0"/>
        <v>16</v>
      </c>
      <c r="B21" s="76" t="s">
        <v>1098</v>
      </c>
      <c r="C21" s="76">
        <v>2.2210000000000001</v>
      </c>
      <c r="D21" s="76"/>
      <c r="E21" s="76"/>
      <c r="F21" s="772" t="s">
        <v>81</v>
      </c>
    </row>
    <row r="22" spans="1:7" ht="72" hidden="1">
      <c r="A22" s="76">
        <f t="shared" si="0"/>
        <v>17</v>
      </c>
      <c r="B22" s="76" t="s">
        <v>1097</v>
      </c>
      <c r="C22" s="76">
        <v>10.724</v>
      </c>
      <c r="D22" s="774" t="s">
        <v>1326</v>
      </c>
      <c r="E22" s="76"/>
      <c r="F22" s="76" t="s">
        <v>81</v>
      </c>
      <c r="G22" s="771" t="s">
        <v>1145</v>
      </c>
    </row>
    <row r="23" spans="1:7" ht="56.55" hidden="1" customHeight="1">
      <c r="A23" s="76">
        <f t="shared" si="0"/>
        <v>18</v>
      </c>
      <c r="B23" s="772" t="s">
        <v>1095</v>
      </c>
      <c r="C23" s="76">
        <v>3.6659999999999999</v>
      </c>
      <c r="D23" s="774" t="s">
        <v>1327</v>
      </c>
      <c r="E23" s="76"/>
      <c r="F23" s="76" t="s">
        <v>81</v>
      </c>
      <c r="G23" s="771" t="s">
        <v>1145</v>
      </c>
    </row>
    <row r="24" spans="1:7" hidden="1">
      <c r="A24" s="76">
        <f t="shared" si="0"/>
        <v>19</v>
      </c>
      <c r="B24" s="772" t="s">
        <v>1336</v>
      </c>
      <c r="C24" s="515">
        <v>4.88</v>
      </c>
      <c r="D24" s="76"/>
      <c r="E24" s="76"/>
      <c r="F24" s="775" t="s">
        <v>81</v>
      </c>
    </row>
    <row r="25" spans="1:7" hidden="1">
      <c r="A25" s="76">
        <f t="shared" si="0"/>
        <v>20</v>
      </c>
      <c r="B25" s="772" t="s">
        <v>1286</v>
      </c>
      <c r="C25" s="76">
        <v>2.4740000000000002</v>
      </c>
      <c r="D25" s="497">
        <v>45765</v>
      </c>
      <c r="E25" s="76"/>
      <c r="F25" s="76" t="s">
        <v>81</v>
      </c>
    </row>
    <row r="26" spans="1:7" hidden="1">
      <c r="A26" s="76">
        <f t="shared" si="0"/>
        <v>21</v>
      </c>
      <c r="B26" s="772" t="s">
        <v>1117</v>
      </c>
      <c r="C26" s="76">
        <v>0.27500000000000002</v>
      </c>
      <c r="D26" s="497">
        <v>45752</v>
      </c>
      <c r="E26" s="76"/>
      <c r="F26" s="76" t="s">
        <v>81</v>
      </c>
    </row>
    <row r="27" spans="1:7" hidden="1">
      <c r="A27" s="76">
        <f t="shared" si="0"/>
        <v>22</v>
      </c>
      <c r="B27" s="772" t="s">
        <v>1096</v>
      </c>
      <c r="C27" s="76">
        <v>2.008</v>
      </c>
      <c r="D27" s="497">
        <v>45752</v>
      </c>
      <c r="E27" s="76"/>
      <c r="F27" s="76" t="s">
        <v>81</v>
      </c>
    </row>
    <row r="28" spans="1:7" hidden="1">
      <c r="A28" s="76">
        <f t="shared" si="0"/>
        <v>23</v>
      </c>
      <c r="B28" s="772" t="s">
        <v>1114</v>
      </c>
      <c r="C28" s="76">
        <v>0.223</v>
      </c>
      <c r="D28" s="497">
        <v>45752</v>
      </c>
      <c r="E28" s="76"/>
      <c r="F28" s="76" t="s">
        <v>81</v>
      </c>
    </row>
    <row r="29" spans="1:7" hidden="1">
      <c r="A29" s="76">
        <f t="shared" si="0"/>
        <v>24</v>
      </c>
      <c r="B29" s="772" t="s">
        <v>1099</v>
      </c>
      <c r="C29" s="76">
        <v>2.7309999999999999</v>
      </c>
      <c r="D29" s="497">
        <v>45752</v>
      </c>
      <c r="E29" s="76"/>
      <c r="F29" s="76" t="s">
        <v>81</v>
      </c>
    </row>
    <row r="30" spans="1:7" hidden="1">
      <c r="A30" s="76">
        <f t="shared" si="0"/>
        <v>25</v>
      </c>
      <c r="B30" s="772" t="s">
        <v>1116</v>
      </c>
      <c r="C30" s="76">
        <v>1.7170000000000001</v>
      </c>
      <c r="D30" s="497">
        <v>45752</v>
      </c>
      <c r="E30" s="76"/>
      <c r="F30" s="76" t="s">
        <v>81</v>
      </c>
    </row>
    <row r="31" spans="1:7" hidden="1">
      <c r="A31" s="76">
        <f t="shared" si="0"/>
        <v>26</v>
      </c>
      <c r="B31" s="772" t="s">
        <v>1115</v>
      </c>
      <c r="C31" s="76">
        <v>1.0680000000000001</v>
      </c>
      <c r="D31" s="497">
        <v>45752</v>
      </c>
      <c r="E31" s="76"/>
      <c r="F31" s="76" t="s">
        <v>81</v>
      </c>
    </row>
    <row r="32" spans="1:7" hidden="1">
      <c r="A32" s="76">
        <f t="shared" si="0"/>
        <v>27</v>
      </c>
      <c r="B32" s="772" t="s">
        <v>1113</v>
      </c>
      <c r="C32" s="76">
        <v>2.8730000000000002</v>
      </c>
      <c r="D32" s="497">
        <v>45752</v>
      </c>
      <c r="E32" s="76"/>
      <c r="F32" s="76" t="s">
        <v>81</v>
      </c>
    </row>
    <row r="33" spans="1:7" hidden="1">
      <c r="A33" s="76"/>
      <c r="B33" s="772"/>
      <c r="C33" s="76"/>
      <c r="D33" s="497"/>
      <c r="E33" s="76"/>
      <c r="F33" s="76"/>
    </row>
    <row r="34" spans="1:7" hidden="1">
      <c r="A34" s="76">
        <f>A32+1</f>
        <v>28</v>
      </c>
      <c r="B34" s="772" t="s">
        <v>1319</v>
      </c>
      <c r="C34" s="76">
        <v>19.57</v>
      </c>
      <c r="D34" s="772" t="s">
        <v>1325</v>
      </c>
      <c r="E34" s="76"/>
      <c r="F34" s="772" t="s">
        <v>1318</v>
      </c>
    </row>
    <row r="35" spans="1:7" hidden="1">
      <c r="A35" s="76">
        <f>A34+1</f>
        <v>29</v>
      </c>
      <c r="B35" s="775" t="s">
        <v>1293</v>
      </c>
      <c r="C35" s="512">
        <v>2.6179999999999999</v>
      </c>
      <c r="D35" s="497">
        <v>45781</v>
      </c>
      <c r="E35" s="76"/>
      <c r="F35" s="66" t="s">
        <v>89</v>
      </c>
    </row>
    <row r="36" spans="1:7" hidden="1">
      <c r="A36" s="76">
        <f>A35+1</f>
        <v>30</v>
      </c>
      <c r="B36" s="772" t="s">
        <v>1324</v>
      </c>
      <c r="C36" s="76">
        <v>18.193000000000001</v>
      </c>
      <c r="D36" s="497">
        <v>45805</v>
      </c>
      <c r="E36" s="76"/>
      <c r="F36" s="773" t="s">
        <v>89</v>
      </c>
    </row>
    <row r="37" spans="1:7" hidden="1">
      <c r="A37" s="76"/>
      <c r="B37" s="772"/>
      <c r="C37" s="76"/>
      <c r="D37" s="497"/>
      <c r="E37" s="76"/>
      <c r="F37" s="773"/>
    </row>
    <row r="38" spans="1:7" hidden="1">
      <c r="A38" s="76"/>
      <c r="B38" s="772"/>
      <c r="C38" s="76"/>
      <c r="D38" s="497"/>
      <c r="E38" s="76"/>
      <c r="F38" s="773"/>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2" hidden="1">
      <c r="A44" s="352" t="s">
        <v>1118</v>
      </c>
      <c r="B44" s="352" t="s">
        <v>69</v>
      </c>
      <c r="C44" s="421" t="s">
        <v>1119</v>
      </c>
      <c r="D44" s="421" t="s">
        <v>1120</v>
      </c>
      <c r="E44" s="421" t="s">
        <v>1121</v>
      </c>
      <c r="F44" s="421" t="s">
        <v>1122</v>
      </c>
      <c r="G44" s="421" t="s">
        <v>1120</v>
      </c>
    </row>
    <row r="45" spans="1:7" hidden="1">
      <c r="A45" s="314">
        <v>1</v>
      </c>
      <c r="B45" s="314" t="s">
        <v>1124</v>
      </c>
      <c r="C45" s="422">
        <v>45657</v>
      </c>
      <c r="D45" s="423">
        <v>20.273</v>
      </c>
      <c r="E45" s="422" t="s">
        <v>1125</v>
      </c>
      <c r="F45" s="424">
        <v>45691</v>
      </c>
      <c r="G45" s="423">
        <v>20.273</v>
      </c>
    </row>
    <row r="46" spans="1:7" hidden="1">
      <c r="A46" s="314">
        <f>A45+1</f>
        <v>2</v>
      </c>
      <c r="B46" s="314" t="s">
        <v>1127</v>
      </c>
      <c r="C46" s="422">
        <v>45684</v>
      </c>
      <c r="D46" s="423">
        <v>7.9619999999999997</v>
      </c>
      <c r="E46" s="422" t="s">
        <v>1128</v>
      </c>
      <c r="F46" s="424">
        <v>45691</v>
      </c>
      <c r="G46" s="423">
        <v>7.9619999999999997</v>
      </c>
    </row>
    <row r="47" spans="1:7" hidden="1">
      <c r="A47" s="314">
        <f t="shared" ref="A47:A56" si="1">A46+1</f>
        <v>3</v>
      </c>
      <c r="B47" s="314" t="s">
        <v>1129</v>
      </c>
      <c r="C47" s="422">
        <v>45709</v>
      </c>
      <c r="D47" s="423">
        <v>3.0840000000000001</v>
      </c>
      <c r="E47" s="422" t="s">
        <v>1130</v>
      </c>
      <c r="F47" s="424">
        <v>45712</v>
      </c>
      <c r="G47" s="423">
        <v>3.0840000000000001</v>
      </c>
    </row>
    <row r="48" spans="1:7" hidden="1">
      <c r="A48" s="314">
        <f t="shared" si="1"/>
        <v>4</v>
      </c>
      <c r="B48" s="314" t="s">
        <v>1132</v>
      </c>
      <c r="C48" s="422">
        <v>45703</v>
      </c>
      <c r="D48" s="423">
        <v>19.672000000000001</v>
      </c>
      <c r="E48" s="422" t="s">
        <v>1133</v>
      </c>
      <c r="F48" s="424">
        <v>45713</v>
      </c>
      <c r="G48" s="423">
        <v>19.672000000000001</v>
      </c>
    </row>
    <row r="49" spans="1:7" hidden="1">
      <c r="A49" s="314">
        <f t="shared" si="1"/>
        <v>5</v>
      </c>
      <c r="B49" s="314" t="s">
        <v>1135</v>
      </c>
      <c r="C49" s="422">
        <v>45713</v>
      </c>
      <c r="D49" s="423">
        <v>14.016999999999999</v>
      </c>
      <c r="E49" s="422" t="s">
        <v>1136</v>
      </c>
      <c r="F49" s="424">
        <v>45715</v>
      </c>
      <c r="G49" s="423">
        <v>14.016999999999999</v>
      </c>
    </row>
    <row r="50" spans="1:7" hidden="1">
      <c r="A50" s="314">
        <f t="shared" si="1"/>
        <v>6</v>
      </c>
      <c r="B50" s="314" t="s">
        <v>1137</v>
      </c>
      <c r="C50" s="422">
        <v>45721</v>
      </c>
      <c r="D50" s="423">
        <v>9.4949999999999992</v>
      </c>
      <c r="E50" s="422" t="s">
        <v>1138</v>
      </c>
      <c r="F50" s="424">
        <v>45722</v>
      </c>
      <c r="G50" s="423">
        <v>9.4949999999999992</v>
      </c>
    </row>
    <row r="51" spans="1:7" hidden="1">
      <c r="A51" s="314">
        <f t="shared" si="1"/>
        <v>7</v>
      </c>
      <c r="B51" s="314" t="s">
        <v>1139</v>
      </c>
      <c r="C51" s="422">
        <v>45751</v>
      </c>
      <c r="D51" s="423">
        <v>8.6969999999999992</v>
      </c>
      <c r="E51" s="776" t="s">
        <v>1292</v>
      </c>
      <c r="F51" s="424">
        <v>45732</v>
      </c>
      <c r="G51" s="423">
        <v>8.6969999999999992</v>
      </c>
    </row>
    <row r="52" spans="1:7" hidden="1">
      <c r="A52" s="314">
        <f t="shared" si="1"/>
        <v>8</v>
      </c>
      <c r="B52" s="314" t="s">
        <v>1141</v>
      </c>
      <c r="C52" s="422">
        <v>45742</v>
      </c>
      <c r="D52" s="423">
        <v>14.39</v>
      </c>
      <c r="E52" s="422" t="s">
        <v>1142</v>
      </c>
      <c r="F52" s="424">
        <v>45732</v>
      </c>
      <c r="G52" s="423">
        <v>14.39</v>
      </c>
    </row>
    <row r="53" spans="1:7" hidden="1">
      <c r="A53" s="314">
        <f t="shared" si="1"/>
        <v>9</v>
      </c>
      <c r="B53" s="598" t="s">
        <v>1147</v>
      </c>
      <c r="C53" s="422">
        <v>45752</v>
      </c>
      <c r="D53" s="423">
        <v>10.894</v>
      </c>
      <c r="E53" s="422" t="s">
        <v>1148</v>
      </c>
      <c r="F53" s="423"/>
      <c r="G53" s="423"/>
    </row>
    <row r="54" spans="1:7" ht="28.8" hidden="1">
      <c r="A54" s="314">
        <f t="shared" si="1"/>
        <v>10</v>
      </c>
      <c r="B54" s="598" t="s">
        <v>1146</v>
      </c>
      <c r="C54" s="777" t="s">
        <v>1308</v>
      </c>
      <c r="D54" s="423">
        <v>19.57</v>
      </c>
      <c r="E54" s="776" t="s">
        <v>1312</v>
      </c>
      <c r="F54" s="423"/>
      <c r="G54" s="423"/>
    </row>
    <row r="55" spans="1:7" hidden="1">
      <c r="A55" s="314">
        <f t="shared" si="1"/>
        <v>11</v>
      </c>
      <c r="B55" s="314" t="s">
        <v>1284</v>
      </c>
      <c r="C55" s="422">
        <v>45765</v>
      </c>
      <c r="D55" s="423">
        <v>2.4740000000000002</v>
      </c>
      <c r="E55" s="422" t="s">
        <v>1285</v>
      </c>
      <c r="F55" s="423"/>
      <c r="G55" s="423"/>
    </row>
    <row r="56" spans="1:7" hidden="1">
      <c r="A56" s="314">
        <f t="shared" si="1"/>
        <v>12</v>
      </c>
      <c r="B56" s="598" t="s">
        <v>1298</v>
      </c>
      <c r="C56" s="422">
        <v>45787</v>
      </c>
      <c r="D56" s="423">
        <v>3.0840000000000001</v>
      </c>
      <c r="E56" s="422" t="s">
        <v>1299</v>
      </c>
      <c r="F56" s="423"/>
      <c r="G56" s="423"/>
    </row>
    <row r="57" spans="1:7" hidden="1">
      <c r="A57" s="314">
        <f>A56+1</f>
        <v>13</v>
      </c>
      <c r="B57" s="598" t="s">
        <v>1342</v>
      </c>
      <c r="C57" s="422">
        <v>45787</v>
      </c>
      <c r="D57" s="423">
        <v>2.2200000000000002</v>
      </c>
      <c r="E57" s="422" t="s">
        <v>1299</v>
      </c>
      <c r="F57" s="423"/>
      <c r="G57" s="423"/>
    </row>
    <row r="58" spans="1:7" hidden="1">
      <c r="A58" s="314">
        <f>A57+1</f>
        <v>14</v>
      </c>
      <c r="B58" s="778" t="s">
        <v>1339</v>
      </c>
      <c r="C58" s="422">
        <v>45802</v>
      </c>
      <c r="D58" s="423">
        <v>5.6189999999999998</v>
      </c>
      <c r="E58" s="764" t="s">
        <v>1346</v>
      </c>
      <c r="F58" s="423"/>
      <c r="G58" s="423"/>
    </row>
    <row r="59" spans="1:7" hidden="1">
      <c r="A59" s="314">
        <f>A58+1</f>
        <v>15</v>
      </c>
      <c r="B59" s="779" t="s">
        <v>1310</v>
      </c>
      <c r="C59" s="422">
        <v>45794</v>
      </c>
      <c r="D59" s="423">
        <v>3.95</v>
      </c>
      <c r="E59" s="776" t="s">
        <v>1311</v>
      </c>
      <c r="F59" s="424">
        <v>45810</v>
      </c>
      <c r="G59" s="423"/>
    </row>
    <row r="60" spans="1:7" hidden="1">
      <c r="A60" s="314">
        <f>A59+1</f>
        <v>16</v>
      </c>
      <c r="B60" s="778" t="s">
        <v>1340</v>
      </c>
      <c r="C60" s="422">
        <v>45802</v>
      </c>
      <c r="D60" s="423">
        <v>1.635</v>
      </c>
      <c r="E60" s="422" t="s">
        <v>1341</v>
      </c>
      <c r="F60" s="423"/>
      <c r="G60" s="423"/>
    </row>
    <row r="61" spans="1:7" hidden="1">
      <c r="A61" s="314">
        <f>A60+1</f>
        <v>17</v>
      </c>
      <c r="B61" s="778" t="s">
        <v>1328</v>
      </c>
      <c r="C61" s="422">
        <v>45802</v>
      </c>
      <c r="D61" s="423">
        <v>4.88</v>
      </c>
      <c r="E61" s="776"/>
      <c r="F61" s="423"/>
      <c r="G61" s="423"/>
    </row>
    <row r="62" spans="1:7" hidden="1">
      <c r="A62" s="314"/>
      <c r="B62" s="779"/>
      <c r="C62" s="422"/>
      <c r="D62" s="423"/>
      <c r="E62" s="422"/>
      <c r="F62" s="423"/>
      <c r="G62" s="423"/>
    </row>
    <row r="63" spans="1:7" hidden="1">
      <c r="A63" s="1788" t="s">
        <v>1144</v>
      </c>
      <c r="B63" s="1788"/>
      <c r="C63" s="352"/>
      <c r="D63" s="352">
        <f>SUM(D45:D61)</f>
        <v>151.91599999999997</v>
      </c>
      <c r="E63" s="352"/>
      <c r="F63" s="352"/>
      <c r="G63" s="352">
        <f>SUM(G45:G62)</f>
        <v>97.59</v>
      </c>
    </row>
    <row r="64" spans="1:7" hidden="1">
      <c r="A64" s="421"/>
      <c r="B64" s="421"/>
      <c r="C64" s="352"/>
      <c r="D64" s="352"/>
      <c r="E64" s="352"/>
      <c r="F64" s="352"/>
      <c r="G64" s="352"/>
    </row>
    <row r="65" spans="1:7">
      <c r="A65" s="1838"/>
      <c r="B65" s="1839"/>
      <c r="C65" s="1839"/>
      <c r="D65" s="1839"/>
      <c r="E65" s="1839"/>
      <c r="F65" s="1839"/>
      <c r="G65" s="1840"/>
    </row>
    <row r="66" spans="1:7" ht="15.6">
      <c r="A66" s="780"/>
      <c r="B66" s="780"/>
      <c r="C66" s="1841" t="s">
        <v>1363</v>
      </c>
      <c r="D66" s="1841"/>
      <c r="E66" s="1841"/>
      <c r="F66" s="1841"/>
      <c r="G66" s="1841"/>
    </row>
    <row r="67" spans="1:7" ht="28.8">
      <c r="A67" s="781" t="s">
        <v>1527</v>
      </c>
      <c r="B67" s="782" t="s">
        <v>1364</v>
      </c>
      <c r="C67" s="782" t="s">
        <v>1366</v>
      </c>
      <c r="D67" s="782" t="s">
        <v>1367</v>
      </c>
      <c r="E67" s="782" t="s">
        <v>1368</v>
      </c>
      <c r="F67" s="782" t="s">
        <v>1369</v>
      </c>
      <c r="G67" s="781" t="s">
        <v>20</v>
      </c>
    </row>
    <row r="68" spans="1:7" ht="27.6">
      <c r="A68" s="783">
        <v>1</v>
      </c>
      <c r="B68" s="784" t="s">
        <v>1048</v>
      </c>
      <c r="C68" s="784" t="s">
        <v>1528</v>
      </c>
      <c r="D68" s="785">
        <v>10.372999999999999</v>
      </c>
      <c r="E68" s="786"/>
      <c r="F68" s="786"/>
      <c r="G68" s="787" t="s">
        <v>1529</v>
      </c>
    </row>
    <row r="69" spans="1:7">
      <c r="A69" s="783">
        <f>A68+1</f>
        <v>2</v>
      </c>
      <c r="B69" s="788" t="s">
        <v>1048</v>
      </c>
      <c r="C69" s="788" t="s">
        <v>1408</v>
      </c>
      <c r="D69" s="789">
        <v>8.7189999999999994</v>
      </c>
      <c r="E69" s="789"/>
      <c r="F69" s="789"/>
      <c r="G69" s="790" t="s">
        <v>1560</v>
      </c>
    </row>
    <row r="70" spans="1:7" ht="27.6" customHeight="1">
      <c r="A70" s="783">
        <f>A69+1</f>
        <v>3</v>
      </c>
      <c r="B70" s="788"/>
      <c r="C70" s="603" t="s">
        <v>1373</v>
      </c>
      <c r="D70" s="791">
        <v>19.57</v>
      </c>
      <c r="E70" s="792" t="s">
        <v>1374</v>
      </c>
      <c r="F70" s="792"/>
      <c r="G70" s="790" t="s">
        <v>74</v>
      </c>
    </row>
    <row r="71" spans="1:7" ht="27.6" customHeight="1">
      <c r="A71" s="783">
        <f>A70+1</f>
        <v>4</v>
      </c>
      <c r="B71" s="793" t="s">
        <v>1054</v>
      </c>
      <c r="C71" s="788" t="s">
        <v>1484</v>
      </c>
      <c r="D71" s="783">
        <v>2.6179999999999999</v>
      </c>
      <c r="E71" s="783"/>
      <c r="F71" s="792" t="s">
        <v>1374</v>
      </c>
      <c r="G71" s="790" t="s">
        <v>1486</v>
      </c>
    </row>
    <row r="72" spans="1:7" ht="23.55" customHeight="1">
      <c r="A72" s="783">
        <f t="shared" ref="A72:A85" si="2">A71+1</f>
        <v>5</v>
      </c>
      <c r="B72" s="784" t="s">
        <v>1048</v>
      </c>
      <c r="C72" s="784" t="s">
        <v>1487</v>
      </c>
      <c r="D72" s="794">
        <v>18.193000000000001</v>
      </c>
      <c r="E72" s="794"/>
      <c r="F72" s="795"/>
      <c r="G72" s="790" t="s">
        <v>1561</v>
      </c>
    </row>
    <row r="73" spans="1:7">
      <c r="A73" s="783">
        <f t="shared" si="2"/>
        <v>6</v>
      </c>
      <c r="B73" s="788"/>
      <c r="C73" s="603" t="s">
        <v>1378</v>
      </c>
      <c r="D73" s="783">
        <v>6.6589999999999998</v>
      </c>
      <c r="E73" s="783" t="s">
        <v>1530</v>
      </c>
      <c r="F73" s="792"/>
      <c r="G73" s="796" t="s">
        <v>1406</v>
      </c>
    </row>
    <row r="74" spans="1:7">
      <c r="A74" s="783">
        <f t="shared" si="2"/>
        <v>7</v>
      </c>
      <c r="B74" s="784" t="s">
        <v>1048</v>
      </c>
      <c r="C74" s="784" t="s">
        <v>1379</v>
      </c>
      <c r="D74" s="797">
        <v>3.17</v>
      </c>
      <c r="E74" s="795"/>
      <c r="F74" s="795"/>
      <c r="G74" s="787" t="s">
        <v>1531</v>
      </c>
    </row>
    <row r="75" spans="1:7">
      <c r="A75" s="783">
        <f t="shared" si="2"/>
        <v>8</v>
      </c>
      <c r="B75" s="788"/>
      <c r="C75" s="603" t="s">
        <v>1382</v>
      </c>
      <c r="D75" s="798">
        <v>1.05</v>
      </c>
      <c r="E75" s="792" t="s">
        <v>1530</v>
      </c>
      <c r="F75" s="792"/>
      <c r="G75" s="790" t="s">
        <v>1406</v>
      </c>
    </row>
    <row r="76" spans="1:7">
      <c r="A76" s="783">
        <f t="shared" si="2"/>
        <v>9</v>
      </c>
      <c r="B76" s="1842"/>
      <c r="C76" s="603" t="s">
        <v>1383</v>
      </c>
      <c r="D76" s="783">
        <v>7.9619999999999997</v>
      </c>
      <c r="E76" s="792" t="s">
        <v>1530</v>
      </c>
      <c r="F76" s="783"/>
      <c r="G76" s="790" t="s">
        <v>74</v>
      </c>
    </row>
    <row r="77" spans="1:7">
      <c r="A77" s="783">
        <f t="shared" si="2"/>
        <v>10</v>
      </c>
      <c r="B77" s="1843"/>
      <c r="C77" s="603" t="s">
        <v>1385</v>
      </c>
      <c r="D77" s="783">
        <v>19.567</v>
      </c>
      <c r="E77" s="792" t="s">
        <v>1530</v>
      </c>
      <c r="F77" s="783"/>
      <c r="G77" s="790" t="s">
        <v>74</v>
      </c>
    </row>
    <row r="78" spans="1:7">
      <c r="A78" s="783">
        <f t="shared" si="2"/>
        <v>11</v>
      </c>
      <c r="B78" s="1843"/>
      <c r="C78" s="603" t="s">
        <v>1386</v>
      </c>
      <c r="D78" s="783">
        <v>20.273</v>
      </c>
      <c r="E78" s="792" t="s">
        <v>1530</v>
      </c>
      <c r="F78" s="783"/>
      <c r="G78" s="790" t="s">
        <v>74</v>
      </c>
    </row>
    <row r="79" spans="1:7">
      <c r="A79" s="783">
        <f t="shared" si="2"/>
        <v>12</v>
      </c>
      <c r="B79" s="1843"/>
      <c r="C79" s="603" t="s">
        <v>1387</v>
      </c>
      <c r="D79" s="783">
        <v>3.0840000000000001</v>
      </c>
      <c r="E79" s="792" t="s">
        <v>1530</v>
      </c>
      <c r="F79" s="783"/>
      <c r="G79" s="790" t="s">
        <v>74</v>
      </c>
    </row>
    <row r="80" spans="1:7">
      <c r="A80" s="783">
        <f t="shared" si="2"/>
        <v>13</v>
      </c>
      <c r="B80" s="1843"/>
      <c r="C80" s="603" t="s">
        <v>1388</v>
      </c>
      <c r="D80" s="783">
        <v>14.119</v>
      </c>
      <c r="E80" s="792" t="s">
        <v>1530</v>
      </c>
      <c r="F80" s="783"/>
      <c r="G80" s="790" t="s">
        <v>74</v>
      </c>
    </row>
    <row r="81" spans="1:7">
      <c r="A81" s="783">
        <f t="shared" si="2"/>
        <v>14</v>
      </c>
      <c r="B81" s="1843"/>
      <c r="C81" s="603" t="s">
        <v>1389</v>
      </c>
      <c r="D81" s="783">
        <v>9.4949999999999992</v>
      </c>
      <c r="E81" s="792" t="s">
        <v>1530</v>
      </c>
      <c r="F81" s="783"/>
      <c r="G81" s="790" t="s">
        <v>74</v>
      </c>
    </row>
    <row r="82" spans="1:7">
      <c r="A82" s="783">
        <f t="shared" si="2"/>
        <v>15</v>
      </c>
      <c r="B82" s="1844"/>
      <c r="C82" s="603" t="s">
        <v>1390</v>
      </c>
      <c r="D82" s="783">
        <v>8.6940000000000008</v>
      </c>
      <c r="E82" s="792" t="s">
        <v>1530</v>
      </c>
      <c r="F82" s="783"/>
      <c r="G82" s="790" t="s">
        <v>74</v>
      </c>
    </row>
    <row r="83" spans="1:7">
      <c r="A83" s="783">
        <f t="shared" si="2"/>
        <v>16</v>
      </c>
      <c r="B83" s="788" t="s">
        <v>1048</v>
      </c>
      <c r="C83" s="603" t="s">
        <v>1411</v>
      </c>
      <c r="D83" s="783">
        <v>12.558999999999999</v>
      </c>
      <c r="E83" s="792" t="s">
        <v>1530</v>
      </c>
      <c r="F83" s="792"/>
      <c r="G83" s="790" t="s">
        <v>74</v>
      </c>
    </row>
    <row r="84" spans="1:7">
      <c r="A84" s="783">
        <f t="shared" si="2"/>
        <v>17</v>
      </c>
      <c r="B84" s="788" t="s">
        <v>1048</v>
      </c>
      <c r="C84" s="603" t="s">
        <v>1395</v>
      </c>
      <c r="D84" s="783">
        <v>14.391</v>
      </c>
      <c r="E84" s="792" t="s">
        <v>1530</v>
      </c>
      <c r="F84" s="783"/>
      <c r="G84" s="790" t="s">
        <v>74</v>
      </c>
    </row>
    <row r="85" spans="1:7">
      <c r="A85" s="783">
        <f t="shared" si="2"/>
        <v>18</v>
      </c>
      <c r="B85" s="788" t="s">
        <v>1048</v>
      </c>
      <c r="C85" s="603" t="s">
        <v>1532</v>
      </c>
      <c r="D85" s="540">
        <v>6.3209999999999997</v>
      </c>
      <c r="E85" s="792" t="s">
        <v>1530</v>
      </c>
      <c r="F85" s="792"/>
      <c r="G85" s="790" t="s">
        <v>74</v>
      </c>
    </row>
    <row r="86" spans="1:7">
      <c r="A86" s="783">
        <v>19</v>
      </c>
      <c r="B86" s="793" t="s">
        <v>1054</v>
      </c>
      <c r="C86" s="788" t="s">
        <v>1533</v>
      </c>
      <c r="D86" s="540">
        <v>0.38900000000000001</v>
      </c>
      <c r="E86" s="792"/>
      <c r="F86" s="799" t="s">
        <v>1530</v>
      </c>
      <c r="G86" s="790"/>
    </row>
    <row r="87" spans="1:7">
      <c r="A87" s="783">
        <v>20</v>
      </c>
      <c r="B87" s="784" t="s">
        <v>1048</v>
      </c>
      <c r="C87" s="784" t="s">
        <v>1534</v>
      </c>
      <c r="D87" s="800">
        <v>0.22</v>
      </c>
      <c r="E87" s="795"/>
      <c r="F87" s="801"/>
      <c r="G87" s="787" t="s">
        <v>1535</v>
      </c>
    </row>
    <row r="88" spans="1:7">
      <c r="A88" s="783">
        <v>21</v>
      </c>
      <c r="B88" s="802" t="s">
        <v>1054</v>
      </c>
      <c r="C88" s="788" t="s">
        <v>1536</v>
      </c>
      <c r="D88" s="803">
        <v>0.56999999999999995</v>
      </c>
      <c r="E88" s="792"/>
      <c r="F88" s="799" t="s">
        <v>1530</v>
      </c>
      <c r="G88" s="790" t="s">
        <v>1537</v>
      </c>
    </row>
    <row r="89" spans="1:7">
      <c r="A89" s="1820"/>
      <c r="B89" s="1821"/>
      <c r="C89" s="781" t="s">
        <v>1402</v>
      </c>
      <c r="D89" s="781">
        <f>SUM(D68:D88)</f>
        <v>187.99599999999998</v>
      </c>
      <c r="E89" s="1822"/>
      <c r="F89" s="1823"/>
      <c r="G89" s="1824"/>
    </row>
    <row r="90" spans="1:7">
      <c r="A90" s="1817"/>
      <c r="B90" s="1817"/>
      <c r="C90" s="1817"/>
      <c r="D90" s="1817"/>
      <c r="E90" s="1817"/>
      <c r="F90" s="1817"/>
      <c r="G90" s="1817"/>
    </row>
    <row r="91" spans="1:7" hidden="1">
      <c r="A91" s="804"/>
      <c r="B91" s="805"/>
      <c r="C91" s="805"/>
      <c r="D91" s="806"/>
      <c r="E91" s="807">
        <v>2.6179999999999999</v>
      </c>
      <c r="F91" s="808" t="s">
        <v>1401</v>
      </c>
      <c r="G91" s="804"/>
    </row>
    <row r="92" spans="1:7" ht="18">
      <c r="A92" s="1818" t="s">
        <v>1402</v>
      </c>
      <c r="B92" s="1818"/>
      <c r="C92" s="1818"/>
      <c r="D92" s="1818"/>
      <c r="E92" s="809">
        <f>D89</f>
        <v>187.99599999999998</v>
      </c>
      <c r="F92" s="805"/>
      <c r="G92" s="804"/>
    </row>
    <row r="93" spans="1:7" ht="18">
      <c r="A93" s="1818" t="s">
        <v>1538</v>
      </c>
      <c r="B93" s="1818"/>
      <c r="C93" s="1818"/>
      <c r="D93" s="1818"/>
      <c r="E93" s="810">
        <f>E92-E96</f>
        <v>156.04</v>
      </c>
      <c r="F93" s="805"/>
      <c r="G93" s="804"/>
    </row>
    <row r="94" spans="1:7" ht="18">
      <c r="A94" s="1818" t="s">
        <v>1539</v>
      </c>
      <c r="B94" s="1818"/>
      <c r="C94" s="1818"/>
      <c r="D94" s="1818"/>
      <c r="E94" s="811">
        <f>E93-E95</f>
        <v>152.46299999999999</v>
      </c>
      <c r="F94" s="805"/>
      <c r="G94" s="804"/>
    </row>
    <row r="95" spans="1:7" ht="18">
      <c r="A95" s="1819" t="s">
        <v>1540</v>
      </c>
      <c r="B95" s="1819"/>
      <c r="C95" s="1819"/>
      <c r="D95" s="1819"/>
      <c r="E95" s="812">
        <v>3.577</v>
      </c>
      <c r="F95" s="805"/>
      <c r="G95" s="804"/>
    </row>
    <row r="96" spans="1:7" ht="18">
      <c r="A96" s="1818" t="s">
        <v>1541</v>
      </c>
      <c r="B96" s="1818"/>
      <c r="C96" s="1818"/>
      <c r="D96" s="1818"/>
      <c r="E96" s="811">
        <v>31.956</v>
      </c>
      <c r="F96" s="805"/>
      <c r="G96" s="804"/>
    </row>
    <row r="98" spans="2:7" ht="15" thickBot="1">
      <c r="B98" s="1811" t="s">
        <v>1363</v>
      </c>
      <c r="C98" s="1812"/>
      <c r="D98" s="1812"/>
      <c r="E98" s="1812"/>
      <c r="F98" s="1812"/>
      <c r="G98" s="1812"/>
    </row>
    <row r="99" spans="2:7" ht="28.2" thickBot="1">
      <c r="B99" s="575" t="s">
        <v>1365</v>
      </c>
      <c r="C99" s="576" t="s">
        <v>1366</v>
      </c>
      <c r="D99" s="576" t="s">
        <v>1367</v>
      </c>
      <c r="E99" s="576" t="s">
        <v>74</v>
      </c>
      <c r="F99" s="576" t="s">
        <v>1412</v>
      </c>
      <c r="G99" s="576" t="s">
        <v>20</v>
      </c>
    </row>
    <row r="100" spans="2:7" ht="28.2" thickBot="1">
      <c r="B100" s="577">
        <v>1</v>
      </c>
      <c r="C100" s="578" t="s">
        <v>1371</v>
      </c>
      <c r="D100" s="579">
        <v>18.116</v>
      </c>
      <c r="E100" s="580"/>
      <c r="F100" s="580" t="s">
        <v>1413</v>
      </c>
      <c r="G100" s="581" t="s">
        <v>1414</v>
      </c>
    </row>
    <row r="101" spans="2:7" ht="15" thickBot="1">
      <c r="B101" s="577">
        <v>2</v>
      </c>
      <c r="C101" s="578" t="s">
        <v>1373</v>
      </c>
      <c r="D101" s="579">
        <v>19.57</v>
      </c>
      <c r="E101" s="579"/>
      <c r="F101" s="580" t="s">
        <v>1415</v>
      </c>
      <c r="G101" s="581" t="s">
        <v>1416</v>
      </c>
    </row>
    <row r="102" spans="2:7" ht="42" thickBot="1">
      <c r="B102" s="577">
        <v>3</v>
      </c>
      <c r="C102" s="578" t="s">
        <v>1376</v>
      </c>
      <c r="D102" s="579">
        <v>20.811</v>
      </c>
      <c r="E102" s="579"/>
      <c r="F102" s="580" t="s">
        <v>1413</v>
      </c>
      <c r="G102" s="581" t="s">
        <v>1417</v>
      </c>
    </row>
    <row r="103" spans="2:7" ht="28.2" thickBot="1">
      <c r="B103" s="1813">
        <v>4</v>
      </c>
      <c r="C103" s="578" t="s">
        <v>1418</v>
      </c>
      <c r="D103" s="1815">
        <v>10.894</v>
      </c>
      <c r="E103" s="579"/>
      <c r="F103" s="580" t="s">
        <v>1415</v>
      </c>
      <c r="G103" s="581" t="s">
        <v>1419</v>
      </c>
    </row>
    <row r="104" spans="2:7" ht="28.2" thickBot="1">
      <c r="B104" s="1814"/>
      <c r="C104" s="578" t="s">
        <v>1420</v>
      </c>
      <c r="D104" s="1816"/>
      <c r="E104" s="579"/>
      <c r="F104" s="580" t="s">
        <v>1413</v>
      </c>
      <c r="G104" s="581" t="s">
        <v>1421</v>
      </c>
    </row>
    <row r="105" spans="2:7" ht="15" thickBot="1">
      <c r="B105" s="577">
        <v>5</v>
      </c>
      <c r="C105" s="578" t="s">
        <v>1383</v>
      </c>
      <c r="D105" s="579">
        <v>7.9619999999999997</v>
      </c>
      <c r="E105" s="582">
        <v>45691</v>
      </c>
      <c r="F105" s="579"/>
      <c r="G105" s="581"/>
    </row>
    <row r="106" spans="2:7" ht="15" thickBot="1">
      <c r="B106" s="577">
        <v>6</v>
      </c>
      <c r="C106" s="578" t="s">
        <v>1385</v>
      </c>
      <c r="D106" s="579">
        <v>19.567</v>
      </c>
      <c r="E106" s="582">
        <v>45713</v>
      </c>
      <c r="F106" s="579"/>
      <c r="G106" s="581"/>
    </row>
    <row r="107" spans="2:7" ht="15" thickBot="1">
      <c r="B107" s="577">
        <v>7</v>
      </c>
      <c r="C107" s="578" t="s">
        <v>1386</v>
      </c>
      <c r="D107" s="579">
        <v>20.273</v>
      </c>
      <c r="E107" s="582">
        <v>45691</v>
      </c>
      <c r="F107" s="579"/>
      <c r="G107" s="581"/>
    </row>
    <row r="108" spans="2:7" ht="15" thickBot="1">
      <c r="B108" s="577">
        <v>8</v>
      </c>
      <c r="C108" s="578" t="s">
        <v>1387</v>
      </c>
      <c r="D108" s="579">
        <v>3.0840000000000001</v>
      </c>
      <c r="E108" s="582">
        <v>45712</v>
      </c>
      <c r="F108" s="579"/>
      <c r="G108" s="581"/>
    </row>
    <row r="109" spans="2:7" ht="15" thickBot="1">
      <c r="B109" s="577">
        <v>9</v>
      </c>
      <c r="C109" s="578" t="s">
        <v>1388</v>
      </c>
      <c r="D109" s="579">
        <v>14.016999999999999</v>
      </c>
      <c r="E109" s="582">
        <v>45715</v>
      </c>
      <c r="F109" s="579"/>
      <c r="G109" s="581"/>
    </row>
    <row r="110" spans="2:7" ht="27" thickBot="1">
      <c r="B110" s="577">
        <v>10</v>
      </c>
      <c r="C110" s="578" t="s">
        <v>1389</v>
      </c>
      <c r="D110" s="579">
        <v>9.4949999999999992</v>
      </c>
      <c r="E110" s="582">
        <v>45722</v>
      </c>
      <c r="F110" s="579"/>
      <c r="G110" s="581"/>
    </row>
    <row r="111" spans="2:7" ht="27" thickBot="1">
      <c r="B111" s="577">
        <v>11</v>
      </c>
      <c r="C111" s="578" t="s">
        <v>1390</v>
      </c>
      <c r="D111" s="579">
        <v>8.6940000000000008</v>
      </c>
      <c r="E111" s="582">
        <v>45763</v>
      </c>
      <c r="F111" s="579"/>
      <c r="G111" s="581"/>
    </row>
    <row r="112" spans="2:7" ht="27" thickBot="1">
      <c r="B112" s="577">
        <v>12</v>
      </c>
      <c r="C112" s="578" t="s">
        <v>1391</v>
      </c>
      <c r="D112" s="579">
        <v>3.0840000000000001</v>
      </c>
      <c r="E112" s="579"/>
      <c r="F112" s="580" t="s">
        <v>1413</v>
      </c>
      <c r="G112" s="579" t="s">
        <v>1422</v>
      </c>
    </row>
    <row r="113" spans="2:7" ht="27" thickBot="1">
      <c r="B113" s="577">
        <v>13</v>
      </c>
      <c r="C113" s="578" t="s">
        <v>1393</v>
      </c>
      <c r="D113" s="579">
        <v>5.6189999999999998</v>
      </c>
      <c r="E113" s="578"/>
      <c r="F113" s="580" t="s">
        <v>1413</v>
      </c>
      <c r="G113" s="579" t="s">
        <v>1422</v>
      </c>
    </row>
    <row r="114" spans="2:7" ht="27" thickBot="1">
      <c r="B114" s="577">
        <v>14</v>
      </c>
      <c r="C114" s="578" t="s">
        <v>1394</v>
      </c>
      <c r="D114" s="579">
        <v>3.8559999999999999</v>
      </c>
      <c r="E114" s="579"/>
      <c r="F114" s="580" t="s">
        <v>1413</v>
      </c>
      <c r="G114" s="579" t="s">
        <v>1422</v>
      </c>
    </row>
    <row r="115" spans="2:7" ht="27" thickBot="1">
      <c r="B115" s="577">
        <v>15</v>
      </c>
      <c r="C115" s="578" t="s">
        <v>1395</v>
      </c>
      <c r="D115" s="579">
        <v>14.391</v>
      </c>
      <c r="E115" s="582">
        <v>45763</v>
      </c>
      <c r="F115" s="579"/>
      <c r="G115" s="581"/>
    </row>
    <row r="116" spans="2:7" ht="27" thickBot="1">
      <c r="B116" s="577">
        <v>16</v>
      </c>
      <c r="C116" s="578" t="s">
        <v>1396</v>
      </c>
      <c r="D116" s="579">
        <v>5.2679999999999998</v>
      </c>
      <c r="E116" s="579"/>
      <c r="F116" s="580" t="s">
        <v>1415</v>
      </c>
      <c r="G116" s="581" t="s">
        <v>1416</v>
      </c>
    </row>
    <row r="117" spans="2:7" ht="27" thickBot="1">
      <c r="B117" s="577">
        <v>17</v>
      </c>
      <c r="C117" s="578" t="s">
        <v>1398</v>
      </c>
      <c r="D117" s="579">
        <v>2.4740000000000002</v>
      </c>
      <c r="E117" s="582">
        <v>45765</v>
      </c>
      <c r="F117" s="580" t="s">
        <v>1423</v>
      </c>
      <c r="G117" s="579" t="s">
        <v>1424</v>
      </c>
    </row>
    <row r="118" spans="2:7">
      <c r="B118" s="583"/>
      <c r="C118" s="584" t="s">
        <v>467</v>
      </c>
      <c r="D118" s="585">
        <v>187.17500000000001</v>
      </c>
      <c r="E118" s="583"/>
      <c r="F118" s="583"/>
      <c r="G118" s="583"/>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5" zoomScale="90" zoomScaleNormal="85" zoomScaleSheetLayoutView="90" workbookViewId="0">
      <selection activeCell="F117" sqref="F117"/>
    </sheetView>
  </sheetViews>
  <sheetFormatPr defaultColWidth="8.77734375" defaultRowHeight="14.4"/>
  <cols>
    <col min="1" max="1" width="4.77734375" style="46" customWidth="1"/>
    <col min="2" max="2" width="20.109375" style="46" bestFit="1" customWidth="1"/>
    <col min="3" max="3" width="18.5546875" style="46" customWidth="1"/>
    <col min="4" max="4" width="13.5546875" style="46" customWidth="1"/>
    <col min="5" max="5" width="37.21875" style="46" bestFit="1" customWidth="1"/>
    <col min="6" max="6" width="26" style="46" customWidth="1"/>
    <col min="7" max="7" width="43.88671875" style="46" customWidth="1"/>
    <col min="8" max="8" width="74.77734375" style="46" bestFit="1" customWidth="1"/>
    <col min="9" max="9" width="43.21875" style="46" bestFit="1" customWidth="1"/>
    <col min="10" max="10" width="9" style="46" bestFit="1" customWidth="1"/>
    <col min="11" max="11" width="6.33203125" style="46" customWidth="1"/>
    <col min="12" max="12" width="7.44140625" style="46" customWidth="1"/>
    <col min="13" max="13" width="6.5546875" style="46" customWidth="1"/>
    <col min="14" max="14" width="8.21875" style="46" customWidth="1"/>
    <col min="15" max="15" width="10.33203125" style="46" customWidth="1"/>
    <col min="16" max="16" width="6.5546875" style="46" customWidth="1"/>
    <col min="17" max="17" width="6.88671875" style="46" customWidth="1"/>
    <col min="18" max="27" width="5.21875" style="46" customWidth="1"/>
    <col min="28" max="28" width="10.77734375" style="46" customWidth="1"/>
    <col min="29" max="29" width="8.77734375" style="46"/>
    <col min="30" max="30" width="9.33203125" style="46" customWidth="1"/>
    <col min="31" max="16384" width="8.77734375" style="46"/>
  </cols>
  <sheetData>
    <row r="1" spans="1:31" ht="15.6">
      <c r="A1" s="1845" t="s">
        <v>64</v>
      </c>
      <c r="B1" s="1846"/>
      <c r="C1" s="1846"/>
      <c r="D1" s="1846"/>
      <c r="E1" s="1846"/>
      <c r="F1" s="1846"/>
      <c r="G1" s="1846"/>
      <c r="H1" s="1846"/>
      <c r="I1" s="1846"/>
      <c r="J1" s="1846"/>
      <c r="K1" s="1846"/>
      <c r="L1" s="1846"/>
      <c r="M1" s="1846"/>
      <c r="N1" s="1846"/>
      <c r="O1" s="1846"/>
      <c r="P1" s="1846"/>
      <c r="Q1" s="1846"/>
      <c r="R1" s="1846"/>
      <c r="S1" s="1846"/>
      <c r="T1" s="1846"/>
      <c r="U1" s="1846"/>
      <c r="V1" s="1846"/>
      <c r="W1" s="1846"/>
      <c r="X1" s="1846"/>
      <c r="Y1" s="1846"/>
      <c r="Z1" s="1846"/>
      <c r="AA1" s="1846"/>
      <c r="AB1" s="1846"/>
      <c r="AC1" s="1846"/>
      <c r="AD1" s="1846"/>
      <c r="AE1" s="1847"/>
    </row>
    <row r="2" spans="1:31" ht="15.6">
      <c r="A2" s="1848" t="s">
        <v>65</v>
      </c>
      <c r="B2" s="1849"/>
      <c r="C2" s="1849"/>
      <c r="D2" s="1849"/>
      <c r="E2" s="1849"/>
      <c r="F2" s="1849"/>
      <c r="G2" s="1849"/>
      <c r="H2" s="1849"/>
      <c r="I2" s="1849"/>
      <c r="J2" s="1849"/>
      <c r="K2" s="1849"/>
      <c r="L2" s="1849"/>
      <c r="M2" s="1849"/>
      <c r="N2" s="1849"/>
      <c r="O2" s="1849"/>
      <c r="P2" s="1849"/>
      <c r="Q2" s="1849"/>
      <c r="R2" s="1849"/>
      <c r="S2" s="1849"/>
      <c r="T2" s="1849"/>
      <c r="U2" s="1849"/>
      <c r="V2" s="1849"/>
      <c r="W2" s="1849"/>
      <c r="X2" s="1849"/>
      <c r="Y2" s="1849"/>
      <c r="Z2" s="1849"/>
      <c r="AA2" s="1849"/>
      <c r="AB2" s="1849"/>
      <c r="AC2" s="1849"/>
      <c r="AD2" s="1849"/>
      <c r="AE2" s="1850"/>
    </row>
    <row r="3" spans="1:31" ht="15.6">
      <c r="A3" s="1851" t="s">
        <v>66</v>
      </c>
      <c r="B3" s="1852"/>
      <c r="C3" s="1852"/>
      <c r="D3" s="1852"/>
      <c r="E3" s="1852"/>
      <c r="F3" s="1852"/>
      <c r="G3" s="1852"/>
      <c r="H3" s="1852"/>
      <c r="I3" s="1852"/>
      <c r="J3" s="1852"/>
      <c r="K3" s="1852"/>
      <c r="L3" s="1852"/>
      <c r="M3" s="1852"/>
      <c r="N3" s="1852"/>
      <c r="O3" s="1852"/>
      <c r="P3" s="1852"/>
      <c r="Q3" s="1852"/>
      <c r="R3" s="1852"/>
      <c r="S3" s="1852"/>
      <c r="T3" s="1852"/>
      <c r="U3" s="1852"/>
      <c r="V3" s="1852"/>
      <c r="W3" s="1852"/>
      <c r="X3" s="1852"/>
      <c r="Y3" s="1852"/>
      <c r="Z3" s="1852"/>
      <c r="AA3" s="1852"/>
      <c r="AB3" s="1852"/>
      <c r="AC3" s="1852"/>
      <c r="AD3" s="1852"/>
      <c r="AE3" s="1853"/>
    </row>
    <row r="4" spans="1:31" ht="18">
      <c r="A4" s="1854" t="s">
        <v>67</v>
      </c>
      <c r="B4" s="1855"/>
      <c r="C4" s="1855"/>
      <c r="D4" s="1855"/>
      <c r="E4" s="1855"/>
      <c r="F4" s="1855"/>
      <c r="G4" s="1855"/>
      <c r="H4" s="1855"/>
      <c r="I4" s="1855"/>
      <c r="J4" s="1855"/>
      <c r="K4" s="1855"/>
      <c r="L4" s="1855"/>
      <c r="M4" s="1855"/>
      <c r="N4" s="1855"/>
      <c r="O4" s="1855"/>
      <c r="P4" s="1855"/>
      <c r="Q4" s="1855"/>
      <c r="R4" s="1855"/>
      <c r="S4" s="1855"/>
      <c r="T4" s="1855"/>
      <c r="U4" s="1855"/>
      <c r="V4" s="1855"/>
      <c r="W4" s="1855"/>
      <c r="X4" s="1855"/>
      <c r="Y4" s="1855"/>
      <c r="Z4" s="1855"/>
      <c r="AA4" s="1855"/>
      <c r="AB4" s="1855"/>
      <c r="AC4" s="1855"/>
      <c r="AD4" s="1855"/>
      <c r="AE4" s="1856"/>
    </row>
    <row r="5" spans="1:31" ht="28.8" hidden="1">
      <c r="A5" s="351" t="s">
        <v>68</v>
      </c>
      <c r="B5" s="351" t="s">
        <v>69</v>
      </c>
      <c r="C5" s="351" t="s">
        <v>70</v>
      </c>
      <c r="D5" s="351" t="s">
        <v>71</v>
      </c>
      <c r="E5" s="351" t="s">
        <v>72</v>
      </c>
      <c r="F5" s="351" t="s">
        <v>20</v>
      </c>
    </row>
    <row r="6" spans="1:31" hidden="1">
      <c r="A6" s="76">
        <v>1</v>
      </c>
      <c r="B6" s="76" t="s">
        <v>73</v>
      </c>
      <c r="C6" s="76">
        <v>2.653</v>
      </c>
      <c r="D6" s="1834">
        <v>45684</v>
      </c>
      <c r="E6" s="1834">
        <v>45691</v>
      </c>
      <c r="F6" s="76" t="s">
        <v>74</v>
      </c>
    </row>
    <row r="7" spans="1:31" hidden="1">
      <c r="A7" s="76">
        <f>A6+1</f>
        <v>2</v>
      </c>
      <c r="B7" s="76" t="s">
        <v>75</v>
      </c>
      <c r="C7" s="76">
        <v>5.31</v>
      </c>
      <c r="D7" s="1837"/>
      <c r="E7" s="1837"/>
      <c r="F7" s="76" t="s">
        <v>74</v>
      </c>
    </row>
    <row r="8" spans="1:31" ht="43.2" hidden="1">
      <c r="A8" s="76">
        <f t="shared" ref="A8:A32" si="0">A7+1</f>
        <v>3</v>
      </c>
      <c r="B8" s="76" t="s">
        <v>76</v>
      </c>
      <c r="C8" s="76">
        <v>19.672000000000001</v>
      </c>
      <c r="D8" s="495" t="s">
        <v>1111</v>
      </c>
      <c r="E8" s="494">
        <v>45713</v>
      </c>
      <c r="F8" s="76" t="s">
        <v>74</v>
      </c>
      <c r="G8" s="496" t="s">
        <v>77</v>
      </c>
      <c r="H8" s="361" t="s">
        <v>78</v>
      </c>
      <c r="I8" s="76">
        <f>G63</f>
        <v>97.59</v>
      </c>
      <c r="J8" s="76"/>
      <c r="K8" s="76"/>
      <c r="L8" s="76"/>
      <c r="M8" s="76"/>
    </row>
    <row r="9" spans="1:31" hidden="1">
      <c r="A9" s="76">
        <f t="shared" si="0"/>
        <v>4</v>
      </c>
      <c r="B9" s="76" t="s">
        <v>79</v>
      </c>
      <c r="C9" s="76">
        <v>20.273</v>
      </c>
      <c r="D9" s="497">
        <v>45657</v>
      </c>
      <c r="E9" s="494">
        <v>45691</v>
      </c>
      <c r="F9" s="76" t="s">
        <v>74</v>
      </c>
      <c r="H9" s="361"/>
      <c r="I9" s="76"/>
      <c r="J9" s="76"/>
      <c r="K9" s="76"/>
      <c r="L9" s="76"/>
      <c r="M9" s="76"/>
    </row>
    <row r="10" spans="1:31" ht="28.8" hidden="1">
      <c r="A10" s="76">
        <f t="shared" si="0"/>
        <v>5</v>
      </c>
      <c r="B10" s="76" t="s">
        <v>80</v>
      </c>
      <c r="C10" s="76">
        <v>3.0840000000000001</v>
      </c>
      <c r="D10" s="498" t="s">
        <v>1110</v>
      </c>
      <c r="E10" s="494">
        <v>45712</v>
      </c>
      <c r="F10" s="76" t="s">
        <v>74</v>
      </c>
      <c r="H10" s="361" t="s">
        <v>81</v>
      </c>
      <c r="I10" s="539">
        <f>D63</f>
        <v>151.91599999999997</v>
      </c>
      <c r="J10" s="76"/>
      <c r="K10" s="76"/>
      <c r="L10" s="76"/>
      <c r="M10" s="76"/>
    </row>
    <row r="11" spans="1:31" hidden="1">
      <c r="A11" s="76">
        <f t="shared" si="0"/>
        <v>6</v>
      </c>
      <c r="B11" s="76" t="s">
        <v>82</v>
      </c>
      <c r="C11" s="76">
        <v>1.0629999999999999</v>
      </c>
      <c r="D11" s="497">
        <v>45713</v>
      </c>
      <c r="E11" s="1834">
        <v>45715</v>
      </c>
      <c r="F11" s="76" t="s">
        <v>74</v>
      </c>
      <c r="H11" s="514"/>
      <c r="I11" s="76"/>
      <c r="J11" s="361"/>
      <c r="K11" s="76"/>
      <c r="L11" s="76"/>
      <c r="M11" s="76"/>
    </row>
    <row r="12" spans="1:31" hidden="1">
      <c r="A12" s="76">
        <f>A11+1</f>
        <v>7</v>
      </c>
      <c r="B12" s="76" t="s">
        <v>83</v>
      </c>
      <c r="C12" s="76">
        <v>2.09</v>
      </c>
      <c r="D12" s="497">
        <v>45713</v>
      </c>
      <c r="E12" s="1836"/>
      <c r="F12" s="76" t="s">
        <v>74</v>
      </c>
    </row>
    <row r="13" spans="1:31" hidden="1">
      <c r="A13" s="76">
        <f t="shared" si="0"/>
        <v>8</v>
      </c>
      <c r="B13" s="76" t="s">
        <v>84</v>
      </c>
      <c r="C13" s="76">
        <v>3.8929999999999998</v>
      </c>
      <c r="D13" s="497">
        <v>45713</v>
      </c>
      <c r="E13" s="1836"/>
      <c r="F13" s="76" t="s">
        <v>74</v>
      </c>
    </row>
    <row r="14" spans="1:31" hidden="1">
      <c r="A14" s="76">
        <f t="shared" si="0"/>
        <v>9</v>
      </c>
      <c r="B14" s="76" t="s">
        <v>85</v>
      </c>
      <c r="C14" s="76">
        <v>6.9710000000000001</v>
      </c>
      <c r="D14" s="497">
        <v>45713</v>
      </c>
      <c r="E14" s="1837"/>
      <c r="F14" s="76" t="s">
        <v>74</v>
      </c>
    </row>
    <row r="15" spans="1:31" hidden="1">
      <c r="A15" s="76">
        <f t="shared" si="0"/>
        <v>10</v>
      </c>
      <c r="B15" s="76" t="s">
        <v>86</v>
      </c>
      <c r="C15" s="76">
        <v>9.4949999999999992</v>
      </c>
      <c r="D15" s="497">
        <v>45721</v>
      </c>
      <c r="E15" s="494">
        <v>45722</v>
      </c>
      <c r="F15" s="76" t="s">
        <v>74</v>
      </c>
    </row>
    <row r="16" spans="1:31" ht="43.2" hidden="1">
      <c r="A16" s="76">
        <f t="shared" si="0"/>
        <v>11</v>
      </c>
      <c r="B16" s="76" t="s">
        <v>87</v>
      </c>
      <c r="C16" s="76">
        <v>8.6969999999999992</v>
      </c>
      <c r="D16" s="495" t="s">
        <v>1112</v>
      </c>
      <c r="E16" s="76"/>
      <c r="F16" s="76" t="s">
        <v>81</v>
      </c>
      <c r="G16" s="499" t="s">
        <v>1145</v>
      </c>
    </row>
    <row r="17" spans="1:14" hidden="1">
      <c r="A17" s="76">
        <f t="shared" si="0"/>
        <v>12</v>
      </c>
      <c r="B17" s="76" t="s">
        <v>88</v>
      </c>
      <c r="C17" s="76">
        <v>3.0840000000000001</v>
      </c>
      <c r="D17" s="76"/>
      <c r="E17" s="76"/>
      <c r="F17" s="522" t="s">
        <v>81</v>
      </c>
    </row>
    <row r="18" spans="1:14" hidden="1">
      <c r="A18" s="76">
        <f t="shared" si="0"/>
        <v>13</v>
      </c>
      <c r="B18" s="66" t="s">
        <v>90</v>
      </c>
      <c r="C18" s="76">
        <v>3.9630000000000001</v>
      </c>
      <c r="D18" s="76"/>
      <c r="E18" s="76"/>
      <c r="F18" s="522" t="s">
        <v>81</v>
      </c>
      <c r="G18" s="360"/>
      <c r="H18" s="1857"/>
    </row>
    <row r="19" spans="1:14" hidden="1">
      <c r="A19" s="76">
        <f t="shared" si="0"/>
        <v>14</v>
      </c>
      <c r="B19" s="530" t="s">
        <v>1101</v>
      </c>
      <c r="C19" s="76">
        <v>1.6559999999999999</v>
      </c>
      <c r="D19" s="76"/>
      <c r="E19" s="76"/>
      <c r="F19" s="522" t="s">
        <v>81</v>
      </c>
      <c r="G19" s="360"/>
      <c r="H19" s="1857"/>
    </row>
    <row r="20" spans="1:14" hidden="1">
      <c r="A20" s="76">
        <f t="shared" si="0"/>
        <v>15</v>
      </c>
      <c r="B20" s="530" t="s">
        <v>1102</v>
      </c>
      <c r="C20" s="76">
        <v>1.635</v>
      </c>
      <c r="D20" s="76"/>
      <c r="E20" s="76"/>
      <c r="F20" s="522" t="s">
        <v>81</v>
      </c>
    </row>
    <row r="21" spans="1:14" hidden="1">
      <c r="A21" s="76">
        <f t="shared" si="0"/>
        <v>16</v>
      </c>
      <c r="B21" s="76" t="s">
        <v>1098</v>
      </c>
      <c r="C21" s="76">
        <v>2.2210000000000001</v>
      </c>
      <c r="D21" s="76"/>
      <c r="E21" s="76"/>
      <c r="F21" s="522" t="s">
        <v>81</v>
      </c>
    </row>
    <row r="22" spans="1:14" ht="57.6" hidden="1">
      <c r="A22" s="76">
        <f t="shared" si="0"/>
        <v>17</v>
      </c>
      <c r="B22" s="76" t="s">
        <v>1097</v>
      </c>
      <c r="C22" s="76">
        <v>10.724</v>
      </c>
      <c r="D22" s="536" t="s">
        <v>1326</v>
      </c>
      <c r="E22" s="76"/>
      <c r="F22" s="76" t="s">
        <v>81</v>
      </c>
      <c r="G22" s="499" t="s">
        <v>1145</v>
      </c>
    </row>
    <row r="23" spans="1:14" ht="56.55" hidden="1" customHeight="1">
      <c r="A23" s="76">
        <f t="shared" si="0"/>
        <v>18</v>
      </c>
      <c r="B23" s="500" t="s">
        <v>1095</v>
      </c>
      <c r="C23" s="76">
        <v>3.6659999999999999</v>
      </c>
      <c r="D23" s="536" t="s">
        <v>1327</v>
      </c>
      <c r="E23" s="76"/>
      <c r="F23" s="76" t="s">
        <v>81</v>
      </c>
      <c r="G23" s="499" t="s">
        <v>1145</v>
      </c>
      <c r="M23" s="414" t="s">
        <v>1100</v>
      </c>
      <c r="N23" s="46">
        <f>187.176-M11</f>
        <v>187.17599999999999</v>
      </c>
    </row>
    <row r="24" spans="1:14" hidden="1">
      <c r="A24" s="76">
        <f t="shared" si="0"/>
        <v>19</v>
      </c>
      <c r="B24" s="538" t="s">
        <v>1336</v>
      </c>
      <c r="C24" s="515">
        <v>4.88</v>
      </c>
      <c r="D24" s="76"/>
      <c r="E24" s="76"/>
      <c r="F24" s="537" t="s">
        <v>81</v>
      </c>
    </row>
    <row r="25" spans="1:14" hidden="1">
      <c r="A25" s="76">
        <f t="shared" si="0"/>
        <v>20</v>
      </c>
      <c r="B25" s="507" t="s">
        <v>1286</v>
      </c>
      <c r="C25" s="76">
        <v>2.4740000000000002</v>
      </c>
      <c r="D25" s="497">
        <v>45765</v>
      </c>
      <c r="E25" s="76"/>
      <c r="F25" s="76" t="s">
        <v>81</v>
      </c>
    </row>
    <row r="26" spans="1:14" hidden="1">
      <c r="A26" s="76">
        <f t="shared" si="0"/>
        <v>21</v>
      </c>
      <c r="B26" s="501" t="s">
        <v>1117</v>
      </c>
      <c r="C26" s="76">
        <v>0.27500000000000002</v>
      </c>
      <c r="D26" s="497">
        <v>45752</v>
      </c>
      <c r="E26" s="76"/>
      <c r="F26" s="76" t="s">
        <v>81</v>
      </c>
    </row>
    <row r="27" spans="1:14" hidden="1">
      <c r="A27" s="76">
        <f t="shared" si="0"/>
        <v>22</v>
      </c>
      <c r="B27" s="502" t="s">
        <v>1096</v>
      </c>
      <c r="C27" s="76">
        <v>2.008</v>
      </c>
      <c r="D27" s="497">
        <v>45752</v>
      </c>
      <c r="E27" s="76"/>
      <c r="F27" s="76" t="s">
        <v>81</v>
      </c>
    </row>
    <row r="28" spans="1:14" hidden="1">
      <c r="A28" s="76">
        <f t="shared" si="0"/>
        <v>23</v>
      </c>
      <c r="B28" s="501" t="s">
        <v>1114</v>
      </c>
      <c r="C28" s="76">
        <v>0.223</v>
      </c>
      <c r="D28" s="497">
        <v>45752</v>
      </c>
      <c r="E28" s="76"/>
      <c r="F28" s="76" t="s">
        <v>81</v>
      </c>
    </row>
    <row r="29" spans="1:14" hidden="1">
      <c r="A29" s="76">
        <f t="shared" si="0"/>
        <v>24</v>
      </c>
      <c r="B29" s="503" t="s">
        <v>1099</v>
      </c>
      <c r="C29" s="76">
        <v>2.7309999999999999</v>
      </c>
      <c r="D29" s="497">
        <v>45752</v>
      </c>
      <c r="E29" s="76"/>
      <c r="F29" s="76" t="s">
        <v>81</v>
      </c>
    </row>
    <row r="30" spans="1:14" hidden="1">
      <c r="A30" s="76">
        <f t="shared" si="0"/>
        <v>25</v>
      </c>
      <c r="B30" s="501" t="s">
        <v>1116</v>
      </c>
      <c r="C30" s="76">
        <v>1.7170000000000001</v>
      </c>
      <c r="D30" s="497">
        <v>45752</v>
      </c>
      <c r="E30" s="76"/>
      <c r="F30" s="76" t="s">
        <v>81</v>
      </c>
    </row>
    <row r="31" spans="1:14" hidden="1">
      <c r="A31" s="76">
        <f t="shared" si="0"/>
        <v>26</v>
      </c>
      <c r="B31" s="501" t="s">
        <v>1115</v>
      </c>
      <c r="C31" s="76">
        <v>1.0680000000000001</v>
      </c>
      <c r="D31" s="497">
        <v>45752</v>
      </c>
      <c r="E31" s="76"/>
      <c r="F31" s="76" t="s">
        <v>81</v>
      </c>
    </row>
    <row r="32" spans="1:14" hidden="1">
      <c r="A32" s="76">
        <f t="shared" si="0"/>
        <v>27</v>
      </c>
      <c r="B32" s="501" t="s">
        <v>1113</v>
      </c>
      <c r="C32" s="76">
        <v>2.8730000000000002</v>
      </c>
      <c r="D32" s="497">
        <v>45752</v>
      </c>
      <c r="E32" s="76"/>
      <c r="F32" s="76" t="s">
        <v>81</v>
      </c>
    </row>
    <row r="33" spans="1:9" hidden="1">
      <c r="A33" s="76"/>
      <c r="B33" s="501"/>
      <c r="C33" s="76"/>
      <c r="D33" s="497"/>
      <c r="E33" s="76"/>
      <c r="F33" s="76"/>
    </row>
    <row r="34" spans="1:9" hidden="1">
      <c r="A34" s="76">
        <f>A32+1</f>
        <v>28</v>
      </c>
      <c r="B34" s="522" t="s">
        <v>1319</v>
      </c>
      <c r="C34" s="76">
        <v>19.57</v>
      </c>
      <c r="D34" s="535" t="s">
        <v>1325</v>
      </c>
      <c r="E34" s="76"/>
      <c r="F34" s="522" t="s">
        <v>1318</v>
      </c>
    </row>
    <row r="35" spans="1:9" hidden="1">
      <c r="A35" s="76">
        <f>A34+1</f>
        <v>29</v>
      </c>
      <c r="B35" s="518" t="s">
        <v>1293</v>
      </c>
      <c r="C35" s="512">
        <v>2.6179999999999999</v>
      </c>
      <c r="D35" s="497">
        <v>45781</v>
      </c>
      <c r="E35" s="76"/>
      <c r="F35" s="66" t="s">
        <v>89</v>
      </c>
    </row>
    <row r="36" spans="1:9" hidden="1">
      <c r="A36" s="76">
        <f>A35+1</f>
        <v>30</v>
      </c>
      <c r="B36" s="535" t="s">
        <v>1324</v>
      </c>
      <c r="C36" s="76">
        <v>18.193000000000001</v>
      </c>
      <c r="D36" s="497">
        <v>45805</v>
      </c>
      <c r="E36" s="76"/>
      <c r="F36" s="534" t="s">
        <v>89</v>
      </c>
      <c r="I36" s="46">
        <f>155.849-130.528</f>
        <v>25.320999999999998</v>
      </c>
    </row>
    <row r="37" spans="1:9" hidden="1">
      <c r="A37" s="76"/>
      <c r="B37" s="535"/>
      <c r="C37" s="76"/>
      <c r="D37" s="497"/>
      <c r="E37" s="76"/>
      <c r="F37" s="534"/>
    </row>
    <row r="38" spans="1:9" hidden="1">
      <c r="A38" s="76"/>
      <c r="B38" s="520"/>
      <c r="C38" s="76"/>
      <c r="D38" s="497"/>
      <c r="E38" s="76"/>
      <c r="F38" s="534"/>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8.8" hidden="1">
      <c r="A44" s="352" t="s">
        <v>1118</v>
      </c>
      <c r="B44" s="352" t="s">
        <v>69</v>
      </c>
      <c r="C44" s="421" t="s">
        <v>1119</v>
      </c>
      <c r="D44" s="421" t="s">
        <v>1120</v>
      </c>
      <c r="E44" s="421" t="s">
        <v>1121</v>
      </c>
      <c r="F44" s="421" t="s">
        <v>1122</v>
      </c>
      <c r="G44" s="421" t="s">
        <v>1120</v>
      </c>
      <c r="H44" s="352" t="s">
        <v>1123</v>
      </c>
      <c r="I44" s="352" t="s">
        <v>20</v>
      </c>
    </row>
    <row r="45" spans="1:9" hidden="1">
      <c r="A45" s="314">
        <v>1</v>
      </c>
      <c r="B45" s="314" t="s">
        <v>1124</v>
      </c>
      <c r="C45" s="422">
        <v>45657</v>
      </c>
      <c r="D45" s="423">
        <v>20.273</v>
      </c>
      <c r="E45" s="422" t="s">
        <v>1125</v>
      </c>
      <c r="F45" s="424">
        <v>45691</v>
      </c>
      <c r="G45" s="423">
        <v>20.273</v>
      </c>
      <c r="H45" s="310" t="s">
        <v>1126</v>
      </c>
      <c r="I45" s="310"/>
    </row>
    <row r="46" spans="1:9" hidden="1">
      <c r="A46" s="314">
        <f>A45+1</f>
        <v>2</v>
      </c>
      <c r="B46" s="314" t="s">
        <v>1127</v>
      </c>
      <c r="C46" s="422">
        <v>45684</v>
      </c>
      <c r="D46" s="423">
        <v>7.9619999999999997</v>
      </c>
      <c r="E46" s="422" t="s">
        <v>1128</v>
      </c>
      <c r="F46" s="424">
        <v>45691</v>
      </c>
      <c r="G46" s="423">
        <v>7.9619999999999997</v>
      </c>
      <c r="H46" s="310" t="s">
        <v>1126</v>
      </c>
      <c r="I46" s="310"/>
    </row>
    <row r="47" spans="1:9" hidden="1">
      <c r="A47" s="314">
        <f t="shared" ref="A47:A56" si="1">A46+1</f>
        <v>3</v>
      </c>
      <c r="B47" s="314" t="s">
        <v>1129</v>
      </c>
      <c r="C47" s="422">
        <v>45709</v>
      </c>
      <c r="D47" s="423">
        <v>3.0840000000000001</v>
      </c>
      <c r="E47" s="422" t="s">
        <v>1130</v>
      </c>
      <c r="F47" s="424">
        <v>45712</v>
      </c>
      <c r="G47" s="423">
        <v>3.0840000000000001</v>
      </c>
      <c r="H47" s="310" t="s">
        <v>1126</v>
      </c>
      <c r="I47" s="310" t="s">
        <v>1131</v>
      </c>
    </row>
    <row r="48" spans="1:9" hidden="1">
      <c r="A48" s="314">
        <f t="shared" si="1"/>
        <v>4</v>
      </c>
      <c r="B48" s="314" t="s">
        <v>1132</v>
      </c>
      <c r="C48" s="422">
        <v>45703</v>
      </c>
      <c r="D48" s="423">
        <v>19.672000000000001</v>
      </c>
      <c r="E48" s="422" t="s">
        <v>1133</v>
      </c>
      <c r="F48" s="424">
        <v>45713</v>
      </c>
      <c r="G48" s="423">
        <v>19.672000000000001</v>
      </c>
      <c r="H48" s="310" t="s">
        <v>1126</v>
      </c>
      <c r="I48" s="310" t="s">
        <v>1134</v>
      </c>
    </row>
    <row r="49" spans="1:9" hidden="1">
      <c r="A49" s="314">
        <f t="shared" si="1"/>
        <v>5</v>
      </c>
      <c r="B49" s="314" t="s">
        <v>1135</v>
      </c>
      <c r="C49" s="422">
        <v>45713</v>
      </c>
      <c r="D49" s="423">
        <v>14.016999999999999</v>
      </c>
      <c r="E49" s="422" t="s">
        <v>1136</v>
      </c>
      <c r="F49" s="424">
        <v>45715</v>
      </c>
      <c r="G49" s="423">
        <v>14.016999999999999</v>
      </c>
      <c r="H49" s="310" t="s">
        <v>1126</v>
      </c>
      <c r="I49" s="310"/>
    </row>
    <row r="50" spans="1:9" hidden="1">
      <c r="A50" s="314">
        <f t="shared" si="1"/>
        <v>6</v>
      </c>
      <c r="B50" s="314" t="s">
        <v>1137</v>
      </c>
      <c r="C50" s="422">
        <v>45721</v>
      </c>
      <c r="D50" s="423">
        <v>9.4949999999999992</v>
      </c>
      <c r="E50" s="422" t="s">
        <v>1138</v>
      </c>
      <c r="F50" s="424">
        <v>45722</v>
      </c>
      <c r="G50" s="423">
        <v>9.4949999999999992</v>
      </c>
      <c r="H50" s="310" t="s">
        <v>1126</v>
      </c>
      <c r="I50" s="310"/>
    </row>
    <row r="51" spans="1:9" hidden="1">
      <c r="A51" s="314">
        <f t="shared" si="1"/>
        <v>7</v>
      </c>
      <c r="B51" s="314" t="s">
        <v>1139</v>
      </c>
      <c r="C51" s="422">
        <v>45751</v>
      </c>
      <c r="D51" s="423">
        <v>8.6969999999999992</v>
      </c>
      <c r="E51" s="513" t="s">
        <v>1292</v>
      </c>
      <c r="F51" s="424">
        <v>45732</v>
      </c>
      <c r="G51" s="423">
        <v>8.6969999999999992</v>
      </c>
      <c r="H51" s="310" t="s">
        <v>1126</v>
      </c>
      <c r="I51" s="310" t="s">
        <v>1140</v>
      </c>
    </row>
    <row r="52" spans="1:9" hidden="1">
      <c r="A52" s="314">
        <f t="shared" si="1"/>
        <v>8</v>
      </c>
      <c r="B52" s="314" t="s">
        <v>1141</v>
      </c>
      <c r="C52" s="422">
        <v>45742</v>
      </c>
      <c r="D52" s="423">
        <v>14.39</v>
      </c>
      <c r="E52" s="422" t="s">
        <v>1142</v>
      </c>
      <c r="F52" s="424">
        <v>45732</v>
      </c>
      <c r="G52" s="423">
        <v>14.39</v>
      </c>
      <c r="H52" s="310" t="s">
        <v>1126</v>
      </c>
      <c r="I52" s="310" t="s">
        <v>1143</v>
      </c>
    </row>
    <row r="53" spans="1:9" hidden="1">
      <c r="A53" s="314">
        <f t="shared" si="1"/>
        <v>9</v>
      </c>
      <c r="B53" s="598" t="s">
        <v>1147</v>
      </c>
      <c r="C53" s="422">
        <v>45752</v>
      </c>
      <c r="D53" s="423">
        <v>10.894</v>
      </c>
      <c r="E53" s="422" t="s">
        <v>1148</v>
      </c>
      <c r="F53" s="423"/>
      <c r="G53" s="423"/>
      <c r="H53" s="310"/>
      <c r="I53" s="310"/>
    </row>
    <row r="54" spans="1:9" ht="28.8" hidden="1">
      <c r="A54" s="314">
        <f t="shared" si="1"/>
        <v>10</v>
      </c>
      <c r="B54" s="598" t="s">
        <v>1146</v>
      </c>
      <c r="C54" s="519" t="s">
        <v>1308</v>
      </c>
      <c r="D54" s="423">
        <v>19.57</v>
      </c>
      <c r="E54" s="521" t="s">
        <v>1312</v>
      </c>
      <c r="F54" s="423"/>
      <c r="G54" s="423"/>
      <c r="H54" s="310"/>
      <c r="I54" s="310" t="s">
        <v>1309</v>
      </c>
    </row>
    <row r="55" spans="1:9" hidden="1">
      <c r="A55" s="314">
        <f t="shared" si="1"/>
        <v>11</v>
      </c>
      <c r="B55" s="314" t="s">
        <v>1284</v>
      </c>
      <c r="C55" s="422">
        <v>45765</v>
      </c>
      <c r="D55" s="423">
        <v>2.4740000000000002</v>
      </c>
      <c r="E55" s="422" t="s">
        <v>1285</v>
      </c>
      <c r="F55" s="423"/>
      <c r="G55" s="423"/>
      <c r="H55" s="310"/>
      <c r="I55" s="310"/>
    </row>
    <row r="56" spans="1:9" hidden="1">
      <c r="A56" s="314">
        <f t="shared" si="1"/>
        <v>12</v>
      </c>
      <c r="B56" s="598" t="s">
        <v>1298</v>
      </c>
      <c r="C56" s="422">
        <v>45787</v>
      </c>
      <c r="D56" s="423">
        <v>3.0840000000000001</v>
      </c>
      <c r="E56" s="422" t="s">
        <v>1299</v>
      </c>
      <c r="F56" s="423"/>
      <c r="G56" s="423"/>
      <c r="H56" s="310"/>
      <c r="I56" s="542" t="s">
        <v>1338</v>
      </c>
    </row>
    <row r="57" spans="1:9" hidden="1">
      <c r="A57" s="314">
        <f>A56+1</f>
        <v>13</v>
      </c>
      <c r="B57" s="598" t="s">
        <v>1342</v>
      </c>
      <c r="C57" s="422">
        <v>45787</v>
      </c>
      <c r="D57" s="423">
        <v>2.2200000000000002</v>
      </c>
      <c r="E57" s="422" t="s">
        <v>1299</v>
      </c>
      <c r="F57" s="423"/>
      <c r="G57" s="423"/>
      <c r="H57" s="310"/>
      <c r="I57" s="542" t="s">
        <v>1338</v>
      </c>
    </row>
    <row r="58" spans="1:9" hidden="1">
      <c r="A58" s="314">
        <f>A57+1</f>
        <v>14</v>
      </c>
      <c r="B58" s="599" t="s">
        <v>1339</v>
      </c>
      <c r="C58" s="422">
        <v>45802</v>
      </c>
      <c r="D58" s="423">
        <v>5.6189999999999998</v>
      </c>
      <c r="E58" s="542" t="s">
        <v>1346</v>
      </c>
      <c r="F58" s="423"/>
      <c r="G58" s="423"/>
      <c r="H58" s="310"/>
      <c r="I58" s="531" t="s">
        <v>1329</v>
      </c>
    </row>
    <row r="59" spans="1:9" hidden="1">
      <c r="A59" s="314">
        <f>A58+1</f>
        <v>15</v>
      </c>
      <c r="B59" s="532" t="s">
        <v>1310</v>
      </c>
      <c r="C59" s="422">
        <v>45794</v>
      </c>
      <c r="D59" s="423">
        <v>3.95</v>
      </c>
      <c r="E59" s="521" t="s">
        <v>1311</v>
      </c>
      <c r="F59" s="424">
        <v>45810</v>
      </c>
      <c r="G59" s="423"/>
      <c r="H59" s="310"/>
      <c r="I59" s="531" t="s">
        <v>1309</v>
      </c>
    </row>
    <row r="60" spans="1:9" hidden="1">
      <c r="A60" s="314">
        <f>A59+1</f>
        <v>16</v>
      </c>
      <c r="B60" s="599" t="s">
        <v>1340</v>
      </c>
      <c r="C60" s="422">
        <v>45802</v>
      </c>
      <c r="D60" s="423">
        <v>1.635</v>
      </c>
      <c r="E60" s="422" t="s">
        <v>1341</v>
      </c>
      <c r="F60" s="423"/>
      <c r="G60" s="423"/>
      <c r="H60" s="310"/>
      <c r="I60" s="531" t="s">
        <v>1329</v>
      </c>
    </row>
    <row r="61" spans="1:9" hidden="1">
      <c r="A61" s="314">
        <f>A60+1</f>
        <v>17</v>
      </c>
      <c r="B61" s="600" t="s">
        <v>1328</v>
      </c>
      <c r="C61" s="422">
        <v>45802</v>
      </c>
      <c r="D61" s="423">
        <v>4.88</v>
      </c>
      <c r="E61" s="521"/>
      <c r="F61" s="423"/>
      <c r="G61" s="423"/>
      <c r="H61" s="310"/>
      <c r="I61" s="531" t="s">
        <v>1329</v>
      </c>
    </row>
    <row r="62" spans="1:9" hidden="1">
      <c r="A62" s="314"/>
      <c r="B62" s="508"/>
      <c r="C62" s="422"/>
      <c r="D62" s="423"/>
      <c r="E62" s="422"/>
      <c r="F62" s="423"/>
      <c r="G62" s="423"/>
      <c r="H62" s="310"/>
      <c r="I62" s="531" t="s">
        <v>1329</v>
      </c>
    </row>
    <row r="63" spans="1:9" hidden="1">
      <c r="A63" s="1838" t="s">
        <v>1144</v>
      </c>
      <c r="B63" s="1840"/>
      <c r="C63" s="352"/>
      <c r="D63" s="352">
        <f>SUM(D45:D61)</f>
        <v>151.91599999999997</v>
      </c>
      <c r="E63" s="352"/>
      <c r="F63" s="352"/>
      <c r="G63" s="352">
        <f>SUM(G45:G62)</f>
        <v>97.59</v>
      </c>
      <c r="H63" s="57"/>
      <c r="I63" s="57"/>
    </row>
    <row r="64" spans="1:9" hidden="1">
      <c r="A64" s="421"/>
      <c r="B64" s="421"/>
      <c r="C64" s="352"/>
      <c r="D64" s="352"/>
      <c r="E64" s="352"/>
      <c r="F64" s="352"/>
      <c r="G64" s="352"/>
      <c r="H64" s="57"/>
      <c r="I64" s="562"/>
    </row>
    <row r="65" spans="1:9">
      <c r="A65" s="421"/>
      <c r="B65" s="421"/>
      <c r="C65" s="352"/>
      <c r="D65" s="352"/>
      <c r="E65" s="352"/>
      <c r="F65" s="352"/>
      <c r="G65" s="352"/>
      <c r="H65" s="57"/>
      <c r="I65" s="562"/>
    </row>
    <row r="66" spans="1:9">
      <c r="A66" s="310"/>
      <c r="B66" s="310"/>
      <c r="C66" s="1858" t="s">
        <v>1363</v>
      </c>
      <c r="D66" s="1859"/>
      <c r="E66" s="1859"/>
      <c r="F66" s="1859"/>
      <c r="G66" s="1860"/>
      <c r="H66" s="310"/>
    </row>
    <row r="67" spans="1:9" ht="43.2">
      <c r="A67" s="421" t="s">
        <v>1364</v>
      </c>
      <c r="B67" s="352" t="s">
        <v>1365</v>
      </c>
      <c r="C67" s="421" t="s">
        <v>1366</v>
      </c>
      <c r="D67" s="421" t="s">
        <v>1367</v>
      </c>
      <c r="E67" s="421" t="s">
        <v>1368</v>
      </c>
      <c r="F67" s="421" t="s">
        <v>1369</v>
      </c>
      <c r="G67" s="352" t="s">
        <v>20</v>
      </c>
      <c r="H67" s="421" t="s">
        <v>1370</v>
      </c>
    </row>
    <row r="68" spans="1:9">
      <c r="A68" s="335" t="s">
        <v>1054</v>
      </c>
      <c r="B68" s="540">
        <v>1</v>
      </c>
      <c r="C68" s="335" t="s">
        <v>1407</v>
      </c>
      <c r="D68" s="322">
        <v>9.4</v>
      </c>
      <c r="E68" s="309"/>
      <c r="F68" s="309"/>
      <c r="G68" s="569" t="s">
        <v>1409</v>
      </c>
      <c r="H68" s="515" t="s">
        <v>1372</v>
      </c>
    </row>
    <row r="69" spans="1:9">
      <c r="A69" s="335"/>
      <c r="B69" s="540">
        <f>B68+1</f>
        <v>2</v>
      </c>
      <c r="C69" s="335" t="s">
        <v>1408</v>
      </c>
      <c r="D69" s="322">
        <v>9.0960000000000001</v>
      </c>
      <c r="E69" s="309"/>
      <c r="F69" s="309"/>
      <c r="G69" s="569" t="s">
        <v>1410</v>
      </c>
      <c r="H69" s="570"/>
    </row>
    <row r="70" spans="1:9" ht="27.45" customHeight="1">
      <c r="A70" s="335" t="s">
        <v>1048</v>
      </c>
      <c r="B70" s="540">
        <f>B69+1</f>
        <v>3</v>
      </c>
      <c r="C70" s="335" t="s">
        <v>1373</v>
      </c>
      <c r="D70" s="571">
        <v>19.57</v>
      </c>
      <c r="E70" s="540"/>
      <c r="F70" s="555" t="s">
        <v>1374</v>
      </c>
      <c r="G70" s="556" t="s">
        <v>74</v>
      </c>
      <c r="H70" s="516" t="s">
        <v>1375</v>
      </c>
    </row>
    <row r="71" spans="1:9" ht="27.45" customHeight="1">
      <c r="A71" s="335"/>
      <c r="B71" s="540">
        <f>B70+1</f>
        <v>4</v>
      </c>
      <c r="C71" s="335" t="s">
        <v>1484</v>
      </c>
      <c r="D71" s="540">
        <v>2.6179999999999999</v>
      </c>
      <c r="E71" s="540"/>
      <c r="F71" s="555"/>
      <c r="G71" s="624" t="s">
        <v>1486</v>
      </c>
      <c r="H71" s="516"/>
    </row>
    <row r="72" spans="1:9" ht="41.4">
      <c r="A72" s="335" t="s">
        <v>1048</v>
      </c>
      <c r="B72" s="540">
        <f t="shared" ref="B72:B86" si="2">B71+1</f>
        <v>5</v>
      </c>
      <c r="C72" s="335" t="s">
        <v>1487</v>
      </c>
      <c r="D72" s="540">
        <v>18.193000000000001</v>
      </c>
      <c r="E72" s="540"/>
      <c r="F72" s="555">
        <v>45784</v>
      </c>
      <c r="G72" s="557" t="s">
        <v>1485</v>
      </c>
      <c r="H72" s="558" t="s">
        <v>1377</v>
      </c>
    </row>
    <row r="73" spans="1:9">
      <c r="A73" s="335" t="s">
        <v>1048</v>
      </c>
      <c r="B73" s="540">
        <f t="shared" si="2"/>
        <v>6</v>
      </c>
      <c r="C73" s="335" t="s">
        <v>1378</v>
      </c>
      <c r="D73" s="571">
        <v>6.6589999999999998</v>
      </c>
      <c r="E73" s="540"/>
      <c r="F73" s="555"/>
      <c r="G73" s="559" t="s">
        <v>1406</v>
      </c>
      <c r="H73" s="558"/>
    </row>
    <row r="74" spans="1:9" ht="28.8">
      <c r="A74" s="335" t="s">
        <v>1048</v>
      </c>
      <c r="B74" s="540">
        <f t="shared" si="2"/>
        <v>7</v>
      </c>
      <c r="C74" s="335" t="s">
        <v>1379</v>
      </c>
      <c r="D74" s="560">
        <v>3.17</v>
      </c>
      <c r="E74" s="555"/>
      <c r="F74" s="555"/>
      <c r="G74" s="557" t="s">
        <v>1380</v>
      </c>
      <c r="H74" s="558" t="s">
        <v>1381</v>
      </c>
    </row>
    <row r="75" spans="1:9">
      <c r="A75" s="335" t="s">
        <v>1048</v>
      </c>
      <c r="B75" s="540">
        <f t="shared" si="2"/>
        <v>8</v>
      </c>
      <c r="C75" s="335" t="s">
        <v>1382</v>
      </c>
      <c r="D75" s="572">
        <v>1.05</v>
      </c>
      <c r="E75" s="555"/>
      <c r="F75" s="555">
        <v>45752</v>
      </c>
      <c r="G75" s="556" t="s">
        <v>1406</v>
      </c>
      <c r="H75"/>
    </row>
    <row r="76" spans="1:9" ht="28.8">
      <c r="A76" s="1796" t="s">
        <v>1048</v>
      </c>
      <c r="B76" s="540">
        <f t="shared" si="2"/>
        <v>9</v>
      </c>
      <c r="C76" s="335" t="s">
        <v>1383</v>
      </c>
      <c r="D76" s="571">
        <v>7.9619999999999997</v>
      </c>
      <c r="E76" s="555">
        <v>45691</v>
      </c>
      <c r="F76" s="540"/>
      <c r="G76" s="556" t="s">
        <v>74</v>
      </c>
      <c r="H76" s="561" t="s">
        <v>1384</v>
      </c>
    </row>
    <row r="77" spans="1:9">
      <c r="A77" s="1797"/>
      <c r="B77" s="540">
        <f t="shared" si="2"/>
        <v>10</v>
      </c>
      <c r="C77" s="335" t="s">
        <v>1385</v>
      </c>
      <c r="D77" s="571">
        <v>19.567</v>
      </c>
      <c r="E77" s="555">
        <v>45713</v>
      </c>
      <c r="F77" s="540"/>
      <c r="G77" s="556" t="s">
        <v>74</v>
      </c>
      <c r="H77" s="561"/>
    </row>
    <row r="78" spans="1:9">
      <c r="A78" s="1797"/>
      <c r="B78" s="540">
        <f t="shared" si="2"/>
        <v>11</v>
      </c>
      <c r="C78" s="335" t="s">
        <v>1386</v>
      </c>
      <c r="D78" s="571">
        <v>20.273</v>
      </c>
      <c r="E78" s="555">
        <v>45691</v>
      </c>
      <c r="F78" s="540"/>
      <c r="G78" s="556" t="s">
        <v>74</v>
      </c>
      <c r="H78" s="561"/>
    </row>
    <row r="79" spans="1:9">
      <c r="A79" s="1797"/>
      <c r="B79" s="540">
        <f t="shared" si="2"/>
        <v>12</v>
      </c>
      <c r="C79" s="335" t="s">
        <v>1387</v>
      </c>
      <c r="D79" s="571">
        <v>3.0840000000000001</v>
      </c>
      <c r="E79" s="555">
        <v>45712</v>
      </c>
      <c r="F79" s="540"/>
      <c r="G79" s="556" t="s">
        <v>74</v>
      </c>
      <c r="H79" s="561"/>
    </row>
    <row r="80" spans="1:9">
      <c r="A80" s="1797"/>
      <c r="B80" s="540">
        <f t="shared" si="2"/>
        <v>13</v>
      </c>
      <c r="C80" s="335" t="s">
        <v>1388</v>
      </c>
      <c r="D80" s="571">
        <v>14.119</v>
      </c>
      <c r="E80" s="555">
        <v>45715</v>
      </c>
      <c r="F80" s="540"/>
      <c r="G80" s="556" t="s">
        <v>74</v>
      </c>
      <c r="H80" s="561"/>
    </row>
    <row r="81" spans="1:8">
      <c r="A81" s="1797"/>
      <c r="B81" s="540">
        <f t="shared" si="2"/>
        <v>14</v>
      </c>
      <c r="C81" s="335" t="s">
        <v>1389</v>
      </c>
      <c r="D81" s="571">
        <v>9.4949999999999992</v>
      </c>
      <c r="E81" s="555">
        <v>45722</v>
      </c>
      <c r="F81" s="540"/>
      <c r="G81" s="556" t="s">
        <v>74</v>
      </c>
      <c r="H81" s="561"/>
    </row>
    <row r="82" spans="1:8">
      <c r="A82" s="1798"/>
      <c r="B82" s="540">
        <f t="shared" si="2"/>
        <v>15</v>
      </c>
      <c r="C82" s="335" t="s">
        <v>1390</v>
      </c>
      <c r="D82" s="571">
        <v>8.6940000000000008</v>
      </c>
      <c r="E82" s="555">
        <v>45763</v>
      </c>
      <c r="F82" s="540"/>
      <c r="G82" s="556" t="s">
        <v>74</v>
      </c>
      <c r="H82" s="561"/>
    </row>
    <row r="83" spans="1:8" ht="28.8">
      <c r="A83" s="335" t="s">
        <v>1048</v>
      </c>
      <c r="B83" s="540">
        <f t="shared" si="2"/>
        <v>16</v>
      </c>
      <c r="C83" s="603" t="s">
        <v>1411</v>
      </c>
      <c r="D83" s="597">
        <v>12.558999999999999</v>
      </c>
      <c r="E83" s="555"/>
      <c r="F83" s="555" t="s">
        <v>1374</v>
      </c>
      <c r="G83" s="556" t="s">
        <v>74</v>
      </c>
      <c r="H83" s="516" t="s">
        <v>1392</v>
      </c>
    </row>
    <row r="84" spans="1:8" ht="28.8">
      <c r="A84" s="335" t="s">
        <v>1048</v>
      </c>
      <c r="B84" s="540">
        <f t="shared" si="2"/>
        <v>17</v>
      </c>
      <c r="C84" s="335" t="s">
        <v>1395</v>
      </c>
      <c r="D84" s="571">
        <v>14.391</v>
      </c>
      <c r="E84" s="555">
        <v>45763</v>
      </c>
      <c r="F84" s="540"/>
      <c r="G84" s="556" t="s">
        <v>74</v>
      </c>
      <c r="H84" s="54" t="s">
        <v>1384</v>
      </c>
    </row>
    <row r="85" spans="1:8">
      <c r="A85" s="335" t="s">
        <v>1048</v>
      </c>
      <c r="B85" s="540">
        <f t="shared" si="2"/>
        <v>18</v>
      </c>
      <c r="C85" s="603" t="s">
        <v>1396</v>
      </c>
      <c r="D85" s="571">
        <v>5.2679999999999998</v>
      </c>
      <c r="E85" s="555"/>
      <c r="F85" s="555">
        <v>45800</v>
      </c>
      <c r="G85" s="556" t="s">
        <v>74</v>
      </c>
      <c r="H85" s="407" t="s">
        <v>1397</v>
      </c>
    </row>
    <row r="86" spans="1:8" ht="28.8">
      <c r="A86" s="335" t="s">
        <v>1048</v>
      </c>
      <c r="B86" s="540">
        <f t="shared" si="2"/>
        <v>19</v>
      </c>
      <c r="C86" s="335" t="s">
        <v>1398</v>
      </c>
      <c r="D86" s="554">
        <v>2.4740000000000002</v>
      </c>
      <c r="E86" s="555">
        <v>45765</v>
      </c>
      <c r="F86" s="540"/>
      <c r="G86" s="556" t="s">
        <v>1481</v>
      </c>
      <c r="H86" s="517" t="s">
        <v>1399</v>
      </c>
    </row>
    <row r="87" spans="1:8">
      <c r="B87"/>
      <c r="C87"/>
      <c r="D87">
        <f>SUM(D68:D86)</f>
        <v>187.642</v>
      </c>
      <c r="E87" s="563"/>
      <c r="F87"/>
    </row>
    <row r="88" spans="1:8">
      <c r="B88"/>
      <c r="C88"/>
      <c r="D88"/>
      <c r="E88"/>
      <c r="F88"/>
    </row>
    <row r="89" spans="1:8">
      <c r="B89"/>
      <c r="C89"/>
      <c r="D89" s="564" t="s">
        <v>1400</v>
      </c>
      <c r="E89" s="564">
        <f>187.176-(18.496+2.618)</f>
        <v>166.06199999999998</v>
      </c>
      <c r="F89"/>
    </row>
    <row r="90" spans="1:8" hidden="1">
      <c r="B90"/>
      <c r="C90"/>
      <c r="D90" s="564"/>
      <c r="E90" s="564">
        <v>2.6179999999999999</v>
      </c>
      <c r="F90" s="573" t="s">
        <v>1401</v>
      </c>
    </row>
    <row r="91" spans="1:8">
      <c r="B91"/>
      <c r="C91"/>
      <c r="D91" s="359" t="s">
        <v>1402</v>
      </c>
      <c r="E91" s="359">
        <f>D87</f>
        <v>187.642</v>
      </c>
      <c r="F91"/>
    </row>
    <row r="92" spans="1:8">
      <c r="B92"/>
      <c r="C92"/>
      <c r="D92" s="359" t="s">
        <v>78</v>
      </c>
      <c r="E92" s="359">
        <f>D70+D73+SUM(D75:D86)</f>
        <v>145.16500000000002</v>
      </c>
      <c r="F92"/>
    </row>
    <row r="93" spans="1:8">
      <c r="D93" s="574" t="s">
        <v>19</v>
      </c>
      <c r="E93" s="574">
        <f>E91-E92</f>
        <v>42.476999999999975</v>
      </c>
    </row>
    <row r="95" spans="1:8" ht="15" hidden="1" customHeight="1" thickBot="1">
      <c r="B95" s="1811" t="s">
        <v>1363</v>
      </c>
      <c r="C95" s="1812"/>
      <c r="D95" s="1812"/>
      <c r="E95" s="1812"/>
      <c r="F95" s="1812"/>
      <c r="G95" s="1812"/>
    </row>
    <row r="96" spans="1:8" ht="15" hidden="1" customHeight="1" thickBot="1">
      <c r="B96" s="575" t="s">
        <v>1365</v>
      </c>
      <c r="C96" s="576" t="s">
        <v>1366</v>
      </c>
      <c r="D96" s="576" t="s">
        <v>1367</v>
      </c>
      <c r="E96" s="576" t="s">
        <v>74</v>
      </c>
      <c r="F96" s="576" t="s">
        <v>1412</v>
      </c>
      <c r="G96" s="576" t="s">
        <v>20</v>
      </c>
    </row>
    <row r="97" spans="2:7" ht="29.55" hidden="1" customHeight="1" thickBot="1">
      <c r="B97" s="577">
        <v>1</v>
      </c>
      <c r="C97" s="578" t="s">
        <v>1371</v>
      </c>
      <c r="D97" s="579">
        <v>18.116</v>
      </c>
      <c r="E97" s="580"/>
      <c r="F97" s="580" t="s">
        <v>1413</v>
      </c>
      <c r="G97" s="581" t="s">
        <v>1414</v>
      </c>
    </row>
    <row r="98" spans="2:7" ht="15" hidden="1" customHeight="1" thickBot="1">
      <c r="B98" s="577">
        <v>2</v>
      </c>
      <c r="C98" s="578" t="s">
        <v>1373</v>
      </c>
      <c r="D98" s="579">
        <v>19.57</v>
      </c>
      <c r="E98" s="579"/>
      <c r="F98" s="580" t="s">
        <v>1415</v>
      </c>
      <c r="G98" s="581" t="s">
        <v>1416</v>
      </c>
    </row>
    <row r="99" spans="2:7" ht="43.95" hidden="1" customHeight="1" thickBot="1">
      <c r="B99" s="577">
        <v>3</v>
      </c>
      <c r="C99" s="578" t="s">
        <v>1376</v>
      </c>
      <c r="D99" s="579">
        <v>20.811</v>
      </c>
      <c r="E99" s="579"/>
      <c r="F99" s="580" t="s">
        <v>1413</v>
      </c>
      <c r="G99" s="581" t="s">
        <v>1417</v>
      </c>
    </row>
    <row r="100" spans="2:7" ht="29.55" hidden="1" customHeight="1" thickBot="1">
      <c r="B100" s="1813">
        <v>4</v>
      </c>
      <c r="C100" s="578" t="s">
        <v>1418</v>
      </c>
      <c r="D100" s="1815">
        <v>10.894</v>
      </c>
      <c r="E100" s="579"/>
      <c r="F100" s="580" t="s">
        <v>1415</v>
      </c>
      <c r="G100" s="581" t="s">
        <v>1419</v>
      </c>
    </row>
    <row r="101" spans="2:7" ht="29.55" hidden="1" customHeight="1" thickBot="1">
      <c r="B101" s="1814"/>
      <c r="C101" s="578" t="s">
        <v>1420</v>
      </c>
      <c r="D101" s="1816"/>
      <c r="E101" s="579"/>
      <c r="F101" s="580" t="s">
        <v>1413</v>
      </c>
      <c r="G101" s="581" t="s">
        <v>1421</v>
      </c>
    </row>
    <row r="102" spans="2:7" ht="15" hidden="1" customHeight="1" thickBot="1">
      <c r="B102" s="577">
        <v>5</v>
      </c>
      <c r="C102" s="578" t="s">
        <v>1383</v>
      </c>
      <c r="D102" s="579">
        <v>7.9619999999999997</v>
      </c>
      <c r="E102" s="582">
        <v>45691</v>
      </c>
      <c r="F102" s="579"/>
      <c r="G102" s="581"/>
    </row>
    <row r="103" spans="2:7" ht="15" hidden="1" customHeight="1" thickBot="1">
      <c r="B103" s="577">
        <v>6</v>
      </c>
      <c r="C103" s="578" t="s">
        <v>1385</v>
      </c>
      <c r="D103" s="579">
        <v>19.567</v>
      </c>
      <c r="E103" s="582">
        <v>45713</v>
      </c>
      <c r="F103" s="579"/>
      <c r="G103" s="581"/>
    </row>
    <row r="104" spans="2:7" ht="15" hidden="1" customHeight="1" thickBot="1">
      <c r="B104" s="577">
        <v>7</v>
      </c>
      <c r="C104" s="578" t="s">
        <v>1386</v>
      </c>
      <c r="D104" s="579">
        <v>20.273</v>
      </c>
      <c r="E104" s="582">
        <v>45691</v>
      </c>
      <c r="F104" s="579"/>
      <c r="G104" s="581"/>
    </row>
    <row r="105" spans="2:7" ht="15" hidden="1" customHeight="1" thickBot="1">
      <c r="B105" s="577">
        <v>8</v>
      </c>
      <c r="C105" s="578" t="s">
        <v>1387</v>
      </c>
      <c r="D105" s="579">
        <v>3.0840000000000001</v>
      </c>
      <c r="E105" s="582">
        <v>45712</v>
      </c>
      <c r="F105" s="579"/>
      <c r="G105" s="581"/>
    </row>
    <row r="106" spans="2:7" ht="15" hidden="1" customHeight="1" thickBot="1">
      <c r="B106" s="577">
        <v>9</v>
      </c>
      <c r="C106" s="578" t="s">
        <v>1388</v>
      </c>
      <c r="D106" s="579">
        <v>14.016999999999999</v>
      </c>
      <c r="E106" s="582">
        <v>45715</v>
      </c>
      <c r="F106" s="579"/>
      <c r="G106" s="581"/>
    </row>
    <row r="107" spans="2:7" ht="15" hidden="1" customHeight="1" thickBot="1">
      <c r="B107" s="577">
        <v>10</v>
      </c>
      <c r="C107" s="578" t="s">
        <v>1389</v>
      </c>
      <c r="D107" s="579">
        <v>9.4949999999999992</v>
      </c>
      <c r="E107" s="582">
        <v>45722</v>
      </c>
      <c r="F107" s="579"/>
      <c r="G107" s="581"/>
    </row>
    <row r="108" spans="2:7" ht="15" hidden="1" customHeight="1" thickBot="1">
      <c r="B108" s="577">
        <v>11</v>
      </c>
      <c r="C108" s="578" t="s">
        <v>1390</v>
      </c>
      <c r="D108" s="579">
        <v>8.6940000000000008</v>
      </c>
      <c r="E108" s="582">
        <v>45763</v>
      </c>
      <c r="F108" s="579"/>
      <c r="G108" s="581"/>
    </row>
    <row r="109" spans="2:7" ht="15" hidden="1" customHeight="1" thickBot="1">
      <c r="B109" s="577">
        <v>12</v>
      </c>
      <c r="C109" s="578" t="s">
        <v>1391</v>
      </c>
      <c r="D109" s="579">
        <v>3.0840000000000001</v>
      </c>
      <c r="E109" s="579"/>
      <c r="F109" s="580" t="s">
        <v>1413</v>
      </c>
      <c r="G109" s="579" t="s">
        <v>1422</v>
      </c>
    </row>
    <row r="110" spans="2:7" ht="15" hidden="1" customHeight="1" thickBot="1">
      <c r="B110" s="577">
        <v>13</v>
      </c>
      <c r="C110" s="578" t="s">
        <v>1393</v>
      </c>
      <c r="D110" s="579">
        <v>5.6189999999999998</v>
      </c>
      <c r="E110" s="578"/>
      <c r="F110" s="580" t="s">
        <v>1413</v>
      </c>
      <c r="G110" s="579" t="s">
        <v>1422</v>
      </c>
    </row>
    <row r="111" spans="2:7" ht="15" hidden="1" customHeight="1" thickBot="1">
      <c r="B111" s="577">
        <v>14</v>
      </c>
      <c r="C111" s="578" t="s">
        <v>1394</v>
      </c>
      <c r="D111" s="579">
        <v>3.8559999999999999</v>
      </c>
      <c r="E111" s="579"/>
      <c r="F111" s="580" t="s">
        <v>1413</v>
      </c>
      <c r="G111" s="579" t="s">
        <v>1422</v>
      </c>
    </row>
    <row r="112" spans="2:7" ht="15" hidden="1" customHeight="1" thickBot="1">
      <c r="B112" s="577">
        <v>15</v>
      </c>
      <c r="C112" s="578" t="s">
        <v>1395</v>
      </c>
      <c r="D112" s="579">
        <v>14.391</v>
      </c>
      <c r="E112" s="582">
        <v>45763</v>
      </c>
      <c r="F112" s="579"/>
      <c r="G112" s="581"/>
    </row>
    <row r="113" spans="2:7" ht="15" hidden="1" customHeight="1" thickBot="1">
      <c r="B113" s="577">
        <v>16</v>
      </c>
      <c r="C113" s="578" t="s">
        <v>1396</v>
      </c>
      <c r="D113" s="579">
        <v>5.2679999999999998</v>
      </c>
      <c r="E113" s="579"/>
      <c r="F113" s="580" t="s">
        <v>1415</v>
      </c>
      <c r="G113" s="581" t="s">
        <v>1416</v>
      </c>
    </row>
    <row r="114" spans="2:7" ht="26.55" hidden="1" customHeight="1" thickBot="1">
      <c r="B114" s="577">
        <v>17</v>
      </c>
      <c r="C114" s="578" t="s">
        <v>1398</v>
      </c>
      <c r="D114" s="579">
        <v>2.4740000000000002</v>
      </c>
      <c r="E114" s="582">
        <v>45765</v>
      </c>
      <c r="F114" s="580" t="s">
        <v>1423</v>
      </c>
      <c r="G114" s="579" t="s">
        <v>1424</v>
      </c>
    </row>
    <row r="115" spans="2:7" ht="14.55" hidden="1" customHeight="1">
      <c r="B115" s="583"/>
      <c r="C115" s="584" t="s">
        <v>467</v>
      </c>
      <c r="D115" s="585">
        <v>187.17500000000001</v>
      </c>
      <c r="E115" s="583"/>
      <c r="F115" s="583"/>
      <c r="G115" s="583"/>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264"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4"/>
  <cols>
    <col min="2" max="2" width="36.44140625" customWidth="1"/>
    <col min="3" max="3" width="36.21875" customWidth="1"/>
    <col min="4" max="4" width="26.77734375" customWidth="1"/>
    <col min="5" max="5" width="31.6640625" customWidth="1"/>
  </cols>
  <sheetData>
    <row r="1" spans="1:5" ht="15" thickBot="1">
      <c r="A1" s="586" t="s">
        <v>1425</v>
      </c>
      <c r="B1" s="587" t="s">
        <v>1426</v>
      </c>
      <c r="C1" s="587" t="s">
        <v>1427</v>
      </c>
      <c r="D1" s="587" t="s">
        <v>1000</v>
      </c>
      <c r="E1" s="588" t="s">
        <v>1428</v>
      </c>
    </row>
    <row r="2" spans="1:5" ht="28.2" thickBot="1">
      <c r="A2" s="589">
        <v>1</v>
      </c>
      <c r="B2" s="590" t="s">
        <v>1429</v>
      </c>
      <c r="C2" s="591"/>
      <c r="D2" s="591"/>
      <c r="E2" s="591"/>
    </row>
    <row r="3" spans="1:5" ht="28.2" thickBot="1">
      <c r="A3" s="589" t="s">
        <v>1430</v>
      </c>
      <c r="B3" s="581" t="s">
        <v>1431</v>
      </c>
      <c r="C3" s="592">
        <v>45821</v>
      </c>
      <c r="D3" s="591" t="s">
        <v>1432</v>
      </c>
      <c r="E3" s="591" t="s">
        <v>1433</v>
      </c>
    </row>
    <row r="4" spans="1:5" ht="28.2" thickBot="1">
      <c r="A4" s="589" t="s">
        <v>1434</v>
      </c>
      <c r="B4" s="581" t="s">
        <v>1435</v>
      </c>
      <c r="C4" s="592">
        <v>45833</v>
      </c>
      <c r="D4" s="591" t="s">
        <v>1436</v>
      </c>
      <c r="E4" s="591" t="s">
        <v>1437</v>
      </c>
    </row>
    <row r="5" spans="1:5" ht="55.8" thickBot="1">
      <c r="A5" s="593" t="s">
        <v>1438</v>
      </c>
      <c r="B5" s="594" t="s">
        <v>1439</v>
      </c>
      <c r="C5" s="595">
        <v>45824</v>
      </c>
      <c r="D5" s="596" t="s">
        <v>1436</v>
      </c>
      <c r="E5" s="596" t="s">
        <v>1440</v>
      </c>
    </row>
    <row r="6" spans="1:5" ht="15" thickBot="1">
      <c r="A6" s="589">
        <v>2</v>
      </c>
      <c r="B6" s="590" t="s">
        <v>1363</v>
      </c>
      <c r="C6" s="591"/>
      <c r="D6" s="591"/>
      <c r="E6" s="591"/>
    </row>
    <row r="7" spans="1:5" ht="28.2" thickBot="1">
      <c r="A7" s="593" t="s">
        <v>1430</v>
      </c>
      <c r="B7" s="594" t="s">
        <v>1441</v>
      </c>
      <c r="C7" s="595">
        <v>45820</v>
      </c>
      <c r="D7" s="596" t="s">
        <v>1442</v>
      </c>
      <c r="E7" s="596" t="s">
        <v>1443</v>
      </c>
    </row>
    <row r="8" spans="1:5" ht="28.2" thickBot="1">
      <c r="A8" s="593" t="s">
        <v>1434</v>
      </c>
      <c r="B8" s="594" t="s">
        <v>1444</v>
      </c>
      <c r="C8" s="595">
        <v>45828</v>
      </c>
      <c r="D8" s="596" t="s">
        <v>1442</v>
      </c>
      <c r="E8" s="596" t="s">
        <v>1445</v>
      </c>
    </row>
    <row r="9" spans="1:5" ht="28.2" thickBot="1">
      <c r="A9" s="593" t="s">
        <v>1438</v>
      </c>
      <c r="B9" s="594" t="s">
        <v>1446</v>
      </c>
      <c r="C9" s="595">
        <v>46198</v>
      </c>
      <c r="D9" s="596" t="s">
        <v>1436</v>
      </c>
      <c r="E9" s="596" t="s">
        <v>1437</v>
      </c>
    </row>
    <row r="10" spans="1:5" ht="15" thickBot="1">
      <c r="A10" s="589">
        <v>3</v>
      </c>
      <c r="B10" s="590" t="s">
        <v>1447</v>
      </c>
      <c r="C10" s="591"/>
      <c r="D10" s="591"/>
      <c r="E10" s="591"/>
    </row>
    <row r="11" spans="1:5" ht="15" thickBot="1">
      <c r="A11" s="589" t="s">
        <v>1430</v>
      </c>
      <c r="B11" s="581" t="s">
        <v>1448</v>
      </c>
      <c r="C11" s="592">
        <v>45838</v>
      </c>
      <c r="D11" s="591" t="s">
        <v>1436</v>
      </c>
      <c r="E11" s="591" t="s">
        <v>1445</v>
      </c>
    </row>
    <row r="12" spans="1:5" ht="15" thickBot="1">
      <c r="A12" s="589" t="s">
        <v>1434</v>
      </c>
      <c r="B12" s="581" t="s">
        <v>1449</v>
      </c>
      <c r="C12" s="592">
        <v>45838</v>
      </c>
      <c r="D12" s="591" t="s">
        <v>1436</v>
      </c>
      <c r="E12" s="591" t="s">
        <v>1445</v>
      </c>
    </row>
    <row r="13" spans="1:5" ht="28.2" thickBot="1">
      <c r="A13" s="589" t="s">
        <v>1438</v>
      </c>
      <c r="B13" s="581" t="s">
        <v>1450</v>
      </c>
      <c r="C13" s="591" t="s">
        <v>1451</v>
      </c>
      <c r="D13" s="591" t="s">
        <v>1436</v>
      </c>
      <c r="E13" s="591" t="s">
        <v>1445</v>
      </c>
    </row>
    <row r="14" spans="1:5" ht="42" thickBot="1">
      <c r="A14" s="589" t="s">
        <v>1452</v>
      </c>
      <c r="B14" s="581" t="s">
        <v>1453</v>
      </c>
      <c r="C14" s="591" t="s">
        <v>1454</v>
      </c>
      <c r="D14" s="591" t="s">
        <v>1442</v>
      </c>
      <c r="E14" s="591" t="s">
        <v>1445</v>
      </c>
    </row>
    <row r="15" spans="1:5" ht="28.2" thickBot="1">
      <c r="A15" s="589" t="s">
        <v>1455</v>
      </c>
      <c r="B15" s="581" t="s">
        <v>1456</v>
      </c>
      <c r="C15" s="592">
        <v>45828</v>
      </c>
      <c r="D15" s="591" t="s">
        <v>1432</v>
      </c>
      <c r="E15" s="591" t="s">
        <v>1445</v>
      </c>
    </row>
    <row r="16" spans="1:5" ht="28.2" thickBot="1">
      <c r="A16" s="589" t="s">
        <v>1457</v>
      </c>
      <c r="B16" s="581" t="s">
        <v>1458</v>
      </c>
      <c r="C16" s="592">
        <v>45828</v>
      </c>
      <c r="D16" s="591" t="s">
        <v>1415</v>
      </c>
      <c r="E16" s="591" t="s">
        <v>1445</v>
      </c>
    </row>
    <row r="17" spans="1:5" ht="43.8" thickBot="1">
      <c r="A17" s="589">
        <v>4</v>
      </c>
      <c r="B17" s="581" t="s">
        <v>1459</v>
      </c>
      <c r="C17" s="592">
        <v>45820</v>
      </c>
      <c r="D17" s="591" t="s">
        <v>1436</v>
      </c>
      <c r="E17" s="591" t="s">
        <v>1445</v>
      </c>
    </row>
    <row r="18" spans="1:5" ht="43.8" thickBot="1">
      <c r="A18" s="589">
        <v>5</v>
      </c>
      <c r="B18" s="581" t="s">
        <v>1460</v>
      </c>
      <c r="C18" s="592">
        <v>45838</v>
      </c>
      <c r="D18" s="591" t="s">
        <v>1442</v>
      </c>
      <c r="E18" s="591" t="s">
        <v>1461</v>
      </c>
    </row>
    <row r="19" spans="1:5" ht="43.8" thickBot="1">
      <c r="A19" s="589">
        <v>6</v>
      </c>
      <c r="B19" s="581" t="s">
        <v>1462</v>
      </c>
      <c r="C19" s="591" t="s">
        <v>1451</v>
      </c>
      <c r="D19" s="591" t="s">
        <v>1436</v>
      </c>
      <c r="E19" s="591" t="s">
        <v>1445</v>
      </c>
    </row>
    <row r="20" spans="1:5" ht="58.2" thickBot="1">
      <c r="A20" s="589">
        <v>7</v>
      </c>
      <c r="B20" s="581" t="s">
        <v>1463</v>
      </c>
      <c r="C20" s="591" t="s">
        <v>1451</v>
      </c>
      <c r="D20" s="591" t="s">
        <v>1436</v>
      </c>
      <c r="E20" s="591" t="s">
        <v>1464</v>
      </c>
    </row>
    <row r="21" spans="1:5" ht="29.4" thickBot="1">
      <c r="A21" s="589">
        <v>8</v>
      </c>
      <c r="B21" s="581" t="s">
        <v>1465</v>
      </c>
      <c r="C21" s="592">
        <v>45838</v>
      </c>
      <c r="D21" s="591" t="s">
        <v>1436</v>
      </c>
      <c r="E21" s="591" t="s">
        <v>1088</v>
      </c>
    </row>
    <row r="22" spans="1:5" ht="15" thickBot="1">
      <c r="A22" s="589">
        <v>9</v>
      </c>
      <c r="B22" s="590" t="s">
        <v>1466</v>
      </c>
      <c r="C22" s="591"/>
      <c r="D22" s="591"/>
      <c r="E22" s="591"/>
    </row>
    <row r="23" spans="1:5" ht="29.4" thickBot="1">
      <c r="A23" s="589" t="s">
        <v>1430</v>
      </c>
      <c r="B23" s="581" t="s">
        <v>1467</v>
      </c>
      <c r="C23" s="591" t="s">
        <v>1454</v>
      </c>
      <c r="D23" s="591" t="s">
        <v>1436</v>
      </c>
      <c r="E23" s="591" t="s">
        <v>1088</v>
      </c>
    </row>
    <row r="24" spans="1:5" ht="29.4" thickBot="1">
      <c r="A24" s="589" t="s">
        <v>1434</v>
      </c>
      <c r="B24" s="581" t="s">
        <v>1468</v>
      </c>
      <c r="C24" s="591" t="s">
        <v>1088</v>
      </c>
      <c r="D24" s="591" t="s">
        <v>1436</v>
      </c>
      <c r="E24" s="591" t="s">
        <v>1088</v>
      </c>
    </row>
    <row r="25" spans="1:5" ht="43.8" thickBot="1">
      <c r="A25" s="589" t="s">
        <v>1438</v>
      </c>
      <c r="B25" s="581" t="s">
        <v>1469</v>
      </c>
      <c r="C25" s="591" t="s">
        <v>1451</v>
      </c>
      <c r="D25" s="591" t="s">
        <v>1442</v>
      </c>
      <c r="E25" s="591" t="s">
        <v>1470</v>
      </c>
    </row>
    <row r="26" spans="1:5" ht="29.4" thickBot="1">
      <c r="A26" s="589" t="s">
        <v>1452</v>
      </c>
      <c r="B26" s="581" t="s">
        <v>1471</v>
      </c>
      <c r="C26" s="592">
        <v>45821</v>
      </c>
      <c r="D26" s="591" t="s">
        <v>1436</v>
      </c>
      <c r="E26" s="591" t="s">
        <v>1445</v>
      </c>
    </row>
    <row r="27" spans="1:5" ht="29.4" thickBot="1">
      <c r="A27" s="589">
        <v>10</v>
      </c>
      <c r="B27" s="581" t="s">
        <v>1472</v>
      </c>
      <c r="C27" s="592">
        <v>45826</v>
      </c>
      <c r="D27" s="591" t="s">
        <v>1436</v>
      </c>
      <c r="E27" s="591" t="s">
        <v>1473</v>
      </c>
    </row>
    <row r="28" spans="1:5" ht="29.4" thickBot="1">
      <c r="A28" s="589">
        <v>11</v>
      </c>
      <c r="B28" s="581" t="s">
        <v>1474</v>
      </c>
      <c r="C28" s="592">
        <v>45824</v>
      </c>
      <c r="D28" s="591" t="s">
        <v>1436</v>
      </c>
      <c r="E28" s="591" t="s">
        <v>1475</v>
      </c>
    </row>
    <row r="29" spans="1:5" ht="29.4" thickBot="1">
      <c r="A29" s="589">
        <v>12</v>
      </c>
      <c r="B29" s="581" t="s">
        <v>1476</v>
      </c>
      <c r="C29" s="592">
        <v>45930</v>
      </c>
      <c r="D29" s="591" t="s">
        <v>1432</v>
      </c>
      <c r="E29" s="591" t="s">
        <v>1477</v>
      </c>
    </row>
    <row r="30" spans="1:5" ht="58.2" thickBot="1">
      <c r="A30" s="589">
        <v>13</v>
      </c>
      <c r="B30" s="581" t="s">
        <v>1478</v>
      </c>
      <c r="C30" s="592">
        <v>45848</v>
      </c>
      <c r="D30" s="591" t="s">
        <v>1436</v>
      </c>
      <c r="E30" s="591" t="s">
        <v>1479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4"/>
  <cols>
    <col min="4" max="4" width="19" bestFit="1" customWidth="1"/>
    <col min="6" max="6" width="18" customWidth="1"/>
  </cols>
  <sheetData>
    <row r="2" spans="3:6">
      <c r="C2" s="983" t="s">
        <v>3</v>
      </c>
    </row>
    <row r="4" spans="3:6" ht="28.8">
      <c r="C4" s="982" t="s">
        <v>1629</v>
      </c>
      <c r="D4" s="421" t="s">
        <v>1366</v>
      </c>
      <c r="E4" s="421" t="s">
        <v>1367</v>
      </c>
      <c r="F4" s="987" t="s">
        <v>20</v>
      </c>
    </row>
    <row r="5" spans="3:6">
      <c r="C5" s="982">
        <v>1</v>
      </c>
      <c r="D5" s="335" t="s">
        <v>1484</v>
      </c>
      <c r="E5" s="540">
        <v>2.6179999999999999</v>
      </c>
      <c r="F5" s="310"/>
    </row>
    <row r="6" spans="3:6">
      <c r="C6" s="982">
        <f t="shared" ref="C6:C11" si="0">C5+1</f>
        <v>2</v>
      </c>
      <c r="D6" s="335" t="s">
        <v>1639</v>
      </c>
      <c r="E6" s="540">
        <v>1.4279999999999999</v>
      </c>
      <c r="F6" s="310"/>
    </row>
    <row r="7" spans="3:6">
      <c r="C7" s="982">
        <f t="shared" si="0"/>
        <v>3</v>
      </c>
      <c r="D7" s="335" t="s">
        <v>1640</v>
      </c>
      <c r="E7" s="540">
        <v>16.760000000000002</v>
      </c>
      <c r="F7" s="310"/>
    </row>
    <row r="8" spans="3:6">
      <c r="C8" s="982">
        <f t="shared" si="0"/>
        <v>4</v>
      </c>
      <c r="D8" s="335" t="s">
        <v>1379</v>
      </c>
      <c r="E8" s="985">
        <v>3.1869999999999998</v>
      </c>
      <c r="F8" s="310"/>
    </row>
    <row r="9" spans="3:6">
      <c r="C9" s="982">
        <f t="shared" si="0"/>
        <v>5</v>
      </c>
      <c r="D9" s="335" t="s">
        <v>1533</v>
      </c>
      <c r="E9" s="540">
        <v>0.73199999999999998</v>
      </c>
      <c r="F9" s="310"/>
    </row>
    <row r="10" spans="3:6">
      <c r="C10" s="982">
        <f t="shared" si="0"/>
        <v>6</v>
      </c>
      <c r="D10" s="335" t="s">
        <v>1534</v>
      </c>
      <c r="E10" s="803">
        <v>0.218</v>
      </c>
      <c r="F10" s="310"/>
    </row>
    <row r="11" spans="3:6">
      <c r="C11" s="982">
        <f t="shared" si="0"/>
        <v>7</v>
      </c>
      <c r="D11" s="335" t="s">
        <v>1536</v>
      </c>
      <c r="E11" s="803">
        <v>0.57099999999999995</v>
      </c>
      <c r="F11" s="310"/>
    </row>
    <row r="12" spans="3:6">
      <c r="C12" s="310"/>
      <c r="D12" s="984" t="s">
        <v>1402</v>
      </c>
      <c r="E12" s="359">
        <f>SUM(E5:E11)</f>
        <v>25.514000000000003</v>
      </c>
      <c r="F12" s="310"/>
    </row>
    <row r="14" spans="3:6">
      <c r="C14" s="983" t="s">
        <v>1714</v>
      </c>
    </row>
    <row r="15" spans="3:6">
      <c r="C15" s="981"/>
    </row>
    <row r="16" spans="3:6" ht="28.8">
      <c r="C16" s="982" t="s">
        <v>1629</v>
      </c>
      <c r="D16" s="421" t="s">
        <v>1366</v>
      </c>
      <c r="E16" s="421" t="s">
        <v>1367</v>
      </c>
      <c r="F16" s="1861" t="s">
        <v>1717</v>
      </c>
    </row>
    <row r="17" spans="3:6">
      <c r="C17" s="982"/>
      <c r="D17" s="421" t="s">
        <v>1715</v>
      </c>
      <c r="E17" s="421">
        <f>7584/1000</f>
        <v>7.5839999999999996</v>
      </c>
      <c r="F17" s="1861"/>
    </row>
    <row r="18" spans="3:6">
      <c r="C18" s="982"/>
      <c r="D18" s="986" t="s">
        <v>1716</v>
      </c>
      <c r="E18" s="421">
        <f>6951/1000</f>
        <v>6.9509999999999996</v>
      </c>
      <c r="F18" s="1861"/>
    </row>
    <row r="19" spans="3:6" ht="1.05" customHeight="1">
      <c r="C19" s="310"/>
      <c r="D19" s="984" t="s">
        <v>1402</v>
      </c>
      <c r="E19" s="359">
        <f>SUM(E17:E18)</f>
        <v>14.535</v>
      </c>
      <c r="F19" s="1861"/>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K13" sqref="K13"/>
    </sheetView>
  </sheetViews>
  <sheetFormatPr defaultColWidth="8.77734375" defaultRowHeight="14.4"/>
  <cols>
    <col min="1" max="1" width="10.44140625" bestFit="1" customWidth="1"/>
    <col min="2" max="2" width="42.21875" bestFit="1" customWidth="1"/>
    <col min="3" max="3" width="17.109375" bestFit="1" customWidth="1"/>
    <col min="4" max="4" width="11.88671875" bestFit="1" customWidth="1"/>
    <col min="5" max="5" width="11.21875" bestFit="1" customWidth="1"/>
    <col min="6" max="6" width="14.5546875" bestFit="1" customWidth="1"/>
    <col min="7" max="7" width="12.77734375" bestFit="1" customWidth="1"/>
    <col min="8" max="8" width="14.6640625" bestFit="1" customWidth="1"/>
    <col min="9" max="9" width="14.33203125" bestFit="1" customWidth="1"/>
    <col min="10" max="10" width="15.109375" bestFit="1" customWidth="1"/>
    <col min="11" max="11" width="17.44140625" bestFit="1" customWidth="1"/>
  </cols>
  <sheetData>
    <row r="1" spans="1:11">
      <c r="A1" s="1005" t="s">
        <v>1771</v>
      </c>
      <c r="B1" s="1005" t="s">
        <v>1772</v>
      </c>
      <c r="C1" s="1005" t="s">
        <v>1773</v>
      </c>
      <c r="D1" s="1005" t="s">
        <v>1774</v>
      </c>
      <c r="E1" s="1005" t="s">
        <v>1775</v>
      </c>
      <c r="F1" s="1005" t="s">
        <v>1776</v>
      </c>
      <c r="G1" s="1005" t="s">
        <v>1777</v>
      </c>
      <c r="H1" s="1005" t="s">
        <v>1778</v>
      </c>
      <c r="I1" s="1005" t="s">
        <v>1779</v>
      </c>
      <c r="J1" s="1005" t="s">
        <v>1780</v>
      </c>
      <c r="K1" s="1005" t="s">
        <v>1781</v>
      </c>
    </row>
    <row r="2" spans="1:11" ht="27.6">
      <c r="A2" s="1006" t="s">
        <v>1782</v>
      </c>
      <c r="B2" s="1007" t="s">
        <v>1783</v>
      </c>
      <c r="C2" s="1007" t="s">
        <v>1784</v>
      </c>
      <c r="D2" s="1008">
        <v>45632</v>
      </c>
      <c r="E2" s="1008">
        <v>46178</v>
      </c>
      <c r="F2" s="1008" t="s">
        <v>1818</v>
      </c>
      <c r="G2" s="1008" t="s">
        <v>1819</v>
      </c>
      <c r="H2" s="1007"/>
      <c r="I2" s="1007" t="s">
        <v>1820</v>
      </c>
      <c r="J2" s="1057" t="s">
        <v>1994</v>
      </c>
      <c r="K2" s="1007"/>
    </row>
    <row r="3" spans="1:11">
      <c r="A3" s="1006"/>
      <c r="B3" s="1007"/>
      <c r="C3" s="1007"/>
      <c r="D3" s="1008"/>
      <c r="E3" s="1008"/>
      <c r="F3" s="1008"/>
      <c r="G3" s="1008"/>
      <c r="H3" s="1007"/>
      <c r="I3" s="1007"/>
      <c r="J3" s="1007"/>
      <c r="K3" s="1007"/>
    </row>
    <row r="4" spans="1:11">
      <c r="A4" s="1007"/>
      <c r="B4" s="1007"/>
      <c r="C4" s="1007"/>
      <c r="D4" s="1007"/>
      <c r="E4" s="1007"/>
      <c r="F4" s="1007"/>
      <c r="G4" s="1007"/>
      <c r="H4" s="1007"/>
      <c r="I4" s="1007"/>
      <c r="J4" s="1007"/>
      <c r="K4" s="1007"/>
    </row>
    <row r="5" spans="1:11">
      <c r="A5" s="1007"/>
      <c r="B5" s="1007"/>
      <c r="C5" s="1007"/>
      <c r="D5" s="1007"/>
      <c r="E5" s="1007"/>
      <c r="F5" s="1007"/>
      <c r="G5" s="1007"/>
      <c r="H5" s="1007"/>
      <c r="I5" s="1007"/>
      <c r="J5" s="1007"/>
      <c r="K5" s="1007"/>
    </row>
    <row r="6" spans="1:11">
      <c r="A6" s="1007"/>
      <c r="B6" s="1007"/>
      <c r="C6" s="1007"/>
      <c r="D6" s="1007"/>
      <c r="E6" s="1007"/>
      <c r="F6" s="1007"/>
      <c r="G6" s="1007"/>
      <c r="H6" s="1007"/>
      <c r="I6" s="1007"/>
      <c r="J6" s="1007"/>
      <c r="K6" s="1007"/>
    </row>
    <row r="7" spans="1:11">
      <c r="A7" s="1007"/>
      <c r="B7" s="1007"/>
      <c r="C7" s="1007"/>
      <c r="D7" s="1007"/>
      <c r="E7" s="1007"/>
      <c r="F7" s="1007"/>
      <c r="G7" s="1007"/>
      <c r="H7" s="1007"/>
      <c r="I7" s="1007"/>
      <c r="J7" s="1007"/>
      <c r="K7" s="1007"/>
    </row>
    <row r="8" spans="1:11">
      <c r="A8" s="1007"/>
      <c r="B8" s="1007"/>
      <c r="C8" s="1007"/>
      <c r="D8" s="1007"/>
      <c r="E8" s="1007"/>
      <c r="F8" s="1007"/>
      <c r="G8" s="1007"/>
      <c r="H8" s="1007"/>
      <c r="I8" s="1007"/>
      <c r="J8" s="1007"/>
      <c r="K8" s="1007"/>
    </row>
    <row r="9" spans="1:11">
      <c r="A9" s="1007"/>
      <c r="B9" s="1007"/>
      <c r="C9" s="1007"/>
      <c r="D9" s="1007"/>
      <c r="E9" s="1007"/>
      <c r="F9" s="1007"/>
      <c r="G9" s="1007"/>
      <c r="H9" s="1007"/>
      <c r="I9" s="1007"/>
      <c r="J9" s="1007"/>
      <c r="K9" s="1007"/>
    </row>
    <row r="10" spans="1:11">
      <c r="A10" s="1007"/>
      <c r="B10" s="1007"/>
      <c r="C10" s="1007"/>
      <c r="D10" s="1007"/>
      <c r="E10" s="1007"/>
      <c r="F10" s="1007"/>
      <c r="G10" s="1576"/>
      <c r="H10" s="1007"/>
      <c r="I10" s="1007"/>
      <c r="J10" s="1007"/>
      <c r="K10" s="1007"/>
    </row>
    <row r="11" spans="1:11">
      <c r="A11" s="1007"/>
      <c r="B11" s="1007"/>
      <c r="C11" s="1007"/>
      <c r="D11" s="1007"/>
      <c r="E11" s="1007"/>
      <c r="F11" s="1007"/>
      <c r="G11" s="1576"/>
      <c r="H11" s="1007"/>
      <c r="I11" s="1007"/>
      <c r="J11" s="948"/>
      <c r="K11" s="1007"/>
    </row>
    <row r="12" spans="1:11">
      <c r="A12" s="948"/>
      <c r="B12" s="948"/>
      <c r="C12" s="948"/>
      <c r="D12" s="948"/>
      <c r="E12" s="948"/>
      <c r="F12" s="948"/>
      <c r="G12" s="1576"/>
      <c r="H12" s="948"/>
      <c r="I12" s="948"/>
      <c r="J12" s="948"/>
      <c r="K12" s="1007"/>
    </row>
    <row r="13" spans="1:11">
      <c r="A13" s="948"/>
      <c r="B13" s="948"/>
      <c r="C13" s="948"/>
      <c r="D13" s="948"/>
      <c r="E13" s="948"/>
      <c r="F13" s="948"/>
      <c r="G13" s="1576"/>
      <c r="H13" s="948"/>
      <c r="I13" s="948"/>
      <c r="J13" s="948"/>
      <c r="K13" s="1007"/>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10F41-B9BE-4FA4-8D66-0427E88181AB}">
  <dimension ref="A1:N54"/>
  <sheetViews>
    <sheetView topLeftCell="A8" zoomScale="70" zoomScaleNormal="70" workbookViewId="0">
      <selection activeCell="H59" sqref="H59"/>
    </sheetView>
  </sheetViews>
  <sheetFormatPr defaultColWidth="8.88671875" defaultRowHeight="15.6"/>
  <cols>
    <col min="1" max="1" width="7" style="1297" bestFit="1" customWidth="1"/>
    <col min="2" max="2" width="23.33203125" style="1714" customWidth="1"/>
    <col min="3" max="3" width="26.21875" style="1749" customWidth="1"/>
    <col min="4" max="4" width="15.77734375" style="1749" customWidth="1"/>
    <col min="5" max="5" width="17.44140625" style="1749" customWidth="1"/>
    <col min="6" max="6" width="15.77734375" style="1749" customWidth="1"/>
    <col min="7" max="7" width="14.44140625" style="1749" customWidth="1"/>
    <col min="8" max="8" width="14.33203125" style="1749" customWidth="1"/>
    <col min="9" max="9" width="19.5546875" style="1749" customWidth="1"/>
    <col min="10" max="11" width="14.77734375" style="1749" customWidth="1"/>
    <col min="12" max="12" width="38.5546875" style="1749" customWidth="1"/>
    <col min="13" max="13" width="58" style="1713" bestFit="1" customWidth="1"/>
    <col min="14" max="14" width="0" style="1714" hidden="1" customWidth="1"/>
    <col min="15" max="16384" width="8.88671875" style="1714"/>
  </cols>
  <sheetData>
    <row r="1" spans="1:14" ht="30.45" customHeight="1">
      <c r="A1" s="1869" t="s">
        <v>2076</v>
      </c>
      <c r="B1" s="1869"/>
      <c r="C1" s="1869"/>
      <c r="D1" s="1869"/>
      <c r="E1" s="1869"/>
      <c r="F1" s="1869"/>
      <c r="G1" s="1869"/>
      <c r="H1" s="1869"/>
      <c r="I1" s="1869"/>
      <c r="J1" s="1869"/>
      <c r="K1" s="1869"/>
      <c r="L1" s="1869"/>
      <c r="M1" s="1869"/>
    </row>
    <row r="2" spans="1:14" ht="21" customHeight="1">
      <c r="A2" s="1715"/>
      <c r="B2" s="1870" t="s">
        <v>2077</v>
      </c>
      <c r="C2" s="1870"/>
      <c r="D2" s="1870"/>
      <c r="E2" s="1870"/>
      <c r="F2" s="1870" t="s">
        <v>2078</v>
      </c>
      <c r="G2" s="1870"/>
      <c r="H2" s="1870"/>
      <c r="I2" s="1870"/>
      <c r="J2" s="1870"/>
      <c r="K2" s="1870"/>
      <c r="L2" s="1870"/>
      <c r="M2" s="1870"/>
    </row>
    <row r="3" spans="1:14" ht="74.55" customHeight="1">
      <c r="A3" s="1716" t="s">
        <v>2079</v>
      </c>
      <c r="B3" s="1716" t="s">
        <v>2080</v>
      </c>
      <c r="C3" s="1716" t="s">
        <v>486</v>
      </c>
      <c r="D3" s="1716" t="s">
        <v>2081</v>
      </c>
      <c r="E3" s="1716" t="s">
        <v>2082</v>
      </c>
      <c r="F3" s="1716" t="s">
        <v>2083</v>
      </c>
      <c r="G3" s="1716" t="s">
        <v>2084</v>
      </c>
      <c r="H3" s="1716" t="s">
        <v>2085</v>
      </c>
      <c r="I3" s="1716" t="s">
        <v>2086</v>
      </c>
      <c r="J3" s="1716" t="s">
        <v>2087</v>
      </c>
      <c r="K3" s="1716" t="s">
        <v>2088</v>
      </c>
      <c r="L3" s="1717" t="s">
        <v>2089</v>
      </c>
      <c r="M3" s="1717" t="s">
        <v>20</v>
      </c>
    </row>
    <row r="4" spans="1:14">
      <c r="A4" s="1865" t="s">
        <v>2090</v>
      </c>
      <c r="B4" s="1865"/>
      <c r="C4" s="1865"/>
      <c r="D4" s="1865"/>
      <c r="E4" s="1718"/>
      <c r="F4" s="1718"/>
      <c r="G4" s="1718"/>
      <c r="H4" s="1718"/>
      <c r="I4" s="1718"/>
      <c r="J4" s="1718"/>
      <c r="K4" s="1719"/>
      <c r="L4" s="1720"/>
      <c r="M4" s="1721"/>
    </row>
    <row r="5" spans="1:14" ht="45">
      <c r="A5" s="1722">
        <v>1</v>
      </c>
      <c r="B5" s="1723" t="s">
        <v>2091</v>
      </c>
      <c r="C5" s="1724" t="s">
        <v>2092</v>
      </c>
      <c r="D5" s="1724" t="s">
        <v>2093</v>
      </c>
      <c r="E5" s="1725" t="s">
        <v>2094</v>
      </c>
      <c r="F5" s="1725" t="s">
        <v>2094</v>
      </c>
      <c r="G5" s="1726"/>
      <c r="H5" s="1726"/>
      <c r="I5" s="1726"/>
      <c r="J5" s="1724" t="s">
        <v>74</v>
      </c>
      <c r="K5" s="1724"/>
      <c r="L5" s="1727" t="s">
        <v>2095</v>
      </c>
      <c r="M5" s="1728"/>
    </row>
    <row r="6" spans="1:14">
      <c r="A6" s="1722">
        <v>2</v>
      </c>
      <c r="B6" s="1723" t="s">
        <v>2096</v>
      </c>
      <c r="C6" s="1724" t="s">
        <v>2097</v>
      </c>
      <c r="D6" s="1724" t="s">
        <v>2098</v>
      </c>
      <c r="E6" s="1725" t="s">
        <v>2099</v>
      </c>
      <c r="F6" s="1724"/>
      <c r="G6" s="1724"/>
      <c r="H6" s="1724"/>
      <c r="I6" s="1724"/>
      <c r="J6" s="1724"/>
      <c r="K6" s="1724" t="s">
        <v>2100</v>
      </c>
      <c r="L6" s="1727"/>
      <c r="M6" s="1728"/>
    </row>
    <row r="7" spans="1:14">
      <c r="A7" s="1722">
        <v>3</v>
      </c>
      <c r="B7" s="1723" t="s">
        <v>2101</v>
      </c>
      <c r="C7" s="1724" t="s">
        <v>2102</v>
      </c>
      <c r="D7" s="1724" t="s">
        <v>1323</v>
      </c>
      <c r="E7" s="1725" t="s">
        <v>2103</v>
      </c>
      <c r="F7" s="1724" t="s">
        <v>2104</v>
      </c>
      <c r="G7" s="1724"/>
      <c r="H7" s="1724"/>
      <c r="I7" s="1724"/>
      <c r="J7" s="1724"/>
      <c r="K7" s="1724" t="s">
        <v>2105</v>
      </c>
      <c r="L7" s="1727" t="s">
        <v>2106</v>
      </c>
      <c r="M7" s="1728"/>
    </row>
    <row r="8" spans="1:14">
      <c r="A8" s="1722">
        <v>4</v>
      </c>
      <c r="B8" s="1723" t="s">
        <v>2107</v>
      </c>
      <c r="C8" s="1724" t="s">
        <v>2108</v>
      </c>
      <c r="D8" s="1724" t="s">
        <v>1323</v>
      </c>
      <c r="E8" s="1725" t="s">
        <v>2103</v>
      </c>
      <c r="F8" s="1724" t="s">
        <v>2104</v>
      </c>
      <c r="G8" s="1724"/>
      <c r="H8" s="1724"/>
      <c r="I8" s="1724"/>
      <c r="J8" s="1724"/>
      <c r="K8" s="1724" t="s">
        <v>2105</v>
      </c>
      <c r="L8" s="1727" t="s">
        <v>2106</v>
      </c>
      <c r="M8" s="1728"/>
    </row>
    <row r="9" spans="1:14">
      <c r="A9" s="1722">
        <v>5</v>
      </c>
      <c r="B9" s="1723" t="s">
        <v>2109</v>
      </c>
      <c r="C9" s="1724" t="s">
        <v>2092</v>
      </c>
      <c r="D9" s="1724" t="s">
        <v>1323</v>
      </c>
      <c r="E9" s="1724" t="s">
        <v>2110</v>
      </c>
      <c r="F9" s="1724" t="s">
        <v>2043</v>
      </c>
      <c r="G9" s="1724" t="s">
        <v>2043</v>
      </c>
      <c r="H9" s="1726"/>
      <c r="I9" s="1726"/>
      <c r="J9" s="1724" t="s">
        <v>2111</v>
      </c>
      <c r="K9" s="1726"/>
      <c r="L9" s="1723"/>
      <c r="M9" s="1729"/>
    </row>
    <row r="10" spans="1:14" ht="16.05" customHeight="1">
      <c r="A10" s="1722">
        <v>6</v>
      </c>
      <c r="B10" s="1723" t="s">
        <v>2112</v>
      </c>
      <c r="C10" s="1724" t="s">
        <v>2113</v>
      </c>
      <c r="D10" s="1724" t="s">
        <v>1323</v>
      </c>
      <c r="E10" s="1724" t="s">
        <v>2114</v>
      </c>
      <c r="F10" s="1724" t="s">
        <v>2115</v>
      </c>
      <c r="G10" s="1724" t="s">
        <v>2116</v>
      </c>
      <c r="H10" s="1726"/>
      <c r="I10" s="1726"/>
      <c r="J10" s="1724" t="s">
        <v>2111</v>
      </c>
      <c r="K10" s="1726"/>
      <c r="L10" s="1723"/>
      <c r="M10" s="1729" t="s">
        <v>2117</v>
      </c>
    </row>
    <row r="11" spans="1:14">
      <c r="A11" s="1722">
        <v>7</v>
      </c>
      <c r="B11" s="1723" t="s">
        <v>2118</v>
      </c>
      <c r="C11" s="1724" t="s">
        <v>2113</v>
      </c>
      <c r="D11" s="1724" t="s">
        <v>1323</v>
      </c>
      <c r="E11" s="1724" t="s">
        <v>2114</v>
      </c>
      <c r="F11" s="1724" t="s">
        <v>2115</v>
      </c>
      <c r="G11" s="1724" t="s">
        <v>2119</v>
      </c>
      <c r="H11" s="1726"/>
      <c r="I11" s="1726"/>
      <c r="J11" s="1724" t="s">
        <v>2111</v>
      </c>
      <c r="K11" s="1726"/>
      <c r="L11" s="1723"/>
      <c r="M11" s="1729" t="s">
        <v>2117</v>
      </c>
      <c r="N11" s="1714" t="s">
        <v>2120</v>
      </c>
    </row>
    <row r="12" spans="1:14">
      <c r="A12" s="1722">
        <v>8</v>
      </c>
      <c r="B12" s="1723" t="s">
        <v>2121</v>
      </c>
      <c r="C12" s="1724" t="s">
        <v>2102</v>
      </c>
      <c r="D12" s="1724" t="s">
        <v>1323</v>
      </c>
      <c r="E12" s="1724" t="s">
        <v>2114</v>
      </c>
      <c r="F12" s="1724" t="s">
        <v>2115</v>
      </c>
      <c r="G12" s="1724" t="s">
        <v>2116</v>
      </c>
      <c r="H12" s="1726"/>
      <c r="I12" s="1726"/>
      <c r="J12" s="1724" t="s">
        <v>2111</v>
      </c>
      <c r="K12" s="1726"/>
      <c r="L12" s="1723"/>
      <c r="M12" s="1729" t="s">
        <v>2117</v>
      </c>
    </row>
    <row r="13" spans="1:14">
      <c r="A13" s="1722">
        <v>9</v>
      </c>
      <c r="B13" s="1723" t="s">
        <v>2122</v>
      </c>
      <c r="C13" s="1724" t="s">
        <v>2102</v>
      </c>
      <c r="D13" s="1724" t="s">
        <v>1323</v>
      </c>
      <c r="E13" s="1724" t="s">
        <v>2114</v>
      </c>
      <c r="F13" s="1724" t="s">
        <v>2123</v>
      </c>
      <c r="G13" s="1724" t="s">
        <v>2124</v>
      </c>
      <c r="H13" s="1726"/>
      <c r="I13" s="1726"/>
      <c r="J13" s="1724" t="s">
        <v>2125</v>
      </c>
      <c r="K13" s="1726"/>
      <c r="L13" s="1723"/>
      <c r="M13" s="1729"/>
    </row>
    <row r="14" spans="1:14">
      <c r="A14" s="1722">
        <v>10</v>
      </c>
      <c r="B14" s="1723" t="s">
        <v>2126</v>
      </c>
      <c r="C14" s="1724" t="s">
        <v>2102</v>
      </c>
      <c r="D14" s="1724" t="s">
        <v>1323</v>
      </c>
      <c r="E14" s="1724" t="s">
        <v>2114</v>
      </c>
      <c r="F14" s="1724" t="s">
        <v>2123</v>
      </c>
      <c r="G14" s="1724" t="s">
        <v>2124</v>
      </c>
      <c r="H14" s="1726"/>
      <c r="I14" s="1726"/>
      <c r="J14" s="1724" t="s">
        <v>2125</v>
      </c>
      <c r="K14" s="1726"/>
      <c r="L14" s="1723"/>
      <c r="M14" s="1729"/>
      <c r="N14" s="1714" t="s">
        <v>2127</v>
      </c>
    </row>
    <row r="15" spans="1:14">
      <c r="A15" s="1722">
        <v>11</v>
      </c>
      <c r="B15" s="1723" t="s">
        <v>2128</v>
      </c>
      <c r="C15" s="1724" t="s">
        <v>2097</v>
      </c>
      <c r="D15" s="1724" t="s">
        <v>1551</v>
      </c>
      <c r="E15" s="1724" t="s">
        <v>2114</v>
      </c>
      <c r="F15" s="1724" t="s">
        <v>2123</v>
      </c>
      <c r="G15" s="1724" t="s">
        <v>2124</v>
      </c>
      <c r="H15" s="1726"/>
      <c r="I15" s="1726"/>
      <c r="J15" s="1724" t="s">
        <v>2125</v>
      </c>
      <c r="K15" s="1726"/>
      <c r="L15" s="1723"/>
      <c r="M15" s="1729"/>
    </row>
    <row r="16" spans="1:14">
      <c r="A16" s="1722">
        <v>12</v>
      </c>
      <c r="B16" s="1723" t="s">
        <v>2129</v>
      </c>
      <c r="C16" s="1724" t="s">
        <v>2092</v>
      </c>
      <c r="D16" s="1724" t="s">
        <v>1551</v>
      </c>
      <c r="E16" s="1724" t="s">
        <v>2110</v>
      </c>
      <c r="F16" s="1724" t="s">
        <v>2130</v>
      </c>
      <c r="G16" s="1724" t="s">
        <v>2131</v>
      </c>
      <c r="H16" s="1726"/>
      <c r="I16" s="1726"/>
      <c r="J16" s="1724" t="s">
        <v>2132</v>
      </c>
      <c r="K16" s="1726"/>
      <c r="L16" s="1727"/>
      <c r="M16" s="1730"/>
    </row>
    <row r="17" spans="1:13" ht="24.45" customHeight="1">
      <c r="A17" s="1865" t="s">
        <v>2003</v>
      </c>
      <c r="B17" s="1865"/>
      <c r="C17" s="1865"/>
      <c r="D17" s="1865"/>
      <c r="E17" s="1718"/>
      <c r="F17" s="1718"/>
      <c r="G17" s="1718"/>
      <c r="H17" s="1718"/>
      <c r="I17" s="1718"/>
      <c r="J17" s="1718"/>
      <c r="K17" s="1719"/>
      <c r="L17" s="1731"/>
      <c r="M17" s="1732"/>
    </row>
    <row r="18" spans="1:13" ht="30">
      <c r="A18" s="1724">
        <v>1</v>
      </c>
      <c r="B18" s="1723" t="s">
        <v>1995</v>
      </c>
      <c r="C18" s="1733" t="s">
        <v>1996</v>
      </c>
      <c r="D18" s="1724" t="s">
        <v>1997</v>
      </c>
      <c r="E18" s="1724" t="s">
        <v>2133</v>
      </c>
      <c r="F18" s="1724" t="s">
        <v>2133</v>
      </c>
      <c r="G18" s="1724" t="s">
        <v>2134</v>
      </c>
      <c r="H18" s="1724"/>
      <c r="I18" s="1724"/>
      <c r="J18" s="1724"/>
      <c r="K18" s="1724" t="s">
        <v>2105</v>
      </c>
      <c r="L18" s="1723" t="s">
        <v>2135</v>
      </c>
      <c r="M18" s="1730"/>
    </row>
    <row r="19" spans="1:13" ht="45">
      <c r="A19" s="1724">
        <v>2</v>
      </c>
      <c r="B19" s="1723" t="s">
        <v>2000</v>
      </c>
      <c r="C19" s="1733" t="s">
        <v>2001</v>
      </c>
      <c r="D19" s="1724" t="s">
        <v>1997</v>
      </c>
      <c r="E19" s="1724" t="s">
        <v>2133</v>
      </c>
      <c r="F19" s="1724" t="s">
        <v>2133</v>
      </c>
      <c r="G19" s="1724" t="s">
        <v>2136</v>
      </c>
      <c r="H19" s="1724" t="s">
        <v>2137</v>
      </c>
      <c r="I19" s="1724" t="s">
        <v>2130</v>
      </c>
      <c r="J19" s="1725" t="s">
        <v>2138</v>
      </c>
      <c r="K19" s="1726"/>
      <c r="L19" s="1723"/>
      <c r="M19" s="1730"/>
    </row>
    <row r="20" spans="1:13">
      <c r="A20" s="1865" t="s">
        <v>2139</v>
      </c>
      <c r="B20" s="1865"/>
      <c r="C20" s="1865"/>
      <c r="D20" s="1865"/>
      <c r="E20" s="1718"/>
      <c r="F20" s="1718"/>
      <c r="G20" s="1718"/>
      <c r="H20" s="1718"/>
      <c r="I20" s="1718"/>
      <c r="J20" s="1718"/>
      <c r="K20" s="1719"/>
      <c r="L20" s="1731"/>
      <c r="M20" s="1732"/>
    </row>
    <row r="21" spans="1:13" ht="32.549999999999997" customHeight="1">
      <c r="A21" s="1724">
        <v>1</v>
      </c>
      <c r="B21" s="1723" t="s">
        <v>2140</v>
      </c>
      <c r="C21" s="1724" t="s">
        <v>2214</v>
      </c>
      <c r="D21" s="1724" t="s">
        <v>2141</v>
      </c>
      <c r="E21" s="1724" t="s">
        <v>2133</v>
      </c>
      <c r="F21" s="1724" t="s">
        <v>2142</v>
      </c>
      <c r="G21" s="1724" t="s">
        <v>2143</v>
      </c>
      <c r="H21" s="1724" t="s">
        <v>2144</v>
      </c>
      <c r="I21" s="1724" t="s">
        <v>2145</v>
      </c>
      <c r="J21" s="1724" t="s">
        <v>2144</v>
      </c>
      <c r="K21" s="1726"/>
      <c r="L21" s="1723"/>
      <c r="M21" s="1730"/>
    </row>
    <row r="22" spans="1:13" ht="45.6">
      <c r="A22" s="1724">
        <v>2</v>
      </c>
      <c r="B22" s="1723" t="s">
        <v>2146</v>
      </c>
      <c r="C22" s="1733" t="s">
        <v>2215</v>
      </c>
      <c r="D22" s="1724" t="s">
        <v>2141</v>
      </c>
      <c r="E22" s="1724" t="s">
        <v>2133</v>
      </c>
      <c r="F22" s="1724" t="s">
        <v>2142</v>
      </c>
      <c r="G22" s="1724" t="s">
        <v>2147</v>
      </c>
      <c r="H22" s="1724" t="s">
        <v>2144</v>
      </c>
      <c r="I22" s="1724" t="s">
        <v>2145</v>
      </c>
      <c r="J22" s="1724" t="s">
        <v>2144</v>
      </c>
      <c r="K22" s="1726"/>
      <c r="L22" s="1723"/>
      <c r="M22" s="1730"/>
    </row>
    <row r="23" spans="1:13">
      <c r="A23" s="1865" t="s">
        <v>2148</v>
      </c>
      <c r="B23" s="1865"/>
      <c r="C23" s="1865"/>
      <c r="D23" s="1865"/>
      <c r="E23" s="1718"/>
      <c r="F23" s="1718"/>
      <c r="G23" s="1718"/>
      <c r="H23" s="1718"/>
      <c r="I23" s="1718"/>
      <c r="J23" s="1718"/>
      <c r="K23" s="1719"/>
      <c r="L23" s="1718"/>
      <c r="M23" s="1732"/>
    </row>
    <row r="24" spans="1:13" ht="30">
      <c r="A24" s="1734">
        <v>1</v>
      </c>
      <c r="B24" s="1735" t="s">
        <v>2149</v>
      </c>
      <c r="C24" s="1735" t="s">
        <v>2150</v>
      </c>
      <c r="D24" s="1724" t="s">
        <v>1747</v>
      </c>
      <c r="E24" s="1724" t="s">
        <v>2099</v>
      </c>
      <c r="F24" s="1724"/>
      <c r="G24" s="1724"/>
      <c r="H24" s="1724"/>
      <c r="I24" s="1724"/>
      <c r="J24" s="1724"/>
      <c r="K24" s="1724" t="s">
        <v>2100</v>
      </c>
      <c r="L24" s="1727"/>
      <c r="M24" s="1736"/>
    </row>
    <row r="25" spans="1:13" ht="43.5" customHeight="1">
      <c r="A25" s="1724">
        <v>2</v>
      </c>
      <c r="B25" s="1735" t="s">
        <v>2151</v>
      </c>
      <c r="C25" s="1735" t="s">
        <v>1746</v>
      </c>
      <c r="D25" s="1724" t="s">
        <v>1747</v>
      </c>
      <c r="E25" s="1724" t="s">
        <v>2152</v>
      </c>
      <c r="F25" s="1724" t="s">
        <v>2153</v>
      </c>
      <c r="G25" s="1724" t="s">
        <v>2154</v>
      </c>
      <c r="H25" s="1726"/>
      <c r="I25" s="1726"/>
      <c r="J25" s="1724" t="s">
        <v>2155</v>
      </c>
      <c r="K25" s="1726"/>
      <c r="L25" s="1723"/>
      <c r="M25" s="1737"/>
    </row>
    <row r="26" spans="1:13">
      <c r="A26" s="1724">
        <v>3</v>
      </c>
      <c r="B26" s="1735" t="s">
        <v>1749</v>
      </c>
      <c r="C26" s="1735" t="s">
        <v>1750</v>
      </c>
      <c r="D26" s="1724" t="s">
        <v>1747</v>
      </c>
      <c r="E26" s="1724" t="s">
        <v>2152</v>
      </c>
      <c r="F26" s="1724" t="s">
        <v>2153</v>
      </c>
      <c r="G26" s="1724" t="s">
        <v>2119</v>
      </c>
      <c r="H26" s="1724" t="s">
        <v>2156</v>
      </c>
      <c r="I26" s="1725">
        <v>45964</v>
      </c>
      <c r="J26" s="1725">
        <v>45975</v>
      </c>
      <c r="K26" s="1726"/>
      <c r="L26" s="1735"/>
      <c r="M26" s="1737"/>
    </row>
    <row r="27" spans="1:13">
      <c r="A27" s="1724">
        <v>4</v>
      </c>
      <c r="B27" s="1735" t="s">
        <v>1751</v>
      </c>
      <c r="C27" s="1735" t="s">
        <v>1752</v>
      </c>
      <c r="D27" s="1724" t="s">
        <v>1747</v>
      </c>
      <c r="E27" s="1724" t="s">
        <v>2152</v>
      </c>
      <c r="F27" s="1724" t="s">
        <v>2153</v>
      </c>
      <c r="G27" s="1726"/>
      <c r="H27" s="1726"/>
      <c r="I27" s="1726"/>
      <c r="J27" s="1724" t="s">
        <v>2157</v>
      </c>
      <c r="K27" s="1726"/>
      <c r="L27" s="1738"/>
      <c r="M27" s="1737"/>
    </row>
    <row r="28" spans="1:13">
      <c r="A28" s="1724">
        <v>5</v>
      </c>
      <c r="B28" s="1735" t="s">
        <v>2158</v>
      </c>
      <c r="C28" s="1735" t="s">
        <v>2159</v>
      </c>
      <c r="D28" s="1724" t="s">
        <v>1747</v>
      </c>
      <c r="E28" s="1725" t="s">
        <v>2103</v>
      </c>
      <c r="F28" s="1724" t="s">
        <v>2104</v>
      </c>
      <c r="G28" s="1724"/>
      <c r="H28" s="1724"/>
      <c r="I28" s="1724"/>
      <c r="J28" s="1724"/>
      <c r="K28" s="1724" t="s">
        <v>2105</v>
      </c>
      <c r="L28" s="1727" t="s">
        <v>2106</v>
      </c>
      <c r="M28" s="1737"/>
    </row>
    <row r="29" spans="1:13">
      <c r="A29" s="1724">
        <v>6</v>
      </c>
      <c r="B29" s="1735" t="s">
        <v>1753</v>
      </c>
      <c r="C29" s="1735" t="s">
        <v>1754</v>
      </c>
      <c r="D29" s="1724" t="s">
        <v>1747</v>
      </c>
      <c r="E29" s="1724" t="s">
        <v>2152</v>
      </c>
      <c r="F29" s="1724" t="s">
        <v>2153</v>
      </c>
      <c r="G29" s="1724" t="s">
        <v>2119</v>
      </c>
      <c r="H29" s="1724" t="s">
        <v>2156</v>
      </c>
      <c r="I29" s="1725">
        <v>45964</v>
      </c>
      <c r="J29" s="1725">
        <v>45975</v>
      </c>
      <c r="K29" s="1726"/>
      <c r="L29" s="1735"/>
      <c r="M29" s="1737"/>
    </row>
    <row r="30" spans="1:13">
      <c r="A30" s="1724">
        <v>7</v>
      </c>
      <c r="B30" s="1735" t="s">
        <v>1755</v>
      </c>
      <c r="C30" s="1735" t="s">
        <v>1756</v>
      </c>
      <c r="D30" s="1724" t="s">
        <v>1747</v>
      </c>
      <c r="E30" s="1724" t="s">
        <v>2152</v>
      </c>
      <c r="F30" s="1724" t="s">
        <v>2153</v>
      </c>
      <c r="G30" s="1724" t="s">
        <v>2119</v>
      </c>
      <c r="H30" s="1724" t="s">
        <v>2156</v>
      </c>
      <c r="I30" s="1725">
        <v>45964</v>
      </c>
      <c r="J30" s="1725">
        <v>45975</v>
      </c>
      <c r="K30" s="1726"/>
      <c r="L30" s="1735"/>
      <c r="M30" s="1737"/>
    </row>
    <row r="31" spans="1:13">
      <c r="A31" s="1865" t="s">
        <v>2160</v>
      </c>
      <c r="B31" s="1865"/>
      <c r="C31" s="1865"/>
      <c r="D31" s="1865"/>
      <c r="E31" s="1718"/>
      <c r="F31" s="1718"/>
      <c r="G31" s="1718"/>
      <c r="H31" s="1718"/>
      <c r="I31" s="1718"/>
      <c r="J31" s="1718"/>
      <c r="K31" s="1719"/>
      <c r="L31" s="1739"/>
      <c r="M31" s="1740" t="s">
        <v>2161</v>
      </c>
    </row>
    <row r="32" spans="1:13" ht="30">
      <c r="A32" s="1724">
        <v>1</v>
      </c>
      <c r="B32" s="1735" t="s">
        <v>2162</v>
      </c>
      <c r="C32" s="1733" t="s">
        <v>1797</v>
      </c>
      <c r="D32" s="1724" t="s">
        <v>2163</v>
      </c>
      <c r="E32" s="1724" t="s">
        <v>2164</v>
      </c>
      <c r="F32" s="1724" t="s">
        <v>2165</v>
      </c>
      <c r="G32" s="1724" t="s">
        <v>2166</v>
      </c>
      <c r="H32" s="1726"/>
      <c r="I32" s="1726"/>
      <c r="J32" s="1724" t="s">
        <v>2167</v>
      </c>
      <c r="K32" s="1726"/>
      <c r="L32" s="1723"/>
      <c r="M32" s="1741"/>
    </row>
    <row r="33" spans="1:13" ht="156">
      <c r="A33" s="1724">
        <v>2</v>
      </c>
      <c r="B33" s="1735" t="s">
        <v>2168</v>
      </c>
      <c r="C33" s="1733" t="s">
        <v>1797</v>
      </c>
      <c r="D33" s="1724" t="s">
        <v>2169</v>
      </c>
      <c r="E33" s="1724" t="s">
        <v>2164</v>
      </c>
      <c r="F33" s="1724" t="s">
        <v>2170</v>
      </c>
      <c r="G33" s="1724" t="s">
        <v>1542</v>
      </c>
      <c r="H33" s="1724" t="s">
        <v>2171</v>
      </c>
      <c r="I33" s="1724" t="s">
        <v>2172</v>
      </c>
      <c r="J33" s="1724"/>
      <c r="K33" s="1725">
        <v>46111</v>
      </c>
      <c r="L33" s="1723" t="s">
        <v>2173</v>
      </c>
      <c r="M33" s="1730" t="s">
        <v>2216</v>
      </c>
    </row>
    <row r="34" spans="1:13" ht="109.2">
      <c r="A34" s="1724">
        <v>3</v>
      </c>
      <c r="B34" s="1735" t="s">
        <v>2174</v>
      </c>
      <c r="C34" s="1733" t="s">
        <v>1797</v>
      </c>
      <c r="D34" s="1724" t="s">
        <v>2175</v>
      </c>
      <c r="E34" s="1724" t="s">
        <v>2164</v>
      </c>
      <c r="F34" s="1724" t="s">
        <v>2170</v>
      </c>
      <c r="G34" s="1724" t="s">
        <v>2133</v>
      </c>
      <c r="H34" s="1724" t="s">
        <v>2176</v>
      </c>
      <c r="I34" s="1724" t="s">
        <v>2172</v>
      </c>
      <c r="J34" s="1724"/>
      <c r="K34" s="1725">
        <v>46111</v>
      </c>
      <c r="L34" s="1723" t="s">
        <v>2177</v>
      </c>
      <c r="M34" s="1730" t="s">
        <v>2217</v>
      </c>
    </row>
    <row r="35" spans="1:13" ht="140.4">
      <c r="A35" s="1724">
        <v>4</v>
      </c>
      <c r="B35" s="1735" t="s">
        <v>2178</v>
      </c>
      <c r="C35" s="1733" t="s">
        <v>1797</v>
      </c>
      <c r="D35" s="1724" t="s">
        <v>2179</v>
      </c>
      <c r="E35" s="1724" t="s">
        <v>2164</v>
      </c>
      <c r="F35" s="1724" t="s">
        <v>2180</v>
      </c>
      <c r="G35" s="1724" t="s">
        <v>2166</v>
      </c>
      <c r="H35" s="1724" t="s">
        <v>2181</v>
      </c>
      <c r="I35" s="1724" t="s">
        <v>2172</v>
      </c>
      <c r="J35" s="1724"/>
      <c r="K35" s="1725">
        <v>46111</v>
      </c>
      <c r="L35" s="1723" t="s">
        <v>2173</v>
      </c>
      <c r="M35" s="1730" t="s">
        <v>2218</v>
      </c>
    </row>
    <row r="36" spans="1:13" ht="156">
      <c r="A36" s="1724">
        <v>5</v>
      </c>
      <c r="B36" s="1735" t="s">
        <v>2182</v>
      </c>
      <c r="C36" s="1733" t="s">
        <v>1797</v>
      </c>
      <c r="D36" s="1724" t="s">
        <v>2183</v>
      </c>
      <c r="E36" s="1724" t="s">
        <v>2164</v>
      </c>
      <c r="F36" s="1724" t="s">
        <v>2184</v>
      </c>
      <c r="G36" s="1724" t="s">
        <v>2185</v>
      </c>
      <c r="H36" s="1724" t="s">
        <v>2111</v>
      </c>
      <c r="I36" s="1724" t="s">
        <v>2172</v>
      </c>
      <c r="J36" s="1724"/>
      <c r="K36" s="1725">
        <v>46111</v>
      </c>
      <c r="L36" s="1723" t="s">
        <v>2173</v>
      </c>
      <c r="M36" s="1742" t="s">
        <v>2219</v>
      </c>
    </row>
    <row r="37" spans="1:13" ht="62.4">
      <c r="A37" s="1743">
        <v>6</v>
      </c>
      <c r="B37" s="1744" t="s">
        <v>2186</v>
      </c>
      <c r="C37" s="1745" t="s">
        <v>1797</v>
      </c>
      <c r="D37" s="1743" t="s">
        <v>2187</v>
      </c>
      <c r="E37" s="1724" t="s">
        <v>2164</v>
      </c>
      <c r="F37" s="1724" t="s">
        <v>2184</v>
      </c>
      <c r="G37" s="1724" t="s">
        <v>2188</v>
      </c>
      <c r="H37" s="1724" t="s">
        <v>2133</v>
      </c>
      <c r="I37" s="1724" t="s">
        <v>2172</v>
      </c>
      <c r="J37" s="1724"/>
      <c r="K37" s="1725">
        <v>46111</v>
      </c>
      <c r="L37" s="1723" t="s">
        <v>2220</v>
      </c>
      <c r="M37" s="1742" t="s">
        <v>2221</v>
      </c>
    </row>
    <row r="38" spans="1:13">
      <c r="A38" s="1865" t="s">
        <v>2189</v>
      </c>
      <c r="B38" s="1865"/>
      <c r="C38" s="1865"/>
      <c r="D38" s="1865"/>
      <c r="E38" s="1718"/>
      <c r="F38" s="1718"/>
      <c r="G38" s="1718"/>
      <c r="H38" s="1718"/>
      <c r="I38" s="1718"/>
      <c r="J38" s="1718"/>
      <c r="K38" s="1719"/>
      <c r="L38" s="1718"/>
      <c r="M38" s="1746"/>
    </row>
    <row r="39" spans="1:13" ht="60">
      <c r="A39" s="1724">
        <v>1</v>
      </c>
      <c r="B39" s="1735" t="s">
        <v>2190</v>
      </c>
      <c r="C39" s="1733"/>
      <c r="D39" s="1724" t="s">
        <v>2191</v>
      </c>
      <c r="E39" s="1726"/>
      <c r="F39" s="1725">
        <v>45939</v>
      </c>
      <c r="G39" s="1726"/>
      <c r="H39" s="1726"/>
      <c r="I39" s="1724" t="s">
        <v>2192</v>
      </c>
      <c r="J39" s="1725" t="s">
        <v>2193</v>
      </c>
      <c r="K39" s="1725">
        <v>46142</v>
      </c>
      <c r="L39" s="1723" t="s">
        <v>2194</v>
      </c>
      <c r="M39" s="1730"/>
    </row>
    <row r="40" spans="1:13" ht="16.5" customHeight="1">
      <c r="A40" s="1865" t="s">
        <v>2195</v>
      </c>
      <c r="B40" s="1865"/>
      <c r="C40" s="1865"/>
      <c r="D40" s="1865"/>
      <c r="E40" s="1718"/>
      <c r="F40" s="1718"/>
      <c r="G40" s="1718"/>
      <c r="H40" s="1718"/>
      <c r="I40" s="1718"/>
      <c r="J40" s="1718"/>
      <c r="K40" s="1719"/>
      <c r="L40" s="1739"/>
      <c r="M40" s="1747"/>
    </row>
    <row r="41" spans="1:13" ht="30">
      <c r="A41" s="1724">
        <v>1</v>
      </c>
      <c r="B41" s="1735" t="s">
        <v>2196</v>
      </c>
      <c r="C41" s="1733"/>
      <c r="D41" s="1724" t="s">
        <v>2197</v>
      </c>
      <c r="E41" s="1726"/>
      <c r="F41" s="1724" t="s">
        <v>2198</v>
      </c>
      <c r="G41" s="1726"/>
      <c r="H41" s="1726"/>
      <c r="I41" s="1726"/>
      <c r="J41" s="1725">
        <v>46013</v>
      </c>
      <c r="K41" s="1724"/>
      <c r="L41" s="1723"/>
      <c r="M41" s="1730"/>
    </row>
    <row r="42" spans="1:13" ht="16.5" customHeight="1">
      <c r="A42" s="1865" t="s">
        <v>2199</v>
      </c>
      <c r="B42" s="1865"/>
      <c r="C42" s="1865"/>
      <c r="D42" s="1865"/>
      <c r="E42" s="1718"/>
      <c r="F42" s="1718"/>
      <c r="G42" s="1718"/>
      <c r="H42" s="1718"/>
      <c r="I42" s="1718"/>
      <c r="J42" s="1718"/>
      <c r="K42" s="1719"/>
      <c r="L42" s="1739"/>
      <c r="M42" s="1747"/>
    </row>
    <row r="43" spans="1:13" ht="30">
      <c r="A43" s="1724">
        <v>1</v>
      </c>
      <c r="B43" s="1735" t="s">
        <v>2196</v>
      </c>
      <c r="C43" s="1733"/>
      <c r="D43" s="1724" t="s">
        <v>2200</v>
      </c>
      <c r="E43" s="1726"/>
      <c r="F43" s="1724" t="s">
        <v>2201</v>
      </c>
      <c r="G43" s="1726"/>
      <c r="H43" s="1726"/>
      <c r="I43" s="1726"/>
      <c r="J43" s="1724" t="s">
        <v>2202</v>
      </c>
      <c r="K43" s="1724"/>
      <c r="L43" s="1723"/>
      <c r="M43" s="1730"/>
    </row>
    <row r="44" spans="1:13" ht="16.5" customHeight="1">
      <c r="A44" s="1865" t="s">
        <v>2203</v>
      </c>
      <c r="B44" s="1865"/>
      <c r="C44" s="1865"/>
      <c r="D44" s="1865"/>
      <c r="E44" s="1718"/>
      <c r="F44" s="1718"/>
      <c r="G44" s="1718"/>
      <c r="H44" s="1718"/>
      <c r="I44" s="1718"/>
      <c r="J44" s="1718"/>
      <c r="K44" s="1719"/>
      <c r="L44" s="1739"/>
      <c r="M44" s="1747"/>
    </row>
    <row r="45" spans="1:13" ht="45">
      <c r="A45" s="1724">
        <v>1</v>
      </c>
      <c r="B45" s="1735" t="s">
        <v>2196</v>
      </c>
      <c r="C45" s="1733"/>
      <c r="D45" s="1724"/>
      <c r="E45" s="1726"/>
      <c r="F45" s="1724" t="s">
        <v>2204</v>
      </c>
      <c r="G45" s="1726"/>
      <c r="H45" s="1726"/>
      <c r="I45" s="1726"/>
      <c r="J45" s="1724"/>
      <c r="K45" s="1724" t="s">
        <v>2100</v>
      </c>
      <c r="L45" s="1723" t="s">
        <v>2205</v>
      </c>
      <c r="M45" s="1730"/>
    </row>
    <row r="46" spans="1:13">
      <c r="A46" s="1866" t="s">
        <v>2206</v>
      </c>
      <c r="B46" s="1867"/>
      <c r="C46" s="1868"/>
      <c r="D46" s="1724"/>
      <c r="E46" s="1726"/>
      <c r="F46" s="1724"/>
      <c r="G46" s="1724"/>
      <c r="H46" s="1724"/>
      <c r="I46" s="1724"/>
      <c r="J46" s="1724"/>
      <c r="K46" s="1724"/>
      <c r="L46" s="1723"/>
      <c r="M46" s="1730"/>
    </row>
    <row r="47" spans="1:13" ht="16.5" customHeight="1">
      <c r="A47" s="1865" t="s">
        <v>2195</v>
      </c>
      <c r="B47" s="1865"/>
      <c r="C47" s="1865"/>
      <c r="D47" s="1865"/>
      <c r="E47" s="1718"/>
      <c r="F47" s="1718"/>
      <c r="G47" s="1718"/>
      <c r="H47" s="1718"/>
      <c r="I47" s="1718"/>
      <c r="J47" s="1718"/>
      <c r="K47" s="1719"/>
      <c r="L47" s="1739"/>
      <c r="M47" s="1747"/>
    </row>
    <row r="48" spans="1:13" ht="30">
      <c r="A48" s="1724">
        <v>1</v>
      </c>
      <c r="B48" s="1735" t="s">
        <v>2196</v>
      </c>
      <c r="C48" s="1733"/>
      <c r="D48" s="1724" t="s">
        <v>2197</v>
      </c>
      <c r="E48" s="1726"/>
      <c r="F48" s="1724"/>
      <c r="G48" s="1726"/>
      <c r="H48" s="1726"/>
      <c r="I48" s="1726"/>
      <c r="J48" s="1725"/>
      <c r="K48" s="1724"/>
      <c r="L48" s="1723" t="s">
        <v>2207</v>
      </c>
      <c r="M48" s="1862" t="s">
        <v>2208</v>
      </c>
    </row>
    <row r="49" spans="1:13" ht="16.5" customHeight="1">
      <c r="A49" s="1865" t="s">
        <v>2199</v>
      </c>
      <c r="B49" s="1865"/>
      <c r="C49" s="1865"/>
      <c r="D49" s="1865"/>
      <c r="E49" s="1718"/>
      <c r="F49" s="1718"/>
      <c r="G49" s="1718"/>
      <c r="H49" s="1718"/>
      <c r="I49" s="1718"/>
      <c r="J49" s="1718"/>
      <c r="K49" s="1719"/>
      <c r="L49" s="1739"/>
      <c r="M49" s="1863"/>
    </row>
    <row r="50" spans="1:13">
      <c r="A50" s="1724">
        <v>1</v>
      </c>
      <c r="B50" s="1735" t="s">
        <v>2196</v>
      </c>
      <c r="C50" s="1733"/>
      <c r="D50" s="1724" t="s">
        <v>2200</v>
      </c>
      <c r="E50" s="1726"/>
      <c r="F50" s="1724" t="s">
        <v>2209</v>
      </c>
      <c r="G50" s="1726"/>
      <c r="H50" s="1726"/>
      <c r="I50" s="1726"/>
      <c r="J50" s="1724"/>
      <c r="K50" s="1724"/>
      <c r="L50" s="1723" t="s">
        <v>2210</v>
      </c>
      <c r="M50" s="1863"/>
    </row>
    <row r="51" spans="1:13" ht="16.5" customHeight="1">
      <c r="A51" s="1865" t="s">
        <v>2203</v>
      </c>
      <c r="B51" s="1865"/>
      <c r="C51" s="1865"/>
      <c r="D51" s="1865"/>
      <c r="E51" s="1718"/>
      <c r="F51" s="1718"/>
      <c r="G51" s="1718"/>
      <c r="H51" s="1718"/>
      <c r="I51" s="1718"/>
      <c r="J51" s="1718"/>
      <c r="K51" s="1718"/>
      <c r="L51" s="1718"/>
      <c r="M51" s="1863"/>
    </row>
    <row r="52" spans="1:13">
      <c r="A52" s="1724">
        <v>1</v>
      </c>
      <c r="B52" s="1735" t="s">
        <v>2196</v>
      </c>
      <c r="C52" s="1733"/>
      <c r="D52" s="1724"/>
      <c r="E52" s="1726"/>
      <c r="F52" s="1724"/>
      <c r="G52" s="1726"/>
      <c r="H52" s="1726"/>
      <c r="I52" s="1726"/>
      <c r="J52" s="1724"/>
      <c r="K52" s="1724"/>
      <c r="L52" s="1723" t="s">
        <v>2211</v>
      </c>
      <c r="M52" s="1864"/>
    </row>
    <row r="53" spans="1:13" ht="16.5" customHeight="1">
      <c r="A53" s="1865" t="s">
        <v>2212</v>
      </c>
      <c r="B53" s="1865"/>
      <c r="C53" s="1865"/>
      <c r="D53" s="1865"/>
      <c r="E53" s="1718"/>
      <c r="F53" s="1718"/>
      <c r="G53" s="1718"/>
      <c r="H53" s="1718"/>
      <c r="I53" s="1718"/>
      <c r="J53" s="1718"/>
      <c r="K53" s="1718"/>
      <c r="L53" s="1718"/>
      <c r="M53" s="1746"/>
    </row>
    <row r="54" spans="1:13">
      <c r="A54" s="1724">
        <v>1</v>
      </c>
      <c r="B54" s="1735" t="s">
        <v>2196</v>
      </c>
      <c r="C54" s="1733"/>
      <c r="D54" s="1724"/>
      <c r="E54" s="1726"/>
      <c r="F54" s="1724" t="s">
        <v>2157</v>
      </c>
      <c r="G54" s="1726"/>
      <c r="H54" s="1726"/>
      <c r="I54" s="1726"/>
      <c r="J54" s="1724" t="s">
        <v>2213</v>
      </c>
      <c r="K54" s="1724"/>
      <c r="L54" s="1748"/>
      <c r="M54" s="1730"/>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18">
    <mergeCell ref="A20:D20"/>
    <mergeCell ref="A1:M1"/>
    <mergeCell ref="B2:E2"/>
    <mergeCell ref="F2:M2"/>
    <mergeCell ref="A4:D4"/>
    <mergeCell ref="A17:D17"/>
    <mergeCell ref="M48:M52"/>
    <mergeCell ref="A49:D49"/>
    <mergeCell ref="A51:D51"/>
    <mergeCell ref="A53:D53"/>
    <mergeCell ref="A23:D23"/>
    <mergeCell ref="A31:D31"/>
    <mergeCell ref="A38:D38"/>
    <mergeCell ref="A40:D40"/>
    <mergeCell ref="A42:D42"/>
    <mergeCell ref="A44:D44"/>
    <mergeCell ref="A46:C46"/>
    <mergeCell ref="A47:D47"/>
  </mergeCells>
  <conditionalFormatting sqref="E5:J8 E9:K16 E25:K27 E28:J30">
    <cfRule type="cellIs" dxfId="439" priority="15" operator="greaterThan">
      <formula>0</formula>
    </cfRule>
  </conditionalFormatting>
  <conditionalFormatting sqref="E18:J19">
    <cfRule type="cellIs" dxfId="438" priority="14" operator="greaterThan">
      <formula>0</formula>
    </cfRule>
  </conditionalFormatting>
  <conditionalFormatting sqref="E21:J22">
    <cfRule type="cellIs" dxfId="437" priority="12" operator="greaterThan">
      <formula>0</formula>
    </cfRule>
  </conditionalFormatting>
  <conditionalFormatting sqref="E24:J24">
    <cfRule type="cellIs" dxfId="436" priority="1" operator="greaterThan">
      <formula>0</formula>
    </cfRule>
  </conditionalFormatting>
  <conditionalFormatting sqref="E32:J37">
    <cfRule type="cellIs" dxfId="435" priority="13" operator="greaterThan">
      <formula>0</formula>
    </cfRule>
  </conditionalFormatting>
  <conditionalFormatting sqref="E41:J41">
    <cfRule type="cellIs" dxfId="434" priority="9" operator="greaterThan">
      <formula>0</formula>
    </cfRule>
  </conditionalFormatting>
  <conditionalFormatting sqref="E43:J43">
    <cfRule type="cellIs" dxfId="433" priority="8" operator="greaterThan">
      <formula>0</formula>
    </cfRule>
  </conditionalFormatting>
  <conditionalFormatting sqref="E45:J46">
    <cfRule type="cellIs" dxfId="432" priority="3" operator="greaterThan">
      <formula>0</formula>
    </cfRule>
  </conditionalFormatting>
  <conditionalFormatting sqref="E48:J48">
    <cfRule type="cellIs" dxfId="431" priority="6" operator="greaterThan">
      <formula>0</formula>
    </cfRule>
  </conditionalFormatting>
  <conditionalFormatting sqref="E50:J50">
    <cfRule type="cellIs" dxfId="430" priority="5" operator="greaterThan">
      <formula>0</formula>
    </cfRule>
  </conditionalFormatting>
  <conditionalFormatting sqref="E54:J54">
    <cfRule type="cellIs" dxfId="429" priority="4" operator="greaterThan">
      <formula>0</formula>
    </cfRule>
  </conditionalFormatting>
  <conditionalFormatting sqref="E52:K52">
    <cfRule type="cellIs" dxfId="428" priority="2" operator="greaterThan">
      <formula>0</formula>
    </cfRule>
  </conditionalFormatting>
  <conditionalFormatting sqref="F39:J39">
    <cfRule type="cellIs" dxfId="427" priority="7" operator="greaterThan">
      <formula>0</formula>
    </cfRule>
  </conditionalFormatting>
  <conditionalFormatting sqref="K29:K30">
    <cfRule type="cellIs" dxfId="426" priority="10" operator="greaterThan">
      <formula>0</formula>
    </cfRule>
  </conditionalFormatting>
  <conditionalFormatting sqref="K32">
    <cfRule type="cellIs" dxfId="425" priority="11" operator="greaterThan">
      <formula>0</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topLeftCell="A2" zoomScale="55" zoomScaleNormal="55" workbookViewId="0">
      <selection activeCell="AG448" sqref="AG448"/>
    </sheetView>
  </sheetViews>
  <sheetFormatPr defaultColWidth="9" defaultRowHeight="14.4"/>
  <cols>
    <col min="1" max="1" width="5.88671875" bestFit="1" customWidth="1"/>
    <col min="2" max="2" width="34.109375" bestFit="1" customWidth="1"/>
    <col min="3" max="3" width="30.44140625" bestFit="1" customWidth="1"/>
    <col min="4" max="4" width="58.44140625" bestFit="1" customWidth="1"/>
    <col min="5" max="5" width="20.33203125" bestFit="1" customWidth="1"/>
    <col min="6" max="6" width="62.77734375" bestFit="1" customWidth="1"/>
    <col min="7" max="7" width="76.88671875" bestFit="1" customWidth="1"/>
    <col min="8" max="8" width="50.44140625" bestFit="1" customWidth="1"/>
    <col min="12" max="12" width="9" customWidth="1"/>
    <col min="13" max="13" width="7.77734375" bestFit="1" customWidth="1"/>
    <col min="29" max="29" width="4.33203125" bestFit="1" customWidth="1"/>
  </cols>
  <sheetData>
    <row r="1" spans="1:13" ht="40.799999999999997">
      <c r="A1" s="932" t="s">
        <v>12</v>
      </c>
      <c r="B1" s="932" t="s">
        <v>42</v>
      </c>
      <c r="C1" s="932" t="s">
        <v>43</v>
      </c>
      <c r="D1" s="1871" t="s">
        <v>44</v>
      </c>
      <c r="E1" s="1872"/>
      <c r="F1" s="932"/>
      <c r="G1" s="1871" t="s">
        <v>45</v>
      </c>
      <c r="H1" s="1873"/>
      <c r="I1" s="1872"/>
      <c r="J1" s="932"/>
      <c r="K1" s="932"/>
      <c r="L1" s="932"/>
      <c r="M1" s="932" t="s">
        <v>20</v>
      </c>
    </row>
    <row r="2" spans="1:13" ht="21">
      <c r="A2" s="933" t="s">
        <v>46</v>
      </c>
      <c r="B2" s="939" t="s">
        <v>47</v>
      </c>
      <c r="C2" s="934"/>
      <c r="D2" s="1874"/>
      <c r="E2" s="1874"/>
      <c r="F2" s="935"/>
      <c r="G2" s="936"/>
      <c r="H2" s="936"/>
      <c r="I2" s="936"/>
      <c r="J2" s="937"/>
      <c r="K2" s="937"/>
      <c r="L2" s="937"/>
      <c r="M2" s="938"/>
    </row>
    <row r="3" spans="1:13" ht="45">
      <c r="A3" s="997">
        <v>1</v>
      </c>
      <c r="B3" s="997" t="s">
        <v>1730</v>
      </c>
      <c r="C3" s="997" t="s">
        <v>1565</v>
      </c>
      <c r="D3" s="997" t="s">
        <v>1543</v>
      </c>
      <c r="E3" s="997" t="s">
        <v>1542</v>
      </c>
      <c r="F3" s="997" t="s">
        <v>1741</v>
      </c>
      <c r="G3" s="998" t="s">
        <v>1765</v>
      </c>
      <c r="H3" s="997"/>
      <c r="I3" s="997"/>
      <c r="J3" s="997"/>
      <c r="K3" s="997"/>
      <c r="L3" s="997"/>
      <c r="M3" s="997"/>
    </row>
    <row r="4" spans="1:13" ht="45">
      <c r="A4" s="997">
        <v>2</v>
      </c>
      <c r="B4" s="997" t="s">
        <v>1731</v>
      </c>
      <c r="C4" s="997" t="s">
        <v>1566</v>
      </c>
      <c r="D4" s="997" t="s">
        <v>1323</v>
      </c>
      <c r="E4" s="997" t="s">
        <v>1542</v>
      </c>
      <c r="F4" s="997" t="s">
        <v>1741</v>
      </c>
      <c r="G4" s="998" t="s">
        <v>1765</v>
      </c>
      <c r="H4" s="997"/>
      <c r="I4" s="997"/>
      <c r="J4" s="997"/>
      <c r="K4" s="997"/>
      <c r="L4" s="997"/>
      <c r="M4" s="997"/>
    </row>
    <row r="5" spans="1:13" ht="45">
      <c r="A5" s="997">
        <v>3</v>
      </c>
      <c r="B5" s="997" t="s">
        <v>1732</v>
      </c>
      <c r="C5" s="997" t="s">
        <v>1567</v>
      </c>
      <c r="D5" s="997" t="s">
        <v>1323</v>
      </c>
      <c r="E5" s="997" t="s">
        <v>1542</v>
      </c>
      <c r="F5" s="997" t="s">
        <v>1741</v>
      </c>
      <c r="G5" s="998" t="s">
        <v>1765</v>
      </c>
      <c r="H5" s="997"/>
      <c r="I5" s="997"/>
      <c r="J5" s="997"/>
      <c r="K5" s="997"/>
      <c r="L5" s="997"/>
      <c r="M5" s="997"/>
    </row>
    <row r="6" spans="1:13" ht="46.8">
      <c r="A6" s="997">
        <v>4</v>
      </c>
      <c r="B6" s="997" t="s">
        <v>1544</v>
      </c>
      <c r="C6" s="997" t="s">
        <v>1568</v>
      </c>
      <c r="D6" s="997" t="s">
        <v>1323</v>
      </c>
      <c r="E6" s="997" t="s">
        <v>1578</v>
      </c>
      <c r="F6" s="997" t="s">
        <v>1740</v>
      </c>
      <c r="G6" s="998" t="s">
        <v>1738</v>
      </c>
      <c r="H6" s="997"/>
      <c r="I6" s="997"/>
      <c r="J6" s="997"/>
      <c r="K6" s="997"/>
      <c r="L6" s="997"/>
      <c r="M6" s="997"/>
    </row>
    <row r="7" spans="1:13" ht="31.2">
      <c r="A7" s="997">
        <v>5</v>
      </c>
      <c r="B7" s="997" t="s">
        <v>1545</v>
      </c>
      <c r="C7" s="997" t="s">
        <v>1569</v>
      </c>
      <c r="D7" s="997" t="s">
        <v>1323</v>
      </c>
      <c r="E7" s="997"/>
      <c r="F7" s="997" t="s">
        <v>1576</v>
      </c>
      <c r="G7" s="1875" t="s">
        <v>1742</v>
      </c>
      <c r="H7" s="1876"/>
      <c r="I7" s="1876"/>
      <c r="J7" s="1876"/>
      <c r="K7" s="1876"/>
      <c r="L7" s="1876"/>
      <c r="M7" s="1877"/>
    </row>
    <row r="8" spans="1:13" ht="31.2">
      <c r="A8" s="997">
        <v>6</v>
      </c>
      <c r="B8" s="997" t="s">
        <v>1546</v>
      </c>
      <c r="C8" s="997" t="s">
        <v>1570</v>
      </c>
      <c r="D8" s="997" t="s">
        <v>1323</v>
      </c>
      <c r="E8" s="997"/>
      <c r="F8" s="997" t="s">
        <v>1576</v>
      </c>
      <c r="G8" s="1878"/>
      <c r="H8" s="1879"/>
      <c r="I8" s="1879"/>
      <c r="J8" s="1879"/>
      <c r="K8" s="1879"/>
      <c r="L8" s="1879"/>
      <c r="M8" s="1880"/>
    </row>
    <row r="9" spans="1:13" ht="31.2">
      <c r="A9" s="997">
        <v>7</v>
      </c>
      <c r="B9" s="997" t="s">
        <v>1547</v>
      </c>
      <c r="C9" s="997" t="s">
        <v>1571</v>
      </c>
      <c r="D9" s="997" t="s">
        <v>1323</v>
      </c>
      <c r="E9" s="997"/>
      <c r="F9" s="997" t="s">
        <v>1576</v>
      </c>
      <c r="G9" s="1881"/>
      <c r="H9" s="1882"/>
      <c r="I9" s="1882"/>
      <c r="J9" s="1882"/>
      <c r="K9" s="1882"/>
      <c r="L9" s="1882"/>
      <c r="M9" s="1883"/>
    </row>
    <row r="10" spans="1:13" ht="31.2">
      <c r="A10" s="997">
        <v>8</v>
      </c>
      <c r="B10" s="997" t="s">
        <v>1548</v>
      </c>
      <c r="C10" s="997" t="s">
        <v>1572</v>
      </c>
      <c r="D10" s="997" t="s">
        <v>1323</v>
      </c>
      <c r="E10" s="997"/>
      <c r="F10" s="997" t="s">
        <v>1576</v>
      </c>
      <c r="G10" s="998" t="s">
        <v>1763</v>
      </c>
      <c r="H10" s="997"/>
      <c r="I10" s="997"/>
      <c r="J10" s="997"/>
      <c r="K10" s="997"/>
      <c r="L10" s="997"/>
      <c r="M10" s="997"/>
    </row>
    <row r="11" spans="1:13" ht="31.2">
      <c r="A11" s="997">
        <v>9</v>
      </c>
      <c r="B11" s="997" t="s">
        <v>1549</v>
      </c>
      <c r="C11" s="997" t="s">
        <v>1573</v>
      </c>
      <c r="D11" s="997" t="s">
        <v>1323</v>
      </c>
      <c r="E11" s="997"/>
      <c r="F11" s="997" t="s">
        <v>1576</v>
      </c>
      <c r="G11" s="997"/>
      <c r="H11" s="997"/>
      <c r="I11" s="997"/>
      <c r="J11" s="997"/>
      <c r="K11" s="997"/>
      <c r="L11" s="997"/>
      <c r="M11" s="997"/>
    </row>
    <row r="12" spans="1:13" ht="46.8">
      <c r="A12" s="997">
        <v>10</v>
      </c>
      <c r="B12" s="997" t="s">
        <v>1550</v>
      </c>
      <c r="C12" s="997" t="s">
        <v>1574</v>
      </c>
      <c r="D12" s="997" t="s">
        <v>1551</v>
      </c>
      <c r="E12" s="997"/>
      <c r="F12" s="997" t="s">
        <v>1576</v>
      </c>
      <c r="G12" s="997"/>
      <c r="H12" s="997"/>
      <c r="I12" s="997"/>
      <c r="J12" s="997"/>
      <c r="K12" s="997"/>
      <c r="L12" s="997"/>
      <c r="M12" s="997"/>
    </row>
    <row r="13" spans="1:13" ht="31.2">
      <c r="A13" s="997">
        <v>11</v>
      </c>
      <c r="B13" s="997" t="s">
        <v>1552</v>
      </c>
      <c r="C13" s="997" t="s">
        <v>1575</v>
      </c>
      <c r="D13" s="997" t="s">
        <v>1551</v>
      </c>
      <c r="E13" s="997" t="s">
        <v>1578</v>
      </c>
      <c r="F13" s="997" t="s">
        <v>1739</v>
      </c>
      <c r="G13" s="997" t="s">
        <v>1743</v>
      </c>
      <c r="H13" s="997"/>
      <c r="I13" s="997"/>
      <c r="J13" s="997"/>
      <c r="K13" s="997"/>
      <c r="L13" s="997"/>
      <c r="M13" s="997"/>
    </row>
    <row r="14" spans="1:13" ht="21">
      <c r="A14" s="1000" t="s">
        <v>49</v>
      </c>
      <c r="B14" s="1001" t="s">
        <v>50</v>
      </c>
      <c r="C14" s="1000"/>
      <c r="D14" s="997"/>
      <c r="E14" s="997"/>
      <c r="F14" s="997"/>
      <c r="G14" s="997"/>
      <c r="H14" s="997"/>
      <c r="I14" s="997"/>
      <c r="J14" s="997"/>
      <c r="K14" s="997"/>
      <c r="L14" s="997"/>
      <c r="M14" s="997"/>
    </row>
    <row r="15" spans="1:13" ht="15.6">
      <c r="A15" s="997">
        <v>1</v>
      </c>
      <c r="B15" s="997" t="s">
        <v>51</v>
      </c>
      <c r="C15" s="997" t="s">
        <v>52</v>
      </c>
      <c r="D15" s="997" t="s">
        <v>50</v>
      </c>
      <c r="E15" s="997"/>
      <c r="F15" s="997"/>
      <c r="G15" s="997"/>
      <c r="H15" s="997"/>
      <c r="I15" s="997"/>
      <c r="J15" s="997"/>
      <c r="K15" s="997"/>
      <c r="L15" s="997"/>
      <c r="M15" s="997"/>
    </row>
    <row r="16" spans="1:13" ht="15.6">
      <c r="A16" s="997">
        <v>2</v>
      </c>
      <c r="B16" s="997" t="s">
        <v>53</v>
      </c>
      <c r="C16" s="997" t="s">
        <v>54</v>
      </c>
      <c r="D16" s="997" t="s">
        <v>50</v>
      </c>
      <c r="E16" s="997"/>
      <c r="F16" s="997"/>
      <c r="G16" s="997"/>
      <c r="H16" s="997"/>
      <c r="I16" s="997"/>
      <c r="J16" s="997"/>
      <c r="K16" s="997"/>
      <c r="L16" s="997"/>
      <c r="M16" s="997"/>
    </row>
    <row r="17" spans="1:13" ht="15.6">
      <c r="A17" s="997">
        <v>3</v>
      </c>
      <c r="B17" s="997" t="s">
        <v>55</v>
      </c>
      <c r="C17" s="997" t="s">
        <v>56</v>
      </c>
      <c r="D17" s="997" t="s">
        <v>50</v>
      </c>
      <c r="E17" s="997"/>
      <c r="F17" s="997"/>
      <c r="G17" s="997"/>
      <c r="H17" s="997"/>
      <c r="I17" s="997"/>
      <c r="J17" s="997"/>
      <c r="K17" s="997"/>
      <c r="L17" s="997"/>
      <c r="M17" s="997"/>
    </row>
    <row r="18" spans="1:13" ht="21">
      <c r="A18" s="1000" t="s">
        <v>57</v>
      </c>
      <c r="B18" s="1001" t="s">
        <v>58</v>
      </c>
      <c r="C18" s="1000"/>
      <c r="D18" s="997"/>
      <c r="E18" s="997"/>
      <c r="F18" s="997"/>
      <c r="G18" s="997"/>
      <c r="H18" s="997"/>
      <c r="I18" s="997"/>
      <c r="J18" s="997"/>
      <c r="K18" s="997"/>
      <c r="L18" s="997"/>
      <c r="M18" s="997"/>
    </row>
    <row r="19" spans="1:13" ht="31.2">
      <c r="A19" s="997">
        <v>1</v>
      </c>
      <c r="B19" s="997" t="s">
        <v>59</v>
      </c>
      <c r="C19" s="997" t="s">
        <v>60</v>
      </c>
      <c r="D19" s="997" t="s">
        <v>1330</v>
      </c>
      <c r="E19" s="997"/>
      <c r="F19" s="997"/>
      <c r="G19" s="997" t="s">
        <v>1744</v>
      </c>
      <c r="H19" s="997"/>
      <c r="I19" s="997"/>
      <c r="J19" s="997"/>
      <c r="K19" s="997"/>
      <c r="L19" s="997"/>
      <c r="M19" s="997"/>
    </row>
    <row r="20" spans="1:13" ht="15.6">
      <c r="A20" s="997">
        <f>A19+1</f>
        <v>2</v>
      </c>
      <c r="B20" s="997" t="s">
        <v>61</v>
      </c>
      <c r="C20" s="997" t="s">
        <v>60</v>
      </c>
      <c r="D20" s="997" t="s">
        <v>1577</v>
      </c>
      <c r="E20" s="997"/>
      <c r="F20" s="997"/>
      <c r="G20" s="997"/>
      <c r="H20" s="997"/>
      <c r="I20" s="997"/>
      <c r="J20" s="997"/>
      <c r="K20" s="997"/>
      <c r="L20" s="997"/>
      <c r="M20" s="997"/>
    </row>
    <row r="21" spans="1:13" s="805" customFormat="1" ht="16.05" customHeight="1">
      <c r="A21" s="1256" t="s">
        <v>30</v>
      </c>
      <c r="B21" s="1257" t="s">
        <v>2003</v>
      </c>
      <c r="C21" s="1258"/>
      <c r="D21" s="1259"/>
      <c r="E21" s="1260"/>
      <c r="F21" s="1260"/>
      <c r="G21" s="1261"/>
      <c r="H21" s="1262"/>
      <c r="I21" s="1263"/>
      <c r="J21" s="1263"/>
      <c r="K21" s="1263"/>
      <c r="L21" s="1263"/>
      <c r="M21" s="1263"/>
    </row>
    <row r="22" spans="1:13" ht="40.799999999999997">
      <c r="A22" s="1254">
        <v>1</v>
      </c>
      <c r="B22" s="1254" t="s">
        <v>1995</v>
      </c>
      <c r="C22" s="1254" t="s">
        <v>1996</v>
      </c>
      <c r="D22" s="1254" t="s">
        <v>1997</v>
      </c>
      <c r="E22" s="1254"/>
      <c r="F22" s="1254" t="s">
        <v>1998</v>
      </c>
      <c r="G22" s="1255" t="s">
        <v>1999</v>
      </c>
      <c r="H22" s="997"/>
      <c r="I22" s="997"/>
      <c r="J22" s="997"/>
      <c r="K22" s="997"/>
      <c r="L22" s="997"/>
      <c r="M22" s="997"/>
    </row>
    <row r="23" spans="1:13" ht="52.2">
      <c r="A23" s="1254">
        <v>2</v>
      </c>
      <c r="B23" s="1254" t="s">
        <v>2000</v>
      </c>
      <c r="C23" s="1254" t="s">
        <v>2001</v>
      </c>
      <c r="D23" s="1254" t="s">
        <v>1997</v>
      </c>
      <c r="E23" s="1254"/>
      <c r="F23" s="1254" t="s">
        <v>1998</v>
      </c>
      <c r="G23" s="1255" t="s">
        <v>2002</v>
      </c>
      <c r="H23" s="997"/>
      <c r="I23" s="997"/>
      <c r="J23" s="997"/>
      <c r="K23" s="997"/>
      <c r="L23" s="997"/>
      <c r="M23" s="997"/>
    </row>
    <row r="24" spans="1:13" ht="25.8">
      <c r="A24" s="1000" t="s">
        <v>32</v>
      </c>
      <c r="B24" s="1003" t="s">
        <v>62</v>
      </c>
      <c r="C24" s="1002"/>
      <c r="D24" s="997"/>
      <c r="E24" s="997"/>
      <c r="F24" s="997"/>
      <c r="G24" s="997"/>
      <c r="H24" s="997"/>
      <c r="I24" s="997"/>
      <c r="J24" s="997"/>
      <c r="K24" s="997"/>
      <c r="L24" s="997"/>
      <c r="M24" s="997"/>
    </row>
    <row r="25" spans="1:13" ht="31.2">
      <c r="A25" s="997">
        <v>1</v>
      </c>
      <c r="B25" s="997" t="s">
        <v>1745</v>
      </c>
      <c r="C25" s="997" t="s">
        <v>1746</v>
      </c>
      <c r="D25" s="997" t="s">
        <v>1747</v>
      </c>
      <c r="E25" s="997"/>
      <c r="F25" s="997" t="s">
        <v>1748</v>
      </c>
      <c r="G25" s="997"/>
      <c r="H25" s="997"/>
      <c r="I25" s="997"/>
      <c r="J25" s="997"/>
      <c r="K25" s="997"/>
      <c r="L25" s="997"/>
      <c r="M25" s="997"/>
    </row>
    <row r="26" spans="1:13" ht="15.6">
      <c r="A26" s="997">
        <v>2</v>
      </c>
      <c r="B26" s="997" t="s">
        <v>1749</v>
      </c>
      <c r="C26" s="997" t="s">
        <v>1750</v>
      </c>
      <c r="D26" s="997" t="s">
        <v>1747</v>
      </c>
      <c r="E26" s="997"/>
      <c r="F26" s="997"/>
      <c r="G26" s="997"/>
      <c r="H26" s="997"/>
      <c r="I26" s="997"/>
      <c r="J26" s="997"/>
      <c r="K26" s="997"/>
      <c r="L26" s="997"/>
      <c r="M26" s="997"/>
    </row>
    <row r="27" spans="1:13" ht="31.2">
      <c r="A27" s="997">
        <v>3</v>
      </c>
      <c r="B27" s="997" t="s">
        <v>1751</v>
      </c>
      <c r="C27" s="997" t="s">
        <v>1752</v>
      </c>
      <c r="D27" s="997" t="s">
        <v>1747</v>
      </c>
      <c r="E27" s="997" t="s">
        <v>1764</v>
      </c>
      <c r="F27" s="997"/>
      <c r="G27" s="997"/>
      <c r="H27" s="997"/>
      <c r="I27" s="997"/>
      <c r="J27" s="997"/>
      <c r="K27" s="997"/>
      <c r="L27" s="997"/>
      <c r="M27" s="997"/>
    </row>
    <row r="28" spans="1:13" ht="15.6">
      <c r="A28" s="997">
        <v>4</v>
      </c>
      <c r="B28" s="997" t="s">
        <v>1753</v>
      </c>
      <c r="C28" s="997" t="s">
        <v>1754</v>
      </c>
      <c r="D28" s="997" t="s">
        <v>1747</v>
      </c>
      <c r="E28" s="997"/>
      <c r="F28" s="997"/>
      <c r="G28" s="997"/>
      <c r="H28" s="997"/>
      <c r="I28" s="997"/>
      <c r="J28" s="997"/>
      <c r="K28" s="997"/>
      <c r="L28" s="997"/>
      <c r="M28" s="997"/>
    </row>
    <row r="29" spans="1:13" ht="15.6">
      <c r="A29" s="997">
        <v>5</v>
      </c>
      <c r="B29" s="997" t="s">
        <v>1755</v>
      </c>
      <c r="C29" s="997" t="s">
        <v>1756</v>
      </c>
      <c r="D29" s="997" t="s">
        <v>1747</v>
      </c>
      <c r="E29" s="997"/>
      <c r="F29" s="997"/>
      <c r="G29" s="997"/>
      <c r="H29" s="997"/>
      <c r="I29" s="997"/>
      <c r="J29" s="997"/>
      <c r="K29" s="997"/>
      <c r="L29" s="997"/>
      <c r="M29" s="997"/>
    </row>
    <row r="30" spans="1:13" ht="15.6">
      <c r="A30" s="997">
        <v>6</v>
      </c>
      <c r="B30" s="997" t="s">
        <v>1331</v>
      </c>
      <c r="C30" s="997" t="s">
        <v>1757</v>
      </c>
      <c r="D30" s="997"/>
      <c r="E30" s="997"/>
      <c r="F30" s="997" t="s">
        <v>1758</v>
      </c>
      <c r="G30" s="997"/>
      <c r="H30" s="997"/>
      <c r="I30" s="997"/>
      <c r="J30" s="997"/>
      <c r="K30" s="997"/>
      <c r="L30" s="997"/>
      <c r="M30" s="997"/>
    </row>
    <row r="31" spans="1:13" ht="28.8">
      <c r="A31" s="1000" t="s">
        <v>2004</v>
      </c>
      <c r="B31" s="1004" t="s">
        <v>1301</v>
      </c>
      <c r="C31" s="997"/>
      <c r="D31" s="997"/>
      <c r="E31" s="997"/>
      <c r="F31" s="997"/>
      <c r="G31" s="997"/>
      <c r="H31" s="997"/>
      <c r="I31" s="997"/>
      <c r="J31" s="997"/>
      <c r="K31" s="997"/>
      <c r="L31" s="997"/>
      <c r="M31" s="997"/>
    </row>
    <row r="32" spans="1:13" ht="15.6">
      <c r="A32" s="997">
        <v>1</v>
      </c>
      <c r="B32" s="997" t="s">
        <v>1302</v>
      </c>
      <c r="C32" s="997"/>
      <c r="D32" s="997" t="s">
        <v>1332</v>
      </c>
      <c r="E32" s="997"/>
      <c r="F32" s="997"/>
      <c r="G32" s="997" t="s">
        <v>1766</v>
      </c>
      <c r="H32" s="997"/>
      <c r="I32" s="997"/>
      <c r="J32" s="997"/>
      <c r="K32" s="997"/>
      <c r="L32" s="997"/>
      <c r="M32" s="997"/>
    </row>
    <row r="33" spans="1:13" ht="31.2">
      <c r="A33" s="997">
        <f>A32+1</f>
        <v>2</v>
      </c>
      <c r="B33" s="997" t="s">
        <v>1303</v>
      </c>
      <c r="C33" s="997"/>
      <c r="D33" s="997" t="s">
        <v>1337</v>
      </c>
      <c r="E33" s="997"/>
      <c r="F33" s="997"/>
      <c r="G33" s="999" t="s">
        <v>1759</v>
      </c>
      <c r="H33" s="997"/>
      <c r="I33" s="997"/>
      <c r="J33" s="997"/>
      <c r="K33" s="997"/>
      <c r="L33" s="997"/>
      <c r="M33" s="997"/>
    </row>
    <row r="34" spans="1:13" ht="31.2">
      <c r="A34" s="997">
        <f>A33+1</f>
        <v>3</v>
      </c>
      <c r="B34" s="997" t="s">
        <v>1304</v>
      </c>
      <c r="C34" s="997"/>
      <c r="D34" s="997" t="s">
        <v>1333</v>
      </c>
      <c r="E34" s="997"/>
      <c r="F34" s="997"/>
      <c r="G34" s="999" t="s">
        <v>1760</v>
      </c>
      <c r="H34" s="997"/>
      <c r="I34" s="997"/>
      <c r="J34" s="997"/>
      <c r="K34" s="997"/>
      <c r="L34" s="997"/>
      <c r="M34" s="997"/>
    </row>
    <row r="35" spans="1:13" ht="31.2">
      <c r="A35" s="997">
        <f>A34+1</f>
        <v>4</v>
      </c>
      <c r="B35" s="997" t="s">
        <v>1300</v>
      </c>
      <c r="C35" s="997"/>
      <c r="D35" s="997" t="s">
        <v>1334</v>
      </c>
      <c r="E35" s="997"/>
      <c r="F35" s="997"/>
      <c r="G35" s="999" t="s">
        <v>1761</v>
      </c>
      <c r="H35" s="997"/>
      <c r="I35" s="997"/>
      <c r="J35" s="997"/>
      <c r="K35" s="997"/>
      <c r="L35" s="997"/>
      <c r="M35" s="997"/>
    </row>
    <row r="36" spans="1:13" ht="31.2">
      <c r="A36" s="997">
        <f>A35+1</f>
        <v>5</v>
      </c>
      <c r="B36" s="997" t="s">
        <v>1305</v>
      </c>
      <c r="C36" s="997"/>
      <c r="D36" s="997" t="s">
        <v>1335</v>
      </c>
      <c r="E36" s="997"/>
      <c r="F36" s="997"/>
      <c r="G36" s="999" t="s">
        <v>1759</v>
      </c>
      <c r="H36" s="997"/>
      <c r="I36" s="997"/>
      <c r="J36" s="997"/>
      <c r="K36" s="997"/>
      <c r="L36" s="997"/>
      <c r="M36" s="997"/>
    </row>
    <row r="37" spans="1:13" ht="42">
      <c r="A37" s="997">
        <v>6</v>
      </c>
      <c r="B37" s="997" t="s">
        <v>1306</v>
      </c>
      <c r="C37" s="997"/>
      <c r="D37" s="997" t="s">
        <v>1648</v>
      </c>
      <c r="E37" s="997"/>
      <c r="F37" s="997"/>
      <c r="G37" s="999" t="s">
        <v>1762</v>
      </c>
      <c r="H37" s="997"/>
      <c r="I37" s="997"/>
      <c r="J37" s="997"/>
      <c r="K37" s="997"/>
      <c r="L37" s="997"/>
      <c r="M37" s="997"/>
    </row>
    <row r="45" spans="1:13" ht="15.6">
      <c r="C45" s="872"/>
      <c r="D45" s="872"/>
      <c r="E45" s="872"/>
      <c r="F45" s="872"/>
    </row>
    <row r="46" spans="1:13" ht="15.6">
      <c r="C46" s="872"/>
      <c r="D46" s="873"/>
      <c r="E46" s="874"/>
      <c r="F46" s="874"/>
    </row>
    <row r="47" spans="1:13" ht="15.6">
      <c r="C47" s="872"/>
      <c r="D47" s="873"/>
      <c r="E47" s="874"/>
      <c r="F47" s="874"/>
    </row>
    <row r="48" spans="1:13" ht="15.6">
      <c r="C48" s="872"/>
      <c r="D48" s="873"/>
      <c r="E48" s="874"/>
      <c r="F48" s="874"/>
    </row>
    <row r="49" spans="3:6" ht="15.6">
      <c r="C49" s="872"/>
      <c r="D49" s="873"/>
      <c r="E49" s="874"/>
      <c r="F49" s="874"/>
    </row>
    <row r="50" spans="3:6" ht="15.6">
      <c r="C50" s="872"/>
      <c r="D50" s="873"/>
      <c r="E50" s="874"/>
      <c r="F50" s="874"/>
    </row>
    <row r="51" spans="3:6" ht="15.6">
      <c r="C51" s="872"/>
      <c r="D51" s="875"/>
      <c r="E51" s="876"/>
      <c r="F51" s="874"/>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264" type="noConversion"/>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4"/>
  <cols>
    <col min="6" max="6" width="9.21875" customWidth="1"/>
    <col min="8" max="9" width="10.109375" customWidth="1"/>
    <col min="12" max="12" width="37.109375" customWidth="1"/>
  </cols>
  <sheetData>
    <row r="1" spans="2:12">
      <c r="B1" s="320" t="s">
        <v>204</v>
      </c>
      <c r="C1" s="321"/>
      <c r="D1" s="320"/>
      <c r="E1" s="321"/>
      <c r="F1" s="321"/>
      <c r="G1" s="321"/>
      <c r="H1" s="320"/>
      <c r="I1" s="320"/>
      <c r="J1" s="57">
        <f>SUBTOTAL(3,J5:J24)</f>
        <v>18</v>
      </c>
      <c r="K1" s="320"/>
      <c r="L1" s="320"/>
    </row>
    <row r="2" spans="2:12">
      <c r="B2" s="1884" t="s">
        <v>189</v>
      </c>
      <c r="C2" s="1884" t="s">
        <v>190</v>
      </c>
      <c r="D2" s="1886" t="s">
        <v>205</v>
      </c>
      <c r="E2" s="1884" t="s">
        <v>191</v>
      </c>
      <c r="F2" s="1885" t="s">
        <v>206</v>
      </c>
      <c r="G2" s="1884" t="s">
        <v>207</v>
      </c>
      <c r="H2" s="1884"/>
      <c r="I2" s="1884"/>
      <c r="J2" s="1884"/>
      <c r="K2" s="1884"/>
      <c r="L2" s="320"/>
    </row>
    <row r="3" spans="2:12" ht="27.6">
      <c r="B3" s="1885"/>
      <c r="C3" s="1885"/>
      <c r="D3" s="1886"/>
      <c r="E3" s="1885"/>
      <c r="F3" s="1887"/>
      <c r="G3" s="1885"/>
      <c r="H3" s="312" t="s">
        <v>208</v>
      </c>
      <c r="I3" s="312" t="s">
        <v>194</v>
      </c>
      <c r="J3" s="311" t="s">
        <v>209</v>
      </c>
      <c r="K3" s="311" t="s">
        <v>210</v>
      </c>
      <c r="L3" s="311" t="s">
        <v>20</v>
      </c>
    </row>
    <row r="4" spans="2:12" ht="41.4">
      <c r="B4" s="322">
        <v>1</v>
      </c>
      <c r="C4" s="309" t="s">
        <v>211</v>
      </c>
      <c r="D4" s="309" t="s">
        <v>211</v>
      </c>
      <c r="E4" s="309" t="s">
        <v>171</v>
      </c>
      <c r="F4" s="309"/>
      <c r="G4" s="309" t="s">
        <v>196</v>
      </c>
      <c r="H4" s="313">
        <v>45665</v>
      </c>
      <c r="I4" s="313">
        <v>45674</v>
      </c>
      <c r="J4" s="309" t="s">
        <v>212</v>
      </c>
      <c r="K4" s="342">
        <v>45674</v>
      </c>
      <c r="L4" s="343" t="s">
        <v>89</v>
      </c>
    </row>
    <row r="5" spans="2:12" ht="41.4">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41.4">
      <c r="B9" s="324">
        <f t="shared" si="0"/>
        <v>6</v>
      </c>
      <c r="C9" s="325" t="s">
        <v>199</v>
      </c>
      <c r="D9" s="326"/>
      <c r="E9" s="309" t="s">
        <v>168</v>
      </c>
      <c r="F9" s="324"/>
      <c r="G9" s="309" t="s">
        <v>196</v>
      </c>
      <c r="H9" s="313">
        <v>45686</v>
      </c>
      <c r="I9" s="313">
        <v>45693</v>
      </c>
      <c r="J9" s="309" t="s">
        <v>221</v>
      </c>
      <c r="K9" s="345"/>
      <c r="L9" s="343" t="s">
        <v>197</v>
      </c>
    </row>
    <row r="10" spans="2:12" ht="41.4">
      <c r="B10" s="324">
        <f t="shared" si="0"/>
        <v>7</v>
      </c>
      <c r="C10" s="325" t="s">
        <v>200</v>
      </c>
      <c r="D10" s="326"/>
      <c r="E10" s="309" t="s">
        <v>171</v>
      </c>
      <c r="F10" s="324"/>
      <c r="G10" s="309" t="s">
        <v>196</v>
      </c>
      <c r="H10" s="313">
        <v>45691</v>
      </c>
      <c r="I10" s="313">
        <v>45698</v>
      </c>
      <c r="J10" s="309" t="s">
        <v>221</v>
      </c>
      <c r="K10" s="345"/>
      <c r="L10" s="343" t="s">
        <v>220</v>
      </c>
    </row>
    <row r="11" spans="2:12" ht="41.4">
      <c r="B11" s="324">
        <f t="shared" si="0"/>
        <v>8</v>
      </c>
      <c r="C11" s="325" t="s">
        <v>222</v>
      </c>
      <c r="D11" s="326"/>
      <c r="E11" s="309" t="s">
        <v>168</v>
      </c>
      <c r="F11" s="324"/>
      <c r="G11" s="309" t="s">
        <v>196</v>
      </c>
      <c r="H11" s="313">
        <v>45697</v>
      </c>
      <c r="I11" s="313">
        <v>45705</v>
      </c>
      <c r="J11" s="309" t="s">
        <v>221</v>
      </c>
      <c r="K11" s="345"/>
      <c r="L11" s="343" t="s">
        <v>220</v>
      </c>
    </row>
    <row r="12" spans="2:12" ht="41.4">
      <c r="B12" s="324">
        <f t="shared" si="0"/>
        <v>9</v>
      </c>
      <c r="C12" s="325" t="s">
        <v>223</v>
      </c>
      <c r="D12" s="326"/>
      <c r="E12" s="309" t="s">
        <v>168</v>
      </c>
      <c r="F12" s="324"/>
      <c r="G12" s="309" t="s">
        <v>196</v>
      </c>
      <c r="H12" s="313">
        <v>45700</v>
      </c>
      <c r="I12" s="313">
        <v>45706</v>
      </c>
      <c r="J12" s="309" t="s">
        <v>221</v>
      </c>
      <c r="K12" s="345"/>
      <c r="L12" s="343" t="s">
        <v>220</v>
      </c>
    </row>
    <row r="13" spans="2:12" ht="41.4">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41.4">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41.4">
      <c r="B18" s="324">
        <f t="shared" si="0"/>
        <v>15</v>
      </c>
      <c r="C18" s="325" t="s">
        <v>230</v>
      </c>
      <c r="D18" s="326"/>
      <c r="E18" s="309" t="s">
        <v>168</v>
      </c>
      <c r="F18" s="324"/>
      <c r="G18" s="309" t="s">
        <v>196</v>
      </c>
      <c r="H18" s="313">
        <v>45698</v>
      </c>
      <c r="I18" s="344"/>
      <c r="J18" s="309" t="s">
        <v>231</v>
      </c>
      <c r="K18" s="345"/>
      <c r="L18" s="346" t="s">
        <v>232</v>
      </c>
    </row>
    <row r="19" spans="2:12" ht="41.4">
      <c r="B19" s="324">
        <f t="shared" si="0"/>
        <v>16</v>
      </c>
      <c r="C19" s="325" t="s">
        <v>233</v>
      </c>
      <c r="D19" s="326"/>
      <c r="E19" s="309" t="s">
        <v>234</v>
      </c>
      <c r="F19" s="324"/>
      <c r="G19" s="309" t="s">
        <v>196</v>
      </c>
      <c r="H19" s="313">
        <v>45705</v>
      </c>
      <c r="I19" s="344"/>
      <c r="J19" s="309" t="s">
        <v>235</v>
      </c>
      <c r="K19" s="345"/>
      <c r="L19" s="346" t="s">
        <v>236</v>
      </c>
    </row>
    <row r="20" spans="2:12" ht="41.4">
      <c r="B20" s="324">
        <f t="shared" si="0"/>
        <v>17</v>
      </c>
      <c r="C20" s="325" t="s">
        <v>237</v>
      </c>
      <c r="D20" s="326"/>
      <c r="E20" s="309" t="s">
        <v>234</v>
      </c>
      <c r="F20" s="324"/>
      <c r="G20" s="309" t="s">
        <v>196</v>
      </c>
      <c r="H20" s="313">
        <v>45705</v>
      </c>
      <c r="I20" s="344"/>
      <c r="J20" s="309" t="s">
        <v>221</v>
      </c>
      <c r="K20" s="345"/>
      <c r="L20" s="346" t="s">
        <v>238</v>
      </c>
    </row>
    <row r="21" spans="2:12" ht="41.4">
      <c r="B21" s="324">
        <f t="shared" si="0"/>
        <v>18</v>
      </c>
      <c r="C21" s="325" t="s">
        <v>239</v>
      </c>
      <c r="D21" s="326"/>
      <c r="E21" s="309" t="s">
        <v>234</v>
      </c>
      <c r="F21" s="324"/>
      <c r="G21" s="309" t="s">
        <v>196</v>
      </c>
      <c r="H21" s="313">
        <v>45705</v>
      </c>
      <c r="I21" s="344"/>
      <c r="J21" s="309" t="s">
        <v>240</v>
      </c>
      <c r="K21" s="345"/>
      <c r="L21" s="346" t="s">
        <v>238</v>
      </c>
    </row>
    <row r="22" spans="2:12" ht="41.4">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424" priority="7"/>
    <cfRule type="duplicateValues" dxfId="423" priority="8"/>
    <cfRule type="duplicateValues" dxfId="422" priority="9" stopIfTrue="1"/>
  </conditionalFormatting>
  <conditionalFormatting sqref="C7:C22">
    <cfRule type="duplicateValues" dxfId="421" priority="22"/>
    <cfRule type="duplicateValues" dxfId="420" priority="26"/>
    <cfRule type="duplicateValues" dxfId="419" priority="27" stopIfTrue="1"/>
  </conditionalFormatting>
  <conditionalFormatting sqref="C23:C24">
    <cfRule type="duplicateValues" dxfId="418" priority="125"/>
  </conditionalFormatting>
  <conditionalFormatting sqref="C23:C29">
    <cfRule type="duplicateValues" dxfId="417" priority="127" stopIfTrue="1"/>
    <cfRule type="duplicateValues" dxfId="416" priority="129"/>
  </conditionalFormatting>
  <conditionalFormatting sqref="D4 D6 D5:G5">
    <cfRule type="duplicateValues" dxfId="415" priority="19"/>
    <cfRule type="duplicateValues" dxfId="414" priority="20"/>
    <cfRule type="duplicateValues" dxfId="413" priority="21" stopIfTrue="1"/>
  </conditionalFormatting>
  <conditionalFormatting sqref="E11">
    <cfRule type="duplicateValues" dxfId="412" priority="13"/>
    <cfRule type="duplicateValues" dxfId="411" priority="14"/>
    <cfRule type="duplicateValues" dxfId="410" priority="15" stopIfTrue="1"/>
  </conditionalFormatting>
  <conditionalFormatting sqref="E12">
    <cfRule type="duplicateValues" dxfId="409" priority="10"/>
    <cfRule type="duplicateValues" dxfId="408" priority="11"/>
    <cfRule type="duplicateValues" dxfId="407" priority="12" stopIfTrue="1"/>
  </conditionalFormatting>
  <conditionalFormatting sqref="E17">
    <cfRule type="duplicateValues" dxfId="406" priority="23"/>
    <cfRule type="duplicateValues" dxfId="405" priority="24"/>
    <cfRule type="duplicateValues" dxfId="404" priority="25" stopIfTrue="1"/>
  </conditionalFormatting>
  <conditionalFormatting sqref="E23:E24">
    <cfRule type="duplicateValues" dxfId="403" priority="119"/>
    <cfRule type="duplicateValues" dxfId="402" priority="120"/>
    <cfRule type="duplicateValues" dxfId="401" priority="121" stopIfTrue="1"/>
  </conditionalFormatting>
  <conditionalFormatting sqref="E6:G6">
    <cfRule type="duplicateValues" dxfId="400" priority="16"/>
    <cfRule type="duplicateValues" dxfId="399" priority="17"/>
    <cfRule type="duplicateValues" dxfId="398" priority="18" stopIfTrue="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4"/>
  <cols>
    <col min="4" max="4" width="12" customWidth="1"/>
  </cols>
  <sheetData>
    <row r="1" spans="1:22">
      <c r="A1" s="247"/>
      <c r="B1" s="1901" t="s">
        <v>284</v>
      </c>
      <c r="C1" s="1902"/>
      <c r="D1" s="1902"/>
      <c r="E1" s="1902"/>
      <c r="F1" s="1902"/>
      <c r="G1" s="1902"/>
      <c r="H1" s="1902"/>
      <c r="I1" s="1902"/>
      <c r="J1" s="1902"/>
      <c r="K1" s="1902"/>
      <c r="L1" s="1902"/>
      <c r="M1" s="1902"/>
      <c r="N1" s="1902"/>
      <c r="O1" s="1902"/>
      <c r="P1" s="1902"/>
      <c r="Q1" s="1902"/>
      <c r="R1" s="1902"/>
      <c r="S1" s="1902"/>
      <c r="T1" s="1902"/>
      <c r="U1" s="1903"/>
      <c r="V1" s="166"/>
    </row>
    <row r="2" spans="1:22">
      <c r="A2" s="1904" t="s">
        <v>285</v>
      </c>
      <c r="B2" s="1905"/>
      <c r="C2" s="1905"/>
      <c r="D2" s="1905"/>
      <c r="E2" s="1905"/>
      <c r="F2" s="1905"/>
      <c r="G2" s="1905"/>
      <c r="H2" s="1905"/>
      <c r="I2" s="1905"/>
      <c r="J2" s="1905"/>
      <c r="K2" s="1905"/>
      <c r="L2" s="1905"/>
      <c r="M2" s="1905"/>
      <c r="N2" s="1905"/>
      <c r="O2" s="1905"/>
      <c r="P2" s="1905"/>
      <c r="Q2" s="1905"/>
      <c r="R2" s="1905"/>
      <c r="S2" s="1905"/>
      <c r="T2" s="1906"/>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895" t="s">
        <v>286</v>
      </c>
      <c r="B4" s="1896"/>
      <c r="C4" s="127"/>
      <c r="D4" s="1897" t="s">
        <v>287</v>
      </c>
      <c r="E4" s="1898"/>
      <c r="F4" s="1890" t="s">
        <v>288</v>
      </c>
      <c r="G4" s="1891" t="s">
        <v>289</v>
      </c>
      <c r="H4" s="1891" t="s">
        <v>290</v>
      </c>
      <c r="I4" s="1891"/>
      <c r="J4" s="1891"/>
      <c r="K4" s="128" t="s">
        <v>291</v>
      </c>
      <c r="L4" s="1907" t="s">
        <v>292</v>
      </c>
      <c r="M4" s="1908"/>
      <c r="N4" s="1909"/>
      <c r="O4" s="1891" t="s">
        <v>293</v>
      </c>
      <c r="P4" s="1891"/>
      <c r="Q4" s="1891"/>
      <c r="R4" s="1910"/>
      <c r="S4" s="1910"/>
      <c r="T4" s="1910"/>
      <c r="U4" s="264"/>
    </row>
    <row r="5" spans="1:22">
      <c r="A5" s="1895"/>
      <c r="B5" s="1896"/>
      <c r="C5" s="127"/>
      <c r="D5" s="1899"/>
      <c r="E5" s="1900"/>
      <c r="F5" s="1890"/>
      <c r="G5" s="1891"/>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1888"/>
      <c r="E6" s="1889"/>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2" t="s">
        <v>273</v>
      </c>
      <c r="E64" s="133"/>
      <c r="F64" s="372" t="s">
        <v>354</v>
      </c>
      <c r="G64" s="149"/>
      <c r="H64" s="372" t="s">
        <v>355</v>
      </c>
      <c r="I64" s="133"/>
      <c r="J64" s="147" t="s">
        <v>356</v>
      </c>
      <c r="K64" s="149"/>
      <c r="L64" s="372" t="s">
        <v>357</v>
      </c>
      <c r="M64" s="149"/>
      <c r="N64" s="372" t="s">
        <v>358</v>
      </c>
      <c r="O64" s="149"/>
      <c r="P64" s="147" t="s">
        <v>359</v>
      </c>
      <c r="Q64" s="149"/>
      <c r="R64" s="372" t="s">
        <v>274</v>
      </c>
      <c r="S64" s="149"/>
      <c r="T64" s="372"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2" t="s">
        <v>237</v>
      </c>
      <c r="C72" s="133"/>
      <c r="D72" s="147" t="s">
        <v>363</v>
      </c>
      <c r="E72" s="133"/>
      <c r="F72" s="372" t="s">
        <v>283</v>
      </c>
      <c r="G72" s="133"/>
      <c r="H72" s="147" t="s">
        <v>364</v>
      </c>
      <c r="I72" s="133"/>
      <c r="J72" s="372" t="s">
        <v>222</v>
      </c>
      <c r="K72" s="133"/>
      <c r="L72" s="372" t="s">
        <v>223</v>
      </c>
      <c r="M72" s="133"/>
      <c r="N72" s="372" t="s">
        <v>200</v>
      </c>
      <c r="O72" s="133"/>
      <c r="P72" s="372" t="s">
        <v>199</v>
      </c>
      <c r="Q72" s="133"/>
      <c r="R72" s="372" t="s">
        <v>198</v>
      </c>
      <c r="S72" s="133"/>
      <c r="T72" s="372"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2" t="s">
        <v>217</v>
      </c>
      <c r="D80" s="144" t="s">
        <v>365</v>
      </c>
      <c r="F80" s="372" t="s">
        <v>249</v>
      </c>
      <c r="G80" s="149"/>
      <c r="H80" s="147" t="s">
        <v>366</v>
      </c>
      <c r="I80" s="149"/>
      <c r="J80" s="372" t="s">
        <v>201</v>
      </c>
      <c r="K80" s="149"/>
      <c r="L80" s="372" t="s">
        <v>202</v>
      </c>
      <c r="M80" s="149"/>
      <c r="N80" s="372" t="s">
        <v>225</v>
      </c>
      <c r="O80" s="149"/>
      <c r="P80" s="372" t="s">
        <v>226</v>
      </c>
      <c r="Q80" s="149"/>
      <c r="R80" s="372"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2" t="s">
        <v>369</v>
      </c>
      <c r="C88" s="133"/>
      <c r="D88" s="147" t="s">
        <v>370</v>
      </c>
      <c r="F88" s="372" t="s">
        <v>239</v>
      </c>
      <c r="G88" s="133"/>
      <c r="H88" s="372" t="s">
        <v>371</v>
      </c>
      <c r="I88" s="133"/>
      <c r="J88" s="147" t="s">
        <v>372</v>
      </c>
      <c r="K88" s="133"/>
      <c r="L88" s="147" t="s">
        <v>243</v>
      </c>
      <c r="M88" s="133"/>
      <c r="N88" s="147" t="s">
        <v>373</v>
      </c>
      <c r="O88" s="133"/>
      <c r="P88" s="372" t="s">
        <v>253</v>
      </c>
      <c r="Q88" s="133"/>
      <c r="R88" s="372" t="s">
        <v>254</v>
      </c>
      <c r="S88" s="133"/>
      <c r="T88" s="372"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2" t="s">
        <v>213</v>
      </c>
      <c r="C96" s="149"/>
      <c r="D96" s="372" t="s">
        <v>257</v>
      </c>
      <c r="F96" s="147" t="s">
        <v>377</v>
      </c>
      <c r="G96" s="149"/>
      <c r="H96" s="372" t="s">
        <v>378</v>
      </c>
      <c r="I96" s="149"/>
      <c r="J96" s="372" t="s">
        <v>379</v>
      </c>
      <c r="K96" s="149"/>
      <c r="L96" s="147" t="s">
        <v>380</v>
      </c>
      <c r="M96" s="149"/>
      <c r="N96" s="372" t="s">
        <v>211</v>
      </c>
      <c r="O96" s="149"/>
      <c r="P96" s="147" t="s">
        <v>381</v>
      </c>
      <c r="Q96" s="149"/>
      <c r="R96" s="147" t="s">
        <v>382</v>
      </c>
      <c r="S96" s="149"/>
      <c r="T96" s="372"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2" t="s">
        <v>248</v>
      </c>
      <c r="F104" s="372" t="s">
        <v>230</v>
      </c>
      <c r="G104" s="133"/>
      <c r="H104" s="147" t="s">
        <v>385</v>
      </c>
      <c r="I104" s="133"/>
      <c r="J104" s="372" t="s">
        <v>263</v>
      </c>
      <c r="K104" s="133"/>
      <c r="L104" s="372" t="s">
        <v>266</v>
      </c>
      <c r="M104" s="133"/>
      <c r="N104" s="147" t="s">
        <v>386</v>
      </c>
      <c r="O104" s="133"/>
      <c r="P104" s="147" t="s">
        <v>387</v>
      </c>
      <c r="Q104" s="133"/>
      <c r="R104" s="372"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2" t="s">
        <v>390</v>
      </c>
      <c r="C113" s="149"/>
      <c r="D113" s="147" t="s">
        <v>391</v>
      </c>
      <c r="F113" s="372" t="s">
        <v>392</v>
      </c>
      <c r="G113" s="149"/>
      <c r="H113" s="372" t="s">
        <v>276</v>
      </c>
      <c r="I113" s="149"/>
      <c r="J113" s="372"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2" t="s">
        <v>400</v>
      </c>
      <c r="C120" s="133"/>
      <c r="D120" s="147" t="s">
        <v>401</v>
      </c>
      <c r="F120" s="372" t="s">
        <v>203</v>
      </c>
      <c r="G120" s="133"/>
      <c r="H120" s="147" t="s">
        <v>402</v>
      </c>
      <c r="I120" s="133"/>
      <c r="J120" s="372" t="s">
        <v>280</v>
      </c>
      <c r="K120" s="133"/>
      <c r="L120" s="372" t="s">
        <v>262</v>
      </c>
      <c r="N120" s="147" t="s">
        <v>403</v>
      </c>
      <c r="O120" s="133"/>
      <c r="P120" s="372" t="s">
        <v>404</v>
      </c>
      <c r="Q120" s="133"/>
      <c r="R120" s="147" t="s">
        <v>405</v>
      </c>
      <c r="S120" s="133"/>
      <c r="T120" s="148" t="s">
        <v>406</v>
      </c>
      <c r="U120" s="133"/>
      <c r="V120" s="372"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2" t="s">
        <v>275</v>
      </c>
      <c r="C128" s="191"/>
      <c r="D128" s="372" t="s">
        <v>408</v>
      </c>
      <c r="F128" s="372" t="s">
        <v>409</v>
      </c>
      <c r="H128" s="372" t="s">
        <v>410</v>
      </c>
      <c r="J128" s="372" t="s">
        <v>411</v>
      </c>
      <c r="L128" s="372" t="s">
        <v>265</v>
      </c>
      <c r="N128" s="372" t="s">
        <v>412</v>
      </c>
      <c r="P128" s="372" t="s">
        <v>413</v>
      </c>
      <c r="Q128" s="133"/>
      <c r="R128" s="372" t="s">
        <v>414</v>
      </c>
      <c r="T128" s="372" t="s">
        <v>277</v>
      </c>
      <c r="U128" s="133"/>
      <c r="V128" s="372"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2" t="s">
        <v>417</v>
      </c>
      <c r="C137" s="191"/>
      <c r="D137" s="372" t="s">
        <v>418</v>
      </c>
      <c r="F137" s="372" t="s">
        <v>419</v>
      </c>
      <c r="H137" s="372" t="s">
        <v>420</v>
      </c>
      <c r="J137" s="373" t="s">
        <v>421</v>
      </c>
      <c r="L137" s="372" t="s">
        <v>422</v>
      </c>
      <c r="N137" s="372" t="s">
        <v>423</v>
      </c>
      <c r="P137" s="372" t="s">
        <v>424</v>
      </c>
      <c r="Q137" s="133"/>
      <c r="R137" s="372" t="s">
        <v>425</v>
      </c>
      <c r="T137" s="372" t="s">
        <v>426</v>
      </c>
      <c r="U137" s="133"/>
      <c r="V137" s="372"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2" t="s">
        <v>429</v>
      </c>
      <c r="C146" s="191"/>
      <c r="D146" s="372" t="s">
        <v>430</v>
      </c>
      <c r="F146" s="372" t="s">
        <v>431</v>
      </c>
      <c r="H146" s="372" t="s">
        <v>432</v>
      </c>
      <c r="J146" s="372" t="s">
        <v>433</v>
      </c>
      <c r="L146" s="372" t="s">
        <v>434</v>
      </c>
      <c r="N146" s="373" t="s">
        <v>435</v>
      </c>
      <c r="P146" s="372" t="s">
        <v>436</v>
      </c>
      <c r="Q146" s="133"/>
      <c r="R146" s="372"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2" t="s">
        <v>429</v>
      </c>
      <c r="C155" s="191"/>
      <c r="D155" s="372" t="s">
        <v>430</v>
      </c>
      <c r="F155" s="372" t="s">
        <v>431</v>
      </c>
      <c r="H155" s="372" t="s">
        <v>432</v>
      </c>
      <c r="J155" s="372" t="s">
        <v>433</v>
      </c>
      <c r="L155" s="372" t="s">
        <v>434</v>
      </c>
      <c r="N155" s="373" t="s">
        <v>435</v>
      </c>
      <c r="P155" s="372" t="s">
        <v>436</v>
      </c>
      <c r="Q155" s="133"/>
      <c r="R155" s="372" t="s">
        <v>437</v>
      </c>
      <c r="T155" s="373" t="s">
        <v>438</v>
      </c>
      <c r="U155" s="133"/>
      <c r="V155" s="372"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2" t="s">
        <v>441</v>
      </c>
      <c r="C163" s="191"/>
      <c r="D163" s="372" t="s">
        <v>442</v>
      </c>
      <c r="F163" s="372" t="s">
        <v>443</v>
      </c>
      <c r="H163" s="372" t="s">
        <v>444</v>
      </c>
      <c r="J163" s="372" t="s">
        <v>445</v>
      </c>
      <c r="L163" s="372" t="s">
        <v>446</v>
      </c>
      <c r="N163" s="372" t="s">
        <v>447</v>
      </c>
      <c r="P163" s="372" t="s">
        <v>448</v>
      </c>
      <c r="Q163" s="133"/>
      <c r="R163" s="373" t="s">
        <v>449</v>
      </c>
      <c r="T163" s="372" t="s">
        <v>450</v>
      </c>
      <c r="U163" s="133"/>
      <c r="V163" s="373"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2" t="s">
        <v>453</v>
      </c>
      <c r="C171" s="191"/>
      <c r="D171" s="373" t="s">
        <v>454</v>
      </c>
      <c r="F171" s="372" t="s">
        <v>455</v>
      </c>
      <c r="H171" s="373" t="s">
        <v>456</v>
      </c>
      <c r="J171" s="373" t="s">
        <v>457</v>
      </c>
      <c r="L171" s="372" t="s">
        <v>458</v>
      </c>
      <c r="N171" s="372" t="s">
        <v>459</v>
      </c>
      <c r="P171" s="372" t="s">
        <v>460</v>
      </c>
      <c r="Q171" s="133"/>
      <c r="R171" s="372" t="s">
        <v>461</v>
      </c>
      <c r="T171" s="372" t="s">
        <v>462</v>
      </c>
      <c r="U171" s="133"/>
      <c r="V171" s="373"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2"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1892"/>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1893"/>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1894"/>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397"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21875" defaultRowHeight="13.2"/>
  <cols>
    <col min="1" max="2" width="9.21875" style="133"/>
    <col min="3" max="3" width="7.21875" style="133" customWidth="1"/>
    <col min="4" max="4" width="10.5546875" style="133" customWidth="1"/>
    <col min="5" max="21" width="7.21875" style="133" customWidth="1"/>
    <col min="22" max="22" width="9.21875" style="133"/>
    <col min="23" max="23" width="12.5546875" style="170" customWidth="1"/>
    <col min="24" max="24" width="9.21875" style="133"/>
    <col min="25" max="25" width="13.77734375" style="133" customWidth="1"/>
    <col min="26" max="28" width="9.21875" style="133"/>
    <col min="29" max="29" width="10.21875" style="133" customWidth="1"/>
    <col min="30" max="30" width="9.21875" style="133"/>
    <col min="31" max="31" width="10" style="133" customWidth="1"/>
    <col min="32" max="16384" width="9.21875" style="133"/>
  </cols>
  <sheetData>
    <row r="1" spans="1:31" ht="13.8">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3.8">
      <c r="B2" s="247"/>
      <c r="C2" s="1901" t="s">
        <v>284</v>
      </c>
      <c r="D2" s="1902"/>
      <c r="E2" s="1902"/>
      <c r="F2" s="1902"/>
      <c r="G2" s="1902"/>
      <c r="H2" s="1902"/>
      <c r="I2" s="1902"/>
      <c r="J2" s="1902"/>
      <c r="K2" s="1902"/>
      <c r="L2" s="1902"/>
      <c r="M2" s="1902"/>
      <c r="N2" s="1902"/>
      <c r="O2" s="1902"/>
      <c r="P2" s="1902"/>
      <c r="Q2" s="1902"/>
      <c r="R2" s="1902"/>
      <c r="S2" s="1902"/>
      <c r="T2" s="1902"/>
      <c r="U2" s="1902"/>
      <c r="V2" s="1903"/>
      <c r="W2" s="264"/>
    </row>
    <row r="3" spans="1:31" ht="13.8">
      <c r="B3" s="247"/>
      <c r="C3" s="1925" t="s">
        <v>285</v>
      </c>
      <c r="D3" s="1926"/>
      <c r="E3" s="1926"/>
      <c r="F3" s="1926"/>
      <c r="G3" s="1926"/>
      <c r="H3" s="1926"/>
      <c r="I3" s="1926"/>
      <c r="J3" s="1926"/>
      <c r="K3" s="1926"/>
      <c r="L3" s="1926"/>
      <c r="M3" s="1926"/>
      <c r="N3" s="1926"/>
      <c r="O3" s="1926"/>
      <c r="P3" s="1926"/>
      <c r="Q3" s="1926"/>
      <c r="R3" s="1926"/>
      <c r="S3" s="1926"/>
      <c r="T3" s="1926"/>
      <c r="U3" s="1926"/>
      <c r="V3" s="1927"/>
      <c r="W3" s="264"/>
    </row>
    <row r="4" spans="1:31" ht="13.8">
      <c r="B4" s="247"/>
      <c r="C4" s="127"/>
      <c r="D4" s="127"/>
      <c r="E4" s="127"/>
      <c r="F4" s="127"/>
      <c r="G4" s="127"/>
      <c r="H4" s="127"/>
      <c r="I4" s="127"/>
      <c r="J4" s="127"/>
      <c r="K4" s="127"/>
      <c r="L4" s="127"/>
      <c r="M4" s="127"/>
      <c r="N4" s="127"/>
      <c r="O4" s="127"/>
      <c r="P4" s="127"/>
      <c r="Q4" s="127"/>
      <c r="R4" s="127"/>
      <c r="S4" s="127"/>
      <c r="T4" s="127"/>
      <c r="U4" s="127"/>
      <c r="V4" s="127"/>
      <c r="W4" s="264"/>
    </row>
    <row r="5" spans="1:31" ht="13.8">
      <c r="B5" s="247"/>
      <c r="C5" s="1896" t="s">
        <v>286</v>
      </c>
      <c r="D5" s="1896"/>
      <c r="E5" s="127"/>
      <c r="F5" s="1897" t="s">
        <v>287</v>
      </c>
      <c r="G5" s="1898"/>
      <c r="H5" s="1890" t="s">
        <v>288</v>
      </c>
      <c r="I5" s="1891" t="s">
        <v>289</v>
      </c>
      <c r="J5" s="1891" t="s">
        <v>290</v>
      </c>
      <c r="K5" s="1891"/>
      <c r="L5" s="1891"/>
      <c r="M5" s="128" t="s">
        <v>291</v>
      </c>
      <c r="N5" s="1907" t="s">
        <v>292</v>
      </c>
      <c r="O5" s="1908"/>
      <c r="P5" s="1909"/>
      <c r="Q5" s="1891" t="s">
        <v>293</v>
      </c>
      <c r="R5" s="1891"/>
      <c r="S5" s="1891"/>
      <c r="T5" s="1910"/>
      <c r="U5" s="1910"/>
      <c r="V5" s="1910"/>
      <c r="W5" s="264"/>
    </row>
    <row r="6" spans="1:31" ht="13.8">
      <c r="B6" s="247"/>
      <c r="C6" s="1896"/>
      <c r="D6" s="1896"/>
      <c r="E6" s="127"/>
      <c r="F6" s="1899"/>
      <c r="G6" s="1900"/>
      <c r="H6" s="1890"/>
      <c r="I6" s="1891"/>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05" customHeight="1">
      <c r="B7" s="247"/>
      <c r="C7" s="127"/>
      <c r="D7" s="127"/>
      <c r="E7" s="127"/>
      <c r="F7" s="1888"/>
      <c r="G7" s="1889"/>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3.8">
      <c r="B8" s="247"/>
      <c r="C8" s="127"/>
      <c r="D8" s="127"/>
      <c r="E8" s="127"/>
      <c r="F8" s="127"/>
      <c r="G8" s="127"/>
      <c r="H8" s="127"/>
      <c r="I8" s="127" t="s">
        <v>500</v>
      </c>
      <c r="J8" s="127"/>
      <c r="K8" s="127"/>
      <c r="L8" s="127"/>
      <c r="M8" s="127"/>
      <c r="N8" s="127"/>
      <c r="O8" s="127"/>
      <c r="P8" s="127"/>
      <c r="Q8" s="127"/>
      <c r="R8" s="127"/>
      <c r="S8" s="127"/>
      <c r="T8" s="127"/>
      <c r="U8" s="127"/>
      <c r="V8" s="127"/>
      <c r="W8" s="264"/>
    </row>
    <row r="9" spans="1:31" ht="13.8">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c r="B14" s="209"/>
      <c r="C14" s="144" t="s">
        <v>505</v>
      </c>
      <c r="D14" s="252"/>
      <c r="E14" s="144" t="s">
        <v>506</v>
      </c>
      <c r="F14" s="252"/>
      <c r="G14" s="144" t="s">
        <v>507</v>
      </c>
      <c r="H14" s="252"/>
      <c r="I14" s="144" t="s">
        <v>508</v>
      </c>
      <c r="J14" s="252"/>
      <c r="K14" s="374" t="s">
        <v>509</v>
      </c>
      <c r="L14" s="259"/>
      <c r="M14" s="375" t="s">
        <v>510</v>
      </c>
      <c r="O14" s="376" t="s">
        <v>511</v>
      </c>
      <c r="Q14" s="376" t="s">
        <v>512</v>
      </c>
      <c r="S14" s="376" t="s">
        <v>513</v>
      </c>
      <c r="U14" s="376" t="s">
        <v>514</v>
      </c>
      <c r="W14" s="236"/>
      <c r="X14" s="133">
        <f>COUNTIF(C12:U12,"ROW")</f>
        <v>0</v>
      </c>
      <c r="Y14" s="133">
        <v>0</v>
      </c>
      <c r="Z14" s="133">
        <v>0</v>
      </c>
      <c r="AB14" s="133" t="s">
        <v>214</v>
      </c>
    </row>
    <row r="15" spans="1:31">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c r="B22" s="209"/>
      <c r="C22" s="376" t="s">
        <v>516</v>
      </c>
      <c r="E22" s="376" t="s">
        <v>517</v>
      </c>
      <c r="G22" s="377" t="s">
        <v>518</v>
      </c>
      <c r="I22" s="376" t="s">
        <v>519</v>
      </c>
      <c r="K22" s="377" t="s">
        <v>520</v>
      </c>
      <c r="M22" s="376" t="s">
        <v>521</v>
      </c>
      <c r="O22" s="376" t="s">
        <v>522</v>
      </c>
      <c r="Q22" s="147" t="s">
        <v>523</v>
      </c>
      <c r="R22" s="143"/>
      <c r="S22" s="147" t="s">
        <v>524</v>
      </c>
      <c r="U22" s="149" t="s">
        <v>525</v>
      </c>
      <c r="W22" s="236"/>
      <c r="X22" s="133">
        <f>COUNTIF(C20:U20,"ROW")</f>
        <v>0</v>
      </c>
      <c r="Y22" s="133">
        <v>0</v>
      </c>
      <c r="Z22" s="133">
        <v>0</v>
      </c>
      <c r="AB22" s="133" t="s">
        <v>214</v>
      </c>
    </row>
    <row r="23" spans="1:31">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c r="B30" s="209"/>
      <c r="C30" s="149" t="s">
        <v>528</v>
      </c>
      <c r="D30" s="149"/>
      <c r="E30" s="149" t="s">
        <v>529</v>
      </c>
      <c r="F30" s="149"/>
      <c r="G30" s="149" t="s">
        <v>530</v>
      </c>
      <c r="H30" s="149"/>
      <c r="I30" s="378" t="s">
        <v>531</v>
      </c>
      <c r="J30" s="149"/>
      <c r="K30" s="378" t="s">
        <v>532</v>
      </c>
      <c r="L30" s="149"/>
      <c r="M30" s="378" t="s">
        <v>533</v>
      </c>
      <c r="N30" s="149"/>
      <c r="O30" s="147" t="s">
        <v>534</v>
      </c>
      <c r="P30" s="149"/>
      <c r="Q30" s="379" t="s">
        <v>535</v>
      </c>
      <c r="R30" s="149"/>
      <c r="S30" s="379" t="s">
        <v>536</v>
      </c>
      <c r="T30" s="149"/>
      <c r="U30" s="379" t="s">
        <v>537</v>
      </c>
      <c r="W30" s="236"/>
      <c r="X30" s="133">
        <f>COUNTIF(C28:U28,"ROW")</f>
        <v>0</v>
      </c>
      <c r="Y30" s="133">
        <v>0</v>
      </c>
      <c r="Z30" s="133">
        <v>0</v>
      </c>
      <c r="AB30" s="133" t="s">
        <v>214</v>
      </c>
    </row>
    <row r="31" spans="1:31">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c r="B38" s="209"/>
      <c r="C38" s="379" t="s">
        <v>538</v>
      </c>
      <c r="D38" s="149"/>
      <c r="E38" s="379" t="s">
        <v>539</v>
      </c>
      <c r="F38" s="149"/>
      <c r="G38" s="379" t="s">
        <v>540</v>
      </c>
      <c r="H38" s="149"/>
      <c r="I38" s="379" t="s">
        <v>541</v>
      </c>
      <c r="J38" s="149"/>
      <c r="K38" s="147" t="s">
        <v>542</v>
      </c>
      <c r="L38" s="149"/>
      <c r="M38" s="379" t="s">
        <v>543</v>
      </c>
      <c r="N38" s="149"/>
      <c r="O38" s="379" t="s">
        <v>544</v>
      </c>
      <c r="P38" s="149"/>
      <c r="Q38" s="379" t="s">
        <v>545</v>
      </c>
      <c r="R38" s="149"/>
      <c r="S38" s="379" t="s">
        <v>546</v>
      </c>
      <c r="T38" s="149"/>
      <c r="U38" s="379" t="s">
        <v>547</v>
      </c>
      <c r="W38" s="236"/>
      <c r="X38" s="133">
        <f>COUNTIF(C36:U36,"ROW")</f>
        <v>0</v>
      </c>
      <c r="Y38" s="133">
        <v>0</v>
      </c>
      <c r="Z38" s="133">
        <v>0</v>
      </c>
      <c r="AB38" s="133" t="s">
        <v>214</v>
      </c>
    </row>
    <row r="39" spans="1:31">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c r="B46" s="209"/>
      <c r="C46" s="379" t="s">
        <v>548</v>
      </c>
      <c r="D46" s="149"/>
      <c r="E46" s="147" t="s">
        <v>549</v>
      </c>
      <c r="F46" s="149"/>
      <c r="G46" s="379" t="s">
        <v>550</v>
      </c>
      <c r="H46" s="149"/>
      <c r="I46" s="379" t="s">
        <v>551</v>
      </c>
      <c r="J46" s="149"/>
      <c r="K46" s="379" t="s">
        <v>552</v>
      </c>
      <c r="L46" s="149"/>
      <c r="M46" s="379" t="s">
        <v>553</v>
      </c>
      <c r="N46" s="149"/>
      <c r="O46" s="379" t="s">
        <v>554</v>
      </c>
      <c r="P46" s="149"/>
      <c r="Q46" s="379" t="s">
        <v>555</v>
      </c>
      <c r="R46" s="149"/>
      <c r="S46" s="379" t="s">
        <v>556</v>
      </c>
      <c r="T46" s="149"/>
      <c r="U46" s="379" t="s">
        <v>557</v>
      </c>
      <c r="W46" s="236"/>
      <c r="X46" s="133">
        <f>COUNTIF(C44:U44,"ROW")</f>
        <v>0</v>
      </c>
      <c r="Y46" s="133">
        <v>0</v>
      </c>
      <c r="Z46" s="133">
        <v>0</v>
      </c>
      <c r="AB46" s="133" t="s">
        <v>214</v>
      </c>
    </row>
    <row r="47" spans="1:31">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c r="B54" s="209"/>
      <c r="C54" s="379" t="s">
        <v>558</v>
      </c>
      <c r="D54" s="149"/>
      <c r="E54" s="147" t="s">
        <v>559</v>
      </c>
      <c r="F54" s="149"/>
      <c r="G54" s="379" t="s">
        <v>560</v>
      </c>
      <c r="H54" s="149"/>
      <c r="I54" s="147" t="s">
        <v>561</v>
      </c>
      <c r="J54" s="149"/>
      <c r="K54" s="379" t="s">
        <v>562</v>
      </c>
      <c r="L54" s="149"/>
      <c r="M54" s="379" t="s">
        <v>563</v>
      </c>
      <c r="N54" s="149"/>
      <c r="O54" s="379" t="s">
        <v>564</v>
      </c>
      <c r="P54" s="149"/>
      <c r="Q54" s="379" t="s">
        <v>565</v>
      </c>
      <c r="R54" s="149"/>
      <c r="S54" s="379" t="s">
        <v>566</v>
      </c>
      <c r="T54" s="149"/>
      <c r="U54" s="379" t="s">
        <v>567</v>
      </c>
      <c r="W54" s="236"/>
      <c r="X54" s="133">
        <f>COUNTIF(C52:U52,"ROW")</f>
        <v>0</v>
      </c>
      <c r="Y54" s="133">
        <v>0</v>
      </c>
      <c r="Z54" s="133">
        <v>0</v>
      </c>
      <c r="AB54" s="133" t="s">
        <v>214</v>
      </c>
    </row>
    <row r="55" spans="1:31">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c r="B62" s="209"/>
      <c r="C62" s="379" t="s">
        <v>568</v>
      </c>
      <c r="D62" s="149"/>
      <c r="E62" s="379" t="s">
        <v>569</v>
      </c>
      <c r="F62" s="258"/>
      <c r="G62" s="147" t="s">
        <v>570</v>
      </c>
      <c r="H62" s="258"/>
      <c r="I62" s="379" t="s">
        <v>571</v>
      </c>
      <c r="J62" s="149"/>
      <c r="K62" s="379" t="s">
        <v>572</v>
      </c>
      <c r="L62" s="149"/>
      <c r="M62" s="379" t="s">
        <v>573</v>
      </c>
      <c r="N62" s="149"/>
      <c r="O62" s="379" t="s">
        <v>574</v>
      </c>
      <c r="P62" s="149"/>
      <c r="Q62" s="147" t="s">
        <v>575</v>
      </c>
      <c r="R62" s="149"/>
      <c r="S62" s="147" t="s">
        <v>576</v>
      </c>
      <c r="U62" s="379" t="s">
        <v>577</v>
      </c>
      <c r="V62" s="149"/>
      <c r="W62" s="236"/>
      <c r="X62" s="133">
        <f>COUNTIF(C60:U60,"ROW")</f>
        <v>0</v>
      </c>
      <c r="Y62" s="133">
        <v>0</v>
      </c>
      <c r="Z62" s="133">
        <v>0</v>
      </c>
      <c r="AB62" s="133" t="s">
        <v>214</v>
      </c>
    </row>
    <row r="63" spans="1:31">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c r="B71" s="209"/>
      <c r="C71" s="379" t="s">
        <v>579</v>
      </c>
      <c r="D71" s="149"/>
      <c r="E71" s="379" t="s">
        <v>580</v>
      </c>
      <c r="F71" s="149"/>
      <c r="G71" s="147" t="s">
        <v>581</v>
      </c>
      <c r="H71" s="149"/>
      <c r="I71" s="379" t="s">
        <v>582</v>
      </c>
      <c r="J71" s="149"/>
      <c r="K71" s="379" t="s">
        <v>583</v>
      </c>
      <c r="L71" s="149"/>
      <c r="M71" s="379" t="s">
        <v>584</v>
      </c>
      <c r="N71" s="149"/>
      <c r="O71" s="379" t="s">
        <v>585</v>
      </c>
      <c r="P71" s="149"/>
      <c r="Q71" s="379" t="s">
        <v>586</v>
      </c>
      <c r="R71" s="149"/>
      <c r="S71" s="379" t="s">
        <v>587</v>
      </c>
      <c r="U71" s="379" t="s">
        <v>588</v>
      </c>
      <c r="V71" s="149"/>
      <c r="W71" s="236"/>
      <c r="X71" s="133">
        <f>COUNTIF(C69:U69,"ROW")</f>
        <v>0</v>
      </c>
      <c r="Y71" s="133">
        <v>0</v>
      </c>
      <c r="Z71" s="133">
        <v>0</v>
      </c>
      <c r="AB71" s="133" t="s">
        <v>214</v>
      </c>
    </row>
    <row r="72" spans="1:31">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c r="B80" s="209"/>
      <c r="C80" s="379" t="s">
        <v>589</v>
      </c>
      <c r="D80" s="149"/>
      <c r="E80" s="147" t="s">
        <v>590</v>
      </c>
      <c r="F80" s="149"/>
      <c r="G80" s="379" t="s">
        <v>591</v>
      </c>
      <c r="H80" s="149"/>
      <c r="I80" s="379" t="s">
        <v>592</v>
      </c>
      <c r="J80" s="149"/>
      <c r="K80" s="379" t="s">
        <v>593</v>
      </c>
      <c r="L80" s="149"/>
      <c r="M80" s="147" t="s">
        <v>594</v>
      </c>
      <c r="N80" s="149"/>
      <c r="O80" s="147" t="s">
        <v>595</v>
      </c>
      <c r="P80" s="149"/>
      <c r="Q80" s="147" t="s">
        <v>596</v>
      </c>
      <c r="R80" s="149"/>
      <c r="S80" s="379" t="s">
        <v>597</v>
      </c>
      <c r="U80" s="379" t="s">
        <v>598</v>
      </c>
      <c r="V80" s="149"/>
      <c r="W80" s="236"/>
      <c r="X80" s="133">
        <f>COUNTIF(C78:U78,"ROW")</f>
        <v>0</v>
      </c>
      <c r="Y80" s="133">
        <v>0</v>
      </c>
      <c r="Z80" s="133">
        <v>0</v>
      </c>
      <c r="AB80" s="133" t="s">
        <v>214</v>
      </c>
    </row>
    <row r="81" spans="1:31">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c r="B89" s="209"/>
      <c r="C89" s="379" t="s">
        <v>599</v>
      </c>
      <c r="D89" s="149"/>
      <c r="E89" s="379" t="s">
        <v>600</v>
      </c>
      <c r="F89" s="149"/>
      <c r="G89" s="379" t="s">
        <v>601</v>
      </c>
      <c r="H89" s="149"/>
      <c r="I89" s="147" t="s">
        <v>602</v>
      </c>
      <c r="J89" s="149"/>
      <c r="K89" s="379" t="s">
        <v>603</v>
      </c>
      <c r="L89" s="149"/>
      <c r="M89" s="379" t="s">
        <v>604</v>
      </c>
      <c r="N89" s="149"/>
      <c r="O89" s="379" t="s">
        <v>605</v>
      </c>
      <c r="P89" s="149"/>
      <c r="Q89" s="147" t="s">
        <v>606</v>
      </c>
      <c r="R89" s="149"/>
      <c r="S89" s="379" t="s">
        <v>607</v>
      </c>
      <c r="U89" s="379" t="s">
        <v>608</v>
      </c>
      <c r="V89" s="149"/>
      <c r="W89" s="236"/>
      <c r="X89" s="133">
        <f>COUNTIF(C87:U87,"ROW")</f>
        <v>0</v>
      </c>
      <c r="Y89" s="133">
        <v>0</v>
      </c>
      <c r="Z89" s="133">
        <v>0</v>
      </c>
      <c r="AB89" s="133" t="s">
        <v>214</v>
      </c>
    </row>
    <row r="90" spans="1:31">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c r="B98" s="209"/>
      <c r="C98" s="147" t="s">
        <v>609</v>
      </c>
      <c r="D98" s="143"/>
      <c r="E98" s="147" t="s">
        <v>610</v>
      </c>
      <c r="F98" s="143"/>
      <c r="G98" s="147" t="s">
        <v>611</v>
      </c>
      <c r="H98" s="149"/>
      <c r="I98" s="379" t="s">
        <v>612</v>
      </c>
      <c r="J98" s="149"/>
      <c r="K98" s="147" t="s">
        <v>613</v>
      </c>
      <c r="L98" s="149"/>
      <c r="M98" s="379" t="s">
        <v>614</v>
      </c>
      <c r="N98" s="149"/>
      <c r="O98" s="379" t="s">
        <v>615</v>
      </c>
      <c r="P98" s="149"/>
      <c r="Q98" s="379" t="s">
        <v>616</v>
      </c>
      <c r="R98" s="149"/>
      <c r="S98" s="379" t="s">
        <v>617</v>
      </c>
      <c r="U98" s="379" t="s">
        <v>618</v>
      </c>
      <c r="V98" s="149"/>
      <c r="W98" s="236"/>
      <c r="X98" s="133">
        <f>COUNTIF(C96:U96,"ROW")</f>
        <v>0</v>
      </c>
      <c r="Y98" s="133">
        <v>0</v>
      </c>
      <c r="Z98" s="133">
        <v>0</v>
      </c>
      <c r="AB98" s="133" t="s">
        <v>214</v>
      </c>
    </row>
    <row r="99" spans="1:31">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c r="B107" s="209"/>
      <c r="C107" s="379" t="s">
        <v>619</v>
      </c>
      <c r="D107" s="149"/>
      <c r="E107" s="147" t="s">
        <v>620</v>
      </c>
      <c r="F107" s="149"/>
      <c r="G107" s="379" t="s">
        <v>621</v>
      </c>
      <c r="H107" s="149"/>
      <c r="I107" s="379" t="s">
        <v>622</v>
      </c>
      <c r="J107" s="149"/>
      <c r="K107" s="147" t="s">
        <v>623</v>
      </c>
      <c r="L107" s="149"/>
      <c r="M107" s="379" t="s">
        <v>624</v>
      </c>
      <c r="N107" s="149"/>
      <c r="O107" s="379" t="s">
        <v>625</v>
      </c>
      <c r="P107" s="149"/>
      <c r="Q107" s="379" t="s">
        <v>626</v>
      </c>
      <c r="R107" s="149"/>
      <c r="S107" s="379" t="s">
        <v>627</v>
      </c>
      <c r="U107" s="147" t="s">
        <v>628</v>
      </c>
      <c r="V107" s="149"/>
      <c r="W107" s="236"/>
      <c r="X107" s="133">
        <f>COUNTIF(C105:U105,"ROW")</f>
        <v>0</v>
      </c>
      <c r="Y107" s="133">
        <v>0</v>
      </c>
      <c r="Z107" s="133">
        <v>0</v>
      </c>
      <c r="AB107" s="133" t="s">
        <v>214</v>
      </c>
    </row>
    <row r="108" spans="1:31">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c r="B116" s="132"/>
      <c r="C116" s="379" t="s">
        <v>629</v>
      </c>
      <c r="D116" s="149"/>
      <c r="E116" s="379" t="s">
        <v>630</v>
      </c>
      <c r="F116" s="149"/>
      <c r="G116" s="147" t="s">
        <v>631</v>
      </c>
      <c r="H116" s="149"/>
      <c r="I116" s="379" t="s">
        <v>632</v>
      </c>
      <c r="J116" s="149"/>
      <c r="K116" s="379" t="s">
        <v>633</v>
      </c>
      <c r="L116" s="149"/>
      <c r="M116" s="379" t="s">
        <v>634</v>
      </c>
      <c r="N116" s="149"/>
      <c r="O116" s="147" t="s">
        <v>635</v>
      </c>
      <c r="P116" s="149"/>
      <c r="Q116" s="147" t="s">
        <v>636</v>
      </c>
      <c r="R116" s="149"/>
      <c r="S116" s="379" t="s">
        <v>637</v>
      </c>
      <c r="U116" s="379" t="s">
        <v>638</v>
      </c>
      <c r="V116" s="149"/>
      <c r="W116" s="177"/>
      <c r="X116" s="133">
        <f>COUNTIF(C114:U114,"ROW")</f>
        <v>3</v>
      </c>
      <c r="Y116" s="133">
        <v>0</v>
      </c>
      <c r="Z116" s="133">
        <v>0</v>
      </c>
      <c r="AB116" s="133" t="s">
        <v>214</v>
      </c>
    </row>
    <row r="117" spans="1:31">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c r="B125" s="132"/>
      <c r="C125" s="379" t="s">
        <v>639</v>
      </c>
      <c r="D125" s="149"/>
      <c r="E125" s="147" t="s">
        <v>640</v>
      </c>
      <c r="F125" s="149"/>
      <c r="G125" s="147" t="s">
        <v>641</v>
      </c>
      <c r="H125" s="149"/>
      <c r="I125" s="379" t="s">
        <v>642</v>
      </c>
      <c r="J125" s="149"/>
      <c r="K125" s="147" t="s">
        <v>643</v>
      </c>
      <c r="L125" s="149"/>
      <c r="M125" s="379" t="s">
        <v>644</v>
      </c>
      <c r="N125" s="149"/>
      <c r="O125" s="147" t="s">
        <v>645</v>
      </c>
      <c r="P125" s="149"/>
      <c r="Q125" s="379" t="s">
        <v>646</v>
      </c>
      <c r="R125" s="149"/>
      <c r="S125" s="379" t="s">
        <v>647</v>
      </c>
      <c r="T125" s="149"/>
      <c r="U125" s="147" t="s">
        <v>648</v>
      </c>
      <c r="W125" s="177"/>
      <c r="X125" s="133">
        <f>COUNTIF(C123:U123,"ROW")</f>
        <v>0</v>
      </c>
      <c r="Y125" s="133">
        <v>0</v>
      </c>
      <c r="Z125" s="133">
        <v>0</v>
      </c>
      <c r="AB125" s="133" t="s">
        <v>214</v>
      </c>
    </row>
    <row r="126" spans="1:31">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c r="B134" s="132"/>
      <c r="C134" s="379" t="s">
        <v>649</v>
      </c>
      <c r="D134" s="149"/>
      <c r="E134" s="147" t="s">
        <v>650</v>
      </c>
      <c r="F134" s="149"/>
      <c r="G134" s="379" t="s">
        <v>651</v>
      </c>
      <c r="H134" s="149"/>
      <c r="I134" s="379" t="s">
        <v>652</v>
      </c>
      <c r="J134" s="149"/>
      <c r="K134" s="379" t="s">
        <v>653</v>
      </c>
      <c r="L134" s="149"/>
      <c r="M134" s="147" t="s">
        <v>654</v>
      </c>
      <c r="N134" s="149"/>
      <c r="O134" s="379" t="s">
        <v>655</v>
      </c>
      <c r="P134" s="149"/>
      <c r="Q134" s="379" t="s">
        <v>656</v>
      </c>
      <c r="R134" s="149"/>
      <c r="S134" s="379" t="s">
        <v>657</v>
      </c>
      <c r="T134" s="149"/>
      <c r="U134" s="379" t="s">
        <v>658</v>
      </c>
      <c r="W134" s="177"/>
      <c r="X134" s="133">
        <f>COUNTIF(C132:U132,"ROW")</f>
        <v>0</v>
      </c>
      <c r="Y134" s="133">
        <v>0</v>
      </c>
      <c r="Z134" s="133">
        <v>0</v>
      </c>
      <c r="AB134" s="133" t="s">
        <v>214</v>
      </c>
    </row>
    <row r="135" spans="1:31">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c r="B142" s="132"/>
      <c r="C142" s="379" t="s">
        <v>659</v>
      </c>
      <c r="D142" s="149"/>
      <c r="E142" s="147" t="s">
        <v>660</v>
      </c>
      <c r="F142" s="149"/>
      <c r="G142" s="379" t="s">
        <v>661</v>
      </c>
      <c r="H142" s="149"/>
      <c r="I142" s="379" t="s">
        <v>662</v>
      </c>
      <c r="J142" s="149"/>
      <c r="K142" s="147" t="s">
        <v>663</v>
      </c>
      <c r="L142" s="149"/>
      <c r="M142" s="379" t="s">
        <v>664</v>
      </c>
      <c r="N142" s="149"/>
      <c r="O142" s="379" t="s">
        <v>665</v>
      </c>
      <c r="P142" s="149"/>
      <c r="Q142" s="379" t="s">
        <v>666</v>
      </c>
      <c r="R142" s="149"/>
      <c r="S142" s="147" t="s">
        <v>667</v>
      </c>
      <c r="T142" s="149"/>
      <c r="U142" s="379" t="s">
        <v>668</v>
      </c>
      <c r="W142" s="177"/>
      <c r="X142" s="133">
        <f>COUNTIF(C140:U140,"ROW")</f>
        <v>0</v>
      </c>
      <c r="Y142" s="133">
        <v>0</v>
      </c>
      <c r="Z142" s="133">
        <v>0</v>
      </c>
      <c r="AB142" s="133" t="s">
        <v>214</v>
      </c>
    </row>
    <row r="143" spans="1:31">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c r="B150" s="132"/>
      <c r="C150" s="376" t="s">
        <v>669</v>
      </c>
      <c r="E150" s="376" t="s">
        <v>670</v>
      </c>
      <c r="G150" s="376" t="s">
        <v>671</v>
      </c>
      <c r="I150" s="376" t="s">
        <v>672</v>
      </c>
      <c r="K150" s="376" t="s">
        <v>673</v>
      </c>
      <c r="M150" s="376" t="s">
        <v>674</v>
      </c>
      <c r="O150" s="144" t="s">
        <v>675</v>
      </c>
      <c r="Q150" s="144" t="s">
        <v>676</v>
      </c>
      <c r="S150" s="376" t="s">
        <v>677</v>
      </c>
      <c r="U150" s="144" t="s">
        <v>678</v>
      </c>
      <c r="W150" s="177"/>
      <c r="X150" s="133">
        <f>COUNTIF(C148:U148,"ROW")</f>
        <v>0</v>
      </c>
      <c r="Y150" s="133">
        <v>0</v>
      </c>
      <c r="Z150" s="133">
        <v>0</v>
      </c>
      <c r="AB150" s="133" t="s">
        <v>214</v>
      </c>
    </row>
    <row r="151" spans="1:31">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c r="B158" s="132"/>
      <c r="C158" s="376" t="s">
        <v>679</v>
      </c>
      <c r="E158" s="376" t="s">
        <v>680</v>
      </c>
      <c r="G158" s="376" t="s">
        <v>681</v>
      </c>
      <c r="I158" s="376" t="s">
        <v>682</v>
      </c>
      <c r="K158" s="144" t="s">
        <v>683</v>
      </c>
      <c r="M158" s="144" t="s">
        <v>684</v>
      </c>
      <c r="O158" s="380" t="s">
        <v>685</v>
      </c>
      <c r="Q158" s="380" t="s">
        <v>686</v>
      </c>
      <c r="S158" s="144" t="s">
        <v>687</v>
      </c>
      <c r="U158" s="144" t="s">
        <v>688</v>
      </c>
      <c r="W158" s="177"/>
      <c r="X158" s="133">
        <f>COUNTIF(C156:U156,"ROW")</f>
        <v>0</v>
      </c>
      <c r="Y158" s="133">
        <v>0</v>
      </c>
      <c r="Z158" s="133">
        <v>0</v>
      </c>
      <c r="AB158" s="133" t="s">
        <v>214</v>
      </c>
    </row>
    <row r="159" spans="1:31">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c r="B167" s="132"/>
      <c r="C167" s="144" t="s">
        <v>296</v>
      </c>
      <c r="D167" s="143"/>
      <c r="E167" s="144" t="s">
        <v>296</v>
      </c>
      <c r="F167" s="145"/>
      <c r="G167" s="370" t="s">
        <v>258</v>
      </c>
      <c r="H167" s="145"/>
      <c r="I167" s="370" t="s">
        <v>259</v>
      </c>
      <c r="J167" s="145"/>
      <c r="K167" s="370" t="s">
        <v>297</v>
      </c>
      <c r="M167" s="144" t="s">
        <v>298</v>
      </c>
      <c r="O167" s="370" t="s">
        <v>299</v>
      </c>
      <c r="Q167" s="144" t="s">
        <v>300</v>
      </c>
      <c r="S167" s="144" t="s">
        <v>301</v>
      </c>
      <c r="U167" s="370" t="s">
        <v>302</v>
      </c>
      <c r="W167" s="177"/>
    </row>
    <row r="168" spans="1:31">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c r="B176" s="132"/>
      <c r="C176" s="370" t="s">
        <v>306</v>
      </c>
      <c r="E176" s="370" t="s">
        <v>307</v>
      </c>
      <c r="G176" s="144" t="s">
        <v>308</v>
      </c>
      <c r="I176" s="144" t="s">
        <v>309</v>
      </c>
      <c r="K176" s="370" t="s">
        <v>310</v>
      </c>
      <c r="M176" s="370" t="s">
        <v>311</v>
      </c>
      <c r="O176" s="370" t="s">
        <v>312</v>
      </c>
      <c r="Q176" s="370" t="s">
        <v>313</v>
      </c>
      <c r="S176" s="370" t="s">
        <v>314</v>
      </c>
      <c r="U176" s="144" t="s">
        <v>315</v>
      </c>
      <c r="W176" s="177"/>
    </row>
    <row r="177" spans="1:31">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c r="B185" s="132"/>
      <c r="C185" s="144" t="s">
        <v>319</v>
      </c>
      <c r="E185" s="144" t="s">
        <v>320</v>
      </c>
      <c r="G185" s="370" t="s">
        <v>321</v>
      </c>
      <c r="I185" s="144" t="s">
        <v>322</v>
      </c>
      <c r="K185" s="370" t="s">
        <v>323</v>
      </c>
      <c r="M185" s="370" t="s">
        <v>324</v>
      </c>
      <c r="O185" s="370" t="s">
        <v>325</v>
      </c>
      <c r="Q185" s="144" t="s">
        <v>326</v>
      </c>
      <c r="S185" s="370" t="s">
        <v>267</v>
      </c>
      <c r="U185" s="144" t="s">
        <v>327</v>
      </c>
      <c r="W185" s="177"/>
    </row>
    <row r="186" spans="1:31">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c r="B187" s="132"/>
      <c r="G187" s="160" t="s">
        <v>317</v>
      </c>
      <c r="I187" s="144"/>
      <c r="K187" s="1914" t="s">
        <v>689</v>
      </c>
      <c r="L187" s="1915"/>
      <c r="M187" s="1915"/>
      <c r="N187" s="1915"/>
      <c r="O187" s="1915"/>
      <c r="P187" s="1915"/>
      <c r="Q187" s="1915"/>
      <c r="R187" s="1915"/>
      <c r="S187" s="1915"/>
      <c r="T187" s="1915"/>
      <c r="U187" s="1924"/>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c r="B194" s="132"/>
      <c r="C194" s="370" t="s">
        <v>332</v>
      </c>
      <c r="E194" s="370" t="s">
        <v>333</v>
      </c>
      <c r="G194" s="370" t="s">
        <v>334</v>
      </c>
      <c r="I194" s="370" t="s">
        <v>268</v>
      </c>
      <c r="K194" s="370" t="s">
        <v>269</v>
      </c>
      <c r="M194" s="144" t="s">
        <v>335</v>
      </c>
      <c r="O194" s="370" t="s">
        <v>336</v>
      </c>
      <c r="Q194" s="370" t="s">
        <v>690</v>
      </c>
      <c r="S194" s="144" t="s">
        <v>337</v>
      </c>
      <c r="U194" s="370" t="s">
        <v>338</v>
      </c>
      <c r="W194" s="177"/>
    </row>
    <row r="195" spans="1:31">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1914" t="s">
        <v>689</v>
      </c>
      <c r="D196" s="1915"/>
      <c r="E196" s="1915"/>
      <c r="F196" s="1915"/>
      <c r="G196" s="1915"/>
      <c r="H196" s="1915"/>
      <c r="I196" s="1915"/>
      <c r="J196" s="1915"/>
      <c r="K196" s="1915"/>
      <c r="L196" s="1915"/>
      <c r="M196" s="1915"/>
      <c r="N196" s="1915"/>
      <c r="O196" s="1915"/>
      <c r="P196" s="1915"/>
      <c r="Q196" s="1915"/>
      <c r="R196" s="1915"/>
      <c r="S196" s="1915"/>
      <c r="T196" s="1915"/>
      <c r="U196" s="1924"/>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c r="B202" s="132"/>
      <c r="C202" s="370" t="s">
        <v>339</v>
      </c>
      <c r="E202" s="370" t="s">
        <v>260</v>
      </c>
      <c r="G202" s="370" t="s">
        <v>261</v>
      </c>
      <c r="I202" s="370" t="s">
        <v>341</v>
      </c>
      <c r="K202" s="370" t="s">
        <v>270</v>
      </c>
      <c r="M202" s="144" t="s">
        <v>691</v>
      </c>
      <c r="O202" s="370" t="s">
        <v>343</v>
      </c>
      <c r="Q202" s="144" t="s">
        <v>692</v>
      </c>
      <c r="S202" s="370" t="s">
        <v>233</v>
      </c>
      <c r="U202" s="144" t="s">
        <v>693</v>
      </c>
      <c r="W202" s="177"/>
    </row>
    <row r="203" spans="1:31">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1914" t="s">
        <v>689</v>
      </c>
      <c r="D204" s="1915"/>
      <c r="E204" s="1915"/>
      <c r="F204" s="1915"/>
      <c r="G204" s="1915"/>
      <c r="H204" s="1915"/>
      <c r="I204" s="1915"/>
      <c r="J204" s="1915"/>
      <c r="K204" s="1915"/>
      <c r="L204" s="1915"/>
      <c r="M204" s="1915"/>
      <c r="N204" s="1915"/>
      <c r="O204" s="1915"/>
      <c r="P204" s="1915"/>
      <c r="Q204" s="1915"/>
      <c r="R204" s="1915"/>
      <c r="S204" s="1915"/>
      <c r="T204" s="1915"/>
      <c r="U204" s="1924"/>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c r="B211" s="132"/>
      <c r="C211" s="370" t="s">
        <v>345</v>
      </c>
      <c r="E211" s="370" t="s">
        <v>346</v>
      </c>
      <c r="G211" s="370" t="s">
        <v>694</v>
      </c>
      <c r="I211" s="370" t="s">
        <v>695</v>
      </c>
      <c r="K211" s="370" t="s">
        <v>696</v>
      </c>
      <c r="M211" s="144" t="s">
        <v>347</v>
      </c>
      <c r="O211" s="144" t="s">
        <v>348</v>
      </c>
      <c r="Q211" s="370" t="s">
        <v>349</v>
      </c>
      <c r="S211" s="370" t="s">
        <v>350</v>
      </c>
      <c r="U211" s="370" t="s">
        <v>351</v>
      </c>
      <c r="W211" s="177"/>
    </row>
    <row r="212" spans="1:31">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1914" t="s">
        <v>689</v>
      </c>
      <c r="D213" s="1915"/>
      <c r="E213" s="1915"/>
      <c r="F213" s="1915"/>
      <c r="G213" s="1915"/>
      <c r="H213" s="1915"/>
      <c r="I213" s="1915"/>
      <c r="J213" s="1915"/>
      <c r="K213" s="1915"/>
      <c r="L213" s="1915"/>
      <c r="M213" s="1915"/>
      <c r="N213" s="1915"/>
      <c r="O213" s="1915"/>
      <c r="P213" s="1915"/>
      <c r="Q213" s="1915"/>
      <c r="R213" s="1915"/>
      <c r="S213" s="1915"/>
      <c r="T213" s="1915"/>
      <c r="U213" s="1924"/>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c r="B219" s="132"/>
      <c r="C219" s="144" t="s">
        <v>697</v>
      </c>
      <c r="E219" s="144" t="s">
        <v>353</v>
      </c>
      <c r="G219" s="370" t="s">
        <v>273</v>
      </c>
      <c r="I219" s="370" t="s">
        <v>354</v>
      </c>
      <c r="K219" s="144" t="s">
        <v>356</v>
      </c>
      <c r="M219" s="370" t="s">
        <v>357</v>
      </c>
      <c r="O219" s="370" t="s">
        <v>358</v>
      </c>
      <c r="Q219" s="144" t="s">
        <v>359</v>
      </c>
      <c r="S219" s="370" t="s">
        <v>274</v>
      </c>
      <c r="U219" s="370" t="s">
        <v>245</v>
      </c>
      <c r="W219" s="177"/>
    </row>
    <row r="220" spans="1:31">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1911" t="s">
        <v>689</v>
      </c>
      <c r="D221" s="1912"/>
      <c r="E221" s="1912"/>
      <c r="F221" s="1912"/>
      <c r="G221" s="1912"/>
      <c r="H221" s="1912"/>
      <c r="I221" s="1912"/>
      <c r="J221" s="1912"/>
      <c r="K221" s="1912"/>
      <c r="L221" s="1912"/>
      <c r="M221" s="1912"/>
      <c r="N221" s="1912"/>
      <c r="O221" s="1912"/>
      <c r="P221" s="1912"/>
      <c r="Q221" s="1912"/>
      <c r="R221" s="1912"/>
      <c r="S221" s="1912"/>
      <c r="T221" s="1912"/>
      <c r="U221" s="1913"/>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c r="B227" s="132"/>
      <c r="C227" s="144" t="s">
        <v>363</v>
      </c>
      <c r="E227" s="370" t="s">
        <v>283</v>
      </c>
      <c r="G227" s="144" t="s">
        <v>364</v>
      </c>
      <c r="I227" s="370" t="s">
        <v>222</v>
      </c>
      <c r="K227" s="370" t="s">
        <v>223</v>
      </c>
      <c r="M227" s="370" t="s">
        <v>200</v>
      </c>
      <c r="O227" s="370" t="s">
        <v>199</v>
      </c>
      <c r="Q227" s="370" t="s">
        <v>198</v>
      </c>
      <c r="S227" s="370" t="s">
        <v>195</v>
      </c>
      <c r="U227" s="370" t="s">
        <v>217</v>
      </c>
      <c r="W227" s="280"/>
    </row>
    <row r="228" spans="1:31">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1914" t="s">
        <v>689</v>
      </c>
      <c r="D229" s="1915"/>
      <c r="E229" s="1915"/>
      <c r="F229" s="1915"/>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c r="B235" s="132"/>
      <c r="C235" s="144" t="s">
        <v>365</v>
      </c>
      <c r="E235" s="370" t="s">
        <v>249</v>
      </c>
      <c r="G235" s="144" t="s">
        <v>366</v>
      </c>
      <c r="I235" s="370" t="s">
        <v>201</v>
      </c>
      <c r="K235" s="370" t="s">
        <v>202</v>
      </c>
      <c r="M235" s="370" t="s">
        <v>225</v>
      </c>
      <c r="O235" s="370" t="s">
        <v>226</v>
      </c>
      <c r="Q235" s="370" t="s">
        <v>227</v>
      </c>
      <c r="S235" s="144" t="s">
        <v>367</v>
      </c>
      <c r="U235" s="370" t="s">
        <v>369</v>
      </c>
      <c r="W235" s="280"/>
    </row>
    <row r="236" spans="1:31">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c r="B237" s="132"/>
      <c r="C237" s="144"/>
      <c r="E237" s="145"/>
      <c r="G237" s="145"/>
      <c r="I237" s="144"/>
      <c r="K237" s="160" t="s">
        <v>352</v>
      </c>
      <c r="M237" s="145"/>
      <c r="O237" s="144"/>
      <c r="Q237" s="282" t="s">
        <v>361</v>
      </c>
      <c r="S237" s="145"/>
      <c r="U237" s="144"/>
      <c r="W237" s="280"/>
    </row>
    <row r="238" spans="1:31">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c r="B244" s="132"/>
      <c r="C244" s="144" t="s">
        <v>370</v>
      </c>
      <c r="E244" s="370" t="s">
        <v>239</v>
      </c>
      <c r="G244" s="370" t="s">
        <v>371</v>
      </c>
      <c r="I244" s="144" t="s">
        <v>372</v>
      </c>
      <c r="K244" s="144" t="s">
        <v>243</v>
      </c>
      <c r="M244" s="144" t="s">
        <v>373</v>
      </c>
      <c r="O244" s="370" t="s">
        <v>253</v>
      </c>
      <c r="Q244" s="370" t="s">
        <v>254</v>
      </c>
      <c r="S244" s="370" t="s">
        <v>255</v>
      </c>
      <c r="U244" s="370" t="s">
        <v>213</v>
      </c>
      <c r="W244" s="280"/>
    </row>
    <row r="245" spans="1:31">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c r="B252" s="132"/>
      <c r="C252" s="370" t="s">
        <v>257</v>
      </c>
      <c r="E252" s="144" t="s">
        <v>377</v>
      </c>
      <c r="G252" s="370" t="s">
        <v>378</v>
      </c>
      <c r="I252" s="370" t="s">
        <v>379</v>
      </c>
      <c r="K252" s="144" t="s">
        <v>380</v>
      </c>
      <c r="M252" s="370" t="s">
        <v>211</v>
      </c>
      <c r="O252" s="144" t="s">
        <v>381</v>
      </c>
      <c r="Q252" s="144" t="s">
        <v>382</v>
      </c>
      <c r="S252" s="370" t="s">
        <v>244</v>
      </c>
      <c r="U252" s="144" t="s">
        <v>384</v>
      </c>
      <c r="W252" s="280"/>
    </row>
    <row r="253" spans="1:31">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c r="B261" s="132"/>
      <c r="C261" s="370" t="s">
        <v>230</v>
      </c>
      <c r="E261" s="144" t="s">
        <v>385</v>
      </c>
      <c r="G261" s="370" t="s">
        <v>263</v>
      </c>
      <c r="I261" s="370" t="s">
        <v>266</v>
      </c>
      <c r="K261" s="144" t="s">
        <v>386</v>
      </c>
      <c r="M261" s="144" t="s">
        <v>387</v>
      </c>
      <c r="O261" s="370" t="s">
        <v>388</v>
      </c>
      <c r="Q261" s="144" t="s">
        <v>389</v>
      </c>
      <c r="S261" s="370" t="s">
        <v>390</v>
      </c>
      <c r="U261" s="144" t="s">
        <v>391</v>
      </c>
      <c r="W261" s="280"/>
    </row>
    <row r="262" spans="1:31">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c r="B269" s="132"/>
      <c r="C269" s="370" t="s">
        <v>392</v>
      </c>
      <c r="E269" s="370" t="s">
        <v>276</v>
      </c>
      <c r="G269" s="370" t="s">
        <v>393</v>
      </c>
      <c r="I269" s="144" t="s">
        <v>394</v>
      </c>
      <c r="K269" s="144" t="s">
        <v>395</v>
      </c>
      <c r="M269" s="144" t="s">
        <v>396</v>
      </c>
      <c r="O269" s="144" t="s">
        <v>397</v>
      </c>
      <c r="Q269" s="370" t="s">
        <v>398</v>
      </c>
      <c r="S269" s="370" t="s">
        <v>400</v>
      </c>
      <c r="U269" s="144" t="s">
        <v>401</v>
      </c>
      <c r="W269" s="280"/>
    </row>
    <row r="270" spans="1:31">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c r="B271" s="132"/>
      <c r="C271" s="144"/>
      <c r="E271" s="145"/>
      <c r="G271" s="145"/>
      <c r="I271" s="144"/>
      <c r="K271" s="1916" t="s">
        <v>699</v>
      </c>
      <c r="L271" s="1917"/>
      <c r="M271" s="1917"/>
      <c r="N271" s="1917"/>
      <c r="O271" s="1917"/>
      <c r="P271" s="1917"/>
      <c r="Q271" s="1917"/>
      <c r="R271" s="1917"/>
      <c r="S271" s="1917"/>
      <c r="T271" s="1917"/>
      <c r="U271" s="1918"/>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c r="B277" s="132"/>
      <c r="C277" s="370" t="s">
        <v>203</v>
      </c>
      <c r="E277" s="144" t="s">
        <v>402</v>
      </c>
      <c r="G277" s="370" t="s">
        <v>280</v>
      </c>
      <c r="I277" s="144" t="s">
        <v>403</v>
      </c>
      <c r="K277" s="370" t="s">
        <v>404</v>
      </c>
      <c r="M277" s="144" t="s">
        <v>405</v>
      </c>
      <c r="O277" s="145" t="s">
        <v>406</v>
      </c>
      <c r="Q277" s="370" t="s">
        <v>700</v>
      </c>
      <c r="S277" s="370" t="s">
        <v>701</v>
      </c>
      <c r="U277" s="370" t="s">
        <v>702</v>
      </c>
      <c r="W277" s="280"/>
    </row>
    <row r="278" spans="1:31">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c r="B284" s="209"/>
      <c r="C284" s="372" t="s">
        <v>703</v>
      </c>
      <c r="D284" s="149"/>
      <c r="E284" s="147" t="s">
        <v>704</v>
      </c>
      <c r="F284" s="149"/>
      <c r="G284" s="372" t="s">
        <v>265</v>
      </c>
      <c r="H284" s="149"/>
      <c r="I284" s="372" t="s">
        <v>412</v>
      </c>
      <c r="J284" s="149"/>
      <c r="K284" s="372" t="s">
        <v>413</v>
      </c>
      <c r="L284" s="149"/>
      <c r="M284" s="372" t="s">
        <v>414</v>
      </c>
      <c r="N284" s="149"/>
      <c r="O284" s="372" t="s">
        <v>277</v>
      </c>
      <c r="P284" s="149"/>
      <c r="Q284" s="372" t="s">
        <v>415</v>
      </c>
      <c r="R284" s="149"/>
      <c r="S284" s="147" t="s">
        <v>417</v>
      </c>
      <c r="T284" s="149"/>
      <c r="U284" s="372" t="s">
        <v>418</v>
      </c>
      <c r="W284" s="236"/>
      <c r="X284" s="133">
        <f>COUNTIF(C282:U282,"ROW")</f>
        <v>0</v>
      </c>
      <c r="Y284" s="133">
        <v>0</v>
      </c>
      <c r="Z284" s="133">
        <v>0</v>
      </c>
      <c r="AB284" s="133" t="s">
        <v>214</v>
      </c>
    </row>
    <row r="285" spans="1:31">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c r="B292" s="209"/>
      <c r="C292" s="372" t="s">
        <v>419</v>
      </c>
      <c r="E292" s="147" t="s">
        <v>705</v>
      </c>
      <c r="G292" s="147" t="s">
        <v>421</v>
      </c>
      <c r="I292" s="147" t="s">
        <v>706</v>
      </c>
      <c r="K292" s="147" t="s">
        <v>707</v>
      </c>
      <c r="M292" s="372" t="s">
        <v>424</v>
      </c>
      <c r="O292" s="372" t="s">
        <v>425</v>
      </c>
      <c r="Q292" s="147" t="s">
        <v>158</v>
      </c>
      <c r="S292" s="372" t="s">
        <v>427</v>
      </c>
      <c r="U292" s="147" t="s">
        <v>708</v>
      </c>
      <c r="W292" s="236"/>
      <c r="X292" s="133">
        <f>COUNTIF(C290:U290,"ROW")</f>
        <v>0</v>
      </c>
      <c r="Y292" s="133">
        <v>0</v>
      </c>
      <c r="Z292" s="133">
        <v>0</v>
      </c>
      <c r="AB292" s="133" t="s">
        <v>214</v>
      </c>
    </row>
    <row r="293" spans="1:31">
      <c r="B293" s="209"/>
      <c r="C293" s="148" t="s">
        <v>282</v>
      </c>
      <c r="E293" s="147" t="s">
        <v>383</v>
      </c>
      <c r="G293" s="147" t="s">
        <v>515</v>
      </c>
      <c r="I293" s="147" t="s">
        <v>129</v>
      </c>
      <c r="K293" s="147" t="s">
        <v>129</v>
      </c>
      <c r="M293" s="148" t="s">
        <v>304</v>
      </c>
      <c r="O293" s="148" t="s">
        <v>304</v>
      </c>
      <c r="Q293" s="147" t="s">
        <v>101</v>
      </c>
      <c r="S293" s="372"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c r="B300" s="209"/>
      <c r="C300" s="372" t="s">
        <v>709</v>
      </c>
      <c r="E300" s="372" t="s">
        <v>710</v>
      </c>
      <c r="F300" s="149"/>
      <c r="G300" s="372" t="s">
        <v>711</v>
      </c>
      <c r="H300" s="149"/>
      <c r="I300" s="147" t="s">
        <v>712</v>
      </c>
      <c r="J300" s="149"/>
      <c r="K300" s="372" t="s">
        <v>435</v>
      </c>
      <c r="L300" s="149"/>
      <c r="M300" s="147" t="s">
        <v>713</v>
      </c>
      <c r="N300" s="149"/>
      <c r="O300" s="147" t="s">
        <v>437</v>
      </c>
      <c r="P300" s="149"/>
      <c r="Q300" s="372" t="s">
        <v>438</v>
      </c>
      <c r="R300" s="149"/>
      <c r="S300" s="147" t="s">
        <v>714</v>
      </c>
      <c r="T300" s="149"/>
      <c r="U300" s="147" t="s">
        <v>441</v>
      </c>
      <c r="W300" s="236"/>
      <c r="X300" s="133">
        <f>COUNTIF(C298:U298,"ROW")</f>
        <v>0</v>
      </c>
      <c r="Y300" s="133">
        <v>0</v>
      </c>
      <c r="Z300" s="133">
        <v>0</v>
      </c>
      <c r="AB300" s="133" t="s">
        <v>214</v>
      </c>
    </row>
    <row r="301" spans="1:31">
      <c r="B301" s="209"/>
      <c r="C301" s="372" t="s">
        <v>303</v>
      </c>
      <c r="E301" s="372" t="s">
        <v>281</v>
      </c>
      <c r="F301" s="149"/>
      <c r="G301" s="372" t="s">
        <v>303</v>
      </c>
      <c r="H301" s="149"/>
      <c r="I301" s="147" t="s">
        <v>329</v>
      </c>
      <c r="J301" s="149"/>
      <c r="K301" s="372" t="s">
        <v>171</v>
      </c>
      <c r="L301" s="149"/>
      <c r="M301" s="147" t="s">
        <v>383</v>
      </c>
      <c r="N301" s="149"/>
      <c r="O301" s="147" t="s">
        <v>515</v>
      </c>
      <c r="P301" s="149"/>
      <c r="Q301" s="372" t="s">
        <v>234</v>
      </c>
      <c r="R301" s="149"/>
      <c r="S301" s="147" t="s">
        <v>305</v>
      </c>
      <c r="T301" s="149"/>
      <c r="U301" s="147" t="s">
        <v>715</v>
      </c>
      <c r="W301" s="236"/>
    </row>
    <row r="302" spans="1:31">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c r="B308" s="209"/>
      <c r="C308" s="372" t="s">
        <v>716</v>
      </c>
      <c r="E308" s="147" t="s">
        <v>717</v>
      </c>
      <c r="G308" s="372" t="s">
        <v>718</v>
      </c>
      <c r="I308" s="147" t="s">
        <v>444</v>
      </c>
      <c r="K308" s="147" t="s">
        <v>445</v>
      </c>
      <c r="M308" s="147" t="s">
        <v>446</v>
      </c>
      <c r="O308" s="147" t="s">
        <v>448</v>
      </c>
      <c r="Q308" s="372" t="s">
        <v>449</v>
      </c>
      <c r="S308" s="147" t="s">
        <v>450</v>
      </c>
      <c r="U308" s="372" t="s">
        <v>451</v>
      </c>
      <c r="W308" s="236"/>
      <c r="X308" s="133">
        <f>COUNTIF(C306:U306,"ROW")</f>
        <v>0</v>
      </c>
      <c r="Y308" s="133">
        <v>0</v>
      </c>
      <c r="Z308" s="133">
        <v>0</v>
      </c>
      <c r="AB308" s="133" t="s">
        <v>214</v>
      </c>
    </row>
    <row r="309" spans="1:31">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c r="B316" s="209"/>
      <c r="C316" s="147" t="s">
        <v>453</v>
      </c>
      <c r="E316" s="372" t="s">
        <v>454</v>
      </c>
      <c r="F316" s="149"/>
      <c r="G316" s="147" t="s">
        <v>455</v>
      </c>
      <c r="H316" s="149"/>
      <c r="I316" s="372" t="s">
        <v>456</v>
      </c>
      <c r="J316" s="149"/>
      <c r="K316" s="372" t="s">
        <v>457</v>
      </c>
      <c r="L316" s="149"/>
      <c r="M316" s="147" t="s">
        <v>458</v>
      </c>
      <c r="N316" s="149"/>
      <c r="O316" s="147" t="s">
        <v>459</v>
      </c>
      <c r="P316" s="149"/>
      <c r="Q316" s="372" t="s">
        <v>460</v>
      </c>
      <c r="R316" s="149"/>
      <c r="S316" s="372" t="s">
        <v>461</v>
      </c>
      <c r="T316" s="149"/>
      <c r="U316" s="147" t="s">
        <v>462</v>
      </c>
      <c r="W316" s="236"/>
      <c r="X316" s="133">
        <f>COUNTIF(C314:U314,"ROW")</f>
        <v>0</v>
      </c>
      <c r="Y316" s="133">
        <v>0</v>
      </c>
      <c r="Z316" s="133">
        <v>0</v>
      </c>
      <c r="AB316" s="133" t="s">
        <v>214</v>
      </c>
    </row>
    <row r="317" spans="1:31">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c r="B324" s="209"/>
      <c r="C324" s="372" t="s">
        <v>463</v>
      </c>
      <c r="E324" s="147" t="s">
        <v>464</v>
      </c>
      <c r="G324" s="147" t="s">
        <v>719</v>
      </c>
      <c r="I324" s="372" t="s">
        <v>720</v>
      </c>
      <c r="K324" s="372" t="s">
        <v>721</v>
      </c>
      <c r="M324" s="147" t="s">
        <v>722</v>
      </c>
      <c r="O324" s="147" t="s">
        <v>723</v>
      </c>
      <c r="Q324" s="147" t="s">
        <v>724</v>
      </c>
      <c r="S324" s="372" t="s">
        <v>725</v>
      </c>
      <c r="U324" s="372" t="s">
        <v>726</v>
      </c>
      <c r="W324" s="236"/>
      <c r="X324" s="133">
        <f>COUNTIF(C322:U322,"ROW")</f>
        <v>0</v>
      </c>
      <c r="Y324" s="133">
        <v>0</v>
      </c>
      <c r="Z324" s="133">
        <v>0</v>
      </c>
      <c r="AB324" s="133" t="s">
        <v>214</v>
      </c>
    </row>
    <row r="325" spans="1:31">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c r="B332" s="209"/>
      <c r="C332" s="372" t="s">
        <v>727</v>
      </c>
      <c r="E332" s="147" t="s">
        <v>728</v>
      </c>
      <c r="F332" s="149"/>
      <c r="G332" s="372" t="s">
        <v>729</v>
      </c>
      <c r="H332" s="149"/>
      <c r="I332" s="372" t="s">
        <v>730</v>
      </c>
      <c r="J332" s="149"/>
      <c r="K332" s="372" t="s">
        <v>731</v>
      </c>
      <c r="L332" s="149"/>
      <c r="M332" s="147" t="s">
        <v>732</v>
      </c>
      <c r="N332" s="149"/>
      <c r="O332" s="372" t="s">
        <v>733</v>
      </c>
      <c r="P332" s="149"/>
      <c r="Q332" s="147" t="s">
        <v>734</v>
      </c>
      <c r="R332" s="149"/>
      <c r="S332" s="372" t="s">
        <v>735</v>
      </c>
      <c r="T332" s="149"/>
      <c r="U332" s="147" t="s">
        <v>736</v>
      </c>
      <c r="W332" s="236"/>
      <c r="X332" s="133">
        <f>COUNTIF(C330:U330,"ROW")</f>
        <v>0</v>
      </c>
      <c r="Y332" s="133">
        <v>0</v>
      </c>
      <c r="Z332" s="133">
        <v>0</v>
      </c>
      <c r="AB332" s="133" t="s">
        <v>214</v>
      </c>
    </row>
    <row r="333" spans="1:31">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c r="B341" s="209"/>
      <c r="C341" s="372" t="s">
        <v>737</v>
      </c>
      <c r="E341" s="372" t="s">
        <v>738</v>
      </c>
      <c r="G341" s="147" t="s">
        <v>739</v>
      </c>
      <c r="I341" s="372" t="s">
        <v>740</v>
      </c>
      <c r="K341" s="147" t="s">
        <v>164</v>
      </c>
      <c r="M341" s="372" t="s">
        <v>741</v>
      </c>
      <c r="O341" s="372" t="s">
        <v>742</v>
      </c>
      <c r="Q341" s="147" t="s">
        <v>743</v>
      </c>
      <c r="S341" s="372" t="s">
        <v>744</v>
      </c>
      <c r="U341" s="372" t="s">
        <v>745</v>
      </c>
      <c r="W341" s="236"/>
      <c r="X341" s="133">
        <f>COUNTIF(C339:U339,"ROW")</f>
        <v>0</v>
      </c>
      <c r="Y341" s="133">
        <v>0</v>
      </c>
      <c r="Z341" s="133">
        <v>0</v>
      </c>
      <c r="AB341" s="133" t="s">
        <v>214</v>
      </c>
    </row>
    <row r="342" spans="1:31">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c r="B349" s="209"/>
      <c r="C349" s="372" t="s">
        <v>746</v>
      </c>
      <c r="E349" s="372" t="s">
        <v>747</v>
      </c>
      <c r="F349" s="149"/>
      <c r="G349" s="147" t="s">
        <v>748</v>
      </c>
      <c r="H349" s="149"/>
      <c r="I349" s="372" t="s">
        <v>166</v>
      </c>
      <c r="J349" s="149"/>
      <c r="K349" s="372" t="s">
        <v>167</v>
      </c>
      <c r="L349" s="149"/>
      <c r="M349" s="372" t="s">
        <v>169</v>
      </c>
      <c r="N349" s="149"/>
      <c r="O349" s="372" t="s">
        <v>749</v>
      </c>
      <c r="P349" s="149"/>
      <c r="Q349" s="372" t="s">
        <v>750</v>
      </c>
      <c r="R349" s="149"/>
      <c r="S349" s="372" t="s">
        <v>751</v>
      </c>
      <c r="T349" s="149"/>
      <c r="U349" s="372" t="s">
        <v>752</v>
      </c>
      <c r="W349" s="236"/>
      <c r="X349" s="133">
        <f>COUNTIF(C347:U347,"ROW")</f>
        <v>0</v>
      </c>
      <c r="Y349" s="133">
        <v>0</v>
      </c>
      <c r="Z349" s="133">
        <v>0</v>
      </c>
      <c r="AB349" s="133" t="s">
        <v>214</v>
      </c>
    </row>
    <row r="350" spans="1:31">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c r="B357" s="209"/>
      <c r="C357" s="372" t="s">
        <v>753</v>
      </c>
      <c r="E357" s="372" t="s">
        <v>754</v>
      </c>
      <c r="G357" s="147" t="s">
        <v>755</v>
      </c>
      <c r="I357" s="372" t="s">
        <v>756</v>
      </c>
      <c r="K357" s="372" t="s">
        <v>757</v>
      </c>
      <c r="M357" s="372" t="s">
        <v>758</v>
      </c>
      <c r="O357" s="147" t="s">
        <v>759</v>
      </c>
      <c r="Q357" s="372" t="s">
        <v>760</v>
      </c>
      <c r="S357" s="372" t="s">
        <v>761</v>
      </c>
      <c r="U357" s="372" t="s">
        <v>762</v>
      </c>
      <c r="W357" s="236"/>
      <c r="X357" s="133">
        <f>COUNTIF(C355:U355,"ROW")</f>
        <v>0</v>
      </c>
      <c r="Y357" s="133">
        <v>0</v>
      </c>
      <c r="Z357" s="133">
        <v>0</v>
      </c>
      <c r="AB357" s="133" t="s">
        <v>214</v>
      </c>
    </row>
    <row r="358" spans="1:31">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c r="B365" s="209"/>
      <c r="C365" s="147" t="s">
        <v>763</v>
      </c>
      <c r="E365" s="147" t="s">
        <v>764</v>
      </c>
      <c r="F365" s="149"/>
      <c r="G365" s="147" t="s">
        <v>765</v>
      </c>
      <c r="H365" s="149"/>
      <c r="I365" s="372" t="s">
        <v>766</v>
      </c>
      <c r="J365" s="149"/>
      <c r="K365" s="372" t="s">
        <v>767</v>
      </c>
      <c r="L365" s="149"/>
      <c r="M365" s="372" t="s">
        <v>768</v>
      </c>
      <c r="N365" s="149"/>
      <c r="O365" s="147" t="s">
        <v>769</v>
      </c>
      <c r="P365" s="149"/>
      <c r="Q365" s="372" t="s">
        <v>770</v>
      </c>
      <c r="R365" s="149"/>
      <c r="S365" s="147" t="s">
        <v>771</v>
      </c>
      <c r="T365" s="149"/>
      <c r="U365" s="372" t="s">
        <v>772</v>
      </c>
      <c r="W365" s="236"/>
      <c r="X365" s="133">
        <f>COUNTIF(C363:U363,"ROW")</f>
        <v>0</v>
      </c>
      <c r="Y365" s="133">
        <v>0</v>
      </c>
      <c r="Z365" s="133">
        <v>0</v>
      </c>
      <c r="AB365" s="133" t="s">
        <v>214</v>
      </c>
    </row>
    <row r="366" spans="1:31">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c r="B374" s="209"/>
      <c r="C374" s="372" t="s">
        <v>773</v>
      </c>
      <c r="E374" s="372" t="s">
        <v>774</v>
      </c>
      <c r="G374" s="147" t="s">
        <v>775</v>
      </c>
      <c r="I374" s="372" t="s">
        <v>776</v>
      </c>
      <c r="K374" s="372" t="s">
        <v>777</v>
      </c>
      <c r="M374" s="147" t="s">
        <v>778</v>
      </c>
      <c r="O374" s="147" t="s">
        <v>779</v>
      </c>
      <c r="Q374" s="372" t="s">
        <v>780</v>
      </c>
      <c r="S374" s="372" t="s">
        <v>781</v>
      </c>
      <c r="U374" s="372" t="s">
        <v>782</v>
      </c>
      <c r="W374" s="236"/>
      <c r="X374" s="133">
        <f>COUNTIF(C372:U372,"ROW")</f>
        <v>0</v>
      </c>
      <c r="Y374" s="133">
        <v>0</v>
      </c>
      <c r="Z374" s="133">
        <v>0</v>
      </c>
      <c r="AB374" s="133" t="s">
        <v>214</v>
      </c>
    </row>
    <row r="375" spans="1:31">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c r="B382" s="209"/>
      <c r="C382" s="372" t="s">
        <v>783</v>
      </c>
      <c r="D382" s="149"/>
      <c r="E382" s="372" t="s">
        <v>784</v>
      </c>
      <c r="G382" s="372" t="s">
        <v>785</v>
      </c>
      <c r="H382" s="149"/>
      <c r="I382" s="372" t="s">
        <v>786</v>
      </c>
      <c r="J382" s="149"/>
      <c r="K382" s="147" t="s">
        <v>787</v>
      </c>
      <c r="L382" s="149"/>
      <c r="M382" s="147" t="s">
        <v>788</v>
      </c>
      <c r="N382" s="149"/>
      <c r="O382" s="372" t="s">
        <v>789</v>
      </c>
      <c r="P382" s="149"/>
      <c r="Q382" s="372" t="s">
        <v>790</v>
      </c>
      <c r="R382" s="149"/>
      <c r="S382" s="372" t="s">
        <v>791</v>
      </c>
      <c r="T382" s="149"/>
      <c r="U382" s="372" t="s">
        <v>792</v>
      </c>
      <c r="W382" s="236"/>
      <c r="X382" s="133">
        <f>COUNTIF(C380:U380,"ROW")</f>
        <v>0</v>
      </c>
      <c r="Y382" s="133">
        <v>0</v>
      </c>
      <c r="Z382" s="133">
        <v>0</v>
      </c>
      <c r="AB382" s="133" t="s">
        <v>214</v>
      </c>
    </row>
    <row r="383" spans="1:31">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c r="B391" s="209"/>
      <c r="C391" s="147" t="s">
        <v>793</v>
      </c>
      <c r="E391" s="372" t="s">
        <v>794</v>
      </c>
      <c r="G391" s="372" t="s">
        <v>795</v>
      </c>
      <c r="I391" s="147" t="s">
        <v>179</v>
      </c>
      <c r="K391" s="372" t="s">
        <v>796</v>
      </c>
      <c r="M391" s="372" t="s">
        <v>797</v>
      </c>
      <c r="O391" s="372" t="s">
        <v>798</v>
      </c>
      <c r="Q391" s="372" t="s">
        <v>799</v>
      </c>
      <c r="S391" s="372" t="s">
        <v>800</v>
      </c>
      <c r="U391" s="372" t="s">
        <v>801</v>
      </c>
      <c r="W391" s="236"/>
      <c r="X391" s="133">
        <f>COUNTIF(C389:U389,"ROW")</f>
        <v>0</v>
      </c>
      <c r="Y391" s="133">
        <v>0</v>
      </c>
      <c r="Z391" s="133">
        <v>0</v>
      </c>
      <c r="AB391" s="133" t="s">
        <v>214</v>
      </c>
    </row>
    <row r="392" spans="1:31">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c r="B399" s="209"/>
      <c r="C399" s="372" t="s">
        <v>802</v>
      </c>
      <c r="E399" s="372" t="s">
        <v>803</v>
      </c>
      <c r="F399" s="149"/>
      <c r="G399" s="147" t="s">
        <v>180</v>
      </c>
      <c r="H399" s="149"/>
      <c r="I399" s="372" t="s">
        <v>804</v>
      </c>
      <c r="J399" s="149"/>
      <c r="K399" s="372" t="s">
        <v>805</v>
      </c>
      <c r="L399" s="149"/>
      <c r="M399" s="372" t="s">
        <v>806</v>
      </c>
      <c r="N399" s="149"/>
      <c r="O399" s="372" t="s">
        <v>807</v>
      </c>
      <c r="P399" s="149"/>
      <c r="Q399" s="372" t="s">
        <v>808</v>
      </c>
      <c r="R399" s="149"/>
      <c r="S399" s="372" t="s">
        <v>809</v>
      </c>
      <c r="T399" s="149"/>
      <c r="U399" s="372" t="s">
        <v>810</v>
      </c>
      <c r="W399" s="236"/>
      <c r="X399" s="133">
        <f>COUNTIF(C397:U397,"ROW")</f>
        <v>0</v>
      </c>
      <c r="Y399" s="133">
        <v>0</v>
      </c>
      <c r="Z399" s="133">
        <v>0</v>
      </c>
      <c r="AB399" s="133" t="s">
        <v>214</v>
      </c>
    </row>
    <row r="400" spans="1:31">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c r="B408" s="209"/>
      <c r="C408" s="372" t="s">
        <v>811</v>
      </c>
      <c r="E408" s="372" t="s">
        <v>812</v>
      </c>
      <c r="G408" s="147" t="s">
        <v>813</v>
      </c>
      <c r="I408" s="372"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8.8">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7.6">
      <c r="B422" s="209"/>
      <c r="F422" s="286" t="s">
        <v>838</v>
      </c>
      <c r="G422" s="57">
        <v>4</v>
      </c>
      <c r="H422" s="57">
        <v>3</v>
      </c>
      <c r="I422" s="57"/>
      <c r="J422" s="57"/>
      <c r="K422" s="57"/>
      <c r="L422" s="57">
        <v>2</v>
      </c>
      <c r="M422" s="57">
        <v>1</v>
      </c>
      <c r="N422" s="57">
        <f>SUM(G422:M422)</f>
        <v>10</v>
      </c>
      <c r="O422" s="1922"/>
      <c r="W422" s="265"/>
      <c r="X422" s="291">
        <v>13</v>
      </c>
      <c r="Y422" s="206" t="s">
        <v>839</v>
      </c>
      <c r="Z422" s="291"/>
      <c r="AA422" s="206" t="s">
        <v>840</v>
      </c>
      <c r="AB422" s="206"/>
      <c r="AC422" s="295" t="s">
        <v>841</v>
      </c>
      <c r="AD422" s="206"/>
    </row>
    <row r="423" spans="2:32" ht="27.6">
      <c r="B423" s="209"/>
      <c r="F423" s="286" t="s">
        <v>842</v>
      </c>
      <c r="G423" s="57"/>
      <c r="H423" s="57"/>
      <c r="I423" s="57"/>
      <c r="J423" s="57"/>
      <c r="K423" s="57"/>
      <c r="L423" s="57"/>
      <c r="M423" s="57"/>
      <c r="N423" s="57"/>
      <c r="O423" s="1923"/>
      <c r="W423" s="265"/>
      <c r="X423" s="291"/>
      <c r="Y423" s="291"/>
      <c r="Z423" s="291"/>
      <c r="AA423" s="291"/>
      <c r="AB423" s="294"/>
      <c r="AC423" s="294"/>
      <c r="AD423" s="206"/>
    </row>
    <row r="424" spans="2:32" ht="14.4">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923"/>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idden="1">
      <c r="B427" s="209"/>
      <c r="F427" s="205" t="s">
        <v>465</v>
      </c>
      <c r="G427" s="206"/>
      <c r="H427" s="206"/>
      <c r="I427" s="206"/>
      <c r="J427" s="206"/>
      <c r="K427" s="206"/>
      <c r="L427" s="206"/>
      <c r="M427" s="228"/>
      <c r="N427" s="206"/>
      <c r="O427" s="1892"/>
      <c r="W427" s="265"/>
      <c r="X427" s="291"/>
      <c r="Y427" s="291"/>
      <c r="Z427" s="291"/>
      <c r="AA427" s="291"/>
      <c r="AB427" s="294"/>
      <c r="AC427" s="294"/>
      <c r="AD427" s="206"/>
    </row>
    <row r="428" spans="2:32" hidden="1">
      <c r="B428" s="209"/>
      <c r="F428" s="205" t="s">
        <v>466</v>
      </c>
      <c r="G428" s="206"/>
      <c r="H428" s="206"/>
      <c r="I428" s="206"/>
      <c r="J428" s="206"/>
      <c r="K428" s="206"/>
      <c r="L428" s="206"/>
      <c r="M428" s="206"/>
      <c r="N428" s="206"/>
      <c r="O428" s="1893"/>
      <c r="Q428" s="229"/>
      <c r="W428" s="265"/>
      <c r="X428" s="291"/>
      <c r="Y428" s="291"/>
      <c r="Z428" s="291"/>
      <c r="AA428" s="291"/>
      <c r="AB428" s="294"/>
      <c r="AC428" s="294"/>
      <c r="AD428" s="206"/>
    </row>
    <row r="429" spans="2:32" hidden="1">
      <c r="B429" s="209"/>
      <c r="F429" s="205" t="s">
        <v>467</v>
      </c>
      <c r="G429" s="206"/>
      <c r="H429" s="206"/>
      <c r="I429" s="206"/>
      <c r="J429" s="206"/>
      <c r="K429" s="206"/>
      <c r="L429" s="206"/>
      <c r="M429" s="206"/>
      <c r="N429" s="206"/>
      <c r="O429" s="1894"/>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3.8">
      <c r="B432" s="1919"/>
      <c r="C432" s="1920"/>
      <c r="D432" s="1920"/>
      <c r="E432" s="1920"/>
      <c r="F432" s="1920"/>
      <c r="G432" s="1920"/>
      <c r="H432" s="1920"/>
      <c r="I432" s="1920"/>
      <c r="J432" s="1920"/>
      <c r="K432" s="1920"/>
      <c r="L432" s="1920"/>
      <c r="M432" s="1920"/>
      <c r="N432" s="1920"/>
      <c r="O432" s="1920"/>
      <c r="P432" s="1920"/>
      <c r="Q432" s="1920"/>
      <c r="R432" s="1920"/>
      <c r="S432" s="1920"/>
      <c r="T432" s="1920"/>
      <c r="U432" s="1920"/>
      <c r="V432" s="1920"/>
      <c r="W432" s="1921"/>
    </row>
    <row r="433" spans="2:23">
      <c r="B433" s="209"/>
      <c r="W433" s="236"/>
    </row>
    <row r="434" spans="2:23">
      <c r="B434" s="209"/>
      <c r="E434" s="210"/>
      <c r="F434" s="210"/>
      <c r="G434" s="210"/>
      <c r="H434" s="210"/>
      <c r="I434" s="210"/>
      <c r="J434" s="210" t="s">
        <v>468</v>
      </c>
      <c r="K434" s="210"/>
      <c r="L434" s="210"/>
      <c r="W434" s="236"/>
    </row>
    <row r="435" spans="2:2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8"/>
  <cols>
    <col min="1" max="1" width="4.21875" style="320" customWidth="1"/>
    <col min="2" max="2" width="7.5546875" style="321" customWidth="1"/>
    <col min="3" max="3" width="4.77734375" style="320" hidden="1" customWidth="1"/>
    <col min="4" max="4" width="12.5546875" style="321" customWidth="1"/>
    <col min="5" max="5" width="26.21875" style="321" customWidth="1"/>
    <col min="6" max="6" width="25.77734375" style="321" customWidth="1"/>
    <col min="7" max="235" width="30.5546875" style="320" customWidth="1"/>
    <col min="236" max="236" width="6.5546875" style="320" customWidth="1"/>
    <col min="237" max="237" width="7.5546875" style="320" customWidth="1"/>
    <col min="238" max="238" width="4.77734375" style="320" customWidth="1"/>
    <col min="239" max="239" width="11.77734375" style="320" customWidth="1"/>
    <col min="240" max="240" width="9.77734375" style="320" customWidth="1"/>
    <col min="241" max="241" width="3" style="320" customWidth="1"/>
    <col min="242" max="242" width="7.21875" style="320" customWidth="1"/>
    <col min="243" max="243" width="22.77734375" style="320" customWidth="1"/>
    <col min="244" max="244" width="7.21875" style="320" customWidth="1"/>
    <col min="245" max="245" width="9" style="320" hidden="1" customWidth="1"/>
    <col min="246" max="246" width="8.77734375" style="320" customWidth="1"/>
    <col min="247" max="247" width="9.77734375" style="320" customWidth="1"/>
    <col min="248" max="248" width="10.5546875" style="320" customWidth="1"/>
    <col min="249" max="249" width="12.21875" style="320" customWidth="1"/>
    <col min="250" max="250" width="11.21875" style="320" customWidth="1"/>
    <col min="251" max="251" width="6.77734375" style="320" customWidth="1"/>
    <col min="252" max="491" width="30.5546875" style="320" customWidth="1"/>
    <col min="492" max="492" width="6.5546875" style="320" customWidth="1"/>
    <col min="493" max="493" width="7.5546875" style="320" customWidth="1"/>
    <col min="494" max="494" width="4.77734375" style="320" customWidth="1"/>
    <col min="495" max="495" width="11.77734375" style="320" customWidth="1"/>
    <col min="496" max="496" width="9.77734375" style="320" customWidth="1"/>
    <col min="497" max="497" width="3" style="320" customWidth="1"/>
    <col min="498" max="498" width="7.21875" style="320" customWidth="1"/>
    <col min="499" max="499" width="22.77734375" style="320" customWidth="1"/>
    <col min="500" max="500" width="7.21875" style="320" customWidth="1"/>
    <col min="501" max="501" width="9" style="320" hidden="1" customWidth="1"/>
    <col min="502" max="502" width="8.77734375" style="320" customWidth="1"/>
    <col min="503" max="503" width="9.77734375" style="320" customWidth="1"/>
    <col min="504" max="504" width="10.5546875" style="320" customWidth="1"/>
    <col min="505" max="505" width="12.21875" style="320" customWidth="1"/>
    <col min="506" max="506" width="11.21875" style="320" customWidth="1"/>
    <col min="507" max="507" width="6.77734375" style="320" customWidth="1"/>
    <col min="508" max="747" width="30.5546875" style="320" customWidth="1"/>
    <col min="748" max="748" width="6.5546875" style="320" customWidth="1"/>
    <col min="749" max="749" width="7.5546875" style="320" customWidth="1"/>
    <col min="750" max="750" width="4.77734375" style="320" customWidth="1"/>
    <col min="751" max="751" width="11.77734375" style="320" customWidth="1"/>
    <col min="752" max="752" width="9.77734375" style="320" customWidth="1"/>
    <col min="753" max="753" width="3" style="320" customWidth="1"/>
    <col min="754" max="754" width="7.21875" style="320" customWidth="1"/>
    <col min="755" max="755" width="22.77734375" style="320" customWidth="1"/>
    <col min="756" max="756" width="7.21875" style="320" customWidth="1"/>
    <col min="757" max="757" width="9" style="320" hidden="1" customWidth="1"/>
    <col min="758" max="758" width="8.77734375" style="320" customWidth="1"/>
    <col min="759" max="759" width="9.77734375" style="320" customWidth="1"/>
    <col min="760" max="760" width="10.5546875" style="320" customWidth="1"/>
    <col min="761" max="761" width="12.21875" style="320" customWidth="1"/>
    <col min="762" max="762" width="11.21875" style="320" customWidth="1"/>
    <col min="763" max="763" width="6.77734375" style="320" customWidth="1"/>
    <col min="764" max="1003" width="30.5546875" style="320" customWidth="1"/>
    <col min="1004" max="1004" width="6.5546875" style="320" customWidth="1"/>
    <col min="1005" max="1005" width="7.5546875" style="320" customWidth="1"/>
    <col min="1006" max="1006" width="4.77734375" style="320" customWidth="1"/>
    <col min="1007" max="1007" width="11.77734375" style="320" customWidth="1"/>
    <col min="1008" max="1008" width="9.77734375" style="320" customWidth="1"/>
    <col min="1009" max="1009" width="3" style="320" customWidth="1"/>
    <col min="1010" max="1010" width="7.21875" style="320" customWidth="1"/>
    <col min="1011" max="1011" width="22.77734375" style="320" customWidth="1"/>
    <col min="1012" max="1012" width="7.21875" style="320" customWidth="1"/>
    <col min="1013" max="1013" width="9" style="320" hidden="1" customWidth="1"/>
    <col min="1014" max="1014" width="8.77734375" style="320" customWidth="1"/>
    <col min="1015" max="1015" width="9.77734375" style="320" customWidth="1"/>
    <col min="1016" max="1016" width="10.5546875" style="320" customWidth="1"/>
    <col min="1017" max="1017" width="12.21875" style="320" customWidth="1"/>
    <col min="1018" max="1018" width="11.21875" style="320" customWidth="1"/>
    <col min="1019" max="1019" width="6.77734375" style="320" customWidth="1"/>
    <col min="1020" max="1259" width="30.5546875" style="320" customWidth="1"/>
    <col min="1260" max="1260" width="6.5546875" style="320" customWidth="1"/>
    <col min="1261" max="1261" width="7.5546875" style="320" customWidth="1"/>
    <col min="1262" max="1262" width="4.77734375" style="320" customWidth="1"/>
    <col min="1263" max="1263" width="11.77734375" style="320" customWidth="1"/>
    <col min="1264" max="1264" width="9.77734375" style="320" customWidth="1"/>
    <col min="1265" max="1265" width="3" style="320" customWidth="1"/>
    <col min="1266" max="1266" width="7.21875" style="320" customWidth="1"/>
    <col min="1267" max="1267" width="22.77734375" style="320" customWidth="1"/>
    <col min="1268" max="1268" width="7.21875" style="320" customWidth="1"/>
    <col min="1269" max="1269" width="9" style="320" hidden="1" customWidth="1"/>
    <col min="1270" max="1270" width="8.77734375" style="320" customWidth="1"/>
    <col min="1271" max="1271" width="9.77734375" style="320" customWidth="1"/>
    <col min="1272" max="1272" width="10.5546875" style="320" customWidth="1"/>
    <col min="1273" max="1273" width="12.21875" style="320" customWidth="1"/>
    <col min="1274" max="1274" width="11.21875" style="320" customWidth="1"/>
    <col min="1275" max="1275" width="6.77734375" style="320" customWidth="1"/>
    <col min="1276" max="1515" width="30.5546875" style="320" customWidth="1"/>
    <col min="1516" max="1516" width="6.5546875" style="320" customWidth="1"/>
    <col min="1517" max="1517" width="7.5546875" style="320" customWidth="1"/>
    <col min="1518" max="1518" width="4.77734375" style="320" customWidth="1"/>
    <col min="1519" max="1519" width="11.77734375" style="320" customWidth="1"/>
    <col min="1520" max="1520" width="9.77734375" style="320" customWidth="1"/>
    <col min="1521" max="1521" width="3" style="320" customWidth="1"/>
    <col min="1522" max="1522" width="7.21875" style="320" customWidth="1"/>
    <col min="1523" max="1523" width="22.77734375" style="320" customWidth="1"/>
    <col min="1524" max="1524" width="7.21875" style="320" customWidth="1"/>
    <col min="1525" max="1525" width="9" style="320" hidden="1" customWidth="1"/>
    <col min="1526" max="1526" width="8.77734375" style="320" customWidth="1"/>
    <col min="1527" max="1527" width="9.77734375" style="320" customWidth="1"/>
    <col min="1528" max="1528" width="10.5546875" style="320" customWidth="1"/>
    <col min="1529" max="1529" width="12.21875" style="320" customWidth="1"/>
    <col min="1530" max="1530" width="11.21875" style="320" customWidth="1"/>
    <col min="1531" max="1531" width="6.77734375" style="320" customWidth="1"/>
    <col min="1532" max="1771" width="30.5546875" style="320" customWidth="1"/>
    <col min="1772" max="1772" width="6.5546875" style="320" customWidth="1"/>
    <col min="1773" max="1773" width="7.5546875" style="320" customWidth="1"/>
    <col min="1774" max="1774" width="4.77734375" style="320" customWidth="1"/>
    <col min="1775" max="1775" width="11.77734375" style="320" customWidth="1"/>
    <col min="1776" max="1776" width="9.77734375" style="320" customWidth="1"/>
    <col min="1777" max="1777" width="3" style="320" customWidth="1"/>
    <col min="1778" max="1778" width="7.21875" style="320" customWidth="1"/>
    <col min="1779" max="1779" width="22.77734375" style="320" customWidth="1"/>
    <col min="1780" max="1780" width="7.21875" style="320" customWidth="1"/>
    <col min="1781" max="1781" width="9" style="320" hidden="1" customWidth="1"/>
    <col min="1782" max="1782" width="8.77734375" style="320" customWidth="1"/>
    <col min="1783" max="1783" width="9.77734375" style="320" customWidth="1"/>
    <col min="1784" max="1784" width="10.5546875" style="320" customWidth="1"/>
    <col min="1785" max="1785" width="12.21875" style="320" customWidth="1"/>
    <col min="1786" max="1786" width="11.21875" style="320" customWidth="1"/>
    <col min="1787" max="1787" width="6.77734375" style="320" customWidth="1"/>
    <col min="1788" max="2027" width="30.5546875" style="320" customWidth="1"/>
    <col min="2028" max="2028" width="6.5546875" style="320" customWidth="1"/>
    <col min="2029" max="2029" width="7.5546875" style="320" customWidth="1"/>
    <col min="2030" max="2030" width="4.77734375" style="320" customWidth="1"/>
    <col min="2031" max="2031" width="11.77734375" style="320" customWidth="1"/>
    <col min="2032" max="2032" width="9.77734375" style="320" customWidth="1"/>
    <col min="2033" max="2033" width="3" style="320" customWidth="1"/>
    <col min="2034" max="2034" width="7.21875" style="320" customWidth="1"/>
    <col min="2035" max="2035" width="22.77734375" style="320" customWidth="1"/>
    <col min="2036" max="2036" width="7.21875" style="320" customWidth="1"/>
    <col min="2037" max="2037" width="9" style="320" hidden="1" customWidth="1"/>
    <col min="2038" max="2038" width="8.77734375" style="320" customWidth="1"/>
    <col min="2039" max="2039" width="9.77734375" style="320" customWidth="1"/>
    <col min="2040" max="2040" width="10.5546875" style="320" customWidth="1"/>
    <col min="2041" max="2041" width="12.21875" style="320" customWidth="1"/>
    <col min="2042" max="2042" width="11.21875" style="320" customWidth="1"/>
    <col min="2043" max="2043" width="6.77734375" style="320" customWidth="1"/>
    <col min="2044" max="2283" width="30.5546875" style="320" customWidth="1"/>
    <col min="2284" max="2284" width="6.5546875" style="320" customWidth="1"/>
    <col min="2285" max="2285" width="7.5546875" style="320" customWidth="1"/>
    <col min="2286" max="2286" width="4.77734375" style="320" customWidth="1"/>
    <col min="2287" max="2287" width="11.77734375" style="320" customWidth="1"/>
    <col min="2288" max="2288" width="9.77734375" style="320" customWidth="1"/>
    <col min="2289" max="2289" width="3" style="320" customWidth="1"/>
    <col min="2290" max="2290" width="7.21875" style="320" customWidth="1"/>
    <col min="2291" max="2291" width="22.77734375" style="320" customWidth="1"/>
    <col min="2292" max="2292" width="7.21875" style="320" customWidth="1"/>
    <col min="2293" max="2293" width="9" style="320" hidden="1" customWidth="1"/>
    <col min="2294" max="2294" width="8.77734375" style="320" customWidth="1"/>
    <col min="2295" max="2295" width="9.77734375" style="320" customWidth="1"/>
    <col min="2296" max="2296" width="10.5546875" style="320" customWidth="1"/>
    <col min="2297" max="2297" width="12.21875" style="320" customWidth="1"/>
    <col min="2298" max="2298" width="11.21875" style="320" customWidth="1"/>
    <col min="2299" max="2299" width="6.77734375" style="320" customWidth="1"/>
    <col min="2300" max="2539" width="30.5546875" style="320" customWidth="1"/>
    <col min="2540" max="2540" width="6.5546875" style="320" customWidth="1"/>
    <col min="2541" max="2541" width="7.5546875" style="320" customWidth="1"/>
    <col min="2542" max="2542" width="4.77734375" style="320" customWidth="1"/>
    <col min="2543" max="2543" width="11.77734375" style="320" customWidth="1"/>
    <col min="2544" max="2544" width="9.77734375" style="320" customWidth="1"/>
    <col min="2545" max="2545" width="3" style="320" customWidth="1"/>
    <col min="2546" max="2546" width="7.21875" style="320" customWidth="1"/>
    <col min="2547" max="2547" width="22.77734375" style="320" customWidth="1"/>
    <col min="2548" max="2548" width="7.21875" style="320" customWidth="1"/>
    <col min="2549" max="2549" width="9" style="320" hidden="1" customWidth="1"/>
    <col min="2550" max="2550" width="8.77734375" style="320" customWidth="1"/>
    <col min="2551" max="2551" width="9.77734375" style="320" customWidth="1"/>
    <col min="2552" max="2552" width="10.5546875" style="320" customWidth="1"/>
    <col min="2553" max="2553" width="12.21875" style="320" customWidth="1"/>
    <col min="2554" max="2554" width="11.21875" style="320" customWidth="1"/>
    <col min="2555" max="2555" width="6.77734375" style="320" customWidth="1"/>
    <col min="2556" max="2795" width="30.5546875" style="320" customWidth="1"/>
    <col min="2796" max="2796" width="6.5546875" style="320" customWidth="1"/>
    <col min="2797" max="2797" width="7.5546875" style="320" customWidth="1"/>
    <col min="2798" max="2798" width="4.77734375" style="320" customWidth="1"/>
    <col min="2799" max="2799" width="11.77734375" style="320" customWidth="1"/>
    <col min="2800" max="2800" width="9.77734375" style="320" customWidth="1"/>
    <col min="2801" max="2801" width="3" style="320" customWidth="1"/>
    <col min="2802" max="2802" width="7.21875" style="320" customWidth="1"/>
    <col min="2803" max="2803" width="22.77734375" style="320" customWidth="1"/>
    <col min="2804" max="2804" width="7.21875" style="320" customWidth="1"/>
    <col min="2805" max="2805" width="9" style="320" hidden="1" customWidth="1"/>
    <col min="2806" max="2806" width="8.77734375" style="320" customWidth="1"/>
    <col min="2807" max="2807" width="9.77734375" style="320" customWidth="1"/>
    <col min="2808" max="2808" width="10.5546875" style="320" customWidth="1"/>
    <col min="2809" max="2809" width="12.21875" style="320" customWidth="1"/>
    <col min="2810" max="2810" width="11.21875" style="320" customWidth="1"/>
    <col min="2811" max="2811" width="6.77734375" style="320" customWidth="1"/>
    <col min="2812" max="3051" width="30.5546875" style="320" customWidth="1"/>
    <col min="3052" max="3052" width="6.5546875" style="320" customWidth="1"/>
    <col min="3053" max="3053" width="7.5546875" style="320" customWidth="1"/>
    <col min="3054" max="3054" width="4.77734375" style="320" customWidth="1"/>
    <col min="3055" max="3055" width="11.77734375" style="320" customWidth="1"/>
    <col min="3056" max="3056" width="9.77734375" style="320" customWidth="1"/>
    <col min="3057" max="3057" width="3" style="320" customWidth="1"/>
    <col min="3058" max="3058" width="7.21875" style="320" customWidth="1"/>
    <col min="3059" max="3059" width="22.77734375" style="320" customWidth="1"/>
    <col min="3060" max="3060" width="7.21875" style="320" customWidth="1"/>
    <col min="3061" max="3061" width="9" style="320" hidden="1" customWidth="1"/>
    <col min="3062" max="3062" width="8.77734375" style="320" customWidth="1"/>
    <col min="3063" max="3063" width="9.77734375" style="320" customWidth="1"/>
    <col min="3064" max="3064" width="10.5546875" style="320" customWidth="1"/>
    <col min="3065" max="3065" width="12.21875" style="320" customWidth="1"/>
    <col min="3066" max="3066" width="11.21875" style="320" customWidth="1"/>
    <col min="3067" max="3067" width="6.77734375" style="320" customWidth="1"/>
    <col min="3068" max="3307" width="30.5546875" style="320" customWidth="1"/>
    <col min="3308" max="3308" width="6.5546875" style="320" customWidth="1"/>
    <col min="3309" max="3309" width="7.5546875" style="320" customWidth="1"/>
    <col min="3310" max="3310" width="4.77734375" style="320" customWidth="1"/>
    <col min="3311" max="3311" width="11.77734375" style="320" customWidth="1"/>
    <col min="3312" max="3312" width="9.77734375" style="320" customWidth="1"/>
    <col min="3313" max="3313" width="3" style="320" customWidth="1"/>
    <col min="3314" max="3314" width="7.21875" style="320" customWidth="1"/>
    <col min="3315" max="3315" width="22.77734375" style="320" customWidth="1"/>
    <col min="3316" max="3316" width="7.21875" style="320" customWidth="1"/>
    <col min="3317" max="3317" width="9" style="320" hidden="1" customWidth="1"/>
    <col min="3318" max="3318" width="8.77734375" style="320" customWidth="1"/>
    <col min="3319" max="3319" width="9.77734375" style="320" customWidth="1"/>
    <col min="3320" max="3320" width="10.5546875" style="320" customWidth="1"/>
    <col min="3321" max="3321" width="12.21875" style="320" customWidth="1"/>
    <col min="3322" max="3322" width="11.21875" style="320" customWidth="1"/>
    <col min="3323" max="3323" width="6.77734375" style="320" customWidth="1"/>
    <col min="3324" max="3563" width="30.5546875" style="320" customWidth="1"/>
    <col min="3564" max="3564" width="6.5546875" style="320" customWidth="1"/>
    <col min="3565" max="3565" width="7.5546875" style="320" customWidth="1"/>
    <col min="3566" max="3566" width="4.77734375" style="320" customWidth="1"/>
    <col min="3567" max="3567" width="11.77734375" style="320" customWidth="1"/>
    <col min="3568" max="3568" width="9.77734375" style="320" customWidth="1"/>
    <col min="3569" max="3569" width="3" style="320" customWidth="1"/>
    <col min="3570" max="3570" width="7.21875" style="320" customWidth="1"/>
    <col min="3571" max="3571" width="22.77734375" style="320" customWidth="1"/>
    <col min="3572" max="3572" width="7.21875" style="320" customWidth="1"/>
    <col min="3573" max="3573" width="9" style="320" hidden="1" customWidth="1"/>
    <col min="3574" max="3574" width="8.77734375" style="320" customWidth="1"/>
    <col min="3575" max="3575" width="9.77734375" style="320" customWidth="1"/>
    <col min="3576" max="3576" width="10.5546875" style="320" customWidth="1"/>
    <col min="3577" max="3577" width="12.21875" style="320" customWidth="1"/>
    <col min="3578" max="3578" width="11.21875" style="320" customWidth="1"/>
    <col min="3579" max="3579" width="6.77734375" style="320" customWidth="1"/>
    <col min="3580" max="3819" width="30.5546875" style="320" customWidth="1"/>
    <col min="3820" max="3820" width="6.5546875" style="320" customWidth="1"/>
    <col min="3821" max="3821" width="7.5546875" style="320" customWidth="1"/>
    <col min="3822" max="3822" width="4.77734375" style="320" customWidth="1"/>
    <col min="3823" max="3823" width="11.77734375" style="320" customWidth="1"/>
    <col min="3824" max="3824" width="9.77734375" style="320" customWidth="1"/>
    <col min="3825" max="3825" width="3" style="320" customWidth="1"/>
    <col min="3826" max="3826" width="7.21875" style="320" customWidth="1"/>
    <col min="3827" max="3827" width="22.77734375" style="320" customWidth="1"/>
    <col min="3828" max="3828" width="7.21875" style="320" customWidth="1"/>
    <col min="3829" max="3829" width="9" style="320" hidden="1" customWidth="1"/>
    <col min="3830" max="3830" width="8.77734375" style="320" customWidth="1"/>
    <col min="3831" max="3831" width="9.77734375" style="320" customWidth="1"/>
    <col min="3832" max="3832" width="10.5546875" style="320" customWidth="1"/>
    <col min="3833" max="3833" width="12.21875" style="320" customWidth="1"/>
    <col min="3834" max="3834" width="11.21875" style="320" customWidth="1"/>
    <col min="3835" max="3835" width="6.77734375" style="320" customWidth="1"/>
    <col min="3836" max="4075" width="30.5546875" style="320" customWidth="1"/>
    <col min="4076" max="4076" width="6.5546875" style="320" customWidth="1"/>
    <col min="4077" max="4077" width="7.5546875" style="320" customWidth="1"/>
    <col min="4078" max="4078" width="4.77734375" style="320" customWidth="1"/>
    <col min="4079" max="4079" width="11.77734375" style="320" customWidth="1"/>
    <col min="4080" max="4080" width="9.77734375" style="320" customWidth="1"/>
    <col min="4081" max="4081" width="3" style="320" customWidth="1"/>
    <col min="4082" max="4082" width="7.21875" style="320" customWidth="1"/>
    <col min="4083" max="4083" width="22.77734375" style="320" customWidth="1"/>
    <col min="4084" max="4084" width="7.21875" style="320" customWidth="1"/>
    <col min="4085" max="4085" width="9" style="320" hidden="1" customWidth="1"/>
    <col min="4086" max="4086" width="8.77734375" style="320" customWidth="1"/>
    <col min="4087" max="4087" width="9.77734375" style="320" customWidth="1"/>
    <col min="4088" max="4088" width="10.5546875" style="320" customWidth="1"/>
    <col min="4089" max="4089" width="12.21875" style="320" customWidth="1"/>
    <col min="4090" max="4090" width="11.21875" style="320" customWidth="1"/>
    <col min="4091" max="4091" width="6.77734375" style="320" customWidth="1"/>
    <col min="4092" max="4331" width="30.5546875" style="320" customWidth="1"/>
    <col min="4332" max="4332" width="6.5546875" style="320" customWidth="1"/>
    <col min="4333" max="4333" width="7.5546875" style="320" customWidth="1"/>
    <col min="4334" max="4334" width="4.77734375" style="320" customWidth="1"/>
    <col min="4335" max="4335" width="11.77734375" style="320" customWidth="1"/>
    <col min="4336" max="4336" width="9.77734375" style="320" customWidth="1"/>
    <col min="4337" max="4337" width="3" style="320" customWidth="1"/>
    <col min="4338" max="4338" width="7.21875" style="320" customWidth="1"/>
    <col min="4339" max="4339" width="22.77734375" style="320" customWidth="1"/>
    <col min="4340" max="4340" width="7.21875" style="320" customWidth="1"/>
    <col min="4341" max="4341" width="9" style="320" hidden="1" customWidth="1"/>
    <col min="4342" max="4342" width="8.77734375" style="320" customWidth="1"/>
    <col min="4343" max="4343" width="9.77734375" style="320" customWidth="1"/>
    <col min="4344" max="4344" width="10.5546875" style="320" customWidth="1"/>
    <col min="4345" max="4345" width="12.21875" style="320" customWidth="1"/>
    <col min="4346" max="4346" width="11.21875" style="320" customWidth="1"/>
    <col min="4347" max="4347" width="6.77734375" style="320" customWidth="1"/>
    <col min="4348" max="4587" width="30.5546875" style="320" customWidth="1"/>
    <col min="4588" max="4588" width="6.5546875" style="320" customWidth="1"/>
    <col min="4589" max="4589" width="7.5546875" style="320" customWidth="1"/>
    <col min="4590" max="4590" width="4.77734375" style="320" customWidth="1"/>
    <col min="4591" max="4591" width="11.77734375" style="320" customWidth="1"/>
    <col min="4592" max="4592" width="9.77734375" style="320" customWidth="1"/>
    <col min="4593" max="4593" width="3" style="320" customWidth="1"/>
    <col min="4594" max="4594" width="7.21875" style="320" customWidth="1"/>
    <col min="4595" max="4595" width="22.77734375" style="320" customWidth="1"/>
    <col min="4596" max="4596" width="7.21875" style="320" customWidth="1"/>
    <col min="4597" max="4597" width="9" style="320" hidden="1" customWidth="1"/>
    <col min="4598" max="4598" width="8.77734375" style="320" customWidth="1"/>
    <col min="4599" max="4599" width="9.77734375" style="320" customWidth="1"/>
    <col min="4600" max="4600" width="10.5546875" style="320" customWidth="1"/>
    <col min="4601" max="4601" width="12.21875" style="320" customWidth="1"/>
    <col min="4602" max="4602" width="11.21875" style="320" customWidth="1"/>
    <col min="4603" max="4603" width="6.77734375" style="320" customWidth="1"/>
    <col min="4604" max="4843" width="30.5546875" style="320" customWidth="1"/>
    <col min="4844" max="4844" width="6.5546875" style="320" customWidth="1"/>
    <col min="4845" max="4845" width="7.5546875" style="320" customWidth="1"/>
    <col min="4846" max="4846" width="4.77734375" style="320" customWidth="1"/>
    <col min="4847" max="4847" width="11.77734375" style="320" customWidth="1"/>
    <col min="4848" max="4848" width="9.77734375" style="320" customWidth="1"/>
    <col min="4849" max="4849" width="3" style="320" customWidth="1"/>
    <col min="4850" max="4850" width="7.21875" style="320" customWidth="1"/>
    <col min="4851" max="4851" width="22.77734375" style="320" customWidth="1"/>
    <col min="4852" max="4852" width="7.21875" style="320" customWidth="1"/>
    <col min="4853" max="4853" width="9" style="320" hidden="1" customWidth="1"/>
    <col min="4854" max="4854" width="8.77734375" style="320" customWidth="1"/>
    <col min="4855" max="4855" width="9.77734375" style="320" customWidth="1"/>
    <col min="4856" max="4856" width="10.5546875" style="320" customWidth="1"/>
    <col min="4857" max="4857" width="12.21875" style="320" customWidth="1"/>
    <col min="4858" max="4858" width="11.21875" style="320" customWidth="1"/>
    <col min="4859" max="4859" width="6.77734375" style="320" customWidth="1"/>
    <col min="4860" max="5099" width="30.5546875" style="320" customWidth="1"/>
    <col min="5100" max="5100" width="6.5546875" style="320" customWidth="1"/>
    <col min="5101" max="5101" width="7.5546875" style="320" customWidth="1"/>
    <col min="5102" max="5102" width="4.77734375" style="320" customWidth="1"/>
    <col min="5103" max="5103" width="11.77734375" style="320" customWidth="1"/>
    <col min="5104" max="5104" width="9.77734375" style="320" customWidth="1"/>
    <col min="5105" max="5105" width="3" style="320" customWidth="1"/>
    <col min="5106" max="5106" width="7.21875" style="320" customWidth="1"/>
    <col min="5107" max="5107" width="22.77734375" style="320" customWidth="1"/>
    <col min="5108" max="5108" width="7.21875" style="320" customWidth="1"/>
    <col min="5109" max="5109" width="9" style="320" hidden="1" customWidth="1"/>
    <col min="5110" max="5110" width="8.77734375" style="320" customWidth="1"/>
    <col min="5111" max="5111" width="9.77734375" style="320" customWidth="1"/>
    <col min="5112" max="5112" width="10.5546875" style="320" customWidth="1"/>
    <col min="5113" max="5113" width="12.21875" style="320" customWidth="1"/>
    <col min="5114" max="5114" width="11.21875" style="320" customWidth="1"/>
    <col min="5115" max="5115" width="6.77734375" style="320" customWidth="1"/>
    <col min="5116" max="5355" width="30.5546875" style="320" customWidth="1"/>
    <col min="5356" max="5356" width="6.5546875" style="320" customWidth="1"/>
    <col min="5357" max="5357" width="7.5546875" style="320" customWidth="1"/>
    <col min="5358" max="5358" width="4.77734375" style="320" customWidth="1"/>
    <col min="5359" max="5359" width="11.77734375" style="320" customWidth="1"/>
    <col min="5360" max="5360" width="9.77734375" style="320" customWidth="1"/>
    <col min="5361" max="5361" width="3" style="320" customWidth="1"/>
    <col min="5362" max="5362" width="7.21875" style="320" customWidth="1"/>
    <col min="5363" max="5363" width="22.77734375" style="320" customWidth="1"/>
    <col min="5364" max="5364" width="7.21875" style="320" customWidth="1"/>
    <col min="5365" max="5365" width="9" style="320" hidden="1" customWidth="1"/>
    <col min="5366" max="5366" width="8.77734375" style="320" customWidth="1"/>
    <col min="5367" max="5367" width="9.77734375" style="320" customWidth="1"/>
    <col min="5368" max="5368" width="10.5546875" style="320" customWidth="1"/>
    <col min="5369" max="5369" width="12.21875" style="320" customWidth="1"/>
    <col min="5370" max="5370" width="11.21875" style="320" customWidth="1"/>
    <col min="5371" max="5371" width="6.77734375" style="320" customWidth="1"/>
    <col min="5372" max="5611" width="30.5546875" style="320" customWidth="1"/>
    <col min="5612" max="5612" width="6.5546875" style="320" customWidth="1"/>
    <col min="5613" max="5613" width="7.5546875" style="320" customWidth="1"/>
    <col min="5614" max="5614" width="4.77734375" style="320" customWidth="1"/>
    <col min="5615" max="5615" width="11.77734375" style="320" customWidth="1"/>
    <col min="5616" max="5616" width="9.77734375" style="320" customWidth="1"/>
    <col min="5617" max="5617" width="3" style="320" customWidth="1"/>
    <col min="5618" max="5618" width="7.21875" style="320" customWidth="1"/>
    <col min="5619" max="5619" width="22.77734375" style="320" customWidth="1"/>
    <col min="5620" max="5620" width="7.21875" style="320" customWidth="1"/>
    <col min="5621" max="5621" width="9" style="320" hidden="1" customWidth="1"/>
    <col min="5622" max="5622" width="8.77734375" style="320" customWidth="1"/>
    <col min="5623" max="5623" width="9.77734375" style="320" customWidth="1"/>
    <col min="5624" max="5624" width="10.5546875" style="320" customWidth="1"/>
    <col min="5625" max="5625" width="12.21875" style="320" customWidth="1"/>
    <col min="5626" max="5626" width="11.21875" style="320" customWidth="1"/>
    <col min="5627" max="5627" width="6.77734375" style="320" customWidth="1"/>
    <col min="5628" max="5867" width="30.5546875" style="320" customWidth="1"/>
    <col min="5868" max="5868" width="6.5546875" style="320" customWidth="1"/>
    <col min="5869" max="5869" width="7.5546875" style="320" customWidth="1"/>
    <col min="5870" max="5870" width="4.77734375" style="320" customWidth="1"/>
    <col min="5871" max="5871" width="11.77734375" style="320" customWidth="1"/>
    <col min="5872" max="5872" width="9.77734375" style="320" customWidth="1"/>
    <col min="5873" max="5873" width="3" style="320" customWidth="1"/>
    <col min="5874" max="5874" width="7.21875" style="320" customWidth="1"/>
    <col min="5875" max="5875" width="22.77734375" style="320" customWidth="1"/>
    <col min="5876" max="5876" width="7.21875" style="320" customWidth="1"/>
    <col min="5877" max="5877" width="9" style="320" hidden="1" customWidth="1"/>
    <col min="5878" max="5878" width="8.77734375" style="320" customWidth="1"/>
    <col min="5879" max="5879" width="9.77734375" style="320" customWidth="1"/>
    <col min="5880" max="5880" width="10.5546875" style="320" customWidth="1"/>
    <col min="5881" max="5881" width="12.21875" style="320" customWidth="1"/>
    <col min="5882" max="5882" width="11.21875" style="320" customWidth="1"/>
    <col min="5883" max="5883" width="6.77734375" style="320" customWidth="1"/>
    <col min="5884" max="6123" width="30.5546875" style="320" customWidth="1"/>
    <col min="6124" max="6124" width="6.5546875" style="320" customWidth="1"/>
    <col min="6125" max="6125" width="7.5546875" style="320" customWidth="1"/>
    <col min="6126" max="6126" width="4.77734375" style="320" customWidth="1"/>
    <col min="6127" max="6127" width="11.77734375" style="320" customWidth="1"/>
    <col min="6128" max="6128" width="9.77734375" style="320" customWidth="1"/>
    <col min="6129" max="6129" width="3" style="320" customWidth="1"/>
    <col min="6130" max="6130" width="7.21875" style="320" customWidth="1"/>
    <col min="6131" max="6131" width="22.77734375" style="320" customWidth="1"/>
    <col min="6132" max="6132" width="7.21875" style="320" customWidth="1"/>
    <col min="6133" max="6133" width="9" style="320" hidden="1" customWidth="1"/>
    <col min="6134" max="6134" width="8.77734375" style="320" customWidth="1"/>
    <col min="6135" max="6135" width="9.77734375" style="320" customWidth="1"/>
    <col min="6136" max="6136" width="10.5546875" style="320" customWidth="1"/>
    <col min="6137" max="6137" width="12.21875" style="320" customWidth="1"/>
    <col min="6138" max="6138" width="11.21875" style="320" customWidth="1"/>
    <col min="6139" max="6139" width="6.77734375" style="320" customWidth="1"/>
    <col min="6140" max="6379" width="30.5546875" style="320" customWidth="1"/>
    <col min="6380" max="6380" width="6.5546875" style="320" customWidth="1"/>
    <col min="6381" max="6381" width="7.5546875" style="320" customWidth="1"/>
    <col min="6382" max="6382" width="4.77734375" style="320" customWidth="1"/>
    <col min="6383" max="6383" width="11.77734375" style="320" customWidth="1"/>
    <col min="6384" max="6384" width="9.77734375" style="320" customWidth="1"/>
    <col min="6385" max="6385" width="3" style="320" customWidth="1"/>
    <col min="6386" max="6386" width="7.21875" style="320" customWidth="1"/>
    <col min="6387" max="6387" width="22.77734375" style="320" customWidth="1"/>
    <col min="6388" max="6388" width="7.21875" style="320" customWidth="1"/>
    <col min="6389" max="6389" width="9" style="320" hidden="1" customWidth="1"/>
    <col min="6390" max="6390" width="8.77734375" style="320" customWidth="1"/>
    <col min="6391" max="6391" width="9.77734375" style="320" customWidth="1"/>
    <col min="6392" max="6392" width="10.5546875" style="320" customWidth="1"/>
    <col min="6393" max="6393" width="12.21875" style="320" customWidth="1"/>
    <col min="6394" max="6394" width="11.21875" style="320" customWidth="1"/>
    <col min="6395" max="6395" width="6.77734375" style="320" customWidth="1"/>
    <col min="6396" max="6635" width="30.5546875" style="320" customWidth="1"/>
    <col min="6636" max="6636" width="6.5546875" style="320" customWidth="1"/>
    <col min="6637" max="6637" width="7.5546875" style="320" customWidth="1"/>
    <col min="6638" max="6638" width="4.77734375" style="320" customWidth="1"/>
    <col min="6639" max="6639" width="11.77734375" style="320" customWidth="1"/>
    <col min="6640" max="6640" width="9.77734375" style="320" customWidth="1"/>
    <col min="6641" max="6641" width="3" style="320" customWidth="1"/>
    <col min="6642" max="6642" width="7.21875" style="320" customWidth="1"/>
    <col min="6643" max="6643" width="22.77734375" style="320" customWidth="1"/>
    <col min="6644" max="6644" width="7.21875" style="320" customWidth="1"/>
    <col min="6645" max="6645" width="9" style="320" hidden="1" customWidth="1"/>
    <col min="6646" max="6646" width="8.77734375" style="320" customWidth="1"/>
    <col min="6647" max="6647" width="9.77734375" style="320" customWidth="1"/>
    <col min="6648" max="6648" width="10.5546875" style="320" customWidth="1"/>
    <col min="6649" max="6649" width="12.21875" style="320" customWidth="1"/>
    <col min="6650" max="6650" width="11.21875" style="320" customWidth="1"/>
    <col min="6651" max="6651" width="6.77734375" style="320" customWidth="1"/>
    <col min="6652" max="6891" width="30.5546875" style="320" customWidth="1"/>
    <col min="6892" max="6892" width="6.5546875" style="320" customWidth="1"/>
    <col min="6893" max="6893" width="7.5546875" style="320" customWidth="1"/>
    <col min="6894" max="6894" width="4.77734375" style="320" customWidth="1"/>
    <col min="6895" max="6895" width="11.77734375" style="320" customWidth="1"/>
    <col min="6896" max="6896" width="9.77734375" style="320" customWidth="1"/>
    <col min="6897" max="6897" width="3" style="320" customWidth="1"/>
    <col min="6898" max="6898" width="7.21875" style="320" customWidth="1"/>
    <col min="6899" max="6899" width="22.77734375" style="320" customWidth="1"/>
    <col min="6900" max="6900" width="7.21875" style="320" customWidth="1"/>
    <col min="6901" max="6901" width="9" style="320" hidden="1" customWidth="1"/>
    <col min="6902" max="6902" width="8.77734375" style="320" customWidth="1"/>
    <col min="6903" max="6903" width="9.77734375" style="320" customWidth="1"/>
    <col min="6904" max="6904" width="10.5546875" style="320" customWidth="1"/>
    <col min="6905" max="6905" width="12.21875" style="320" customWidth="1"/>
    <col min="6906" max="6906" width="11.21875" style="320" customWidth="1"/>
    <col min="6907" max="6907" width="6.77734375" style="320" customWidth="1"/>
    <col min="6908" max="7147" width="30.5546875" style="320" customWidth="1"/>
    <col min="7148" max="7148" width="6.5546875" style="320" customWidth="1"/>
    <col min="7149" max="7149" width="7.5546875" style="320" customWidth="1"/>
    <col min="7150" max="7150" width="4.77734375" style="320" customWidth="1"/>
    <col min="7151" max="7151" width="11.77734375" style="320" customWidth="1"/>
    <col min="7152" max="7152" width="9.77734375" style="320" customWidth="1"/>
    <col min="7153" max="7153" width="3" style="320" customWidth="1"/>
    <col min="7154" max="7154" width="7.21875" style="320" customWidth="1"/>
    <col min="7155" max="7155" width="22.77734375" style="320" customWidth="1"/>
    <col min="7156" max="7156" width="7.21875" style="320" customWidth="1"/>
    <col min="7157" max="7157" width="9" style="320" hidden="1" customWidth="1"/>
    <col min="7158" max="7158" width="8.77734375" style="320" customWidth="1"/>
    <col min="7159" max="7159" width="9.77734375" style="320" customWidth="1"/>
    <col min="7160" max="7160" width="10.5546875" style="320" customWidth="1"/>
    <col min="7161" max="7161" width="12.21875" style="320" customWidth="1"/>
    <col min="7162" max="7162" width="11.21875" style="320" customWidth="1"/>
    <col min="7163" max="7163" width="6.77734375" style="320" customWidth="1"/>
    <col min="7164" max="7403" width="30.5546875" style="320" customWidth="1"/>
    <col min="7404" max="7404" width="6.5546875" style="320" customWidth="1"/>
    <col min="7405" max="7405" width="7.5546875" style="320" customWidth="1"/>
    <col min="7406" max="7406" width="4.77734375" style="320" customWidth="1"/>
    <col min="7407" max="7407" width="11.77734375" style="320" customWidth="1"/>
    <col min="7408" max="7408" width="9.77734375" style="320" customWidth="1"/>
    <col min="7409" max="7409" width="3" style="320" customWidth="1"/>
    <col min="7410" max="7410" width="7.21875" style="320" customWidth="1"/>
    <col min="7411" max="7411" width="22.77734375" style="320" customWidth="1"/>
    <col min="7412" max="7412" width="7.21875" style="320" customWidth="1"/>
    <col min="7413" max="7413" width="9" style="320" hidden="1" customWidth="1"/>
    <col min="7414" max="7414" width="8.77734375" style="320" customWidth="1"/>
    <col min="7415" max="7415" width="9.77734375" style="320" customWidth="1"/>
    <col min="7416" max="7416" width="10.5546875" style="320" customWidth="1"/>
    <col min="7417" max="7417" width="12.21875" style="320" customWidth="1"/>
    <col min="7418" max="7418" width="11.21875" style="320" customWidth="1"/>
    <col min="7419" max="7419" width="6.77734375" style="320" customWidth="1"/>
    <col min="7420" max="7659" width="30.5546875" style="320" customWidth="1"/>
    <col min="7660" max="7660" width="6.5546875" style="320" customWidth="1"/>
    <col min="7661" max="7661" width="7.5546875" style="320" customWidth="1"/>
    <col min="7662" max="7662" width="4.77734375" style="320" customWidth="1"/>
    <col min="7663" max="7663" width="11.77734375" style="320" customWidth="1"/>
    <col min="7664" max="7664" width="9.77734375" style="320" customWidth="1"/>
    <col min="7665" max="7665" width="3" style="320" customWidth="1"/>
    <col min="7666" max="7666" width="7.21875" style="320" customWidth="1"/>
    <col min="7667" max="7667" width="22.77734375" style="320" customWidth="1"/>
    <col min="7668" max="7668" width="7.21875" style="320" customWidth="1"/>
    <col min="7669" max="7669" width="9" style="320" hidden="1" customWidth="1"/>
    <col min="7670" max="7670" width="8.77734375" style="320" customWidth="1"/>
    <col min="7671" max="7671" width="9.77734375" style="320" customWidth="1"/>
    <col min="7672" max="7672" width="10.5546875" style="320" customWidth="1"/>
    <col min="7673" max="7673" width="12.21875" style="320" customWidth="1"/>
    <col min="7674" max="7674" width="11.21875" style="320" customWidth="1"/>
    <col min="7675" max="7675" width="6.77734375" style="320" customWidth="1"/>
    <col min="7676" max="7915" width="30.5546875" style="320" customWidth="1"/>
    <col min="7916" max="7916" width="6.5546875" style="320" customWidth="1"/>
    <col min="7917" max="7917" width="7.5546875" style="320" customWidth="1"/>
    <col min="7918" max="7918" width="4.77734375" style="320" customWidth="1"/>
    <col min="7919" max="7919" width="11.77734375" style="320" customWidth="1"/>
    <col min="7920" max="7920" width="9.77734375" style="320" customWidth="1"/>
    <col min="7921" max="7921" width="3" style="320" customWidth="1"/>
    <col min="7922" max="7922" width="7.21875" style="320" customWidth="1"/>
    <col min="7923" max="7923" width="22.77734375" style="320" customWidth="1"/>
    <col min="7924" max="7924" width="7.21875" style="320" customWidth="1"/>
    <col min="7925" max="7925" width="9" style="320" hidden="1" customWidth="1"/>
    <col min="7926" max="7926" width="8.77734375" style="320" customWidth="1"/>
    <col min="7927" max="7927" width="9.77734375" style="320" customWidth="1"/>
    <col min="7928" max="7928" width="10.5546875" style="320" customWidth="1"/>
    <col min="7929" max="7929" width="12.21875" style="320" customWidth="1"/>
    <col min="7930" max="7930" width="11.21875" style="320" customWidth="1"/>
    <col min="7931" max="7931" width="6.77734375" style="320" customWidth="1"/>
    <col min="7932" max="8171" width="30.5546875" style="320" customWidth="1"/>
    <col min="8172" max="8172" width="6.5546875" style="320" customWidth="1"/>
    <col min="8173" max="8173" width="7.5546875" style="320" customWidth="1"/>
    <col min="8174" max="8174" width="4.77734375" style="320" customWidth="1"/>
    <col min="8175" max="8175" width="11.77734375" style="320" customWidth="1"/>
    <col min="8176" max="8176" width="9.77734375" style="320" customWidth="1"/>
    <col min="8177" max="8177" width="3" style="320" customWidth="1"/>
    <col min="8178" max="8178" width="7.21875" style="320" customWidth="1"/>
    <col min="8179" max="8179" width="22.77734375" style="320" customWidth="1"/>
    <col min="8180" max="8180" width="7.21875" style="320" customWidth="1"/>
    <col min="8181" max="8181" width="9" style="320" hidden="1" customWidth="1"/>
    <col min="8182" max="8182" width="8.77734375" style="320" customWidth="1"/>
    <col min="8183" max="8183" width="9.77734375" style="320" customWidth="1"/>
    <col min="8184" max="8184" width="10.5546875" style="320" customWidth="1"/>
    <col min="8185" max="8185" width="12.21875" style="320" customWidth="1"/>
    <col min="8186" max="8186" width="11.21875" style="320" customWidth="1"/>
    <col min="8187" max="8187" width="6.77734375" style="320" customWidth="1"/>
    <col min="8188" max="8427" width="30.5546875" style="320" customWidth="1"/>
    <col min="8428" max="8428" width="6.5546875" style="320" customWidth="1"/>
    <col min="8429" max="8429" width="7.5546875" style="320" customWidth="1"/>
    <col min="8430" max="8430" width="4.77734375" style="320" customWidth="1"/>
    <col min="8431" max="8431" width="11.77734375" style="320" customWidth="1"/>
    <col min="8432" max="8432" width="9.77734375" style="320" customWidth="1"/>
    <col min="8433" max="8433" width="3" style="320" customWidth="1"/>
    <col min="8434" max="8434" width="7.21875" style="320" customWidth="1"/>
    <col min="8435" max="8435" width="22.77734375" style="320" customWidth="1"/>
    <col min="8436" max="8436" width="7.21875" style="320" customWidth="1"/>
    <col min="8437" max="8437" width="9" style="320" hidden="1" customWidth="1"/>
    <col min="8438" max="8438" width="8.77734375" style="320" customWidth="1"/>
    <col min="8439" max="8439" width="9.77734375" style="320" customWidth="1"/>
    <col min="8440" max="8440" width="10.5546875" style="320" customWidth="1"/>
    <col min="8441" max="8441" width="12.21875" style="320" customWidth="1"/>
    <col min="8442" max="8442" width="11.21875" style="320" customWidth="1"/>
    <col min="8443" max="8443" width="6.77734375" style="320" customWidth="1"/>
    <col min="8444" max="8683" width="30.5546875" style="320" customWidth="1"/>
    <col min="8684" max="8684" width="6.5546875" style="320" customWidth="1"/>
    <col min="8685" max="8685" width="7.5546875" style="320" customWidth="1"/>
    <col min="8686" max="8686" width="4.77734375" style="320" customWidth="1"/>
    <col min="8687" max="8687" width="11.77734375" style="320" customWidth="1"/>
    <col min="8688" max="8688" width="9.77734375" style="320" customWidth="1"/>
    <col min="8689" max="8689" width="3" style="320" customWidth="1"/>
    <col min="8690" max="8690" width="7.21875" style="320" customWidth="1"/>
    <col min="8691" max="8691" width="22.77734375" style="320" customWidth="1"/>
    <col min="8692" max="8692" width="7.21875" style="320" customWidth="1"/>
    <col min="8693" max="8693" width="9" style="320" hidden="1" customWidth="1"/>
    <col min="8694" max="8694" width="8.77734375" style="320" customWidth="1"/>
    <col min="8695" max="8695" width="9.77734375" style="320" customWidth="1"/>
    <col min="8696" max="8696" width="10.5546875" style="320" customWidth="1"/>
    <col min="8697" max="8697" width="12.21875" style="320" customWidth="1"/>
    <col min="8698" max="8698" width="11.21875" style="320" customWidth="1"/>
    <col min="8699" max="8699" width="6.77734375" style="320" customWidth="1"/>
    <col min="8700" max="8939" width="30.5546875" style="320" customWidth="1"/>
    <col min="8940" max="8940" width="6.5546875" style="320" customWidth="1"/>
    <col min="8941" max="8941" width="7.5546875" style="320" customWidth="1"/>
    <col min="8942" max="8942" width="4.77734375" style="320" customWidth="1"/>
    <col min="8943" max="8943" width="11.77734375" style="320" customWidth="1"/>
    <col min="8944" max="8944" width="9.77734375" style="320" customWidth="1"/>
    <col min="8945" max="8945" width="3" style="320" customWidth="1"/>
    <col min="8946" max="8946" width="7.21875" style="320" customWidth="1"/>
    <col min="8947" max="8947" width="22.77734375" style="320" customWidth="1"/>
    <col min="8948" max="8948" width="7.21875" style="320" customWidth="1"/>
    <col min="8949" max="8949" width="9" style="320" hidden="1" customWidth="1"/>
    <col min="8950" max="8950" width="8.77734375" style="320" customWidth="1"/>
    <col min="8951" max="8951" width="9.77734375" style="320" customWidth="1"/>
    <col min="8952" max="8952" width="10.5546875" style="320" customWidth="1"/>
    <col min="8953" max="8953" width="12.21875" style="320" customWidth="1"/>
    <col min="8954" max="8954" width="11.21875" style="320" customWidth="1"/>
    <col min="8955" max="8955" width="6.77734375" style="320" customWidth="1"/>
    <col min="8956" max="9195" width="30.5546875" style="320" customWidth="1"/>
    <col min="9196" max="9196" width="6.5546875" style="320" customWidth="1"/>
    <col min="9197" max="9197" width="7.5546875" style="320" customWidth="1"/>
    <col min="9198" max="9198" width="4.77734375" style="320" customWidth="1"/>
    <col min="9199" max="9199" width="11.77734375" style="320" customWidth="1"/>
    <col min="9200" max="9200" width="9.77734375" style="320" customWidth="1"/>
    <col min="9201" max="9201" width="3" style="320" customWidth="1"/>
    <col min="9202" max="9202" width="7.21875" style="320" customWidth="1"/>
    <col min="9203" max="9203" width="22.77734375" style="320" customWidth="1"/>
    <col min="9204" max="9204" width="7.21875" style="320" customWidth="1"/>
    <col min="9205" max="9205" width="9" style="320" hidden="1" customWidth="1"/>
    <col min="9206" max="9206" width="8.77734375" style="320" customWidth="1"/>
    <col min="9207" max="9207" width="9.77734375" style="320" customWidth="1"/>
    <col min="9208" max="9208" width="10.5546875" style="320" customWidth="1"/>
    <col min="9209" max="9209" width="12.21875" style="320" customWidth="1"/>
    <col min="9210" max="9210" width="11.21875" style="320" customWidth="1"/>
    <col min="9211" max="9211" width="6.77734375" style="320" customWidth="1"/>
    <col min="9212" max="9451" width="30.5546875" style="320" customWidth="1"/>
    <col min="9452" max="9452" width="6.5546875" style="320" customWidth="1"/>
    <col min="9453" max="9453" width="7.5546875" style="320" customWidth="1"/>
    <col min="9454" max="9454" width="4.77734375" style="320" customWidth="1"/>
    <col min="9455" max="9455" width="11.77734375" style="320" customWidth="1"/>
    <col min="9456" max="9456" width="9.77734375" style="320" customWidth="1"/>
    <col min="9457" max="9457" width="3" style="320" customWidth="1"/>
    <col min="9458" max="9458" width="7.21875" style="320" customWidth="1"/>
    <col min="9459" max="9459" width="22.77734375" style="320" customWidth="1"/>
    <col min="9460" max="9460" width="7.21875" style="320" customWidth="1"/>
    <col min="9461" max="9461" width="9" style="320" hidden="1" customWidth="1"/>
    <col min="9462" max="9462" width="8.77734375" style="320" customWidth="1"/>
    <col min="9463" max="9463" width="9.77734375" style="320" customWidth="1"/>
    <col min="9464" max="9464" width="10.5546875" style="320" customWidth="1"/>
    <col min="9465" max="9465" width="12.21875" style="320" customWidth="1"/>
    <col min="9466" max="9466" width="11.21875" style="320" customWidth="1"/>
    <col min="9467" max="9467" width="6.77734375" style="320" customWidth="1"/>
    <col min="9468" max="9707" width="30.5546875" style="320" customWidth="1"/>
    <col min="9708" max="9708" width="6.5546875" style="320" customWidth="1"/>
    <col min="9709" max="9709" width="7.5546875" style="320" customWidth="1"/>
    <col min="9710" max="9710" width="4.77734375" style="320" customWidth="1"/>
    <col min="9711" max="9711" width="11.77734375" style="320" customWidth="1"/>
    <col min="9712" max="9712" width="9.77734375" style="320" customWidth="1"/>
    <col min="9713" max="9713" width="3" style="320" customWidth="1"/>
    <col min="9714" max="9714" width="7.21875" style="320" customWidth="1"/>
    <col min="9715" max="9715" width="22.77734375" style="320" customWidth="1"/>
    <col min="9716" max="9716" width="7.21875" style="320" customWidth="1"/>
    <col min="9717" max="9717" width="9" style="320" hidden="1" customWidth="1"/>
    <col min="9718" max="9718" width="8.77734375" style="320" customWidth="1"/>
    <col min="9719" max="9719" width="9.77734375" style="320" customWidth="1"/>
    <col min="9720" max="9720" width="10.5546875" style="320" customWidth="1"/>
    <col min="9721" max="9721" width="12.21875" style="320" customWidth="1"/>
    <col min="9722" max="9722" width="11.21875" style="320" customWidth="1"/>
    <col min="9723" max="9723" width="6.77734375" style="320" customWidth="1"/>
    <col min="9724" max="9963" width="30.5546875" style="320" customWidth="1"/>
    <col min="9964" max="9964" width="6.5546875" style="320" customWidth="1"/>
    <col min="9965" max="9965" width="7.5546875" style="320" customWidth="1"/>
    <col min="9966" max="9966" width="4.77734375" style="320" customWidth="1"/>
    <col min="9967" max="9967" width="11.77734375" style="320" customWidth="1"/>
    <col min="9968" max="9968" width="9.77734375" style="320" customWidth="1"/>
    <col min="9969" max="9969" width="3" style="320" customWidth="1"/>
    <col min="9970" max="9970" width="7.21875" style="320" customWidth="1"/>
    <col min="9971" max="9971" width="22.77734375" style="320" customWidth="1"/>
    <col min="9972" max="9972" width="7.21875" style="320" customWidth="1"/>
    <col min="9973" max="9973" width="9" style="320" hidden="1" customWidth="1"/>
    <col min="9974" max="9974" width="8.77734375" style="320" customWidth="1"/>
    <col min="9975" max="9975" width="9.77734375" style="320" customWidth="1"/>
    <col min="9976" max="9976" width="10.5546875" style="320" customWidth="1"/>
    <col min="9977" max="9977" width="12.21875" style="320" customWidth="1"/>
    <col min="9978" max="9978" width="11.21875" style="320" customWidth="1"/>
    <col min="9979" max="9979" width="6.77734375" style="320" customWidth="1"/>
    <col min="9980" max="10219" width="30.5546875" style="320" customWidth="1"/>
    <col min="10220" max="10220" width="6.5546875" style="320" customWidth="1"/>
    <col min="10221" max="10221" width="7.5546875" style="320" customWidth="1"/>
    <col min="10222" max="10222" width="4.77734375" style="320" customWidth="1"/>
    <col min="10223" max="10223" width="11.77734375" style="320" customWidth="1"/>
    <col min="10224" max="10224" width="9.77734375" style="320" customWidth="1"/>
    <col min="10225" max="10225" width="3" style="320" customWidth="1"/>
    <col min="10226" max="10226" width="7.21875" style="320" customWidth="1"/>
    <col min="10227" max="10227" width="22.77734375" style="320" customWidth="1"/>
    <col min="10228" max="10228" width="7.21875" style="320" customWidth="1"/>
    <col min="10229" max="10229" width="9" style="320" hidden="1" customWidth="1"/>
    <col min="10230" max="10230" width="8.77734375" style="320" customWidth="1"/>
    <col min="10231" max="10231" width="9.77734375" style="320" customWidth="1"/>
    <col min="10232" max="10232" width="10.5546875" style="320" customWidth="1"/>
    <col min="10233" max="10233" width="12.21875" style="320" customWidth="1"/>
    <col min="10234" max="10234" width="11.21875" style="320" customWidth="1"/>
    <col min="10235" max="10235" width="6.77734375" style="320" customWidth="1"/>
    <col min="10236" max="10475" width="30.5546875" style="320" customWidth="1"/>
    <col min="10476" max="10476" width="6.5546875" style="320" customWidth="1"/>
    <col min="10477" max="10477" width="7.5546875" style="320" customWidth="1"/>
    <col min="10478" max="10478" width="4.77734375" style="320" customWidth="1"/>
    <col min="10479" max="10479" width="11.77734375" style="320" customWidth="1"/>
    <col min="10480" max="10480" width="9.77734375" style="320" customWidth="1"/>
    <col min="10481" max="10481" width="3" style="320" customWidth="1"/>
    <col min="10482" max="10482" width="7.21875" style="320" customWidth="1"/>
    <col min="10483" max="10483" width="22.77734375" style="320" customWidth="1"/>
    <col min="10484" max="10484" width="7.21875" style="320" customWidth="1"/>
    <col min="10485" max="10485" width="9" style="320" hidden="1" customWidth="1"/>
    <col min="10486" max="10486" width="8.77734375" style="320" customWidth="1"/>
    <col min="10487" max="10487" width="9.77734375" style="320" customWidth="1"/>
    <col min="10488" max="10488" width="10.5546875" style="320" customWidth="1"/>
    <col min="10489" max="10489" width="12.21875" style="320" customWidth="1"/>
    <col min="10490" max="10490" width="11.21875" style="320" customWidth="1"/>
    <col min="10491" max="10491" width="6.77734375" style="320" customWidth="1"/>
    <col min="10492" max="10731" width="30.5546875" style="320" customWidth="1"/>
    <col min="10732" max="10732" width="6.5546875" style="320" customWidth="1"/>
    <col min="10733" max="10733" width="7.5546875" style="320" customWidth="1"/>
    <col min="10734" max="10734" width="4.77734375" style="320" customWidth="1"/>
    <col min="10735" max="10735" width="11.77734375" style="320" customWidth="1"/>
    <col min="10736" max="10736" width="9.77734375" style="320" customWidth="1"/>
    <col min="10737" max="10737" width="3" style="320" customWidth="1"/>
    <col min="10738" max="10738" width="7.21875" style="320" customWidth="1"/>
    <col min="10739" max="10739" width="22.77734375" style="320" customWidth="1"/>
    <col min="10740" max="10740" width="7.21875" style="320" customWidth="1"/>
    <col min="10741" max="10741" width="9" style="320" hidden="1" customWidth="1"/>
    <col min="10742" max="10742" width="8.77734375" style="320" customWidth="1"/>
    <col min="10743" max="10743" width="9.77734375" style="320" customWidth="1"/>
    <col min="10744" max="10744" width="10.5546875" style="320" customWidth="1"/>
    <col min="10745" max="10745" width="12.21875" style="320" customWidth="1"/>
    <col min="10746" max="10746" width="11.21875" style="320" customWidth="1"/>
    <col min="10747" max="10747" width="6.77734375" style="320" customWidth="1"/>
    <col min="10748" max="10987" width="30.5546875" style="320" customWidth="1"/>
    <col min="10988" max="10988" width="6.5546875" style="320" customWidth="1"/>
    <col min="10989" max="10989" width="7.5546875" style="320" customWidth="1"/>
    <col min="10990" max="10990" width="4.77734375" style="320" customWidth="1"/>
    <col min="10991" max="10991" width="11.77734375" style="320" customWidth="1"/>
    <col min="10992" max="10992" width="9.77734375" style="320" customWidth="1"/>
    <col min="10993" max="10993" width="3" style="320" customWidth="1"/>
    <col min="10994" max="10994" width="7.21875" style="320" customWidth="1"/>
    <col min="10995" max="10995" width="22.77734375" style="320" customWidth="1"/>
    <col min="10996" max="10996" width="7.21875" style="320" customWidth="1"/>
    <col min="10997" max="10997" width="9" style="320" hidden="1" customWidth="1"/>
    <col min="10998" max="10998" width="8.77734375" style="320" customWidth="1"/>
    <col min="10999" max="10999" width="9.77734375" style="320" customWidth="1"/>
    <col min="11000" max="11000" width="10.5546875" style="320" customWidth="1"/>
    <col min="11001" max="11001" width="12.21875" style="320" customWidth="1"/>
    <col min="11002" max="11002" width="11.21875" style="320" customWidth="1"/>
    <col min="11003" max="11003" width="6.77734375" style="320" customWidth="1"/>
    <col min="11004" max="11243" width="30.5546875" style="320" customWidth="1"/>
    <col min="11244" max="11244" width="6.5546875" style="320" customWidth="1"/>
    <col min="11245" max="11245" width="7.5546875" style="320" customWidth="1"/>
    <col min="11246" max="11246" width="4.77734375" style="320" customWidth="1"/>
    <col min="11247" max="11247" width="11.77734375" style="320" customWidth="1"/>
    <col min="11248" max="11248" width="9.77734375" style="320" customWidth="1"/>
    <col min="11249" max="11249" width="3" style="320" customWidth="1"/>
    <col min="11250" max="11250" width="7.21875" style="320" customWidth="1"/>
    <col min="11251" max="11251" width="22.77734375" style="320" customWidth="1"/>
    <col min="11252" max="11252" width="7.21875" style="320" customWidth="1"/>
    <col min="11253" max="11253" width="9" style="320" hidden="1" customWidth="1"/>
    <col min="11254" max="11254" width="8.77734375" style="320" customWidth="1"/>
    <col min="11255" max="11255" width="9.77734375" style="320" customWidth="1"/>
    <col min="11256" max="11256" width="10.5546875" style="320" customWidth="1"/>
    <col min="11257" max="11257" width="12.21875" style="320" customWidth="1"/>
    <col min="11258" max="11258" width="11.21875" style="320" customWidth="1"/>
    <col min="11259" max="11259" width="6.77734375" style="320" customWidth="1"/>
    <col min="11260" max="11499" width="30.5546875" style="320" customWidth="1"/>
    <col min="11500" max="11500" width="6.5546875" style="320" customWidth="1"/>
    <col min="11501" max="11501" width="7.5546875" style="320" customWidth="1"/>
    <col min="11502" max="11502" width="4.77734375" style="320" customWidth="1"/>
    <col min="11503" max="11503" width="11.77734375" style="320" customWidth="1"/>
    <col min="11504" max="11504" width="9.77734375" style="320" customWidth="1"/>
    <col min="11505" max="11505" width="3" style="320" customWidth="1"/>
    <col min="11506" max="11506" width="7.21875" style="320" customWidth="1"/>
    <col min="11507" max="11507" width="22.77734375" style="320" customWidth="1"/>
    <col min="11508" max="11508" width="7.21875" style="320" customWidth="1"/>
    <col min="11509" max="11509" width="9" style="320" hidden="1" customWidth="1"/>
    <col min="11510" max="11510" width="8.77734375" style="320" customWidth="1"/>
    <col min="11511" max="11511" width="9.77734375" style="320" customWidth="1"/>
    <col min="11512" max="11512" width="10.5546875" style="320" customWidth="1"/>
    <col min="11513" max="11513" width="12.21875" style="320" customWidth="1"/>
    <col min="11514" max="11514" width="11.21875" style="320" customWidth="1"/>
    <col min="11515" max="11515" width="6.77734375" style="320" customWidth="1"/>
    <col min="11516" max="11755" width="30.5546875" style="320" customWidth="1"/>
    <col min="11756" max="11756" width="6.5546875" style="320" customWidth="1"/>
    <col min="11757" max="11757" width="7.5546875" style="320" customWidth="1"/>
    <col min="11758" max="11758" width="4.77734375" style="320" customWidth="1"/>
    <col min="11759" max="11759" width="11.77734375" style="320" customWidth="1"/>
    <col min="11760" max="11760" width="9.77734375" style="320" customWidth="1"/>
    <col min="11761" max="11761" width="3" style="320" customWidth="1"/>
    <col min="11762" max="11762" width="7.21875" style="320" customWidth="1"/>
    <col min="11763" max="11763" width="22.77734375" style="320" customWidth="1"/>
    <col min="11764" max="11764" width="7.21875" style="320" customWidth="1"/>
    <col min="11765" max="11765" width="9" style="320" hidden="1" customWidth="1"/>
    <col min="11766" max="11766" width="8.77734375" style="320" customWidth="1"/>
    <col min="11767" max="11767" width="9.77734375" style="320" customWidth="1"/>
    <col min="11768" max="11768" width="10.5546875" style="320" customWidth="1"/>
    <col min="11769" max="11769" width="12.21875" style="320" customWidth="1"/>
    <col min="11770" max="11770" width="11.21875" style="320" customWidth="1"/>
    <col min="11771" max="11771" width="6.77734375" style="320" customWidth="1"/>
    <col min="11772" max="12011" width="30.5546875" style="320" customWidth="1"/>
    <col min="12012" max="12012" width="6.5546875" style="320" customWidth="1"/>
    <col min="12013" max="12013" width="7.5546875" style="320" customWidth="1"/>
    <col min="12014" max="12014" width="4.77734375" style="320" customWidth="1"/>
    <col min="12015" max="12015" width="11.77734375" style="320" customWidth="1"/>
    <col min="12016" max="12016" width="9.77734375" style="320" customWidth="1"/>
    <col min="12017" max="12017" width="3" style="320" customWidth="1"/>
    <col min="12018" max="12018" width="7.21875" style="320" customWidth="1"/>
    <col min="12019" max="12019" width="22.77734375" style="320" customWidth="1"/>
    <col min="12020" max="12020" width="7.21875" style="320" customWidth="1"/>
    <col min="12021" max="12021" width="9" style="320" hidden="1" customWidth="1"/>
    <col min="12022" max="12022" width="8.77734375" style="320" customWidth="1"/>
    <col min="12023" max="12023" width="9.77734375" style="320" customWidth="1"/>
    <col min="12024" max="12024" width="10.5546875" style="320" customWidth="1"/>
    <col min="12025" max="12025" width="12.21875" style="320" customWidth="1"/>
    <col min="12026" max="12026" width="11.21875" style="320" customWidth="1"/>
    <col min="12027" max="12027" width="6.77734375" style="320" customWidth="1"/>
    <col min="12028" max="12267" width="30.5546875" style="320" customWidth="1"/>
    <col min="12268" max="12268" width="6.5546875" style="320" customWidth="1"/>
    <col min="12269" max="12269" width="7.5546875" style="320" customWidth="1"/>
    <col min="12270" max="12270" width="4.77734375" style="320" customWidth="1"/>
    <col min="12271" max="12271" width="11.77734375" style="320" customWidth="1"/>
    <col min="12272" max="12272" width="9.77734375" style="320" customWidth="1"/>
    <col min="12273" max="12273" width="3" style="320" customWidth="1"/>
    <col min="12274" max="12274" width="7.21875" style="320" customWidth="1"/>
    <col min="12275" max="12275" width="22.77734375" style="320" customWidth="1"/>
    <col min="12276" max="12276" width="7.21875" style="320" customWidth="1"/>
    <col min="12277" max="12277" width="9" style="320" hidden="1" customWidth="1"/>
    <col min="12278" max="12278" width="8.77734375" style="320" customWidth="1"/>
    <col min="12279" max="12279" width="9.77734375" style="320" customWidth="1"/>
    <col min="12280" max="12280" width="10.5546875" style="320" customWidth="1"/>
    <col min="12281" max="12281" width="12.21875" style="320" customWidth="1"/>
    <col min="12282" max="12282" width="11.21875" style="320" customWidth="1"/>
    <col min="12283" max="12283" width="6.77734375" style="320" customWidth="1"/>
    <col min="12284" max="12523" width="30.5546875" style="320" customWidth="1"/>
    <col min="12524" max="12524" width="6.5546875" style="320" customWidth="1"/>
    <col min="12525" max="12525" width="7.5546875" style="320" customWidth="1"/>
    <col min="12526" max="12526" width="4.77734375" style="320" customWidth="1"/>
    <col min="12527" max="12527" width="11.77734375" style="320" customWidth="1"/>
    <col min="12528" max="12528" width="9.77734375" style="320" customWidth="1"/>
    <col min="12529" max="12529" width="3" style="320" customWidth="1"/>
    <col min="12530" max="12530" width="7.21875" style="320" customWidth="1"/>
    <col min="12531" max="12531" width="22.77734375" style="320" customWidth="1"/>
    <col min="12532" max="12532" width="7.21875" style="320" customWidth="1"/>
    <col min="12533" max="12533" width="9" style="320" hidden="1" customWidth="1"/>
    <col min="12534" max="12534" width="8.77734375" style="320" customWidth="1"/>
    <col min="12535" max="12535" width="9.77734375" style="320" customWidth="1"/>
    <col min="12536" max="12536" width="10.5546875" style="320" customWidth="1"/>
    <col min="12537" max="12537" width="12.21875" style="320" customWidth="1"/>
    <col min="12538" max="12538" width="11.21875" style="320" customWidth="1"/>
    <col min="12539" max="12539" width="6.77734375" style="320" customWidth="1"/>
    <col min="12540" max="12779" width="30.5546875" style="320" customWidth="1"/>
    <col min="12780" max="12780" width="6.5546875" style="320" customWidth="1"/>
    <col min="12781" max="12781" width="7.5546875" style="320" customWidth="1"/>
    <col min="12782" max="12782" width="4.77734375" style="320" customWidth="1"/>
    <col min="12783" max="12783" width="11.77734375" style="320" customWidth="1"/>
    <col min="12784" max="12784" width="9.77734375" style="320" customWidth="1"/>
    <col min="12785" max="12785" width="3" style="320" customWidth="1"/>
    <col min="12786" max="12786" width="7.21875" style="320" customWidth="1"/>
    <col min="12787" max="12787" width="22.77734375" style="320" customWidth="1"/>
    <col min="12788" max="12788" width="7.21875" style="320" customWidth="1"/>
    <col min="12789" max="12789" width="9" style="320" hidden="1" customWidth="1"/>
    <col min="12790" max="12790" width="8.77734375" style="320" customWidth="1"/>
    <col min="12791" max="12791" width="9.77734375" style="320" customWidth="1"/>
    <col min="12792" max="12792" width="10.5546875" style="320" customWidth="1"/>
    <col min="12793" max="12793" width="12.21875" style="320" customWidth="1"/>
    <col min="12794" max="12794" width="11.21875" style="320" customWidth="1"/>
    <col min="12795" max="12795" width="6.77734375" style="320" customWidth="1"/>
    <col min="12796" max="13035" width="30.5546875" style="320" customWidth="1"/>
    <col min="13036" max="13036" width="6.5546875" style="320" customWidth="1"/>
    <col min="13037" max="13037" width="7.5546875" style="320" customWidth="1"/>
    <col min="13038" max="13038" width="4.77734375" style="320" customWidth="1"/>
    <col min="13039" max="13039" width="11.77734375" style="320" customWidth="1"/>
    <col min="13040" max="13040" width="9.77734375" style="320" customWidth="1"/>
    <col min="13041" max="13041" width="3" style="320" customWidth="1"/>
    <col min="13042" max="13042" width="7.21875" style="320" customWidth="1"/>
    <col min="13043" max="13043" width="22.77734375" style="320" customWidth="1"/>
    <col min="13044" max="13044" width="7.21875" style="320" customWidth="1"/>
    <col min="13045" max="13045" width="9" style="320" hidden="1" customWidth="1"/>
    <col min="13046" max="13046" width="8.77734375" style="320" customWidth="1"/>
    <col min="13047" max="13047" width="9.77734375" style="320" customWidth="1"/>
    <col min="13048" max="13048" width="10.5546875" style="320" customWidth="1"/>
    <col min="13049" max="13049" width="12.21875" style="320" customWidth="1"/>
    <col min="13050" max="13050" width="11.21875" style="320" customWidth="1"/>
    <col min="13051" max="13051" width="6.77734375" style="320" customWidth="1"/>
    <col min="13052" max="13291" width="30.5546875" style="320" customWidth="1"/>
    <col min="13292" max="13292" width="6.5546875" style="320" customWidth="1"/>
    <col min="13293" max="13293" width="7.5546875" style="320" customWidth="1"/>
    <col min="13294" max="13294" width="4.77734375" style="320" customWidth="1"/>
    <col min="13295" max="13295" width="11.77734375" style="320" customWidth="1"/>
    <col min="13296" max="13296" width="9.77734375" style="320" customWidth="1"/>
    <col min="13297" max="13297" width="3" style="320" customWidth="1"/>
    <col min="13298" max="13298" width="7.21875" style="320" customWidth="1"/>
    <col min="13299" max="13299" width="22.77734375" style="320" customWidth="1"/>
    <col min="13300" max="13300" width="7.21875" style="320" customWidth="1"/>
    <col min="13301" max="13301" width="9" style="320" hidden="1" customWidth="1"/>
    <col min="13302" max="13302" width="8.77734375" style="320" customWidth="1"/>
    <col min="13303" max="13303" width="9.77734375" style="320" customWidth="1"/>
    <col min="13304" max="13304" width="10.5546875" style="320" customWidth="1"/>
    <col min="13305" max="13305" width="12.21875" style="320" customWidth="1"/>
    <col min="13306" max="13306" width="11.21875" style="320" customWidth="1"/>
    <col min="13307" max="13307" width="6.77734375" style="320" customWidth="1"/>
    <col min="13308" max="13547" width="30.5546875" style="320" customWidth="1"/>
    <col min="13548" max="13548" width="6.5546875" style="320" customWidth="1"/>
    <col min="13549" max="13549" width="7.5546875" style="320" customWidth="1"/>
    <col min="13550" max="13550" width="4.77734375" style="320" customWidth="1"/>
    <col min="13551" max="13551" width="11.77734375" style="320" customWidth="1"/>
    <col min="13552" max="13552" width="9.77734375" style="320" customWidth="1"/>
    <col min="13553" max="13553" width="3" style="320" customWidth="1"/>
    <col min="13554" max="13554" width="7.21875" style="320" customWidth="1"/>
    <col min="13555" max="13555" width="22.77734375" style="320" customWidth="1"/>
    <col min="13556" max="13556" width="7.21875" style="320" customWidth="1"/>
    <col min="13557" max="13557" width="9" style="320" hidden="1" customWidth="1"/>
    <col min="13558" max="13558" width="8.77734375" style="320" customWidth="1"/>
    <col min="13559" max="13559" width="9.77734375" style="320" customWidth="1"/>
    <col min="13560" max="13560" width="10.5546875" style="320" customWidth="1"/>
    <col min="13561" max="13561" width="12.21875" style="320" customWidth="1"/>
    <col min="13562" max="13562" width="11.21875" style="320" customWidth="1"/>
    <col min="13563" max="13563" width="6.77734375" style="320" customWidth="1"/>
    <col min="13564" max="13803" width="30.5546875" style="320" customWidth="1"/>
    <col min="13804" max="13804" width="6.5546875" style="320" customWidth="1"/>
    <col min="13805" max="13805" width="7.5546875" style="320" customWidth="1"/>
    <col min="13806" max="13806" width="4.77734375" style="320" customWidth="1"/>
    <col min="13807" max="13807" width="11.77734375" style="320" customWidth="1"/>
    <col min="13808" max="13808" width="9.77734375" style="320" customWidth="1"/>
    <col min="13809" max="13809" width="3" style="320" customWidth="1"/>
    <col min="13810" max="13810" width="7.21875" style="320" customWidth="1"/>
    <col min="13811" max="13811" width="22.77734375" style="320" customWidth="1"/>
    <col min="13812" max="13812" width="7.21875" style="320" customWidth="1"/>
    <col min="13813" max="13813" width="9" style="320" hidden="1" customWidth="1"/>
    <col min="13814" max="13814" width="8.77734375" style="320" customWidth="1"/>
    <col min="13815" max="13815" width="9.77734375" style="320" customWidth="1"/>
    <col min="13816" max="13816" width="10.5546875" style="320" customWidth="1"/>
    <col min="13817" max="13817" width="12.21875" style="320" customWidth="1"/>
    <col min="13818" max="13818" width="11.21875" style="320" customWidth="1"/>
    <col min="13819" max="13819" width="6.77734375" style="320" customWidth="1"/>
    <col min="13820" max="14059" width="30.5546875" style="320" customWidth="1"/>
    <col min="14060" max="14060" width="6.5546875" style="320" customWidth="1"/>
    <col min="14061" max="14061" width="7.5546875" style="320" customWidth="1"/>
    <col min="14062" max="14062" width="4.77734375" style="320" customWidth="1"/>
    <col min="14063" max="14063" width="11.77734375" style="320" customWidth="1"/>
    <col min="14064" max="14064" width="9.77734375" style="320" customWidth="1"/>
    <col min="14065" max="14065" width="3" style="320" customWidth="1"/>
    <col min="14066" max="14066" width="7.21875" style="320" customWidth="1"/>
    <col min="14067" max="14067" width="22.77734375" style="320" customWidth="1"/>
    <col min="14068" max="14068" width="7.21875" style="320" customWidth="1"/>
    <col min="14069" max="14069" width="9" style="320" hidden="1" customWidth="1"/>
    <col min="14070" max="14070" width="8.77734375" style="320" customWidth="1"/>
    <col min="14071" max="14071" width="9.77734375" style="320" customWidth="1"/>
    <col min="14072" max="14072" width="10.5546875" style="320" customWidth="1"/>
    <col min="14073" max="14073" width="12.21875" style="320" customWidth="1"/>
    <col min="14074" max="14074" width="11.21875" style="320" customWidth="1"/>
    <col min="14075" max="14075" width="6.77734375" style="320" customWidth="1"/>
    <col min="14076" max="14315" width="30.5546875" style="320" customWidth="1"/>
    <col min="14316" max="14316" width="6.5546875" style="320" customWidth="1"/>
    <col min="14317" max="14317" width="7.5546875" style="320" customWidth="1"/>
    <col min="14318" max="14318" width="4.77734375" style="320" customWidth="1"/>
    <col min="14319" max="14319" width="11.77734375" style="320" customWidth="1"/>
    <col min="14320" max="14320" width="9.77734375" style="320" customWidth="1"/>
    <col min="14321" max="14321" width="3" style="320" customWidth="1"/>
    <col min="14322" max="14322" width="7.21875" style="320" customWidth="1"/>
    <col min="14323" max="14323" width="22.77734375" style="320" customWidth="1"/>
    <col min="14324" max="14324" width="7.21875" style="320" customWidth="1"/>
    <col min="14325" max="14325" width="9" style="320" hidden="1" customWidth="1"/>
    <col min="14326" max="14326" width="8.77734375" style="320" customWidth="1"/>
    <col min="14327" max="14327" width="9.77734375" style="320" customWidth="1"/>
    <col min="14328" max="14328" width="10.5546875" style="320" customWidth="1"/>
    <col min="14329" max="14329" width="12.21875" style="320" customWidth="1"/>
    <col min="14330" max="14330" width="11.21875" style="320" customWidth="1"/>
    <col min="14331" max="14331" width="6.77734375" style="320" customWidth="1"/>
    <col min="14332" max="14571" width="30.5546875" style="320" customWidth="1"/>
    <col min="14572" max="14572" width="6.5546875" style="320" customWidth="1"/>
    <col min="14573" max="14573" width="7.5546875" style="320" customWidth="1"/>
    <col min="14574" max="14574" width="4.77734375" style="320" customWidth="1"/>
    <col min="14575" max="14575" width="11.77734375" style="320" customWidth="1"/>
    <col min="14576" max="14576" width="9.77734375" style="320" customWidth="1"/>
    <col min="14577" max="14577" width="3" style="320" customWidth="1"/>
    <col min="14578" max="14578" width="7.21875" style="320" customWidth="1"/>
    <col min="14579" max="14579" width="22.77734375" style="320" customWidth="1"/>
    <col min="14580" max="14580" width="7.21875" style="320" customWidth="1"/>
    <col min="14581" max="14581" width="9" style="320" hidden="1" customWidth="1"/>
    <col min="14582" max="14582" width="8.77734375" style="320" customWidth="1"/>
    <col min="14583" max="14583" width="9.77734375" style="320" customWidth="1"/>
    <col min="14584" max="14584" width="10.5546875" style="320" customWidth="1"/>
    <col min="14585" max="14585" width="12.21875" style="320" customWidth="1"/>
    <col min="14586" max="14586" width="11.21875" style="320" customWidth="1"/>
    <col min="14587" max="14587" width="6.77734375" style="320" customWidth="1"/>
    <col min="14588" max="14827" width="30.5546875" style="320" customWidth="1"/>
    <col min="14828" max="14828" width="6.5546875" style="320" customWidth="1"/>
    <col min="14829" max="14829" width="7.5546875" style="320" customWidth="1"/>
    <col min="14830" max="14830" width="4.77734375" style="320" customWidth="1"/>
    <col min="14831" max="14831" width="11.77734375" style="320" customWidth="1"/>
    <col min="14832" max="14832" width="9.77734375" style="320" customWidth="1"/>
    <col min="14833" max="14833" width="3" style="320" customWidth="1"/>
    <col min="14834" max="14834" width="7.21875" style="320" customWidth="1"/>
    <col min="14835" max="14835" width="22.77734375" style="320" customWidth="1"/>
    <col min="14836" max="14836" width="7.21875" style="320" customWidth="1"/>
    <col min="14837" max="14837" width="9" style="320" hidden="1" customWidth="1"/>
    <col min="14838" max="14838" width="8.77734375" style="320" customWidth="1"/>
    <col min="14839" max="14839" width="9.77734375" style="320" customWidth="1"/>
    <col min="14840" max="14840" width="10.5546875" style="320" customWidth="1"/>
    <col min="14841" max="14841" width="12.21875" style="320" customWidth="1"/>
    <col min="14842" max="14842" width="11.21875" style="320" customWidth="1"/>
    <col min="14843" max="14843" width="6.77734375" style="320" customWidth="1"/>
    <col min="14844" max="15083" width="30.5546875" style="320" customWidth="1"/>
    <col min="15084" max="15084" width="6.5546875" style="320" customWidth="1"/>
    <col min="15085" max="15085" width="7.5546875" style="320" customWidth="1"/>
    <col min="15086" max="15086" width="4.77734375" style="320" customWidth="1"/>
    <col min="15087" max="15087" width="11.77734375" style="320" customWidth="1"/>
    <col min="15088" max="15088" width="9.77734375" style="320" customWidth="1"/>
    <col min="15089" max="15089" width="3" style="320" customWidth="1"/>
    <col min="15090" max="15090" width="7.21875" style="320" customWidth="1"/>
    <col min="15091" max="15091" width="22.77734375" style="320" customWidth="1"/>
    <col min="15092" max="15092" width="7.21875" style="320" customWidth="1"/>
    <col min="15093" max="15093" width="9" style="320" hidden="1" customWidth="1"/>
    <col min="15094" max="15094" width="8.77734375" style="320" customWidth="1"/>
    <col min="15095" max="15095" width="9.77734375" style="320" customWidth="1"/>
    <col min="15096" max="15096" width="10.5546875" style="320" customWidth="1"/>
    <col min="15097" max="15097" width="12.21875" style="320" customWidth="1"/>
    <col min="15098" max="15098" width="11.21875" style="320" customWidth="1"/>
    <col min="15099" max="15099" width="6.77734375" style="320" customWidth="1"/>
    <col min="15100" max="15339" width="30.5546875" style="320" customWidth="1"/>
    <col min="15340" max="15340" width="6.5546875" style="320" customWidth="1"/>
    <col min="15341" max="15341" width="7.5546875" style="320" customWidth="1"/>
    <col min="15342" max="15342" width="4.77734375" style="320" customWidth="1"/>
    <col min="15343" max="15343" width="11.77734375" style="320" customWidth="1"/>
    <col min="15344" max="15344" width="9.77734375" style="320" customWidth="1"/>
    <col min="15345" max="15345" width="3" style="320" customWidth="1"/>
    <col min="15346" max="15346" width="7.21875" style="320" customWidth="1"/>
    <col min="15347" max="15347" width="22.77734375" style="320" customWidth="1"/>
    <col min="15348" max="15348" width="7.21875" style="320" customWidth="1"/>
    <col min="15349" max="15349" width="9" style="320" hidden="1" customWidth="1"/>
    <col min="15350" max="15350" width="8.77734375" style="320" customWidth="1"/>
    <col min="15351" max="15351" width="9.77734375" style="320" customWidth="1"/>
    <col min="15352" max="15352" width="10.5546875" style="320" customWidth="1"/>
    <col min="15353" max="15353" width="12.21875" style="320" customWidth="1"/>
    <col min="15354" max="15354" width="11.21875" style="320" customWidth="1"/>
    <col min="15355" max="15355" width="6.77734375" style="320" customWidth="1"/>
    <col min="15356" max="15595" width="30.5546875" style="320" customWidth="1"/>
    <col min="15596" max="15596" width="6.5546875" style="320" customWidth="1"/>
    <col min="15597" max="15597" width="7.5546875" style="320" customWidth="1"/>
    <col min="15598" max="15598" width="4.77734375" style="320" customWidth="1"/>
    <col min="15599" max="15599" width="11.77734375" style="320" customWidth="1"/>
    <col min="15600" max="15600" width="9.77734375" style="320" customWidth="1"/>
    <col min="15601" max="15601" width="3" style="320" customWidth="1"/>
    <col min="15602" max="15602" width="7.21875" style="320" customWidth="1"/>
    <col min="15603" max="15603" width="22.77734375" style="320" customWidth="1"/>
    <col min="15604" max="15604" width="7.21875" style="320" customWidth="1"/>
    <col min="15605" max="15605" width="9" style="320" hidden="1" customWidth="1"/>
    <col min="15606" max="15606" width="8.77734375" style="320" customWidth="1"/>
    <col min="15607" max="15607" width="9.77734375" style="320" customWidth="1"/>
    <col min="15608" max="15608" width="10.5546875" style="320" customWidth="1"/>
    <col min="15609" max="15609" width="12.21875" style="320" customWidth="1"/>
    <col min="15610" max="15610" width="11.21875" style="320" customWidth="1"/>
    <col min="15611" max="15611" width="6.77734375" style="320" customWidth="1"/>
    <col min="15612" max="15851" width="30.5546875" style="320" customWidth="1"/>
    <col min="15852" max="15852" width="6.5546875" style="320" customWidth="1"/>
    <col min="15853" max="15853" width="7.5546875" style="320" customWidth="1"/>
    <col min="15854" max="15854" width="4.77734375" style="320" customWidth="1"/>
    <col min="15855" max="15855" width="11.77734375" style="320" customWidth="1"/>
    <col min="15856" max="15856" width="9.77734375" style="320" customWidth="1"/>
    <col min="15857" max="15857" width="3" style="320" customWidth="1"/>
    <col min="15858" max="15858" width="7.21875" style="320" customWidth="1"/>
    <col min="15859" max="15859" width="22.77734375" style="320" customWidth="1"/>
    <col min="15860" max="15860" width="7.21875" style="320" customWidth="1"/>
    <col min="15861" max="15861" width="9" style="320" hidden="1" customWidth="1"/>
    <col min="15862" max="15862" width="8.77734375" style="320" customWidth="1"/>
    <col min="15863" max="15863" width="9.77734375" style="320" customWidth="1"/>
    <col min="15864" max="15864" width="10.5546875" style="320" customWidth="1"/>
    <col min="15865" max="15865" width="12.21875" style="320" customWidth="1"/>
    <col min="15866" max="15866" width="11.21875" style="320" customWidth="1"/>
    <col min="15867" max="15867" width="6.77734375" style="320" customWidth="1"/>
    <col min="15868" max="16107" width="30.5546875" style="320" customWidth="1"/>
    <col min="16108" max="16108" width="6.5546875" style="320" customWidth="1"/>
    <col min="16109" max="16109" width="7.5546875" style="320" customWidth="1"/>
    <col min="16110" max="16110" width="4.77734375" style="320" customWidth="1"/>
    <col min="16111" max="16111" width="11.77734375" style="320" customWidth="1"/>
    <col min="16112" max="16112" width="9.77734375" style="320" customWidth="1"/>
    <col min="16113" max="16113" width="3" style="320" customWidth="1"/>
    <col min="16114" max="16114" width="7.21875" style="320" customWidth="1"/>
    <col min="16115" max="16115" width="22.77734375" style="320" customWidth="1"/>
    <col min="16116" max="16116" width="7.21875" style="320" customWidth="1"/>
    <col min="16117" max="16117" width="9" style="320" hidden="1" customWidth="1"/>
    <col min="16118" max="16118" width="8.77734375" style="320" customWidth="1"/>
    <col min="16119" max="16119" width="9.77734375" style="320" customWidth="1"/>
    <col min="16120" max="16120" width="10.5546875" style="320" customWidth="1"/>
    <col min="16121" max="16121" width="12.21875" style="320" customWidth="1"/>
    <col min="16122" max="16122" width="11.21875" style="320" customWidth="1"/>
    <col min="16123" max="16123" width="6.77734375" style="320" customWidth="1"/>
    <col min="16124" max="16384" width="30.5546875" style="320" customWidth="1"/>
  </cols>
  <sheetData>
    <row r="1" spans="1:24" ht="15.6">
      <c r="A1" s="1825" t="s">
        <v>64</v>
      </c>
      <c r="B1" s="1826"/>
      <c r="C1" s="1826"/>
      <c r="D1" s="1826"/>
      <c r="E1" s="1826"/>
      <c r="F1" s="1826"/>
      <c r="G1" s="1826"/>
      <c r="H1" s="1826"/>
      <c r="I1" s="1826"/>
      <c r="J1" s="1826"/>
      <c r="K1" s="1826"/>
      <c r="L1" s="1826"/>
      <c r="M1" s="1826"/>
      <c r="N1" s="1826"/>
      <c r="O1" s="1826"/>
      <c r="P1" s="1826"/>
      <c r="Q1" s="1826"/>
      <c r="R1" s="1826"/>
      <c r="S1" s="1826"/>
      <c r="T1" s="1826"/>
      <c r="U1" s="1826"/>
      <c r="V1" s="1826"/>
      <c r="W1" s="1826"/>
      <c r="X1" s="1827"/>
    </row>
    <row r="2" spans="1:24" ht="15.6">
      <c r="A2" s="1828" t="s">
        <v>65</v>
      </c>
      <c r="B2" s="1829"/>
      <c r="C2" s="1829"/>
      <c r="D2" s="1829"/>
      <c r="E2" s="1829"/>
      <c r="F2" s="1829"/>
      <c r="G2" s="1829"/>
      <c r="H2" s="1829"/>
      <c r="I2" s="1829"/>
      <c r="J2" s="1829"/>
      <c r="K2" s="1829"/>
      <c r="L2" s="1829"/>
      <c r="M2" s="1829"/>
      <c r="N2" s="1829"/>
      <c r="O2" s="1829"/>
      <c r="P2" s="1829"/>
      <c r="Q2" s="1829"/>
      <c r="R2" s="1829"/>
      <c r="S2" s="1829"/>
      <c r="T2" s="1829"/>
      <c r="U2" s="1829"/>
      <c r="V2" s="1829"/>
      <c r="W2" s="1829"/>
      <c r="X2" s="1830"/>
    </row>
    <row r="3" spans="1:24" ht="15.6">
      <c r="A3" s="1828" t="s">
        <v>66</v>
      </c>
      <c r="B3" s="1829"/>
      <c r="C3" s="1829"/>
      <c r="D3" s="1829"/>
      <c r="E3" s="1829"/>
      <c r="F3" s="1829"/>
      <c r="G3" s="1829"/>
      <c r="H3" s="1829"/>
      <c r="I3" s="1829"/>
      <c r="J3" s="1829"/>
      <c r="K3" s="1829"/>
      <c r="L3" s="1829"/>
      <c r="M3" s="1829"/>
      <c r="N3" s="1829"/>
      <c r="O3" s="1829"/>
      <c r="P3" s="1829"/>
      <c r="Q3" s="1829"/>
      <c r="R3" s="1829"/>
      <c r="S3" s="1829"/>
      <c r="T3" s="1829"/>
      <c r="U3" s="1829"/>
      <c r="V3" s="1829"/>
      <c r="W3" s="1829"/>
      <c r="X3" s="1830"/>
    </row>
    <row r="4" spans="1:24" ht="15.6">
      <c r="A4" s="333"/>
      <c r="B4" s="509"/>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05" customHeight="1">
      <c r="A7" s="1884" t="s">
        <v>189</v>
      </c>
      <c r="B7" s="1884" t="s">
        <v>190</v>
      </c>
      <c r="C7" s="1886" t="s">
        <v>205</v>
      </c>
      <c r="D7" s="1884" t="s">
        <v>191</v>
      </c>
      <c r="E7" s="1885" t="s">
        <v>250</v>
      </c>
      <c r="F7" s="1885" t="s">
        <v>251</v>
      </c>
      <c r="G7" s="1885" t="s">
        <v>252</v>
      </c>
    </row>
    <row r="8" spans="1:24">
      <c r="A8" s="1885"/>
      <c r="B8" s="1885"/>
      <c r="C8" s="1886"/>
      <c r="D8" s="1885"/>
      <c r="E8" s="1887"/>
      <c r="F8" s="1887"/>
      <c r="G8" s="1887"/>
    </row>
    <row r="9" spans="1:24" ht="14.4">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6">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4"/>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0" t="s">
        <v>796</v>
      </c>
      <c r="C39" s="337"/>
      <c r="D39" s="341"/>
      <c r="E39" s="341"/>
      <c r="F39" s="341"/>
      <c r="G39" s="337"/>
    </row>
    <row r="40" spans="1:7">
      <c r="A40" s="340">
        <f t="shared" si="0"/>
        <v>32</v>
      </c>
      <c r="B40" s="550"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396" priority="1"/>
    <cfRule type="duplicateValues" dxfId="395" priority="9"/>
    <cfRule type="duplicateValues" dxfId="394" priority="10"/>
    <cfRule type="duplicateValues" dxfId="393" priority="15"/>
    <cfRule type="duplicateValues" dxfId="392" priority="16"/>
  </conditionalFormatting>
  <conditionalFormatting sqref="B10 B7:B8">
    <cfRule type="duplicateValues" dxfId="391" priority="1879"/>
  </conditionalFormatting>
  <conditionalFormatting sqref="B10:B38 B1:B8 B41:B1048576">
    <cfRule type="duplicateValues" dxfId="390" priority="21"/>
  </conditionalFormatting>
  <conditionalFormatting sqref="B18:B22 B7:B8 B10:B13 B16">
    <cfRule type="duplicateValues" dxfId="389" priority="2012" stopIfTrue="1"/>
    <cfRule type="duplicateValues" dxfId="388" priority="2013"/>
  </conditionalFormatting>
  <conditionalFormatting sqref="B18:B22 B7:B8 B16 B10:B13">
    <cfRule type="duplicateValues" dxfId="387" priority="2022"/>
  </conditionalFormatting>
  <conditionalFormatting sqref="B23:B38 B1:B6 B41:B1048576">
    <cfRule type="duplicateValues" dxfId="386" priority="35"/>
  </conditionalFormatting>
  <conditionalFormatting sqref="B23:B38 B41:B64911">
    <cfRule type="duplicateValues" dxfId="385" priority="2036" stopIfTrue="1"/>
  </conditionalFormatting>
  <conditionalFormatting sqref="B23:B38 B41:B1048576">
    <cfRule type="duplicateValues" dxfId="384" priority="53"/>
  </conditionalFormatting>
  <conditionalFormatting sqref="D10">
    <cfRule type="duplicateValues" dxfId="383" priority="1893"/>
    <cfRule type="duplicateValues" dxfId="382" priority="1894"/>
    <cfRule type="duplicateValues" dxfId="381"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4"/>
  <cols>
    <col min="6" max="6" width="11.6640625" bestFit="1" customWidth="1"/>
    <col min="7" max="7" width="11.5546875" bestFit="1" customWidth="1"/>
    <col min="8" max="8" width="10.44140625" bestFit="1" customWidth="1"/>
  </cols>
  <sheetData>
    <row r="1" spans="2:8">
      <c r="B1" s="857" t="s">
        <v>1629</v>
      </c>
      <c r="C1" s="857" t="s">
        <v>1105</v>
      </c>
      <c r="D1" s="857" t="s">
        <v>1078</v>
      </c>
      <c r="E1" s="310"/>
      <c r="F1" s="857" t="s">
        <v>192</v>
      </c>
      <c r="G1" s="863" t="s">
        <v>193</v>
      </c>
      <c r="H1" s="310" t="s">
        <v>1630</v>
      </c>
    </row>
    <row r="2" spans="2:8">
      <c r="B2" s="615">
        <v>1</v>
      </c>
      <c r="C2" s="616" t="s">
        <v>255</v>
      </c>
      <c r="D2" s="616" t="s">
        <v>168</v>
      </c>
      <c r="E2" s="621"/>
      <c r="F2" s="621" t="s">
        <v>196</v>
      </c>
      <c r="G2" s="619">
        <v>45799</v>
      </c>
      <c r="H2" s="619">
        <v>45812</v>
      </c>
    </row>
    <row r="3" spans="2:8">
      <c r="B3" s="615">
        <f>B2+1</f>
        <v>2</v>
      </c>
      <c r="C3" s="617" t="s">
        <v>463</v>
      </c>
      <c r="D3" s="617" t="s">
        <v>228</v>
      </c>
      <c r="E3" s="621"/>
      <c r="F3" s="621" t="s">
        <v>196</v>
      </c>
      <c r="G3" s="620">
        <v>45807</v>
      </c>
      <c r="H3" s="620">
        <v>45813</v>
      </c>
    </row>
    <row r="4" spans="2:8">
      <c r="B4" s="615">
        <f t="shared" ref="B4:B26" si="0">B3+1</f>
        <v>3</v>
      </c>
      <c r="C4" s="616" t="s">
        <v>1320</v>
      </c>
      <c r="D4" s="616" t="s">
        <v>101</v>
      </c>
      <c r="E4" s="621"/>
      <c r="F4" s="621" t="s">
        <v>278</v>
      </c>
      <c r="G4" s="619">
        <v>45805</v>
      </c>
      <c r="H4" s="619">
        <v>45814</v>
      </c>
    </row>
    <row r="5" spans="2:8">
      <c r="B5" s="615">
        <f t="shared" si="0"/>
        <v>4</v>
      </c>
      <c r="C5" s="617" t="s">
        <v>1354</v>
      </c>
      <c r="D5" s="617" t="s">
        <v>101</v>
      </c>
      <c r="E5" s="621"/>
      <c r="F5" s="621" t="s">
        <v>196</v>
      </c>
      <c r="G5" s="859">
        <v>45809</v>
      </c>
      <c r="H5" s="859">
        <v>45815</v>
      </c>
    </row>
    <row r="6" spans="2:8">
      <c r="B6" s="615">
        <f t="shared" si="0"/>
        <v>5</v>
      </c>
      <c r="C6" s="617" t="s">
        <v>797</v>
      </c>
      <c r="D6" s="617" t="s">
        <v>168</v>
      </c>
      <c r="E6" s="621"/>
      <c r="F6" s="621" t="s">
        <v>196</v>
      </c>
      <c r="G6" s="619">
        <v>45810</v>
      </c>
      <c r="H6" s="619">
        <v>45816</v>
      </c>
    </row>
    <row r="7" spans="2:8">
      <c r="B7" s="615">
        <f t="shared" si="0"/>
        <v>6</v>
      </c>
      <c r="C7" s="617" t="s">
        <v>379</v>
      </c>
      <c r="D7" s="617" t="s">
        <v>168</v>
      </c>
      <c r="E7" s="621"/>
      <c r="F7" s="621" t="s">
        <v>196</v>
      </c>
      <c r="G7" s="619">
        <v>45810</v>
      </c>
      <c r="H7" s="619">
        <v>45818</v>
      </c>
    </row>
    <row r="8" spans="2:8">
      <c r="B8" s="615">
        <f t="shared" si="0"/>
        <v>7</v>
      </c>
      <c r="C8" s="617" t="s">
        <v>1357</v>
      </c>
      <c r="D8" s="617" t="s">
        <v>111</v>
      </c>
      <c r="E8" s="621"/>
      <c r="F8" s="621" t="s">
        <v>196</v>
      </c>
      <c r="G8" s="620">
        <v>45877</v>
      </c>
      <c r="H8" s="860">
        <v>45820</v>
      </c>
    </row>
    <row r="9" spans="2:8">
      <c r="B9" s="615">
        <f t="shared" si="0"/>
        <v>8</v>
      </c>
      <c r="C9" s="617" t="s">
        <v>800</v>
      </c>
      <c r="D9" s="617" t="s">
        <v>168</v>
      </c>
      <c r="E9" s="621"/>
      <c r="F9" s="621" t="s">
        <v>196</v>
      </c>
      <c r="G9" s="620">
        <v>45812</v>
      </c>
      <c r="H9" s="620">
        <v>45820</v>
      </c>
    </row>
    <row r="10" spans="2:8">
      <c r="B10" s="615">
        <f t="shared" si="0"/>
        <v>9</v>
      </c>
      <c r="C10" s="617" t="s">
        <v>1356</v>
      </c>
      <c r="D10" s="617" t="s">
        <v>129</v>
      </c>
      <c r="E10" s="621"/>
      <c r="F10" s="621" t="s">
        <v>196</v>
      </c>
      <c r="G10" s="619">
        <v>45813</v>
      </c>
      <c r="H10" s="619">
        <v>45823</v>
      </c>
    </row>
    <row r="11" spans="2:8">
      <c r="B11" s="615">
        <f t="shared" si="0"/>
        <v>10</v>
      </c>
      <c r="C11" s="616" t="s">
        <v>378</v>
      </c>
      <c r="D11" s="616" t="s">
        <v>228</v>
      </c>
      <c r="E11" s="621"/>
      <c r="F11" s="621" t="s">
        <v>196</v>
      </c>
      <c r="G11" s="619">
        <v>45818</v>
      </c>
      <c r="H11" s="619">
        <v>45823</v>
      </c>
    </row>
    <row r="12" spans="2:8">
      <c r="B12" s="615">
        <f t="shared" si="0"/>
        <v>11</v>
      </c>
      <c r="C12" s="617" t="s">
        <v>179</v>
      </c>
      <c r="D12" s="617" t="s">
        <v>101</v>
      </c>
      <c r="E12" s="621"/>
      <c r="F12" s="621" t="s">
        <v>196</v>
      </c>
      <c r="G12" s="620">
        <v>45816</v>
      </c>
      <c r="H12" s="619">
        <v>45823</v>
      </c>
    </row>
    <row r="13" spans="2:8">
      <c r="B13" s="615">
        <f t="shared" si="0"/>
        <v>12</v>
      </c>
      <c r="C13" s="617" t="s">
        <v>145</v>
      </c>
      <c r="D13" s="617" t="s">
        <v>101</v>
      </c>
      <c r="E13" s="621"/>
      <c r="F13" s="621" t="s">
        <v>196</v>
      </c>
      <c r="G13" s="619">
        <v>45821</v>
      </c>
      <c r="H13" s="859">
        <v>45824</v>
      </c>
    </row>
    <row r="14" spans="2:8">
      <c r="B14" s="615">
        <f t="shared" si="0"/>
        <v>13</v>
      </c>
      <c r="C14" s="617" t="s">
        <v>799</v>
      </c>
      <c r="D14" s="617" t="s">
        <v>168</v>
      </c>
      <c r="E14" s="621"/>
      <c r="F14" s="621" t="s">
        <v>196</v>
      </c>
      <c r="G14" s="619">
        <v>45821</v>
      </c>
      <c r="H14" s="619">
        <v>45824</v>
      </c>
    </row>
    <row r="15" spans="2:8">
      <c r="B15" s="615">
        <f t="shared" si="0"/>
        <v>14</v>
      </c>
      <c r="C15" s="617" t="s">
        <v>143</v>
      </c>
      <c r="D15" s="617" t="s">
        <v>118</v>
      </c>
      <c r="E15" s="621"/>
      <c r="F15" s="621" t="s">
        <v>196</v>
      </c>
      <c r="G15" s="620">
        <v>45824</v>
      </c>
      <c r="H15" s="860">
        <v>45828</v>
      </c>
    </row>
    <row r="16" spans="2:8">
      <c r="B16" s="615">
        <f t="shared" si="0"/>
        <v>15</v>
      </c>
      <c r="C16" s="617" t="s">
        <v>796</v>
      </c>
      <c r="D16" s="617" t="s">
        <v>168</v>
      </c>
      <c r="E16" s="621"/>
      <c r="F16" s="621" t="s">
        <v>196</v>
      </c>
      <c r="G16" s="619">
        <v>45823</v>
      </c>
      <c r="H16" s="619">
        <v>45829</v>
      </c>
    </row>
    <row r="17" spans="2:8">
      <c r="B17" s="615">
        <f t="shared" si="0"/>
        <v>16</v>
      </c>
      <c r="C17" s="618" t="s">
        <v>802</v>
      </c>
      <c r="D17" s="618" t="s">
        <v>168</v>
      </c>
      <c r="E17" s="622"/>
      <c r="F17" s="622" t="s">
        <v>196</v>
      </c>
      <c r="G17" s="623">
        <v>45823</v>
      </c>
      <c r="H17" s="623">
        <v>45830</v>
      </c>
    </row>
    <row r="18" spans="2:8">
      <c r="B18" s="615">
        <f t="shared" si="0"/>
        <v>17</v>
      </c>
      <c r="C18" s="618" t="s">
        <v>401</v>
      </c>
      <c r="D18" s="618" t="s">
        <v>105</v>
      </c>
      <c r="E18" s="622"/>
      <c r="F18" s="622" t="s">
        <v>278</v>
      </c>
      <c r="G18" s="623">
        <v>45824</v>
      </c>
      <c r="H18" s="623">
        <v>45831</v>
      </c>
    </row>
    <row r="19" spans="2:8">
      <c r="B19" s="615">
        <f t="shared" si="0"/>
        <v>18</v>
      </c>
      <c r="C19" s="602" t="s">
        <v>795</v>
      </c>
      <c r="D19" s="602" t="s">
        <v>168</v>
      </c>
      <c r="E19" s="324"/>
      <c r="F19" s="324" t="s">
        <v>196</v>
      </c>
      <c r="G19" s="627">
        <v>45830</v>
      </c>
      <c r="H19" s="627">
        <v>45833</v>
      </c>
    </row>
    <row r="20" spans="2:8">
      <c r="B20" s="615">
        <f t="shared" si="0"/>
        <v>19</v>
      </c>
      <c r="C20" s="613" t="s">
        <v>798</v>
      </c>
      <c r="D20" s="613" t="s">
        <v>168</v>
      </c>
      <c r="E20" s="826"/>
      <c r="F20" s="826" t="s">
        <v>196</v>
      </c>
      <c r="G20" s="628">
        <v>45830</v>
      </c>
      <c r="H20" s="628">
        <v>45833</v>
      </c>
    </row>
    <row r="21" spans="2:8">
      <c r="B21" s="615">
        <f t="shared" si="0"/>
        <v>20</v>
      </c>
      <c r="C21" s="631" t="s">
        <v>1480</v>
      </c>
      <c r="D21" s="631" t="s">
        <v>105</v>
      </c>
      <c r="E21" s="827"/>
      <c r="F21" s="827" t="s">
        <v>196</v>
      </c>
      <c r="G21" s="632">
        <v>45828</v>
      </c>
      <c r="H21" s="861">
        <v>45834</v>
      </c>
    </row>
    <row r="22" spans="2:8">
      <c r="B22" s="615">
        <f t="shared" si="0"/>
        <v>21</v>
      </c>
      <c r="C22" s="602" t="s">
        <v>1289</v>
      </c>
      <c r="D22" s="602" t="s">
        <v>111</v>
      </c>
      <c r="E22" s="324"/>
      <c r="F22" s="324" t="s">
        <v>196</v>
      </c>
      <c r="G22" s="630">
        <v>45825</v>
      </c>
      <c r="H22" s="633">
        <v>45835</v>
      </c>
    </row>
    <row r="23" spans="2:8">
      <c r="B23" s="615">
        <f t="shared" si="0"/>
        <v>22</v>
      </c>
      <c r="C23" s="613" t="s">
        <v>358</v>
      </c>
      <c r="D23" s="613" t="s">
        <v>171</v>
      </c>
      <c r="E23" s="826"/>
      <c r="F23" s="826" t="s">
        <v>278</v>
      </c>
      <c r="G23" s="529">
        <v>45833</v>
      </c>
      <c r="H23" s="862">
        <v>45838</v>
      </c>
    </row>
    <row r="24" spans="2:8">
      <c r="B24" s="615">
        <f t="shared" si="0"/>
        <v>23</v>
      </c>
      <c r="C24" s="602" t="s">
        <v>1358</v>
      </c>
      <c r="D24" s="602" t="s">
        <v>101</v>
      </c>
      <c r="E24" s="324"/>
      <c r="F24" s="324" t="s">
        <v>196</v>
      </c>
      <c r="G24" s="627">
        <v>45818</v>
      </c>
      <c r="H24" s="818">
        <v>45838</v>
      </c>
    </row>
    <row r="25" spans="2:8">
      <c r="B25" s="615">
        <f t="shared" si="0"/>
        <v>24</v>
      </c>
      <c r="C25" s="533" t="s">
        <v>794</v>
      </c>
      <c r="D25" s="533" t="s">
        <v>171</v>
      </c>
      <c r="E25" s="315"/>
      <c r="F25" s="315" t="s">
        <v>196</v>
      </c>
      <c r="G25" s="633">
        <v>45833</v>
      </c>
      <c r="H25" s="818">
        <v>45838</v>
      </c>
    </row>
    <row r="26" spans="2:8">
      <c r="B26" s="615">
        <f t="shared" si="0"/>
        <v>25</v>
      </c>
      <c r="C26" s="533" t="s">
        <v>803</v>
      </c>
      <c r="D26" s="533" t="s">
        <v>168</v>
      </c>
      <c r="E26" s="315"/>
      <c r="F26" s="315" t="s">
        <v>196</v>
      </c>
      <c r="G26" s="529">
        <v>45833</v>
      </c>
      <c r="H26" s="818">
        <v>45838</v>
      </c>
    </row>
  </sheetData>
  <conditionalFormatting sqref="C1">
    <cfRule type="duplicateValues" dxfId="380" priority="1"/>
  </conditionalFormatting>
  <conditionalFormatting sqref="C2:C9 C11:C26">
    <cfRule type="duplicateValues" dxfId="379" priority="6"/>
    <cfRule type="duplicateValues" dxfId="378" priority="7"/>
    <cfRule type="duplicateValues" dxfId="377" priority="8" stopIfTrue="1"/>
  </conditionalFormatting>
  <conditionalFormatting sqref="C2:C26">
    <cfRule type="duplicateValues" dxfId="376" priority="2"/>
  </conditionalFormatting>
  <conditionalFormatting sqref="C10">
    <cfRule type="duplicateValues" dxfId="375" priority="3"/>
    <cfRule type="duplicateValues" dxfId="374" priority="4"/>
    <cfRule type="duplicateValues" dxfId="373"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M292"/>
  <sheetViews>
    <sheetView tabSelected="1" view="pageBreakPreview" topLeftCell="A270" zoomScale="90" zoomScaleNormal="80" zoomScaleSheetLayoutView="90" workbookViewId="0">
      <selection activeCell="P292" sqref="P292"/>
    </sheetView>
  </sheetViews>
  <sheetFormatPr defaultColWidth="9" defaultRowHeight="15.6"/>
  <cols>
    <col min="1" max="1" width="4.21875" style="1296" customWidth="1"/>
    <col min="2" max="2" width="8.44140625" style="829" customWidth="1"/>
    <col min="3" max="3" width="1" style="1296" hidden="1" customWidth="1"/>
    <col min="4" max="4" width="18.88671875" style="1296" bestFit="1" customWidth="1"/>
    <col min="5" max="5" width="5" style="1296" bestFit="1" customWidth="1"/>
    <col min="6" max="6" width="6" style="1296" bestFit="1" customWidth="1"/>
    <col min="7" max="7" width="9.33203125" style="1296" bestFit="1" customWidth="1"/>
    <col min="8" max="8" width="12.77734375" style="1296" bestFit="1" customWidth="1"/>
    <col min="9" max="9" width="9" style="1296" bestFit="1" customWidth="1"/>
    <col min="10" max="10" width="9" style="1296" customWidth="1"/>
    <col min="11" max="11" width="9.77734375" style="1549" customWidth="1"/>
    <col min="12" max="12" width="14.88671875" style="368" customWidth="1"/>
    <col min="13" max="13" width="12" style="368" customWidth="1"/>
    <col min="14" max="14" width="32.44140625" style="1296" customWidth="1"/>
    <col min="15" max="15" width="15.21875" style="1296" hidden="1" customWidth="1"/>
    <col min="16" max="16" width="33.6640625" style="1296" customWidth="1"/>
    <col min="17" max="21" width="30.5546875" style="829" customWidth="1"/>
    <col min="22" max="245" width="30.5546875" style="1296" customWidth="1"/>
    <col min="246" max="246" width="6.5546875" style="1296" customWidth="1"/>
    <col min="247" max="247" width="7.5546875" style="1296" customWidth="1"/>
    <col min="248" max="248" width="4.77734375" style="1296" customWidth="1"/>
    <col min="249" max="249" width="11.77734375" style="1296" customWidth="1"/>
    <col min="250" max="250" width="9.77734375" style="1296" customWidth="1"/>
    <col min="251" max="251" width="3" style="1296" customWidth="1"/>
    <col min="252" max="252" width="7.21875" style="1296" customWidth="1"/>
    <col min="253" max="253" width="22.77734375" style="1296" customWidth="1"/>
    <col min="254" max="254" width="7.21875" style="1296" customWidth="1"/>
    <col min="255" max="255" width="9" style="1296" hidden="1" customWidth="1"/>
    <col min="256" max="256" width="8.77734375" style="1296" customWidth="1"/>
    <col min="257" max="257" width="9.77734375" style="1296" customWidth="1"/>
    <col min="258" max="258" width="10.5546875" style="1296" customWidth="1"/>
    <col min="259" max="259" width="12.21875" style="1296" customWidth="1"/>
    <col min="260" max="260" width="11.21875" style="1296" customWidth="1"/>
    <col min="261" max="261" width="6.77734375" style="1296" customWidth="1"/>
    <col min="262" max="501" width="30.5546875" style="1296" customWidth="1"/>
    <col min="502" max="502" width="6.5546875" style="1296" customWidth="1"/>
    <col min="503" max="503" width="7.5546875" style="1296" customWidth="1"/>
    <col min="504" max="504" width="4.77734375" style="1296" customWidth="1"/>
    <col min="505" max="505" width="11.77734375" style="1296" customWidth="1"/>
    <col min="506" max="506" width="9.77734375" style="1296" customWidth="1"/>
    <col min="507" max="507" width="3" style="1296" customWidth="1"/>
    <col min="508" max="508" width="7.21875" style="1296" customWidth="1"/>
    <col min="509" max="509" width="22.77734375" style="1296" customWidth="1"/>
    <col min="510" max="510" width="7.21875" style="1296" customWidth="1"/>
    <col min="511" max="511" width="9" style="1296" hidden="1" customWidth="1"/>
    <col min="512" max="512" width="8.77734375" style="1296" customWidth="1"/>
    <col min="513" max="513" width="9.77734375" style="1296" customWidth="1"/>
    <col min="514" max="514" width="10.5546875" style="1296" customWidth="1"/>
    <col min="515" max="515" width="12.21875" style="1296" customWidth="1"/>
    <col min="516" max="516" width="11.21875" style="1296" customWidth="1"/>
    <col min="517" max="517" width="6.77734375" style="1296" customWidth="1"/>
    <col min="518" max="757" width="30.5546875" style="1296" customWidth="1"/>
    <col min="758" max="758" width="6.5546875" style="1296" customWidth="1"/>
    <col min="759" max="759" width="7.5546875" style="1296" customWidth="1"/>
    <col min="760" max="760" width="4.77734375" style="1296" customWidth="1"/>
    <col min="761" max="761" width="11.77734375" style="1296" customWidth="1"/>
    <col min="762" max="762" width="9.77734375" style="1296" customWidth="1"/>
    <col min="763" max="763" width="3" style="1296" customWidth="1"/>
    <col min="764" max="764" width="7.21875" style="1296" customWidth="1"/>
    <col min="765" max="765" width="22.77734375" style="1296" customWidth="1"/>
    <col min="766" max="766" width="7.21875" style="1296" customWidth="1"/>
    <col min="767" max="767" width="9" style="1296" hidden="1" customWidth="1"/>
    <col min="768" max="768" width="8.77734375" style="1296" customWidth="1"/>
    <col min="769" max="769" width="9.77734375" style="1296" customWidth="1"/>
    <col min="770" max="770" width="10.5546875" style="1296" customWidth="1"/>
    <col min="771" max="771" width="12.21875" style="1296" customWidth="1"/>
    <col min="772" max="772" width="11.21875" style="1296" customWidth="1"/>
    <col min="773" max="773" width="6.77734375" style="1296" customWidth="1"/>
    <col min="774" max="1013" width="30.5546875" style="1296" customWidth="1"/>
    <col min="1014" max="1014" width="6.5546875" style="1296" customWidth="1"/>
    <col min="1015" max="1015" width="7.5546875" style="1296" customWidth="1"/>
    <col min="1016" max="1016" width="4.77734375" style="1296" customWidth="1"/>
    <col min="1017" max="1017" width="11.77734375" style="1296" customWidth="1"/>
    <col min="1018" max="1018" width="9.77734375" style="1296" customWidth="1"/>
    <col min="1019" max="1019" width="3" style="1296" customWidth="1"/>
    <col min="1020" max="1020" width="7.21875" style="1296" customWidth="1"/>
    <col min="1021" max="1021" width="22.77734375" style="1296" customWidth="1"/>
    <col min="1022" max="1022" width="7.21875" style="1296" customWidth="1"/>
    <col min="1023" max="1023" width="9" style="1296" hidden="1" customWidth="1"/>
    <col min="1024" max="1024" width="8.77734375" style="1296" customWidth="1"/>
    <col min="1025" max="1025" width="9.77734375" style="1296" customWidth="1"/>
    <col min="1026" max="1026" width="10.5546875" style="1296" customWidth="1"/>
    <col min="1027" max="1027" width="12.21875" style="1296" customWidth="1"/>
    <col min="1028" max="1028" width="11.21875" style="1296" customWidth="1"/>
    <col min="1029" max="1029" width="6.77734375" style="1296" customWidth="1"/>
    <col min="1030" max="1269" width="30.5546875" style="1296" customWidth="1"/>
    <col min="1270" max="1270" width="6.5546875" style="1296" customWidth="1"/>
    <col min="1271" max="1271" width="7.5546875" style="1296" customWidth="1"/>
    <col min="1272" max="1272" width="4.77734375" style="1296" customWidth="1"/>
    <col min="1273" max="1273" width="11.77734375" style="1296" customWidth="1"/>
    <col min="1274" max="1274" width="9.77734375" style="1296" customWidth="1"/>
    <col min="1275" max="1275" width="3" style="1296" customWidth="1"/>
    <col min="1276" max="1276" width="7.21875" style="1296" customWidth="1"/>
    <col min="1277" max="1277" width="22.77734375" style="1296" customWidth="1"/>
    <col min="1278" max="1278" width="7.21875" style="1296" customWidth="1"/>
    <col min="1279" max="1279" width="9" style="1296" hidden="1" customWidth="1"/>
    <col min="1280" max="1280" width="8.77734375" style="1296" customWidth="1"/>
    <col min="1281" max="1281" width="9.77734375" style="1296" customWidth="1"/>
    <col min="1282" max="1282" width="10.5546875" style="1296" customWidth="1"/>
    <col min="1283" max="1283" width="12.21875" style="1296" customWidth="1"/>
    <col min="1284" max="1284" width="11.21875" style="1296" customWidth="1"/>
    <col min="1285" max="1285" width="6.77734375" style="1296" customWidth="1"/>
    <col min="1286" max="1525" width="30.5546875" style="1296" customWidth="1"/>
    <col min="1526" max="1526" width="6.5546875" style="1296" customWidth="1"/>
    <col min="1527" max="1527" width="7.5546875" style="1296" customWidth="1"/>
    <col min="1528" max="1528" width="4.77734375" style="1296" customWidth="1"/>
    <col min="1529" max="1529" width="11.77734375" style="1296" customWidth="1"/>
    <col min="1530" max="1530" width="9.77734375" style="1296" customWidth="1"/>
    <col min="1531" max="1531" width="3" style="1296" customWidth="1"/>
    <col min="1532" max="1532" width="7.21875" style="1296" customWidth="1"/>
    <col min="1533" max="1533" width="22.77734375" style="1296" customWidth="1"/>
    <col min="1534" max="1534" width="7.21875" style="1296" customWidth="1"/>
    <col min="1535" max="1535" width="9" style="1296" hidden="1" customWidth="1"/>
    <col min="1536" max="1536" width="8.77734375" style="1296" customWidth="1"/>
    <col min="1537" max="1537" width="9.77734375" style="1296" customWidth="1"/>
    <col min="1538" max="1538" width="10.5546875" style="1296" customWidth="1"/>
    <col min="1539" max="1539" width="12.21875" style="1296" customWidth="1"/>
    <col min="1540" max="1540" width="11.21875" style="1296" customWidth="1"/>
    <col min="1541" max="1541" width="6.77734375" style="1296" customWidth="1"/>
    <col min="1542" max="1781" width="30.5546875" style="1296" customWidth="1"/>
    <col min="1782" max="1782" width="6.5546875" style="1296" customWidth="1"/>
    <col min="1783" max="1783" width="7.5546875" style="1296" customWidth="1"/>
    <col min="1784" max="1784" width="4.77734375" style="1296" customWidth="1"/>
    <col min="1785" max="1785" width="11.77734375" style="1296" customWidth="1"/>
    <col min="1786" max="1786" width="9.77734375" style="1296" customWidth="1"/>
    <col min="1787" max="1787" width="3" style="1296" customWidth="1"/>
    <col min="1788" max="1788" width="7.21875" style="1296" customWidth="1"/>
    <col min="1789" max="1789" width="22.77734375" style="1296" customWidth="1"/>
    <col min="1790" max="1790" width="7.21875" style="1296" customWidth="1"/>
    <col min="1791" max="1791" width="9" style="1296" hidden="1" customWidth="1"/>
    <col min="1792" max="1792" width="8.77734375" style="1296" customWidth="1"/>
    <col min="1793" max="1793" width="9.77734375" style="1296" customWidth="1"/>
    <col min="1794" max="1794" width="10.5546875" style="1296" customWidth="1"/>
    <col min="1795" max="1795" width="12.21875" style="1296" customWidth="1"/>
    <col min="1796" max="1796" width="11.21875" style="1296" customWidth="1"/>
    <col min="1797" max="1797" width="6.77734375" style="1296" customWidth="1"/>
    <col min="1798" max="2037" width="30.5546875" style="1296" customWidth="1"/>
    <col min="2038" max="2038" width="6.5546875" style="1296" customWidth="1"/>
    <col min="2039" max="2039" width="7.5546875" style="1296" customWidth="1"/>
    <col min="2040" max="2040" width="4.77734375" style="1296" customWidth="1"/>
    <col min="2041" max="2041" width="11.77734375" style="1296" customWidth="1"/>
    <col min="2042" max="2042" width="9.77734375" style="1296" customWidth="1"/>
    <col min="2043" max="2043" width="3" style="1296" customWidth="1"/>
    <col min="2044" max="2044" width="7.21875" style="1296" customWidth="1"/>
    <col min="2045" max="2045" width="22.77734375" style="1296" customWidth="1"/>
    <col min="2046" max="2046" width="7.21875" style="1296" customWidth="1"/>
    <col min="2047" max="2047" width="9" style="1296" hidden="1" customWidth="1"/>
    <col min="2048" max="2048" width="8.77734375" style="1296" customWidth="1"/>
    <col min="2049" max="2049" width="9.77734375" style="1296" customWidth="1"/>
    <col min="2050" max="2050" width="10.5546875" style="1296" customWidth="1"/>
    <col min="2051" max="2051" width="12.21875" style="1296" customWidth="1"/>
    <col min="2052" max="2052" width="11.21875" style="1296" customWidth="1"/>
    <col min="2053" max="2053" width="6.77734375" style="1296" customWidth="1"/>
    <col min="2054" max="2293" width="30.5546875" style="1296" customWidth="1"/>
    <col min="2294" max="2294" width="6.5546875" style="1296" customWidth="1"/>
    <col min="2295" max="2295" width="7.5546875" style="1296" customWidth="1"/>
    <col min="2296" max="2296" width="4.77734375" style="1296" customWidth="1"/>
    <col min="2297" max="2297" width="11.77734375" style="1296" customWidth="1"/>
    <col min="2298" max="2298" width="9.77734375" style="1296" customWidth="1"/>
    <col min="2299" max="2299" width="3" style="1296" customWidth="1"/>
    <col min="2300" max="2300" width="7.21875" style="1296" customWidth="1"/>
    <col min="2301" max="2301" width="22.77734375" style="1296" customWidth="1"/>
    <col min="2302" max="2302" width="7.21875" style="1296" customWidth="1"/>
    <col min="2303" max="2303" width="9" style="1296" hidden="1" customWidth="1"/>
    <col min="2304" max="2304" width="8.77734375" style="1296" customWidth="1"/>
    <col min="2305" max="2305" width="9.77734375" style="1296" customWidth="1"/>
    <col min="2306" max="2306" width="10.5546875" style="1296" customWidth="1"/>
    <col min="2307" max="2307" width="12.21875" style="1296" customWidth="1"/>
    <col min="2308" max="2308" width="11.21875" style="1296" customWidth="1"/>
    <col min="2309" max="2309" width="6.77734375" style="1296" customWidth="1"/>
    <col min="2310" max="2549" width="30.5546875" style="1296" customWidth="1"/>
    <col min="2550" max="2550" width="6.5546875" style="1296" customWidth="1"/>
    <col min="2551" max="2551" width="7.5546875" style="1296" customWidth="1"/>
    <col min="2552" max="2552" width="4.77734375" style="1296" customWidth="1"/>
    <col min="2553" max="2553" width="11.77734375" style="1296" customWidth="1"/>
    <col min="2554" max="2554" width="9.77734375" style="1296" customWidth="1"/>
    <col min="2555" max="2555" width="3" style="1296" customWidth="1"/>
    <col min="2556" max="2556" width="7.21875" style="1296" customWidth="1"/>
    <col min="2557" max="2557" width="22.77734375" style="1296" customWidth="1"/>
    <col min="2558" max="2558" width="7.21875" style="1296" customWidth="1"/>
    <col min="2559" max="2559" width="9" style="1296" hidden="1" customWidth="1"/>
    <col min="2560" max="2560" width="8.77734375" style="1296" customWidth="1"/>
    <col min="2561" max="2561" width="9.77734375" style="1296" customWidth="1"/>
    <col min="2562" max="2562" width="10.5546875" style="1296" customWidth="1"/>
    <col min="2563" max="2563" width="12.21875" style="1296" customWidth="1"/>
    <col min="2564" max="2564" width="11.21875" style="1296" customWidth="1"/>
    <col min="2565" max="2565" width="6.77734375" style="1296" customWidth="1"/>
    <col min="2566" max="2805" width="30.5546875" style="1296" customWidth="1"/>
    <col min="2806" max="2806" width="6.5546875" style="1296" customWidth="1"/>
    <col min="2807" max="2807" width="7.5546875" style="1296" customWidth="1"/>
    <col min="2808" max="2808" width="4.77734375" style="1296" customWidth="1"/>
    <col min="2809" max="2809" width="11.77734375" style="1296" customWidth="1"/>
    <col min="2810" max="2810" width="9.77734375" style="1296" customWidth="1"/>
    <col min="2811" max="2811" width="3" style="1296" customWidth="1"/>
    <col min="2812" max="2812" width="7.21875" style="1296" customWidth="1"/>
    <col min="2813" max="2813" width="22.77734375" style="1296" customWidth="1"/>
    <col min="2814" max="2814" width="7.21875" style="1296" customWidth="1"/>
    <col min="2815" max="2815" width="9" style="1296" hidden="1" customWidth="1"/>
    <col min="2816" max="2816" width="8.77734375" style="1296" customWidth="1"/>
    <col min="2817" max="2817" width="9.77734375" style="1296" customWidth="1"/>
    <col min="2818" max="2818" width="10.5546875" style="1296" customWidth="1"/>
    <col min="2819" max="2819" width="12.21875" style="1296" customWidth="1"/>
    <col min="2820" max="2820" width="11.21875" style="1296" customWidth="1"/>
    <col min="2821" max="2821" width="6.77734375" style="1296" customWidth="1"/>
    <col min="2822" max="3061" width="30.5546875" style="1296" customWidth="1"/>
    <col min="3062" max="3062" width="6.5546875" style="1296" customWidth="1"/>
    <col min="3063" max="3063" width="7.5546875" style="1296" customWidth="1"/>
    <col min="3064" max="3064" width="4.77734375" style="1296" customWidth="1"/>
    <col min="3065" max="3065" width="11.77734375" style="1296" customWidth="1"/>
    <col min="3066" max="3066" width="9.77734375" style="1296" customWidth="1"/>
    <col min="3067" max="3067" width="3" style="1296" customWidth="1"/>
    <col min="3068" max="3068" width="7.21875" style="1296" customWidth="1"/>
    <col min="3069" max="3069" width="22.77734375" style="1296" customWidth="1"/>
    <col min="3070" max="3070" width="7.21875" style="1296" customWidth="1"/>
    <col min="3071" max="3071" width="9" style="1296" hidden="1" customWidth="1"/>
    <col min="3072" max="3072" width="8.77734375" style="1296" customWidth="1"/>
    <col min="3073" max="3073" width="9.77734375" style="1296" customWidth="1"/>
    <col min="3074" max="3074" width="10.5546875" style="1296" customWidth="1"/>
    <col min="3075" max="3075" width="12.21875" style="1296" customWidth="1"/>
    <col min="3076" max="3076" width="11.21875" style="1296" customWidth="1"/>
    <col min="3077" max="3077" width="6.77734375" style="1296" customWidth="1"/>
    <col min="3078" max="3317" width="30.5546875" style="1296" customWidth="1"/>
    <col min="3318" max="3318" width="6.5546875" style="1296" customWidth="1"/>
    <col min="3319" max="3319" width="7.5546875" style="1296" customWidth="1"/>
    <col min="3320" max="3320" width="4.77734375" style="1296" customWidth="1"/>
    <col min="3321" max="3321" width="11.77734375" style="1296" customWidth="1"/>
    <col min="3322" max="3322" width="9.77734375" style="1296" customWidth="1"/>
    <col min="3323" max="3323" width="3" style="1296" customWidth="1"/>
    <col min="3324" max="3324" width="7.21875" style="1296" customWidth="1"/>
    <col min="3325" max="3325" width="22.77734375" style="1296" customWidth="1"/>
    <col min="3326" max="3326" width="7.21875" style="1296" customWidth="1"/>
    <col min="3327" max="3327" width="9" style="1296" hidden="1" customWidth="1"/>
    <col min="3328" max="3328" width="8.77734375" style="1296" customWidth="1"/>
    <col min="3329" max="3329" width="9.77734375" style="1296" customWidth="1"/>
    <col min="3330" max="3330" width="10.5546875" style="1296" customWidth="1"/>
    <col min="3331" max="3331" width="12.21875" style="1296" customWidth="1"/>
    <col min="3332" max="3332" width="11.21875" style="1296" customWidth="1"/>
    <col min="3333" max="3333" width="6.77734375" style="1296" customWidth="1"/>
    <col min="3334" max="3573" width="30.5546875" style="1296" customWidth="1"/>
    <col min="3574" max="3574" width="6.5546875" style="1296" customWidth="1"/>
    <col min="3575" max="3575" width="7.5546875" style="1296" customWidth="1"/>
    <col min="3576" max="3576" width="4.77734375" style="1296" customWidth="1"/>
    <col min="3577" max="3577" width="11.77734375" style="1296" customWidth="1"/>
    <col min="3578" max="3578" width="9.77734375" style="1296" customWidth="1"/>
    <col min="3579" max="3579" width="3" style="1296" customWidth="1"/>
    <col min="3580" max="3580" width="7.21875" style="1296" customWidth="1"/>
    <col min="3581" max="3581" width="22.77734375" style="1296" customWidth="1"/>
    <col min="3582" max="3582" width="7.21875" style="1296" customWidth="1"/>
    <col min="3583" max="3583" width="9" style="1296" hidden="1" customWidth="1"/>
    <col min="3584" max="3584" width="8.77734375" style="1296" customWidth="1"/>
    <col min="3585" max="3585" width="9.77734375" style="1296" customWidth="1"/>
    <col min="3586" max="3586" width="10.5546875" style="1296" customWidth="1"/>
    <col min="3587" max="3587" width="12.21875" style="1296" customWidth="1"/>
    <col min="3588" max="3588" width="11.21875" style="1296" customWidth="1"/>
    <col min="3589" max="3589" width="6.77734375" style="1296" customWidth="1"/>
    <col min="3590" max="3829" width="30.5546875" style="1296" customWidth="1"/>
    <col min="3830" max="3830" width="6.5546875" style="1296" customWidth="1"/>
    <col min="3831" max="3831" width="7.5546875" style="1296" customWidth="1"/>
    <col min="3832" max="3832" width="4.77734375" style="1296" customWidth="1"/>
    <col min="3833" max="3833" width="11.77734375" style="1296" customWidth="1"/>
    <col min="3834" max="3834" width="9.77734375" style="1296" customWidth="1"/>
    <col min="3835" max="3835" width="3" style="1296" customWidth="1"/>
    <col min="3836" max="3836" width="7.21875" style="1296" customWidth="1"/>
    <col min="3837" max="3837" width="22.77734375" style="1296" customWidth="1"/>
    <col min="3838" max="3838" width="7.21875" style="1296" customWidth="1"/>
    <col min="3839" max="3839" width="9" style="1296" hidden="1" customWidth="1"/>
    <col min="3840" max="3840" width="8.77734375" style="1296" customWidth="1"/>
    <col min="3841" max="3841" width="9.77734375" style="1296" customWidth="1"/>
    <col min="3842" max="3842" width="10.5546875" style="1296" customWidth="1"/>
    <col min="3843" max="3843" width="12.21875" style="1296" customWidth="1"/>
    <col min="3844" max="3844" width="11.21875" style="1296" customWidth="1"/>
    <col min="3845" max="3845" width="6.77734375" style="1296" customWidth="1"/>
    <col min="3846" max="4085" width="30.5546875" style="1296" customWidth="1"/>
    <col min="4086" max="4086" width="6.5546875" style="1296" customWidth="1"/>
    <col min="4087" max="4087" width="7.5546875" style="1296" customWidth="1"/>
    <col min="4088" max="4088" width="4.77734375" style="1296" customWidth="1"/>
    <col min="4089" max="4089" width="11.77734375" style="1296" customWidth="1"/>
    <col min="4090" max="4090" width="9.77734375" style="1296" customWidth="1"/>
    <col min="4091" max="4091" width="3" style="1296" customWidth="1"/>
    <col min="4092" max="4092" width="7.21875" style="1296" customWidth="1"/>
    <col min="4093" max="4093" width="22.77734375" style="1296" customWidth="1"/>
    <col min="4094" max="4094" width="7.21875" style="1296" customWidth="1"/>
    <col min="4095" max="4095" width="9" style="1296" hidden="1" customWidth="1"/>
    <col min="4096" max="4096" width="8.77734375" style="1296" customWidth="1"/>
    <col min="4097" max="4097" width="9.77734375" style="1296" customWidth="1"/>
    <col min="4098" max="4098" width="10.5546875" style="1296" customWidth="1"/>
    <col min="4099" max="4099" width="12.21875" style="1296" customWidth="1"/>
    <col min="4100" max="4100" width="11.21875" style="1296" customWidth="1"/>
    <col min="4101" max="4101" width="6.77734375" style="1296" customWidth="1"/>
    <col min="4102" max="4341" width="30.5546875" style="1296" customWidth="1"/>
    <col min="4342" max="4342" width="6.5546875" style="1296" customWidth="1"/>
    <col min="4343" max="4343" width="7.5546875" style="1296" customWidth="1"/>
    <col min="4344" max="4344" width="4.77734375" style="1296" customWidth="1"/>
    <col min="4345" max="4345" width="11.77734375" style="1296" customWidth="1"/>
    <col min="4346" max="4346" width="9.77734375" style="1296" customWidth="1"/>
    <col min="4347" max="4347" width="3" style="1296" customWidth="1"/>
    <col min="4348" max="4348" width="7.21875" style="1296" customWidth="1"/>
    <col min="4349" max="4349" width="22.77734375" style="1296" customWidth="1"/>
    <col min="4350" max="4350" width="7.21875" style="1296" customWidth="1"/>
    <col min="4351" max="4351" width="9" style="1296" hidden="1" customWidth="1"/>
    <col min="4352" max="4352" width="8.77734375" style="1296" customWidth="1"/>
    <col min="4353" max="4353" width="9.77734375" style="1296" customWidth="1"/>
    <col min="4354" max="4354" width="10.5546875" style="1296" customWidth="1"/>
    <col min="4355" max="4355" width="12.21875" style="1296" customWidth="1"/>
    <col min="4356" max="4356" width="11.21875" style="1296" customWidth="1"/>
    <col min="4357" max="4357" width="6.77734375" style="1296" customWidth="1"/>
    <col min="4358" max="4597" width="30.5546875" style="1296" customWidth="1"/>
    <col min="4598" max="4598" width="6.5546875" style="1296" customWidth="1"/>
    <col min="4599" max="4599" width="7.5546875" style="1296" customWidth="1"/>
    <col min="4600" max="4600" width="4.77734375" style="1296" customWidth="1"/>
    <col min="4601" max="4601" width="11.77734375" style="1296" customWidth="1"/>
    <col min="4602" max="4602" width="9.77734375" style="1296" customWidth="1"/>
    <col min="4603" max="4603" width="3" style="1296" customWidth="1"/>
    <col min="4604" max="4604" width="7.21875" style="1296" customWidth="1"/>
    <col min="4605" max="4605" width="22.77734375" style="1296" customWidth="1"/>
    <col min="4606" max="4606" width="7.21875" style="1296" customWidth="1"/>
    <col min="4607" max="4607" width="9" style="1296" hidden="1" customWidth="1"/>
    <col min="4608" max="4608" width="8.77734375" style="1296" customWidth="1"/>
    <col min="4609" max="4609" width="9.77734375" style="1296" customWidth="1"/>
    <col min="4610" max="4610" width="10.5546875" style="1296" customWidth="1"/>
    <col min="4611" max="4611" width="12.21875" style="1296" customWidth="1"/>
    <col min="4612" max="4612" width="11.21875" style="1296" customWidth="1"/>
    <col min="4613" max="4613" width="6.77734375" style="1296" customWidth="1"/>
    <col min="4614" max="4853" width="30.5546875" style="1296" customWidth="1"/>
    <col min="4854" max="4854" width="6.5546875" style="1296" customWidth="1"/>
    <col min="4855" max="4855" width="7.5546875" style="1296" customWidth="1"/>
    <col min="4856" max="4856" width="4.77734375" style="1296" customWidth="1"/>
    <col min="4857" max="4857" width="11.77734375" style="1296" customWidth="1"/>
    <col min="4858" max="4858" width="9.77734375" style="1296" customWidth="1"/>
    <col min="4859" max="4859" width="3" style="1296" customWidth="1"/>
    <col min="4860" max="4860" width="7.21875" style="1296" customWidth="1"/>
    <col min="4861" max="4861" width="22.77734375" style="1296" customWidth="1"/>
    <col min="4862" max="4862" width="7.21875" style="1296" customWidth="1"/>
    <col min="4863" max="4863" width="9" style="1296" hidden="1" customWidth="1"/>
    <col min="4864" max="4864" width="8.77734375" style="1296" customWidth="1"/>
    <col min="4865" max="4865" width="9.77734375" style="1296" customWidth="1"/>
    <col min="4866" max="4866" width="10.5546875" style="1296" customWidth="1"/>
    <col min="4867" max="4867" width="12.21875" style="1296" customWidth="1"/>
    <col min="4868" max="4868" width="11.21875" style="1296" customWidth="1"/>
    <col min="4869" max="4869" width="6.77734375" style="1296" customWidth="1"/>
    <col min="4870" max="5109" width="30.5546875" style="1296" customWidth="1"/>
    <col min="5110" max="5110" width="6.5546875" style="1296" customWidth="1"/>
    <col min="5111" max="5111" width="7.5546875" style="1296" customWidth="1"/>
    <col min="5112" max="5112" width="4.77734375" style="1296" customWidth="1"/>
    <col min="5113" max="5113" width="11.77734375" style="1296" customWidth="1"/>
    <col min="5114" max="5114" width="9.77734375" style="1296" customWidth="1"/>
    <col min="5115" max="5115" width="3" style="1296" customWidth="1"/>
    <col min="5116" max="5116" width="7.21875" style="1296" customWidth="1"/>
    <col min="5117" max="5117" width="22.77734375" style="1296" customWidth="1"/>
    <col min="5118" max="5118" width="7.21875" style="1296" customWidth="1"/>
    <col min="5119" max="5119" width="9" style="1296" hidden="1" customWidth="1"/>
    <col min="5120" max="5120" width="8.77734375" style="1296" customWidth="1"/>
    <col min="5121" max="5121" width="9.77734375" style="1296" customWidth="1"/>
    <col min="5122" max="5122" width="10.5546875" style="1296" customWidth="1"/>
    <col min="5123" max="5123" width="12.21875" style="1296" customWidth="1"/>
    <col min="5124" max="5124" width="11.21875" style="1296" customWidth="1"/>
    <col min="5125" max="5125" width="6.77734375" style="1296" customWidth="1"/>
    <col min="5126" max="5365" width="30.5546875" style="1296" customWidth="1"/>
    <col min="5366" max="5366" width="6.5546875" style="1296" customWidth="1"/>
    <col min="5367" max="5367" width="7.5546875" style="1296" customWidth="1"/>
    <col min="5368" max="5368" width="4.77734375" style="1296" customWidth="1"/>
    <col min="5369" max="5369" width="11.77734375" style="1296" customWidth="1"/>
    <col min="5370" max="5370" width="9.77734375" style="1296" customWidth="1"/>
    <col min="5371" max="5371" width="3" style="1296" customWidth="1"/>
    <col min="5372" max="5372" width="7.21875" style="1296" customWidth="1"/>
    <col min="5373" max="5373" width="22.77734375" style="1296" customWidth="1"/>
    <col min="5374" max="5374" width="7.21875" style="1296" customWidth="1"/>
    <col min="5375" max="5375" width="9" style="1296" hidden="1" customWidth="1"/>
    <col min="5376" max="5376" width="8.77734375" style="1296" customWidth="1"/>
    <col min="5377" max="5377" width="9.77734375" style="1296" customWidth="1"/>
    <col min="5378" max="5378" width="10.5546875" style="1296" customWidth="1"/>
    <col min="5379" max="5379" width="12.21875" style="1296" customWidth="1"/>
    <col min="5380" max="5380" width="11.21875" style="1296" customWidth="1"/>
    <col min="5381" max="5381" width="6.77734375" style="1296" customWidth="1"/>
    <col min="5382" max="5621" width="30.5546875" style="1296" customWidth="1"/>
    <col min="5622" max="5622" width="6.5546875" style="1296" customWidth="1"/>
    <col min="5623" max="5623" width="7.5546875" style="1296" customWidth="1"/>
    <col min="5624" max="5624" width="4.77734375" style="1296" customWidth="1"/>
    <col min="5625" max="5625" width="11.77734375" style="1296" customWidth="1"/>
    <col min="5626" max="5626" width="9.77734375" style="1296" customWidth="1"/>
    <col min="5627" max="5627" width="3" style="1296" customWidth="1"/>
    <col min="5628" max="5628" width="7.21875" style="1296" customWidth="1"/>
    <col min="5629" max="5629" width="22.77734375" style="1296" customWidth="1"/>
    <col min="5630" max="5630" width="7.21875" style="1296" customWidth="1"/>
    <col min="5631" max="5631" width="9" style="1296" hidden="1" customWidth="1"/>
    <col min="5632" max="5632" width="8.77734375" style="1296" customWidth="1"/>
    <col min="5633" max="5633" width="9.77734375" style="1296" customWidth="1"/>
    <col min="5634" max="5634" width="10.5546875" style="1296" customWidth="1"/>
    <col min="5635" max="5635" width="12.21875" style="1296" customWidth="1"/>
    <col min="5636" max="5636" width="11.21875" style="1296" customWidth="1"/>
    <col min="5637" max="5637" width="6.77734375" style="1296" customWidth="1"/>
    <col min="5638" max="5877" width="30.5546875" style="1296" customWidth="1"/>
    <col min="5878" max="5878" width="6.5546875" style="1296" customWidth="1"/>
    <col min="5879" max="5879" width="7.5546875" style="1296" customWidth="1"/>
    <col min="5880" max="5880" width="4.77734375" style="1296" customWidth="1"/>
    <col min="5881" max="5881" width="11.77734375" style="1296" customWidth="1"/>
    <col min="5882" max="5882" width="9.77734375" style="1296" customWidth="1"/>
    <col min="5883" max="5883" width="3" style="1296" customWidth="1"/>
    <col min="5884" max="5884" width="7.21875" style="1296" customWidth="1"/>
    <col min="5885" max="5885" width="22.77734375" style="1296" customWidth="1"/>
    <col min="5886" max="5886" width="7.21875" style="1296" customWidth="1"/>
    <col min="5887" max="5887" width="9" style="1296" hidden="1" customWidth="1"/>
    <col min="5888" max="5888" width="8.77734375" style="1296" customWidth="1"/>
    <col min="5889" max="5889" width="9.77734375" style="1296" customWidth="1"/>
    <col min="5890" max="5890" width="10.5546875" style="1296" customWidth="1"/>
    <col min="5891" max="5891" width="12.21875" style="1296" customWidth="1"/>
    <col min="5892" max="5892" width="11.21875" style="1296" customWidth="1"/>
    <col min="5893" max="5893" width="6.77734375" style="1296" customWidth="1"/>
    <col min="5894" max="6133" width="30.5546875" style="1296" customWidth="1"/>
    <col min="6134" max="6134" width="6.5546875" style="1296" customWidth="1"/>
    <col min="6135" max="6135" width="7.5546875" style="1296" customWidth="1"/>
    <col min="6136" max="6136" width="4.77734375" style="1296" customWidth="1"/>
    <col min="6137" max="6137" width="11.77734375" style="1296" customWidth="1"/>
    <col min="6138" max="6138" width="9.77734375" style="1296" customWidth="1"/>
    <col min="6139" max="6139" width="3" style="1296" customWidth="1"/>
    <col min="6140" max="6140" width="7.21875" style="1296" customWidth="1"/>
    <col min="6141" max="6141" width="22.77734375" style="1296" customWidth="1"/>
    <col min="6142" max="6142" width="7.21875" style="1296" customWidth="1"/>
    <col min="6143" max="6143" width="9" style="1296" hidden="1" customWidth="1"/>
    <col min="6144" max="6144" width="8.77734375" style="1296" customWidth="1"/>
    <col min="6145" max="6145" width="9.77734375" style="1296" customWidth="1"/>
    <col min="6146" max="6146" width="10.5546875" style="1296" customWidth="1"/>
    <col min="6147" max="6147" width="12.21875" style="1296" customWidth="1"/>
    <col min="6148" max="6148" width="11.21875" style="1296" customWidth="1"/>
    <col min="6149" max="6149" width="6.77734375" style="1296" customWidth="1"/>
    <col min="6150" max="6389" width="30.5546875" style="1296" customWidth="1"/>
    <col min="6390" max="6390" width="6.5546875" style="1296" customWidth="1"/>
    <col min="6391" max="6391" width="7.5546875" style="1296" customWidth="1"/>
    <col min="6392" max="6392" width="4.77734375" style="1296" customWidth="1"/>
    <col min="6393" max="6393" width="11.77734375" style="1296" customWidth="1"/>
    <col min="6394" max="6394" width="9.77734375" style="1296" customWidth="1"/>
    <col min="6395" max="6395" width="3" style="1296" customWidth="1"/>
    <col min="6396" max="6396" width="7.21875" style="1296" customWidth="1"/>
    <col min="6397" max="6397" width="22.77734375" style="1296" customWidth="1"/>
    <col min="6398" max="6398" width="7.21875" style="1296" customWidth="1"/>
    <col min="6399" max="6399" width="9" style="1296" hidden="1" customWidth="1"/>
    <col min="6400" max="6400" width="8.77734375" style="1296" customWidth="1"/>
    <col min="6401" max="6401" width="9.77734375" style="1296" customWidth="1"/>
    <col min="6402" max="6402" width="10.5546875" style="1296" customWidth="1"/>
    <col min="6403" max="6403" width="12.21875" style="1296" customWidth="1"/>
    <col min="6404" max="6404" width="11.21875" style="1296" customWidth="1"/>
    <col min="6405" max="6405" width="6.77734375" style="1296" customWidth="1"/>
    <col min="6406" max="6645" width="30.5546875" style="1296" customWidth="1"/>
    <col min="6646" max="6646" width="6.5546875" style="1296" customWidth="1"/>
    <col min="6647" max="6647" width="7.5546875" style="1296" customWidth="1"/>
    <col min="6648" max="6648" width="4.77734375" style="1296" customWidth="1"/>
    <col min="6649" max="6649" width="11.77734375" style="1296" customWidth="1"/>
    <col min="6650" max="6650" width="9.77734375" style="1296" customWidth="1"/>
    <col min="6651" max="6651" width="3" style="1296" customWidth="1"/>
    <col min="6652" max="6652" width="7.21875" style="1296" customWidth="1"/>
    <col min="6653" max="6653" width="22.77734375" style="1296" customWidth="1"/>
    <col min="6654" max="6654" width="7.21875" style="1296" customWidth="1"/>
    <col min="6655" max="6655" width="9" style="1296" hidden="1" customWidth="1"/>
    <col min="6656" max="6656" width="8.77734375" style="1296" customWidth="1"/>
    <col min="6657" max="6657" width="9.77734375" style="1296" customWidth="1"/>
    <col min="6658" max="6658" width="10.5546875" style="1296" customWidth="1"/>
    <col min="6659" max="6659" width="12.21875" style="1296" customWidth="1"/>
    <col min="6660" max="6660" width="11.21875" style="1296" customWidth="1"/>
    <col min="6661" max="6661" width="6.77734375" style="1296" customWidth="1"/>
    <col min="6662" max="6901" width="30.5546875" style="1296" customWidth="1"/>
    <col min="6902" max="6902" width="6.5546875" style="1296" customWidth="1"/>
    <col min="6903" max="6903" width="7.5546875" style="1296" customWidth="1"/>
    <col min="6904" max="6904" width="4.77734375" style="1296" customWidth="1"/>
    <col min="6905" max="6905" width="11.77734375" style="1296" customWidth="1"/>
    <col min="6906" max="6906" width="9.77734375" style="1296" customWidth="1"/>
    <col min="6907" max="6907" width="3" style="1296" customWidth="1"/>
    <col min="6908" max="6908" width="7.21875" style="1296" customWidth="1"/>
    <col min="6909" max="6909" width="22.77734375" style="1296" customWidth="1"/>
    <col min="6910" max="6910" width="7.21875" style="1296" customWidth="1"/>
    <col min="6911" max="6911" width="9" style="1296" hidden="1" customWidth="1"/>
    <col min="6912" max="6912" width="8.77734375" style="1296" customWidth="1"/>
    <col min="6913" max="6913" width="9.77734375" style="1296" customWidth="1"/>
    <col min="6914" max="6914" width="10.5546875" style="1296" customWidth="1"/>
    <col min="6915" max="6915" width="12.21875" style="1296" customWidth="1"/>
    <col min="6916" max="6916" width="11.21875" style="1296" customWidth="1"/>
    <col min="6917" max="6917" width="6.77734375" style="1296" customWidth="1"/>
    <col min="6918" max="7157" width="30.5546875" style="1296" customWidth="1"/>
    <col min="7158" max="7158" width="6.5546875" style="1296" customWidth="1"/>
    <col min="7159" max="7159" width="7.5546875" style="1296" customWidth="1"/>
    <col min="7160" max="7160" width="4.77734375" style="1296" customWidth="1"/>
    <col min="7161" max="7161" width="11.77734375" style="1296" customWidth="1"/>
    <col min="7162" max="7162" width="9.77734375" style="1296" customWidth="1"/>
    <col min="7163" max="7163" width="3" style="1296" customWidth="1"/>
    <col min="7164" max="7164" width="7.21875" style="1296" customWidth="1"/>
    <col min="7165" max="7165" width="22.77734375" style="1296" customWidth="1"/>
    <col min="7166" max="7166" width="7.21875" style="1296" customWidth="1"/>
    <col min="7167" max="7167" width="9" style="1296" hidden="1" customWidth="1"/>
    <col min="7168" max="7168" width="8.77734375" style="1296" customWidth="1"/>
    <col min="7169" max="7169" width="9.77734375" style="1296" customWidth="1"/>
    <col min="7170" max="7170" width="10.5546875" style="1296" customWidth="1"/>
    <col min="7171" max="7171" width="12.21875" style="1296" customWidth="1"/>
    <col min="7172" max="7172" width="11.21875" style="1296" customWidth="1"/>
    <col min="7173" max="7173" width="6.77734375" style="1296" customWidth="1"/>
    <col min="7174" max="7413" width="30.5546875" style="1296" customWidth="1"/>
    <col min="7414" max="7414" width="6.5546875" style="1296" customWidth="1"/>
    <col min="7415" max="7415" width="7.5546875" style="1296" customWidth="1"/>
    <col min="7416" max="7416" width="4.77734375" style="1296" customWidth="1"/>
    <col min="7417" max="7417" width="11.77734375" style="1296" customWidth="1"/>
    <col min="7418" max="7418" width="9.77734375" style="1296" customWidth="1"/>
    <col min="7419" max="7419" width="3" style="1296" customWidth="1"/>
    <col min="7420" max="7420" width="7.21875" style="1296" customWidth="1"/>
    <col min="7421" max="7421" width="22.77734375" style="1296" customWidth="1"/>
    <col min="7422" max="7422" width="7.21875" style="1296" customWidth="1"/>
    <col min="7423" max="7423" width="9" style="1296" hidden="1" customWidth="1"/>
    <col min="7424" max="7424" width="8.77734375" style="1296" customWidth="1"/>
    <col min="7425" max="7425" width="9.77734375" style="1296" customWidth="1"/>
    <col min="7426" max="7426" width="10.5546875" style="1296" customWidth="1"/>
    <col min="7427" max="7427" width="12.21875" style="1296" customWidth="1"/>
    <col min="7428" max="7428" width="11.21875" style="1296" customWidth="1"/>
    <col min="7429" max="7429" width="6.77734375" style="1296" customWidth="1"/>
    <col min="7430" max="7669" width="30.5546875" style="1296" customWidth="1"/>
    <col min="7670" max="7670" width="6.5546875" style="1296" customWidth="1"/>
    <col min="7671" max="7671" width="7.5546875" style="1296" customWidth="1"/>
    <col min="7672" max="7672" width="4.77734375" style="1296" customWidth="1"/>
    <col min="7673" max="7673" width="11.77734375" style="1296" customWidth="1"/>
    <col min="7674" max="7674" width="9.77734375" style="1296" customWidth="1"/>
    <col min="7675" max="7675" width="3" style="1296" customWidth="1"/>
    <col min="7676" max="7676" width="7.21875" style="1296" customWidth="1"/>
    <col min="7677" max="7677" width="22.77734375" style="1296" customWidth="1"/>
    <col min="7678" max="7678" width="7.21875" style="1296" customWidth="1"/>
    <col min="7679" max="7679" width="9" style="1296" hidden="1" customWidth="1"/>
    <col min="7680" max="7680" width="8.77734375" style="1296" customWidth="1"/>
    <col min="7681" max="7681" width="9.77734375" style="1296" customWidth="1"/>
    <col min="7682" max="7682" width="10.5546875" style="1296" customWidth="1"/>
    <col min="7683" max="7683" width="12.21875" style="1296" customWidth="1"/>
    <col min="7684" max="7684" width="11.21875" style="1296" customWidth="1"/>
    <col min="7685" max="7685" width="6.77734375" style="1296" customWidth="1"/>
    <col min="7686" max="7925" width="30.5546875" style="1296" customWidth="1"/>
    <col min="7926" max="7926" width="6.5546875" style="1296" customWidth="1"/>
    <col min="7927" max="7927" width="7.5546875" style="1296" customWidth="1"/>
    <col min="7928" max="7928" width="4.77734375" style="1296" customWidth="1"/>
    <col min="7929" max="7929" width="11.77734375" style="1296" customWidth="1"/>
    <col min="7930" max="7930" width="9.77734375" style="1296" customWidth="1"/>
    <col min="7931" max="7931" width="3" style="1296" customWidth="1"/>
    <col min="7932" max="7932" width="7.21875" style="1296" customWidth="1"/>
    <col min="7933" max="7933" width="22.77734375" style="1296" customWidth="1"/>
    <col min="7934" max="7934" width="7.21875" style="1296" customWidth="1"/>
    <col min="7935" max="7935" width="9" style="1296" hidden="1" customWidth="1"/>
    <col min="7936" max="7936" width="8.77734375" style="1296" customWidth="1"/>
    <col min="7937" max="7937" width="9.77734375" style="1296" customWidth="1"/>
    <col min="7938" max="7938" width="10.5546875" style="1296" customWidth="1"/>
    <col min="7939" max="7939" width="12.21875" style="1296" customWidth="1"/>
    <col min="7940" max="7940" width="11.21875" style="1296" customWidth="1"/>
    <col min="7941" max="7941" width="6.77734375" style="1296" customWidth="1"/>
    <col min="7942" max="8181" width="30.5546875" style="1296" customWidth="1"/>
    <col min="8182" max="8182" width="6.5546875" style="1296" customWidth="1"/>
    <col min="8183" max="8183" width="7.5546875" style="1296" customWidth="1"/>
    <col min="8184" max="8184" width="4.77734375" style="1296" customWidth="1"/>
    <col min="8185" max="8185" width="11.77734375" style="1296" customWidth="1"/>
    <col min="8186" max="8186" width="9.77734375" style="1296" customWidth="1"/>
    <col min="8187" max="8187" width="3" style="1296" customWidth="1"/>
    <col min="8188" max="8188" width="7.21875" style="1296" customWidth="1"/>
    <col min="8189" max="8189" width="22.77734375" style="1296" customWidth="1"/>
    <col min="8190" max="8190" width="7.21875" style="1296" customWidth="1"/>
    <col min="8191" max="8191" width="9" style="1296" hidden="1" customWidth="1"/>
    <col min="8192" max="8192" width="8.77734375" style="1296" customWidth="1"/>
    <col min="8193" max="8193" width="9.77734375" style="1296" customWidth="1"/>
    <col min="8194" max="8194" width="10.5546875" style="1296" customWidth="1"/>
    <col min="8195" max="8195" width="12.21875" style="1296" customWidth="1"/>
    <col min="8196" max="8196" width="11.21875" style="1296" customWidth="1"/>
    <col min="8197" max="8197" width="6.77734375" style="1296" customWidth="1"/>
    <col min="8198" max="8437" width="30.5546875" style="1296" customWidth="1"/>
    <col min="8438" max="8438" width="6.5546875" style="1296" customWidth="1"/>
    <col min="8439" max="8439" width="7.5546875" style="1296" customWidth="1"/>
    <col min="8440" max="8440" width="4.77734375" style="1296" customWidth="1"/>
    <col min="8441" max="8441" width="11.77734375" style="1296" customWidth="1"/>
    <col min="8442" max="8442" width="9.77734375" style="1296" customWidth="1"/>
    <col min="8443" max="8443" width="3" style="1296" customWidth="1"/>
    <col min="8444" max="8444" width="7.21875" style="1296" customWidth="1"/>
    <col min="8445" max="8445" width="22.77734375" style="1296" customWidth="1"/>
    <col min="8446" max="8446" width="7.21875" style="1296" customWidth="1"/>
    <col min="8447" max="8447" width="9" style="1296" hidden="1" customWidth="1"/>
    <col min="8448" max="8448" width="8.77734375" style="1296" customWidth="1"/>
    <col min="8449" max="8449" width="9.77734375" style="1296" customWidth="1"/>
    <col min="8450" max="8450" width="10.5546875" style="1296" customWidth="1"/>
    <col min="8451" max="8451" width="12.21875" style="1296" customWidth="1"/>
    <col min="8452" max="8452" width="11.21875" style="1296" customWidth="1"/>
    <col min="8453" max="8453" width="6.77734375" style="1296" customWidth="1"/>
    <col min="8454" max="8693" width="30.5546875" style="1296" customWidth="1"/>
    <col min="8694" max="8694" width="6.5546875" style="1296" customWidth="1"/>
    <col min="8695" max="8695" width="7.5546875" style="1296" customWidth="1"/>
    <col min="8696" max="8696" width="4.77734375" style="1296" customWidth="1"/>
    <col min="8697" max="8697" width="11.77734375" style="1296" customWidth="1"/>
    <col min="8698" max="8698" width="9.77734375" style="1296" customWidth="1"/>
    <col min="8699" max="8699" width="3" style="1296" customWidth="1"/>
    <col min="8700" max="8700" width="7.21875" style="1296" customWidth="1"/>
    <col min="8701" max="8701" width="22.77734375" style="1296" customWidth="1"/>
    <col min="8702" max="8702" width="7.21875" style="1296" customWidth="1"/>
    <col min="8703" max="8703" width="9" style="1296" hidden="1" customWidth="1"/>
    <col min="8704" max="8704" width="8.77734375" style="1296" customWidth="1"/>
    <col min="8705" max="8705" width="9.77734375" style="1296" customWidth="1"/>
    <col min="8706" max="8706" width="10.5546875" style="1296" customWidth="1"/>
    <col min="8707" max="8707" width="12.21875" style="1296" customWidth="1"/>
    <col min="8708" max="8708" width="11.21875" style="1296" customWidth="1"/>
    <col min="8709" max="8709" width="6.77734375" style="1296" customWidth="1"/>
    <col min="8710" max="8949" width="30.5546875" style="1296" customWidth="1"/>
    <col min="8950" max="8950" width="6.5546875" style="1296" customWidth="1"/>
    <col min="8951" max="8951" width="7.5546875" style="1296" customWidth="1"/>
    <col min="8952" max="8952" width="4.77734375" style="1296" customWidth="1"/>
    <col min="8953" max="8953" width="11.77734375" style="1296" customWidth="1"/>
    <col min="8954" max="8954" width="9.77734375" style="1296" customWidth="1"/>
    <col min="8955" max="8955" width="3" style="1296" customWidth="1"/>
    <col min="8956" max="8956" width="7.21875" style="1296" customWidth="1"/>
    <col min="8957" max="8957" width="22.77734375" style="1296" customWidth="1"/>
    <col min="8958" max="8958" width="7.21875" style="1296" customWidth="1"/>
    <col min="8959" max="8959" width="9" style="1296" hidden="1" customWidth="1"/>
    <col min="8960" max="8960" width="8.77734375" style="1296" customWidth="1"/>
    <col min="8961" max="8961" width="9.77734375" style="1296" customWidth="1"/>
    <col min="8962" max="8962" width="10.5546875" style="1296" customWidth="1"/>
    <col min="8963" max="8963" width="12.21875" style="1296" customWidth="1"/>
    <col min="8964" max="8964" width="11.21875" style="1296" customWidth="1"/>
    <col min="8965" max="8965" width="6.77734375" style="1296" customWidth="1"/>
    <col min="8966" max="9205" width="30.5546875" style="1296" customWidth="1"/>
    <col min="9206" max="9206" width="6.5546875" style="1296" customWidth="1"/>
    <col min="9207" max="9207" width="7.5546875" style="1296" customWidth="1"/>
    <col min="9208" max="9208" width="4.77734375" style="1296" customWidth="1"/>
    <col min="9209" max="9209" width="11.77734375" style="1296" customWidth="1"/>
    <col min="9210" max="9210" width="9.77734375" style="1296" customWidth="1"/>
    <col min="9211" max="9211" width="3" style="1296" customWidth="1"/>
    <col min="9212" max="9212" width="7.21875" style="1296" customWidth="1"/>
    <col min="9213" max="9213" width="22.77734375" style="1296" customWidth="1"/>
    <col min="9214" max="9214" width="7.21875" style="1296" customWidth="1"/>
    <col min="9215" max="9215" width="9" style="1296" hidden="1" customWidth="1"/>
    <col min="9216" max="9216" width="8.77734375" style="1296" customWidth="1"/>
    <col min="9217" max="9217" width="9.77734375" style="1296" customWidth="1"/>
    <col min="9218" max="9218" width="10.5546875" style="1296" customWidth="1"/>
    <col min="9219" max="9219" width="12.21875" style="1296" customWidth="1"/>
    <col min="9220" max="9220" width="11.21875" style="1296" customWidth="1"/>
    <col min="9221" max="9221" width="6.77734375" style="1296" customWidth="1"/>
    <col min="9222" max="9461" width="30.5546875" style="1296" customWidth="1"/>
    <col min="9462" max="9462" width="6.5546875" style="1296" customWidth="1"/>
    <col min="9463" max="9463" width="7.5546875" style="1296" customWidth="1"/>
    <col min="9464" max="9464" width="4.77734375" style="1296" customWidth="1"/>
    <col min="9465" max="9465" width="11.77734375" style="1296" customWidth="1"/>
    <col min="9466" max="9466" width="9.77734375" style="1296" customWidth="1"/>
    <col min="9467" max="9467" width="3" style="1296" customWidth="1"/>
    <col min="9468" max="9468" width="7.21875" style="1296" customWidth="1"/>
    <col min="9469" max="9469" width="22.77734375" style="1296" customWidth="1"/>
    <col min="9470" max="9470" width="7.21875" style="1296" customWidth="1"/>
    <col min="9471" max="9471" width="9" style="1296" hidden="1" customWidth="1"/>
    <col min="9472" max="9472" width="8.77734375" style="1296" customWidth="1"/>
    <col min="9473" max="9473" width="9.77734375" style="1296" customWidth="1"/>
    <col min="9474" max="9474" width="10.5546875" style="1296" customWidth="1"/>
    <col min="9475" max="9475" width="12.21875" style="1296" customWidth="1"/>
    <col min="9476" max="9476" width="11.21875" style="1296" customWidth="1"/>
    <col min="9477" max="9477" width="6.77734375" style="1296" customWidth="1"/>
    <col min="9478" max="9717" width="30.5546875" style="1296" customWidth="1"/>
    <col min="9718" max="9718" width="6.5546875" style="1296" customWidth="1"/>
    <col min="9719" max="9719" width="7.5546875" style="1296" customWidth="1"/>
    <col min="9720" max="9720" width="4.77734375" style="1296" customWidth="1"/>
    <col min="9721" max="9721" width="11.77734375" style="1296" customWidth="1"/>
    <col min="9722" max="9722" width="9.77734375" style="1296" customWidth="1"/>
    <col min="9723" max="9723" width="3" style="1296" customWidth="1"/>
    <col min="9724" max="9724" width="7.21875" style="1296" customWidth="1"/>
    <col min="9725" max="9725" width="22.77734375" style="1296" customWidth="1"/>
    <col min="9726" max="9726" width="7.21875" style="1296" customWidth="1"/>
    <col min="9727" max="9727" width="9" style="1296" hidden="1" customWidth="1"/>
    <col min="9728" max="9728" width="8.77734375" style="1296" customWidth="1"/>
    <col min="9729" max="9729" width="9.77734375" style="1296" customWidth="1"/>
    <col min="9730" max="9730" width="10.5546875" style="1296" customWidth="1"/>
    <col min="9731" max="9731" width="12.21875" style="1296" customWidth="1"/>
    <col min="9732" max="9732" width="11.21875" style="1296" customWidth="1"/>
    <col min="9733" max="9733" width="6.77734375" style="1296" customWidth="1"/>
    <col min="9734" max="9973" width="30.5546875" style="1296" customWidth="1"/>
    <col min="9974" max="9974" width="6.5546875" style="1296" customWidth="1"/>
    <col min="9975" max="9975" width="7.5546875" style="1296" customWidth="1"/>
    <col min="9976" max="9976" width="4.77734375" style="1296" customWidth="1"/>
    <col min="9977" max="9977" width="11.77734375" style="1296" customWidth="1"/>
    <col min="9978" max="9978" width="9.77734375" style="1296" customWidth="1"/>
    <col min="9979" max="9979" width="3" style="1296" customWidth="1"/>
    <col min="9980" max="9980" width="7.21875" style="1296" customWidth="1"/>
    <col min="9981" max="9981" width="22.77734375" style="1296" customWidth="1"/>
    <col min="9982" max="9982" width="7.21875" style="1296" customWidth="1"/>
    <col min="9983" max="9983" width="9" style="1296" hidden="1" customWidth="1"/>
    <col min="9984" max="9984" width="8.77734375" style="1296" customWidth="1"/>
    <col min="9985" max="9985" width="9.77734375" style="1296" customWidth="1"/>
    <col min="9986" max="9986" width="10.5546875" style="1296" customWidth="1"/>
    <col min="9987" max="9987" width="12.21875" style="1296" customWidth="1"/>
    <col min="9988" max="9988" width="11.21875" style="1296" customWidth="1"/>
    <col min="9989" max="9989" width="6.77734375" style="1296" customWidth="1"/>
    <col min="9990" max="10229" width="30.5546875" style="1296" customWidth="1"/>
    <col min="10230" max="10230" width="6.5546875" style="1296" customWidth="1"/>
    <col min="10231" max="10231" width="7.5546875" style="1296" customWidth="1"/>
    <col min="10232" max="10232" width="4.77734375" style="1296" customWidth="1"/>
    <col min="10233" max="10233" width="11.77734375" style="1296" customWidth="1"/>
    <col min="10234" max="10234" width="9.77734375" style="1296" customWidth="1"/>
    <col min="10235" max="10235" width="3" style="1296" customWidth="1"/>
    <col min="10236" max="10236" width="7.21875" style="1296" customWidth="1"/>
    <col min="10237" max="10237" width="22.77734375" style="1296" customWidth="1"/>
    <col min="10238" max="10238" width="7.21875" style="1296" customWidth="1"/>
    <col min="10239" max="10239" width="9" style="1296" hidden="1" customWidth="1"/>
    <col min="10240" max="10240" width="8.77734375" style="1296" customWidth="1"/>
    <col min="10241" max="10241" width="9.77734375" style="1296" customWidth="1"/>
    <col min="10242" max="10242" width="10.5546875" style="1296" customWidth="1"/>
    <col min="10243" max="10243" width="12.21875" style="1296" customWidth="1"/>
    <col min="10244" max="10244" width="11.21875" style="1296" customWidth="1"/>
    <col min="10245" max="10245" width="6.77734375" style="1296" customWidth="1"/>
    <col min="10246" max="10485" width="30.5546875" style="1296" customWidth="1"/>
    <col min="10486" max="10486" width="6.5546875" style="1296" customWidth="1"/>
    <col min="10487" max="10487" width="7.5546875" style="1296" customWidth="1"/>
    <col min="10488" max="10488" width="4.77734375" style="1296" customWidth="1"/>
    <col min="10489" max="10489" width="11.77734375" style="1296" customWidth="1"/>
    <col min="10490" max="10490" width="9.77734375" style="1296" customWidth="1"/>
    <col min="10491" max="10491" width="3" style="1296" customWidth="1"/>
    <col min="10492" max="10492" width="7.21875" style="1296" customWidth="1"/>
    <col min="10493" max="10493" width="22.77734375" style="1296" customWidth="1"/>
    <col min="10494" max="10494" width="7.21875" style="1296" customWidth="1"/>
    <col min="10495" max="10495" width="9" style="1296" hidden="1" customWidth="1"/>
    <col min="10496" max="10496" width="8.77734375" style="1296" customWidth="1"/>
    <col min="10497" max="10497" width="9.77734375" style="1296" customWidth="1"/>
    <col min="10498" max="10498" width="10.5546875" style="1296" customWidth="1"/>
    <col min="10499" max="10499" width="12.21875" style="1296" customWidth="1"/>
    <col min="10500" max="10500" width="11.21875" style="1296" customWidth="1"/>
    <col min="10501" max="10501" width="6.77734375" style="1296" customWidth="1"/>
    <col min="10502" max="10741" width="30.5546875" style="1296" customWidth="1"/>
    <col min="10742" max="10742" width="6.5546875" style="1296" customWidth="1"/>
    <col min="10743" max="10743" width="7.5546875" style="1296" customWidth="1"/>
    <col min="10744" max="10744" width="4.77734375" style="1296" customWidth="1"/>
    <col min="10745" max="10745" width="11.77734375" style="1296" customWidth="1"/>
    <col min="10746" max="10746" width="9.77734375" style="1296" customWidth="1"/>
    <col min="10747" max="10747" width="3" style="1296" customWidth="1"/>
    <col min="10748" max="10748" width="7.21875" style="1296" customWidth="1"/>
    <col min="10749" max="10749" width="22.77734375" style="1296" customWidth="1"/>
    <col min="10750" max="10750" width="7.21875" style="1296" customWidth="1"/>
    <col min="10751" max="10751" width="9" style="1296" hidden="1" customWidth="1"/>
    <col min="10752" max="10752" width="8.77734375" style="1296" customWidth="1"/>
    <col min="10753" max="10753" width="9.77734375" style="1296" customWidth="1"/>
    <col min="10754" max="10754" width="10.5546875" style="1296" customWidth="1"/>
    <col min="10755" max="10755" width="12.21875" style="1296" customWidth="1"/>
    <col min="10756" max="10756" width="11.21875" style="1296" customWidth="1"/>
    <col min="10757" max="10757" width="6.77734375" style="1296" customWidth="1"/>
    <col min="10758" max="10997" width="30.5546875" style="1296" customWidth="1"/>
    <col min="10998" max="10998" width="6.5546875" style="1296" customWidth="1"/>
    <col min="10999" max="10999" width="7.5546875" style="1296" customWidth="1"/>
    <col min="11000" max="11000" width="4.77734375" style="1296" customWidth="1"/>
    <col min="11001" max="11001" width="11.77734375" style="1296" customWidth="1"/>
    <col min="11002" max="11002" width="9.77734375" style="1296" customWidth="1"/>
    <col min="11003" max="11003" width="3" style="1296" customWidth="1"/>
    <col min="11004" max="11004" width="7.21875" style="1296" customWidth="1"/>
    <col min="11005" max="11005" width="22.77734375" style="1296" customWidth="1"/>
    <col min="11006" max="11006" width="7.21875" style="1296" customWidth="1"/>
    <col min="11007" max="11007" width="9" style="1296" hidden="1" customWidth="1"/>
    <col min="11008" max="11008" width="8.77734375" style="1296" customWidth="1"/>
    <col min="11009" max="11009" width="9.77734375" style="1296" customWidth="1"/>
    <col min="11010" max="11010" width="10.5546875" style="1296" customWidth="1"/>
    <col min="11011" max="11011" width="12.21875" style="1296" customWidth="1"/>
    <col min="11012" max="11012" width="11.21875" style="1296" customWidth="1"/>
    <col min="11013" max="11013" width="6.77734375" style="1296" customWidth="1"/>
    <col min="11014" max="11253" width="30.5546875" style="1296" customWidth="1"/>
    <col min="11254" max="11254" width="6.5546875" style="1296" customWidth="1"/>
    <col min="11255" max="11255" width="7.5546875" style="1296" customWidth="1"/>
    <col min="11256" max="11256" width="4.77734375" style="1296" customWidth="1"/>
    <col min="11257" max="11257" width="11.77734375" style="1296" customWidth="1"/>
    <col min="11258" max="11258" width="9.77734375" style="1296" customWidth="1"/>
    <col min="11259" max="11259" width="3" style="1296" customWidth="1"/>
    <col min="11260" max="11260" width="7.21875" style="1296" customWidth="1"/>
    <col min="11261" max="11261" width="22.77734375" style="1296" customWidth="1"/>
    <col min="11262" max="11262" width="7.21875" style="1296" customWidth="1"/>
    <col min="11263" max="11263" width="9" style="1296" hidden="1" customWidth="1"/>
    <col min="11264" max="11264" width="8.77734375" style="1296" customWidth="1"/>
    <col min="11265" max="11265" width="9.77734375" style="1296" customWidth="1"/>
    <col min="11266" max="11266" width="10.5546875" style="1296" customWidth="1"/>
    <col min="11267" max="11267" width="12.21875" style="1296" customWidth="1"/>
    <col min="11268" max="11268" width="11.21875" style="1296" customWidth="1"/>
    <col min="11269" max="11269" width="6.77734375" style="1296" customWidth="1"/>
    <col min="11270" max="11509" width="30.5546875" style="1296" customWidth="1"/>
    <col min="11510" max="11510" width="6.5546875" style="1296" customWidth="1"/>
    <col min="11511" max="11511" width="7.5546875" style="1296" customWidth="1"/>
    <col min="11512" max="11512" width="4.77734375" style="1296" customWidth="1"/>
    <col min="11513" max="11513" width="11.77734375" style="1296" customWidth="1"/>
    <col min="11514" max="11514" width="9.77734375" style="1296" customWidth="1"/>
    <col min="11515" max="11515" width="3" style="1296" customWidth="1"/>
    <col min="11516" max="11516" width="7.21875" style="1296" customWidth="1"/>
    <col min="11517" max="11517" width="22.77734375" style="1296" customWidth="1"/>
    <col min="11518" max="11518" width="7.21875" style="1296" customWidth="1"/>
    <col min="11519" max="11519" width="9" style="1296" hidden="1" customWidth="1"/>
    <col min="11520" max="11520" width="8.77734375" style="1296" customWidth="1"/>
    <col min="11521" max="11521" width="9.77734375" style="1296" customWidth="1"/>
    <col min="11522" max="11522" width="10.5546875" style="1296" customWidth="1"/>
    <col min="11523" max="11523" width="12.21875" style="1296" customWidth="1"/>
    <col min="11524" max="11524" width="11.21875" style="1296" customWidth="1"/>
    <col min="11525" max="11525" width="6.77734375" style="1296" customWidth="1"/>
    <col min="11526" max="11765" width="30.5546875" style="1296" customWidth="1"/>
    <col min="11766" max="11766" width="6.5546875" style="1296" customWidth="1"/>
    <col min="11767" max="11767" width="7.5546875" style="1296" customWidth="1"/>
    <col min="11768" max="11768" width="4.77734375" style="1296" customWidth="1"/>
    <col min="11769" max="11769" width="11.77734375" style="1296" customWidth="1"/>
    <col min="11770" max="11770" width="9.77734375" style="1296" customWidth="1"/>
    <col min="11771" max="11771" width="3" style="1296" customWidth="1"/>
    <col min="11772" max="11772" width="7.21875" style="1296" customWidth="1"/>
    <col min="11773" max="11773" width="22.77734375" style="1296" customWidth="1"/>
    <col min="11774" max="11774" width="7.21875" style="1296" customWidth="1"/>
    <col min="11775" max="11775" width="9" style="1296" hidden="1" customWidth="1"/>
    <col min="11776" max="11776" width="8.77734375" style="1296" customWidth="1"/>
    <col min="11777" max="11777" width="9.77734375" style="1296" customWidth="1"/>
    <col min="11778" max="11778" width="10.5546875" style="1296" customWidth="1"/>
    <col min="11779" max="11779" width="12.21875" style="1296" customWidth="1"/>
    <col min="11780" max="11780" width="11.21875" style="1296" customWidth="1"/>
    <col min="11781" max="11781" width="6.77734375" style="1296" customWidth="1"/>
    <col min="11782" max="12021" width="30.5546875" style="1296" customWidth="1"/>
    <col min="12022" max="12022" width="6.5546875" style="1296" customWidth="1"/>
    <col min="12023" max="12023" width="7.5546875" style="1296" customWidth="1"/>
    <col min="12024" max="12024" width="4.77734375" style="1296" customWidth="1"/>
    <col min="12025" max="12025" width="11.77734375" style="1296" customWidth="1"/>
    <col min="12026" max="12026" width="9.77734375" style="1296" customWidth="1"/>
    <col min="12027" max="12027" width="3" style="1296" customWidth="1"/>
    <col min="12028" max="12028" width="7.21875" style="1296" customWidth="1"/>
    <col min="12029" max="12029" width="22.77734375" style="1296" customWidth="1"/>
    <col min="12030" max="12030" width="7.21875" style="1296" customWidth="1"/>
    <col min="12031" max="12031" width="9" style="1296" hidden="1" customWidth="1"/>
    <col min="12032" max="12032" width="8.77734375" style="1296" customWidth="1"/>
    <col min="12033" max="12033" width="9.77734375" style="1296" customWidth="1"/>
    <col min="12034" max="12034" width="10.5546875" style="1296" customWidth="1"/>
    <col min="12035" max="12035" width="12.21875" style="1296" customWidth="1"/>
    <col min="12036" max="12036" width="11.21875" style="1296" customWidth="1"/>
    <col min="12037" max="12037" width="6.77734375" style="1296" customWidth="1"/>
    <col min="12038" max="12277" width="30.5546875" style="1296" customWidth="1"/>
    <col min="12278" max="12278" width="6.5546875" style="1296" customWidth="1"/>
    <col min="12279" max="12279" width="7.5546875" style="1296" customWidth="1"/>
    <col min="12280" max="12280" width="4.77734375" style="1296" customWidth="1"/>
    <col min="12281" max="12281" width="11.77734375" style="1296" customWidth="1"/>
    <col min="12282" max="12282" width="9.77734375" style="1296" customWidth="1"/>
    <col min="12283" max="12283" width="3" style="1296" customWidth="1"/>
    <col min="12284" max="12284" width="7.21875" style="1296" customWidth="1"/>
    <col min="12285" max="12285" width="22.77734375" style="1296" customWidth="1"/>
    <col min="12286" max="12286" width="7.21875" style="1296" customWidth="1"/>
    <col min="12287" max="12287" width="9" style="1296" hidden="1" customWidth="1"/>
    <col min="12288" max="12288" width="8.77734375" style="1296" customWidth="1"/>
    <col min="12289" max="12289" width="9.77734375" style="1296" customWidth="1"/>
    <col min="12290" max="12290" width="10.5546875" style="1296" customWidth="1"/>
    <col min="12291" max="12291" width="12.21875" style="1296" customWidth="1"/>
    <col min="12292" max="12292" width="11.21875" style="1296" customWidth="1"/>
    <col min="12293" max="12293" width="6.77734375" style="1296" customWidth="1"/>
    <col min="12294" max="12533" width="30.5546875" style="1296" customWidth="1"/>
    <col min="12534" max="12534" width="6.5546875" style="1296" customWidth="1"/>
    <col min="12535" max="12535" width="7.5546875" style="1296" customWidth="1"/>
    <col min="12536" max="12536" width="4.77734375" style="1296" customWidth="1"/>
    <col min="12537" max="12537" width="11.77734375" style="1296" customWidth="1"/>
    <col min="12538" max="12538" width="9.77734375" style="1296" customWidth="1"/>
    <col min="12539" max="12539" width="3" style="1296" customWidth="1"/>
    <col min="12540" max="12540" width="7.21875" style="1296" customWidth="1"/>
    <col min="12541" max="12541" width="22.77734375" style="1296" customWidth="1"/>
    <col min="12542" max="12542" width="7.21875" style="1296" customWidth="1"/>
    <col min="12543" max="12543" width="9" style="1296" hidden="1" customWidth="1"/>
    <col min="12544" max="12544" width="8.77734375" style="1296" customWidth="1"/>
    <col min="12545" max="12545" width="9.77734375" style="1296" customWidth="1"/>
    <col min="12546" max="12546" width="10.5546875" style="1296" customWidth="1"/>
    <col min="12547" max="12547" width="12.21875" style="1296" customWidth="1"/>
    <col min="12548" max="12548" width="11.21875" style="1296" customWidth="1"/>
    <col min="12549" max="12549" width="6.77734375" style="1296" customWidth="1"/>
    <col min="12550" max="12789" width="30.5546875" style="1296" customWidth="1"/>
    <col min="12790" max="12790" width="6.5546875" style="1296" customWidth="1"/>
    <col min="12791" max="12791" width="7.5546875" style="1296" customWidth="1"/>
    <col min="12792" max="12792" width="4.77734375" style="1296" customWidth="1"/>
    <col min="12793" max="12793" width="11.77734375" style="1296" customWidth="1"/>
    <col min="12794" max="12794" width="9.77734375" style="1296" customWidth="1"/>
    <col min="12795" max="12795" width="3" style="1296" customWidth="1"/>
    <col min="12796" max="12796" width="7.21875" style="1296" customWidth="1"/>
    <col min="12797" max="12797" width="22.77734375" style="1296" customWidth="1"/>
    <col min="12798" max="12798" width="7.21875" style="1296" customWidth="1"/>
    <col min="12799" max="12799" width="9" style="1296" hidden="1" customWidth="1"/>
    <col min="12800" max="12800" width="8.77734375" style="1296" customWidth="1"/>
    <col min="12801" max="12801" width="9.77734375" style="1296" customWidth="1"/>
    <col min="12802" max="12802" width="10.5546875" style="1296" customWidth="1"/>
    <col min="12803" max="12803" width="12.21875" style="1296" customWidth="1"/>
    <col min="12804" max="12804" width="11.21875" style="1296" customWidth="1"/>
    <col min="12805" max="12805" width="6.77734375" style="1296" customWidth="1"/>
    <col min="12806" max="13045" width="30.5546875" style="1296" customWidth="1"/>
    <col min="13046" max="13046" width="6.5546875" style="1296" customWidth="1"/>
    <col min="13047" max="13047" width="7.5546875" style="1296" customWidth="1"/>
    <col min="13048" max="13048" width="4.77734375" style="1296" customWidth="1"/>
    <col min="13049" max="13049" width="11.77734375" style="1296" customWidth="1"/>
    <col min="13050" max="13050" width="9.77734375" style="1296" customWidth="1"/>
    <col min="13051" max="13051" width="3" style="1296" customWidth="1"/>
    <col min="13052" max="13052" width="7.21875" style="1296" customWidth="1"/>
    <col min="13053" max="13053" width="22.77734375" style="1296" customWidth="1"/>
    <col min="13054" max="13054" width="7.21875" style="1296" customWidth="1"/>
    <col min="13055" max="13055" width="9" style="1296" hidden="1" customWidth="1"/>
    <col min="13056" max="13056" width="8.77734375" style="1296" customWidth="1"/>
    <col min="13057" max="13057" width="9.77734375" style="1296" customWidth="1"/>
    <col min="13058" max="13058" width="10.5546875" style="1296" customWidth="1"/>
    <col min="13059" max="13059" width="12.21875" style="1296" customWidth="1"/>
    <col min="13060" max="13060" width="11.21875" style="1296" customWidth="1"/>
    <col min="13061" max="13061" width="6.77734375" style="1296" customWidth="1"/>
    <col min="13062" max="13301" width="30.5546875" style="1296" customWidth="1"/>
    <col min="13302" max="13302" width="6.5546875" style="1296" customWidth="1"/>
    <col min="13303" max="13303" width="7.5546875" style="1296" customWidth="1"/>
    <col min="13304" max="13304" width="4.77734375" style="1296" customWidth="1"/>
    <col min="13305" max="13305" width="11.77734375" style="1296" customWidth="1"/>
    <col min="13306" max="13306" width="9.77734375" style="1296" customWidth="1"/>
    <col min="13307" max="13307" width="3" style="1296" customWidth="1"/>
    <col min="13308" max="13308" width="7.21875" style="1296" customWidth="1"/>
    <col min="13309" max="13309" width="22.77734375" style="1296" customWidth="1"/>
    <col min="13310" max="13310" width="7.21875" style="1296" customWidth="1"/>
    <col min="13311" max="13311" width="9" style="1296" hidden="1" customWidth="1"/>
    <col min="13312" max="13312" width="8.77734375" style="1296" customWidth="1"/>
    <col min="13313" max="13313" width="9.77734375" style="1296" customWidth="1"/>
    <col min="13314" max="13314" width="10.5546875" style="1296" customWidth="1"/>
    <col min="13315" max="13315" width="12.21875" style="1296" customWidth="1"/>
    <col min="13316" max="13316" width="11.21875" style="1296" customWidth="1"/>
    <col min="13317" max="13317" width="6.77734375" style="1296" customWidth="1"/>
    <col min="13318" max="13557" width="30.5546875" style="1296" customWidth="1"/>
    <col min="13558" max="13558" width="6.5546875" style="1296" customWidth="1"/>
    <col min="13559" max="13559" width="7.5546875" style="1296" customWidth="1"/>
    <col min="13560" max="13560" width="4.77734375" style="1296" customWidth="1"/>
    <col min="13561" max="13561" width="11.77734375" style="1296" customWidth="1"/>
    <col min="13562" max="13562" width="9.77734375" style="1296" customWidth="1"/>
    <col min="13563" max="13563" width="3" style="1296" customWidth="1"/>
    <col min="13564" max="13564" width="7.21875" style="1296" customWidth="1"/>
    <col min="13565" max="13565" width="22.77734375" style="1296" customWidth="1"/>
    <col min="13566" max="13566" width="7.21875" style="1296" customWidth="1"/>
    <col min="13567" max="13567" width="9" style="1296" hidden="1" customWidth="1"/>
    <col min="13568" max="13568" width="8.77734375" style="1296" customWidth="1"/>
    <col min="13569" max="13569" width="9.77734375" style="1296" customWidth="1"/>
    <col min="13570" max="13570" width="10.5546875" style="1296" customWidth="1"/>
    <col min="13571" max="13571" width="12.21875" style="1296" customWidth="1"/>
    <col min="13572" max="13572" width="11.21875" style="1296" customWidth="1"/>
    <col min="13573" max="13573" width="6.77734375" style="1296" customWidth="1"/>
    <col min="13574" max="13813" width="30.5546875" style="1296" customWidth="1"/>
    <col min="13814" max="13814" width="6.5546875" style="1296" customWidth="1"/>
    <col min="13815" max="13815" width="7.5546875" style="1296" customWidth="1"/>
    <col min="13816" max="13816" width="4.77734375" style="1296" customWidth="1"/>
    <col min="13817" max="13817" width="11.77734375" style="1296" customWidth="1"/>
    <col min="13818" max="13818" width="9.77734375" style="1296" customWidth="1"/>
    <col min="13819" max="13819" width="3" style="1296" customWidth="1"/>
    <col min="13820" max="13820" width="7.21875" style="1296" customWidth="1"/>
    <col min="13821" max="13821" width="22.77734375" style="1296" customWidth="1"/>
    <col min="13822" max="13822" width="7.21875" style="1296" customWidth="1"/>
    <col min="13823" max="13823" width="9" style="1296" hidden="1" customWidth="1"/>
    <col min="13824" max="13824" width="8.77734375" style="1296" customWidth="1"/>
    <col min="13825" max="13825" width="9.77734375" style="1296" customWidth="1"/>
    <col min="13826" max="13826" width="10.5546875" style="1296" customWidth="1"/>
    <col min="13827" max="13827" width="12.21875" style="1296" customWidth="1"/>
    <col min="13828" max="13828" width="11.21875" style="1296" customWidth="1"/>
    <col min="13829" max="13829" width="6.77734375" style="1296" customWidth="1"/>
    <col min="13830" max="14069" width="30.5546875" style="1296" customWidth="1"/>
    <col min="14070" max="14070" width="6.5546875" style="1296" customWidth="1"/>
    <col min="14071" max="14071" width="7.5546875" style="1296" customWidth="1"/>
    <col min="14072" max="14072" width="4.77734375" style="1296" customWidth="1"/>
    <col min="14073" max="14073" width="11.77734375" style="1296" customWidth="1"/>
    <col min="14074" max="14074" width="9.77734375" style="1296" customWidth="1"/>
    <col min="14075" max="14075" width="3" style="1296" customWidth="1"/>
    <col min="14076" max="14076" width="7.21875" style="1296" customWidth="1"/>
    <col min="14077" max="14077" width="22.77734375" style="1296" customWidth="1"/>
    <col min="14078" max="14078" width="7.21875" style="1296" customWidth="1"/>
    <col min="14079" max="14079" width="9" style="1296" hidden="1" customWidth="1"/>
    <col min="14080" max="14080" width="8.77734375" style="1296" customWidth="1"/>
    <col min="14081" max="14081" width="9.77734375" style="1296" customWidth="1"/>
    <col min="14082" max="14082" width="10.5546875" style="1296" customWidth="1"/>
    <col min="14083" max="14083" width="12.21875" style="1296" customWidth="1"/>
    <col min="14084" max="14084" width="11.21875" style="1296" customWidth="1"/>
    <col min="14085" max="14085" width="6.77734375" style="1296" customWidth="1"/>
    <col min="14086" max="14325" width="30.5546875" style="1296" customWidth="1"/>
    <col min="14326" max="14326" width="6.5546875" style="1296" customWidth="1"/>
    <col min="14327" max="14327" width="7.5546875" style="1296" customWidth="1"/>
    <col min="14328" max="14328" width="4.77734375" style="1296" customWidth="1"/>
    <col min="14329" max="14329" width="11.77734375" style="1296" customWidth="1"/>
    <col min="14330" max="14330" width="9.77734375" style="1296" customWidth="1"/>
    <col min="14331" max="14331" width="3" style="1296" customWidth="1"/>
    <col min="14332" max="14332" width="7.21875" style="1296" customWidth="1"/>
    <col min="14333" max="14333" width="22.77734375" style="1296" customWidth="1"/>
    <col min="14334" max="14334" width="7.21875" style="1296" customWidth="1"/>
    <col min="14335" max="14335" width="9" style="1296" hidden="1" customWidth="1"/>
    <col min="14336" max="14336" width="8.77734375" style="1296" customWidth="1"/>
    <col min="14337" max="14337" width="9.77734375" style="1296" customWidth="1"/>
    <col min="14338" max="14338" width="10.5546875" style="1296" customWidth="1"/>
    <col min="14339" max="14339" width="12.21875" style="1296" customWidth="1"/>
    <col min="14340" max="14340" width="11.21875" style="1296" customWidth="1"/>
    <col min="14341" max="14341" width="6.77734375" style="1296" customWidth="1"/>
    <col min="14342" max="14581" width="30.5546875" style="1296" customWidth="1"/>
    <col min="14582" max="14582" width="6.5546875" style="1296" customWidth="1"/>
    <col min="14583" max="14583" width="7.5546875" style="1296" customWidth="1"/>
    <col min="14584" max="14584" width="4.77734375" style="1296" customWidth="1"/>
    <col min="14585" max="14585" width="11.77734375" style="1296" customWidth="1"/>
    <col min="14586" max="14586" width="9.77734375" style="1296" customWidth="1"/>
    <col min="14587" max="14587" width="3" style="1296" customWidth="1"/>
    <col min="14588" max="14588" width="7.21875" style="1296" customWidth="1"/>
    <col min="14589" max="14589" width="22.77734375" style="1296" customWidth="1"/>
    <col min="14590" max="14590" width="7.21875" style="1296" customWidth="1"/>
    <col min="14591" max="14591" width="9" style="1296" hidden="1" customWidth="1"/>
    <col min="14592" max="14592" width="8.77734375" style="1296" customWidth="1"/>
    <col min="14593" max="14593" width="9.77734375" style="1296" customWidth="1"/>
    <col min="14594" max="14594" width="10.5546875" style="1296" customWidth="1"/>
    <col min="14595" max="14595" width="12.21875" style="1296" customWidth="1"/>
    <col min="14596" max="14596" width="11.21875" style="1296" customWidth="1"/>
    <col min="14597" max="14597" width="6.77734375" style="1296" customWidth="1"/>
    <col min="14598" max="14837" width="30.5546875" style="1296" customWidth="1"/>
    <col min="14838" max="14838" width="6.5546875" style="1296" customWidth="1"/>
    <col min="14839" max="14839" width="7.5546875" style="1296" customWidth="1"/>
    <col min="14840" max="14840" width="4.77734375" style="1296" customWidth="1"/>
    <col min="14841" max="14841" width="11.77734375" style="1296" customWidth="1"/>
    <col min="14842" max="14842" width="9.77734375" style="1296" customWidth="1"/>
    <col min="14843" max="14843" width="3" style="1296" customWidth="1"/>
    <col min="14844" max="14844" width="7.21875" style="1296" customWidth="1"/>
    <col min="14845" max="14845" width="22.77734375" style="1296" customWidth="1"/>
    <col min="14846" max="14846" width="7.21875" style="1296" customWidth="1"/>
    <col min="14847" max="14847" width="9" style="1296" hidden="1" customWidth="1"/>
    <col min="14848" max="14848" width="8.77734375" style="1296" customWidth="1"/>
    <col min="14849" max="14849" width="9.77734375" style="1296" customWidth="1"/>
    <col min="14850" max="14850" width="10.5546875" style="1296" customWidth="1"/>
    <col min="14851" max="14851" width="12.21875" style="1296" customWidth="1"/>
    <col min="14852" max="14852" width="11.21875" style="1296" customWidth="1"/>
    <col min="14853" max="14853" width="6.77734375" style="1296" customWidth="1"/>
    <col min="14854" max="15093" width="30.5546875" style="1296" customWidth="1"/>
    <col min="15094" max="15094" width="6.5546875" style="1296" customWidth="1"/>
    <col min="15095" max="15095" width="7.5546875" style="1296" customWidth="1"/>
    <col min="15096" max="15096" width="4.77734375" style="1296" customWidth="1"/>
    <col min="15097" max="15097" width="11.77734375" style="1296" customWidth="1"/>
    <col min="15098" max="15098" width="9.77734375" style="1296" customWidth="1"/>
    <col min="15099" max="15099" width="3" style="1296" customWidth="1"/>
    <col min="15100" max="15100" width="7.21875" style="1296" customWidth="1"/>
    <col min="15101" max="15101" width="22.77734375" style="1296" customWidth="1"/>
    <col min="15102" max="15102" width="7.21875" style="1296" customWidth="1"/>
    <col min="15103" max="15103" width="9" style="1296" hidden="1" customWidth="1"/>
    <col min="15104" max="15104" width="8.77734375" style="1296" customWidth="1"/>
    <col min="15105" max="15105" width="9.77734375" style="1296" customWidth="1"/>
    <col min="15106" max="15106" width="10.5546875" style="1296" customWidth="1"/>
    <col min="15107" max="15107" width="12.21875" style="1296" customWidth="1"/>
    <col min="15108" max="15108" width="11.21875" style="1296" customWidth="1"/>
    <col min="15109" max="15109" width="6.77734375" style="1296" customWidth="1"/>
    <col min="15110" max="15349" width="30.5546875" style="1296" customWidth="1"/>
    <col min="15350" max="15350" width="6.5546875" style="1296" customWidth="1"/>
    <col min="15351" max="15351" width="7.5546875" style="1296" customWidth="1"/>
    <col min="15352" max="15352" width="4.77734375" style="1296" customWidth="1"/>
    <col min="15353" max="15353" width="11.77734375" style="1296" customWidth="1"/>
    <col min="15354" max="15354" width="9.77734375" style="1296" customWidth="1"/>
    <col min="15355" max="15355" width="3" style="1296" customWidth="1"/>
    <col min="15356" max="15356" width="7.21875" style="1296" customWidth="1"/>
    <col min="15357" max="15357" width="22.77734375" style="1296" customWidth="1"/>
    <col min="15358" max="15358" width="7.21875" style="1296" customWidth="1"/>
    <col min="15359" max="15359" width="9" style="1296" hidden="1" customWidth="1"/>
    <col min="15360" max="15360" width="8.77734375" style="1296" customWidth="1"/>
    <col min="15361" max="15361" width="9.77734375" style="1296" customWidth="1"/>
    <col min="15362" max="15362" width="10.5546875" style="1296" customWidth="1"/>
    <col min="15363" max="15363" width="12.21875" style="1296" customWidth="1"/>
    <col min="15364" max="15364" width="11.21875" style="1296" customWidth="1"/>
    <col min="15365" max="15365" width="6.77734375" style="1296" customWidth="1"/>
    <col min="15366" max="15605" width="30.5546875" style="1296" customWidth="1"/>
    <col min="15606" max="15606" width="6.5546875" style="1296" customWidth="1"/>
    <col min="15607" max="15607" width="7.5546875" style="1296" customWidth="1"/>
    <col min="15608" max="15608" width="4.77734375" style="1296" customWidth="1"/>
    <col min="15609" max="15609" width="11.77734375" style="1296" customWidth="1"/>
    <col min="15610" max="15610" width="9.77734375" style="1296" customWidth="1"/>
    <col min="15611" max="15611" width="3" style="1296" customWidth="1"/>
    <col min="15612" max="15612" width="7.21875" style="1296" customWidth="1"/>
    <col min="15613" max="15613" width="22.77734375" style="1296" customWidth="1"/>
    <col min="15614" max="15614" width="7.21875" style="1296" customWidth="1"/>
    <col min="15615" max="15615" width="9" style="1296" hidden="1" customWidth="1"/>
    <col min="15616" max="15616" width="8.77734375" style="1296" customWidth="1"/>
    <col min="15617" max="15617" width="9.77734375" style="1296" customWidth="1"/>
    <col min="15618" max="15618" width="10.5546875" style="1296" customWidth="1"/>
    <col min="15619" max="15619" width="12.21875" style="1296" customWidth="1"/>
    <col min="15620" max="15620" width="11.21875" style="1296" customWidth="1"/>
    <col min="15621" max="15621" width="6.77734375" style="1296" customWidth="1"/>
    <col min="15622" max="15861" width="30.5546875" style="1296" customWidth="1"/>
    <col min="15862" max="15862" width="6.5546875" style="1296" customWidth="1"/>
    <col min="15863" max="15863" width="7.5546875" style="1296" customWidth="1"/>
    <col min="15864" max="15864" width="4.77734375" style="1296" customWidth="1"/>
    <col min="15865" max="15865" width="11.77734375" style="1296" customWidth="1"/>
    <col min="15866" max="15866" width="9.77734375" style="1296" customWidth="1"/>
    <col min="15867" max="15867" width="3" style="1296" customWidth="1"/>
    <col min="15868" max="15868" width="7.21875" style="1296" customWidth="1"/>
    <col min="15869" max="15869" width="22.77734375" style="1296" customWidth="1"/>
    <col min="15870" max="15870" width="7.21875" style="1296" customWidth="1"/>
    <col min="15871" max="15871" width="9" style="1296" hidden="1" customWidth="1"/>
    <col min="15872" max="15872" width="8.77734375" style="1296" customWidth="1"/>
    <col min="15873" max="15873" width="9.77734375" style="1296" customWidth="1"/>
    <col min="15874" max="15874" width="10.5546875" style="1296" customWidth="1"/>
    <col min="15875" max="15875" width="12.21875" style="1296" customWidth="1"/>
    <col min="15876" max="15876" width="11.21875" style="1296" customWidth="1"/>
    <col min="15877" max="15877" width="6.77734375" style="1296" customWidth="1"/>
    <col min="15878" max="16117" width="30.5546875" style="1296" customWidth="1"/>
    <col min="16118" max="16118" width="6.5546875" style="1296" customWidth="1"/>
    <col min="16119" max="16119" width="7.5546875" style="1296" customWidth="1"/>
    <col min="16120" max="16120" width="4.77734375" style="1296" customWidth="1"/>
    <col min="16121" max="16121" width="11.77734375" style="1296" customWidth="1"/>
    <col min="16122" max="16122" width="9.77734375" style="1296" customWidth="1"/>
    <col min="16123" max="16123" width="3" style="1296" customWidth="1"/>
    <col min="16124" max="16124" width="7.21875" style="1296" customWidth="1"/>
    <col min="16125" max="16125" width="22.77734375" style="1296" customWidth="1"/>
    <col min="16126" max="16126" width="7.21875" style="1296" customWidth="1"/>
    <col min="16127" max="16127" width="9" style="1296" hidden="1" customWidth="1"/>
    <col min="16128" max="16128" width="8.77734375" style="1296" customWidth="1"/>
    <col min="16129" max="16129" width="9.77734375" style="1296" customWidth="1"/>
    <col min="16130" max="16130" width="10.5546875" style="1296" customWidth="1"/>
    <col min="16131" max="16131" width="12.21875" style="1296" customWidth="1"/>
    <col min="16132" max="16132" width="11.21875" style="1296" customWidth="1"/>
    <col min="16133" max="16133" width="6.77734375" style="1296" customWidth="1"/>
    <col min="16134" max="16384" width="30.5546875" style="1296" customWidth="1"/>
  </cols>
  <sheetData>
    <row r="1" spans="1:34">
      <c r="A1" s="1928" t="s">
        <v>64</v>
      </c>
      <c r="B1" s="1929"/>
      <c r="C1" s="1929"/>
      <c r="D1" s="1929"/>
      <c r="E1" s="1929"/>
      <c r="F1" s="1929"/>
      <c r="G1" s="1929"/>
      <c r="H1" s="1929"/>
      <c r="I1" s="1929"/>
      <c r="J1" s="1929"/>
      <c r="K1" s="1929"/>
      <c r="L1" s="1929"/>
      <c r="M1" s="1929"/>
      <c r="N1" s="1929"/>
      <c r="O1" s="1929"/>
      <c r="P1" s="1929"/>
      <c r="Q1" s="1929"/>
      <c r="R1" s="1929"/>
      <c r="S1" s="1929"/>
      <c r="T1" s="1929"/>
      <c r="U1" s="1929"/>
      <c r="V1" s="1929"/>
      <c r="W1" s="1929"/>
      <c r="X1" s="1929"/>
      <c r="Y1" s="1929"/>
      <c r="Z1" s="1929"/>
      <c r="AA1" s="1929"/>
      <c r="AB1" s="1929"/>
      <c r="AC1" s="1929"/>
      <c r="AD1" s="1929"/>
      <c r="AE1" s="1929"/>
      <c r="AF1" s="1929"/>
      <c r="AG1" s="1929"/>
      <c r="AH1" s="1930"/>
    </row>
    <row r="2" spans="1:34">
      <c r="A2" s="1931" t="s">
        <v>65</v>
      </c>
      <c r="B2" s="1790"/>
      <c r="C2" s="1790"/>
      <c r="D2" s="1790"/>
      <c r="E2" s="1790"/>
      <c r="F2" s="1790"/>
      <c r="G2" s="1790"/>
      <c r="H2" s="1790"/>
      <c r="I2" s="1790"/>
      <c r="J2" s="1790"/>
      <c r="K2" s="1790"/>
      <c r="L2" s="1790"/>
      <c r="M2" s="1790"/>
      <c r="N2" s="1790"/>
      <c r="O2" s="1790"/>
      <c r="P2" s="1790"/>
      <c r="Q2" s="1790"/>
      <c r="R2" s="1790"/>
      <c r="S2" s="1790"/>
      <c r="T2" s="1790"/>
      <c r="U2" s="1790"/>
      <c r="V2" s="1790"/>
      <c r="W2" s="1790"/>
      <c r="X2" s="1790"/>
      <c r="Y2" s="1790"/>
      <c r="Z2" s="1790"/>
      <c r="AA2" s="1790"/>
      <c r="AB2" s="1790"/>
      <c r="AC2" s="1790"/>
      <c r="AD2" s="1790"/>
      <c r="AE2" s="1790"/>
      <c r="AF2" s="1790"/>
      <c r="AG2" s="1790"/>
      <c r="AH2" s="1932"/>
    </row>
    <row r="3" spans="1:34">
      <c r="A3" s="1931" t="s">
        <v>66</v>
      </c>
      <c r="B3" s="1790"/>
      <c r="C3" s="1790"/>
      <c r="D3" s="1790"/>
      <c r="E3" s="1790"/>
      <c r="F3" s="1790"/>
      <c r="G3" s="1790"/>
      <c r="H3" s="1790"/>
      <c r="I3" s="1790"/>
      <c r="J3" s="1790"/>
      <c r="K3" s="1790"/>
      <c r="L3" s="1790"/>
      <c r="M3" s="1790"/>
      <c r="N3" s="1790"/>
      <c r="O3" s="1790"/>
      <c r="P3" s="1790"/>
      <c r="Q3" s="1790"/>
      <c r="R3" s="1790"/>
      <c r="S3" s="1790"/>
      <c r="T3" s="1790"/>
      <c r="U3" s="1790"/>
      <c r="V3" s="1790"/>
      <c r="W3" s="1790"/>
      <c r="X3" s="1790"/>
      <c r="Y3" s="1790"/>
      <c r="Z3" s="1790"/>
      <c r="AA3" s="1790"/>
      <c r="AB3" s="1790"/>
      <c r="AC3" s="1790"/>
      <c r="AD3" s="1790"/>
      <c r="AE3" s="1790"/>
      <c r="AF3" s="1790"/>
      <c r="AG3" s="1790"/>
      <c r="AH3" s="1932"/>
    </row>
    <row r="5" spans="1:34">
      <c r="A5" s="1296" t="s">
        <v>204</v>
      </c>
      <c r="N5" s="1629"/>
    </row>
    <row r="6" spans="1:34" ht="13.8">
      <c r="A6" s="1884" t="s">
        <v>189</v>
      </c>
      <c r="B6" s="1933" t="s">
        <v>190</v>
      </c>
      <c r="C6" s="1886" t="s">
        <v>205</v>
      </c>
      <c r="D6" s="1884" t="s">
        <v>191</v>
      </c>
      <c r="E6" s="1885" t="s">
        <v>1035</v>
      </c>
      <c r="F6" s="1885" t="s">
        <v>1556</v>
      </c>
      <c r="G6" s="1885" t="s">
        <v>1166</v>
      </c>
      <c r="H6" s="1885" t="s">
        <v>1557</v>
      </c>
      <c r="I6" s="1885" t="s">
        <v>1558</v>
      </c>
      <c r="J6" s="1885" t="s">
        <v>206</v>
      </c>
      <c r="K6" s="1935" t="s">
        <v>207</v>
      </c>
      <c r="L6" s="1884"/>
      <c r="M6" s="1884"/>
      <c r="N6" s="1887"/>
      <c r="O6" s="1884"/>
      <c r="P6" s="324"/>
    </row>
    <row r="7" spans="1:34" ht="27.6">
      <c r="A7" s="1885"/>
      <c r="B7" s="1934"/>
      <c r="C7" s="1886"/>
      <c r="D7" s="1885"/>
      <c r="E7" s="1887"/>
      <c r="F7" s="1887"/>
      <c r="G7" s="1887"/>
      <c r="H7" s="1887"/>
      <c r="I7" s="1887"/>
      <c r="J7" s="1887"/>
      <c r="K7" s="1936"/>
      <c r="L7" s="312" t="s">
        <v>208</v>
      </c>
      <c r="M7" s="312" t="s">
        <v>194</v>
      </c>
      <c r="N7" s="311" t="s">
        <v>209</v>
      </c>
      <c r="O7" s="311" t="s">
        <v>210</v>
      </c>
      <c r="P7" s="311" t="s">
        <v>20</v>
      </c>
    </row>
    <row r="8" spans="1:34">
      <c r="A8" s="322">
        <v>1</v>
      </c>
      <c r="B8" s="799" t="s">
        <v>211</v>
      </c>
      <c r="C8" s="313" t="s">
        <v>211</v>
      </c>
      <c r="D8" s="313" t="s">
        <v>171</v>
      </c>
      <c r="E8" s="1010">
        <v>1.86</v>
      </c>
      <c r="F8" s="1010">
        <v>12.47</v>
      </c>
      <c r="G8" s="1010">
        <v>134.69999999999999</v>
      </c>
      <c r="H8" s="825">
        <v>1.115</v>
      </c>
      <c r="I8" s="1010">
        <v>0.29899999999999999</v>
      </c>
      <c r="J8" s="824"/>
      <c r="K8" s="1550" t="s">
        <v>196</v>
      </c>
      <c r="L8" s="1078">
        <v>45665</v>
      </c>
      <c r="M8" s="1078">
        <v>45674</v>
      </c>
      <c r="N8" s="1487" t="s">
        <v>212</v>
      </c>
      <c r="O8" s="313">
        <v>45674</v>
      </c>
      <c r="P8" s="1009" t="s">
        <v>197</v>
      </c>
    </row>
    <row r="9" spans="1:34">
      <c r="A9" s="324">
        <f t="shared" ref="A9:A72" si="0">A8+1</f>
        <v>2</v>
      </c>
      <c r="B9" s="799" t="s">
        <v>217</v>
      </c>
      <c r="C9" s="313" t="s">
        <v>217</v>
      </c>
      <c r="D9" s="313" t="s">
        <v>168</v>
      </c>
      <c r="E9" s="1010">
        <v>1.57</v>
      </c>
      <c r="F9" s="1010">
        <v>11.05</v>
      </c>
      <c r="G9" s="1010">
        <v>115.3</v>
      </c>
      <c r="H9" s="825">
        <v>0.91900000000000004</v>
      </c>
      <c r="I9" s="1206">
        <v>0.29899999999999999</v>
      </c>
      <c r="J9" s="824"/>
      <c r="K9" s="1550" t="s">
        <v>196</v>
      </c>
      <c r="L9" s="1078">
        <v>45675</v>
      </c>
      <c r="M9" s="1078">
        <v>45684</v>
      </c>
      <c r="N9" s="1487" t="s">
        <v>1869</v>
      </c>
      <c r="O9" s="313"/>
      <c r="P9" s="1009" t="s">
        <v>197</v>
      </c>
    </row>
    <row r="10" spans="1:34" s="1305" customFormat="1">
      <c r="A10" s="1299">
        <f t="shared" si="0"/>
        <v>3</v>
      </c>
      <c r="B10" s="323" t="s">
        <v>195</v>
      </c>
      <c r="C10" s="323"/>
      <c r="D10" s="323" t="s">
        <v>168</v>
      </c>
      <c r="E10" s="1300">
        <v>1.57</v>
      </c>
      <c r="F10" s="1300">
        <v>11.05</v>
      </c>
      <c r="G10" s="1300">
        <v>115.3</v>
      </c>
      <c r="H10" s="867">
        <v>0.91900000000000004</v>
      </c>
      <c r="I10" s="1301">
        <v>0.29899999999999999</v>
      </c>
      <c r="J10" s="1611"/>
      <c r="K10" s="1610" t="s">
        <v>196</v>
      </c>
      <c r="L10" s="1599">
        <v>45685</v>
      </c>
      <c r="M10" s="1599">
        <v>45690</v>
      </c>
      <c r="N10" s="1601" t="s">
        <v>1869</v>
      </c>
      <c r="O10" s="323"/>
      <c r="P10" s="323" t="s">
        <v>197</v>
      </c>
      <c r="Q10" s="829"/>
      <c r="R10" s="829"/>
      <c r="S10" s="829"/>
      <c r="T10" s="829"/>
      <c r="U10" s="829"/>
    </row>
    <row r="11" spans="1:34">
      <c r="A11" s="324">
        <f t="shared" si="0"/>
        <v>4</v>
      </c>
      <c r="B11" s="799" t="s">
        <v>199</v>
      </c>
      <c r="C11" s="313"/>
      <c r="D11" s="313" t="s">
        <v>168</v>
      </c>
      <c r="E11" s="1010">
        <v>1.57</v>
      </c>
      <c r="F11" s="1010">
        <v>11.05</v>
      </c>
      <c r="G11" s="1010">
        <v>115.3</v>
      </c>
      <c r="H11" s="825">
        <v>0.91900000000000004</v>
      </c>
      <c r="I11" s="1206">
        <v>0.29899999999999999</v>
      </c>
      <c r="J11" s="824"/>
      <c r="K11" s="1550" t="s">
        <v>196</v>
      </c>
      <c r="L11" s="1078">
        <v>45686</v>
      </c>
      <c r="M11" s="1078">
        <v>45693</v>
      </c>
      <c r="N11" s="1487" t="s">
        <v>1598</v>
      </c>
      <c r="O11" s="313"/>
      <c r="P11" s="1009" t="s">
        <v>197</v>
      </c>
    </row>
    <row r="12" spans="1:34">
      <c r="A12" s="324">
        <f t="shared" si="0"/>
        <v>5</v>
      </c>
      <c r="B12" s="799" t="s">
        <v>198</v>
      </c>
      <c r="C12" s="313"/>
      <c r="D12" s="313" t="s">
        <v>168</v>
      </c>
      <c r="E12" s="1010">
        <v>1.57</v>
      </c>
      <c r="F12" s="1010">
        <v>11.05</v>
      </c>
      <c r="G12" s="1010">
        <v>115.3</v>
      </c>
      <c r="H12" s="825">
        <v>0.91900000000000004</v>
      </c>
      <c r="I12" s="1206">
        <v>0.29899999999999999</v>
      </c>
      <c r="J12" s="824"/>
      <c r="K12" s="1550" t="s">
        <v>196</v>
      </c>
      <c r="L12" s="1078">
        <v>45691</v>
      </c>
      <c r="M12" s="1078">
        <v>45693</v>
      </c>
      <c r="N12" s="1487" t="s">
        <v>1869</v>
      </c>
      <c r="O12" s="313"/>
      <c r="P12" s="1009" t="s">
        <v>197</v>
      </c>
    </row>
    <row r="13" spans="1:34">
      <c r="A13" s="324">
        <f t="shared" si="0"/>
        <v>6</v>
      </c>
      <c r="B13" s="799" t="s">
        <v>202</v>
      </c>
      <c r="C13" s="313"/>
      <c r="D13" s="313" t="s">
        <v>171</v>
      </c>
      <c r="E13" s="1010">
        <v>1.86</v>
      </c>
      <c r="F13" s="1010">
        <v>12.47</v>
      </c>
      <c r="G13" s="1010">
        <v>134.69999999999999</v>
      </c>
      <c r="H13" s="825">
        <v>1.115</v>
      </c>
      <c r="I13" s="1010">
        <v>0.29899999999999999</v>
      </c>
      <c r="J13" s="824"/>
      <c r="K13" s="1550" t="s">
        <v>196</v>
      </c>
      <c r="L13" s="1078">
        <v>45691</v>
      </c>
      <c r="M13" s="1078">
        <v>45697</v>
      </c>
      <c r="N13" s="1487" t="s">
        <v>1869</v>
      </c>
      <c r="O13" s="313"/>
      <c r="P13" s="1009" t="s">
        <v>197</v>
      </c>
    </row>
    <row r="14" spans="1:34">
      <c r="A14" s="324">
        <f t="shared" si="0"/>
        <v>7</v>
      </c>
      <c r="B14" s="799" t="s">
        <v>200</v>
      </c>
      <c r="C14" s="313"/>
      <c r="D14" s="313" t="s">
        <v>171</v>
      </c>
      <c r="E14" s="1010">
        <v>1.86</v>
      </c>
      <c r="F14" s="1010">
        <v>12.47</v>
      </c>
      <c r="G14" s="1010">
        <v>134.69999999999999</v>
      </c>
      <c r="H14" s="825">
        <v>1.115</v>
      </c>
      <c r="I14" s="1206">
        <v>0.29899999999999999</v>
      </c>
      <c r="J14" s="824"/>
      <c r="K14" s="1550" t="s">
        <v>196</v>
      </c>
      <c r="L14" s="1078">
        <v>24</v>
      </c>
      <c r="M14" s="1078">
        <v>45698</v>
      </c>
      <c r="N14" s="1487" t="s">
        <v>1598</v>
      </c>
      <c r="O14" s="313"/>
      <c r="P14" s="1009" t="s">
        <v>197</v>
      </c>
    </row>
    <row r="15" spans="1:34">
      <c r="A15" s="324">
        <f t="shared" si="0"/>
        <v>8</v>
      </c>
      <c r="B15" s="799" t="s">
        <v>201</v>
      </c>
      <c r="C15" s="313"/>
      <c r="D15" s="313" t="s">
        <v>168</v>
      </c>
      <c r="E15" s="1010">
        <v>1.57</v>
      </c>
      <c r="F15" s="1010">
        <v>11.05</v>
      </c>
      <c r="G15" s="1010">
        <v>115.3</v>
      </c>
      <c r="H15" s="825">
        <v>0.91900000000000004</v>
      </c>
      <c r="I15" s="1206">
        <v>0.29899999999999999</v>
      </c>
      <c r="J15" s="824"/>
      <c r="K15" s="1550" t="s">
        <v>196</v>
      </c>
      <c r="L15" s="1078">
        <v>45691</v>
      </c>
      <c r="M15" s="1078">
        <v>45699</v>
      </c>
      <c r="N15" s="1487" t="s">
        <v>1872</v>
      </c>
      <c r="O15" s="313"/>
      <c r="P15" s="1009" t="s">
        <v>197</v>
      </c>
    </row>
    <row r="16" spans="1:34">
      <c r="A16" s="324">
        <f t="shared" si="0"/>
        <v>9</v>
      </c>
      <c r="B16" s="799" t="s">
        <v>225</v>
      </c>
      <c r="C16" s="313"/>
      <c r="D16" s="313" t="s">
        <v>168</v>
      </c>
      <c r="E16" s="1010">
        <v>1.57</v>
      </c>
      <c r="F16" s="1010">
        <v>11.05</v>
      </c>
      <c r="G16" s="1010">
        <v>115.3</v>
      </c>
      <c r="H16" s="825">
        <v>0.91900000000000004</v>
      </c>
      <c r="I16" s="1206">
        <v>0.29899999999999999</v>
      </c>
      <c r="J16" s="824"/>
      <c r="K16" s="1550" t="s">
        <v>196</v>
      </c>
      <c r="L16" s="1078">
        <v>45696</v>
      </c>
      <c r="M16" s="1078">
        <v>45702</v>
      </c>
      <c r="N16" s="1487" t="s">
        <v>1869</v>
      </c>
      <c r="O16" s="313"/>
      <c r="P16" s="1009" t="s">
        <v>197</v>
      </c>
    </row>
    <row r="17" spans="1:21">
      <c r="A17" s="324">
        <f t="shared" si="0"/>
        <v>10</v>
      </c>
      <c r="B17" s="799" t="s">
        <v>222</v>
      </c>
      <c r="C17" s="313"/>
      <c r="D17" s="313" t="s">
        <v>168</v>
      </c>
      <c r="E17" s="1010">
        <v>1.57</v>
      </c>
      <c r="F17" s="1010">
        <v>11.05</v>
      </c>
      <c r="G17" s="1010">
        <v>115.3</v>
      </c>
      <c r="H17" s="825">
        <v>0.91900000000000004</v>
      </c>
      <c r="I17" s="1010">
        <v>0.29899999999999999</v>
      </c>
      <c r="J17" s="824"/>
      <c r="K17" s="1550" t="s">
        <v>196</v>
      </c>
      <c r="L17" s="1078">
        <v>45697</v>
      </c>
      <c r="M17" s="1078">
        <v>45705</v>
      </c>
      <c r="N17" s="1487" t="s">
        <v>1598</v>
      </c>
      <c r="O17" s="313"/>
      <c r="P17" s="1009" t="s">
        <v>197</v>
      </c>
    </row>
    <row r="18" spans="1:21">
      <c r="A18" s="324">
        <f t="shared" si="0"/>
        <v>11</v>
      </c>
      <c r="B18" s="799" t="s">
        <v>226</v>
      </c>
      <c r="C18" s="313"/>
      <c r="D18" s="313" t="s">
        <v>171</v>
      </c>
      <c r="E18" s="1010">
        <v>1.86</v>
      </c>
      <c r="F18" s="1010">
        <v>12.47</v>
      </c>
      <c r="G18" s="1010">
        <v>134.69999999999999</v>
      </c>
      <c r="H18" s="825">
        <v>1.115</v>
      </c>
      <c r="I18" s="1206">
        <v>0.29899999999999999</v>
      </c>
      <c r="J18" s="824"/>
      <c r="K18" s="1550" t="s">
        <v>196</v>
      </c>
      <c r="L18" s="1078">
        <v>45699</v>
      </c>
      <c r="M18" s="1078">
        <v>45705</v>
      </c>
      <c r="N18" s="1487" t="s">
        <v>1872</v>
      </c>
      <c r="O18" s="313"/>
      <c r="P18" s="1009" t="s">
        <v>197</v>
      </c>
      <c r="Q18" s="829" t="s">
        <v>1868</v>
      </c>
    </row>
    <row r="19" spans="1:21">
      <c r="A19" s="324">
        <f t="shared" si="0"/>
        <v>12</v>
      </c>
      <c r="B19" s="799" t="s">
        <v>223</v>
      </c>
      <c r="C19" s="313"/>
      <c r="D19" s="313" t="s">
        <v>168</v>
      </c>
      <c r="E19" s="1010">
        <v>1.57</v>
      </c>
      <c r="F19" s="1010">
        <v>11.05</v>
      </c>
      <c r="G19" s="1010">
        <v>115.3</v>
      </c>
      <c r="H19" s="825">
        <v>0.91900000000000004</v>
      </c>
      <c r="I19" s="1010">
        <v>0.29899999999999999</v>
      </c>
      <c r="J19" s="824"/>
      <c r="K19" s="1550" t="s">
        <v>196</v>
      </c>
      <c r="L19" s="1078">
        <v>45700</v>
      </c>
      <c r="M19" s="1078">
        <v>45706</v>
      </c>
      <c r="N19" s="1487" t="s">
        <v>1598</v>
      </c>
      <c r="O19" s="313"/>
      <c r="P19" s="1009" t="s">
        <v>197</v>
      </c>
    </row>
    <row r="20" spans="1:21">
      <c r="A20" s="324">
        <f t="shared" si="0"/>
        <v>13</v>
      </c>
      <c r="B20" s="799" t="s">
        <v>227</v>
      </c>
      <c r="C20" s="313"/>
      <c r="D20" s="313" t="s">
        <v>228</v>
      </c>
      <c r="E20" s="1010">
        <v>1.86</v>
      </c>
      <c r="F20" s="1010">
        <v>12.47</v>
      </c>
      <c r="G20" s="1010">
        <v>134.69999999999999</v>
      </c>
      <c r="H20" s="825">
        <v>1.115</v>
      </c>
      <c r="I20" s="1010">
        <v>0.29899999999999999</v>
      </c>
      <c r="J20" s="824"/>
      <c r="K20" s="1550" t="s">
        <v>196</v>
      </c>
      <c r="L20" s="1078">
        <v>45701</v>
      </c>
      <c r="M20" s="1078">
        <v>45707</v>
      </c>
      <c r="N20" s="1487" t="s">
        <v>1869</v>
      </c>
      <c r="O20" s="313"/>
      <c r="P20" s="1009" t="s">
        <v>197</v>
      </c>
    </row>
    <row r="21" spans="1:21">
      <c r="A21" s="324">
        <f t="shared" si="0"/>
        <v>14</v>
      </c>
      <c r="B21" s="799" t="s">
        <v>237</v>
      </c>
      <c r="C21" s="313"/>
      <c r="D21" s="313" t="s">
        <v>234</v>
      </c>
      <c r="E21" s="1010">
        <v>1.86</v>
      </c>
      <c r="F21" s="1010">
        <v>12.47</v>
      </c>
      <c r="G21" s="1010">
        <v>134.69999999999999</v>
      </c>
      <c r="H21" s="825">
        <v>1.115</v>
      </c>
      <c r="I21" s="1010">
        <v>0.29899999999999999</v>
      </c>
      <c r="J21" s="824"/>
      <c r="K21" s="1550" t="s">
        <v>196</v>
      </c>
      <c r="L21" s="1078">
        <v>45705</v>
      </c>
      <c r="M21" s="1078">
        <v>45710</v>
      </c>
      <c r="N21" s="1487" t="s">
        <v>1598</v>
      </c>
      <c r="O21" s="313"/>
      <c r="P21" s="1009" t="s">
        <v>197</v>
      </c>
    </row>
    <row r="22" spans="1:21">
      <c r="A22" s="324">
        <f t="shared" si="0"/>
        <v>15</v>
      </c>
      <c r="B22" s="799" t="s">
        <v>230</v>
      </c>
      <c r="C22" s="313"/>
      <c r="D22" s="313" t="s">
        <v>168</v>
      </c>
      <c r="E22" s="1010">
        <v>1.57</v>
      </c>
      <c r="F22" s="1010">
        <v>11.05</v>
      </c>
      <c r="G22" s="1010">
        <v>115.3</v>
      </c>
      <c r="H22" s="825">
        <v>0.91900000000000004</v>
      </c>
      <c r="I22" s="1206">
        <v>0.29899999999999999</v>
      </c>
      <c r="J22" s="824"/>
      <c r="K22" s="1550" t="s">
        <v>196</v>
      </c>
      <c r="L22" s="1078">
        <v>45698</v>
      </c>
      <c r="M22" s="1078">
        <v>45710</v>
      </c>
      <c r="N22" s="1487" t="s">
        <v>231</v>
      </c>
      <c r="O22" s="313"/>
      <c r="P22" s="1009" t="s">
        <v>197</v>
      </c>
    </row>
    <row r="23" spans="1:21">
      <c r="A23" s="324">
        <f t="shared" si="0"/>
        <v>16</v>
      </c>
      <c r="B23" s="329" t="s">
        <v>239</v>
      </c>
      <c r="C23" s="324"/>
      <c r="D23" s="313" t="s">
        <v>234</v>
      </c>
      <c r="E23" s="1010">
        <v>1.86</v>
      </c>
      <c r="F23" s="1010">
        <v>12.47</v>
      </c>
      <c r="G23" s="1010">
        <v>134.69999999999999</v>
      </c>
      <c r="H23" s="825">
        <v>1.115</v>
      </c>
      <c r="I23" s="1010">
        <v>0.29899999999999999</v>
      </c>
      <c r="J23" s="824"/>
      <c r="K23" s="1550" t="s">
        <v>196</v>
      </c>
      <c r="L23" s="1078">
        <v>45705</v>
      </c>
      <c r="M23" s="1078">
        <v>45711</v>
      </c>
      <c r="N23" s="1487" t="s">
        <v>1872</v>
      </c>
      <c r="O23" s="313"/>
      <c r="P23" s="1009" t="s">
        <v>197</v>
      </c>
    </row>
    <row r="24" spans="1:21">
      <c r="A24" s="324">
        <f t="shared" si="0"/>
        <v>17</v>
      </c>
      <c r="B24" s="331" t="s">
        <v>245</v>
      </c>
      <c r="C24" s="311"/>
      <c r="D24" s="313" t="s">
        <v>234</v>
      </c>
      <c r="E24" s="1010">
        <v>1.86</v>
      </c>
      <c r="F24" s="1010">
        <v>12.47</v>
      </c>
      <c r="G24" s="1010">
        <v>134.69999999999999</v>
      </c>
      <c r="H24" s="825">
        <v>1.115</v>
      </c>
      <c r="I24" s="1206">
        <v>0.29899999999999999</v>
      </c>
      <c r="J24" s="824"/>
      <c r="K24" s="1550" t="s">
        <v>196</v>
      </c>
      <c r="L24" s="1078">
        <v>45709</v>
      </c>
      <c r="M24" s="1078">
        <v>45713</v>
      </c>
      <c r="N24" s="1487" t="s">
        <v>1598</v>
      </c>
      <c r="O24" s="313"/>
      <c r="P24" s="1009" t="s">
        <v>197</v>
      </c>
    </row>
    <row r="25" spans="1:21">
      <c r="A25" s="324">
        <f t="shared" si="0"/>
        <v>18</v>
      </c>
      <c r="B25" s="331" t="s">
        <v>203</v>
      </c>
      <c r="C25" s="324"/>
      <c r="D25" s="313" t="s">
        <v>168</v>
      </c>
      <c r="E25" s="1010">
        <v>1.08</v>
      </c>
      <c r="F25" s="1010">
        <v>8.68</v>
      </c>
      <c r="G25" s="1010">
        <v>50.1</v>
      </c>
      <c r="H25" s="825">
        <v>0.78800000000000003</v>
      </c>
      <c r="I25" s="1010">
        <v>0.29899999999999999</v>
      </c>
      <c r="J25" s="824"/>
      <c r="K25" s="1550" t="s">
        <v>278</v>
      </c>
      <c r="L25" s="1078">
        <v>45708</v>
      </c>
      <c r="M25" s="1078">
        <v>45713</v>
      </c>
      <c r="N25" s="1487" t="s">
        <v>241</v>
      </c>
      <c r="O25" s="313"/>
      <c r="P25" s="1009" t="s">
        <v>197</v>
      </c>
    </row>
    <row r="26" spans="1:21">
      <c r="A26" s="324">
        <f t="shared" si="0"/>
        <v>19</v>
      </c>
      <c r="B26" s="329" t="s">
        <v>243</v>
      </c>
      <c r="C26" s="324"/>
      <c r="D26" s="313" t="s">
        <v>234</v>
      </c>
      <c r="E26" s="1010">
        <v>1.86</v>
      </c>
      <c r="F26" s="1010">
        <v>12.47</v>
      </c>
      <c r="G26" s="1010">
        <v>134.69999999999999</v>
      </c>
      <c r="H26" s="825">
        <v>1.115</v>
      </c>
      <c r="I26" s="1010">
        <v>0.29899999999999999</v>
      </c>
      <c r="J26" s="824"/>
      <c r="K26" s="1550" t="s">
        <v>196</v>
      </c>
      <c r="L26" s="1078">
        <v>45708</v>
      </c>
      <c r="M26" s="1078">
        <v>45715</v>
      </c>
      <c r="N26" s="1487" t="s">
        <v>1869</v>
      </c>
      <c r="O26" s="313"/>
      <c r="P26" s="1009" t="s">
        <v>197</v>
      </c>
      <c r="Q26" s="1654"/>
    </row>
    <row r="27" spans="1:21">
      <c r="A27" s="324">
        <f t="shared" si="0"/>
        <v>20</v>
      </c>
      <c r="B27" s="329" t="s">
        <v>233</v>
      </c>
      <c r="C27" s="324"/>
      <c r="D27" s="313" t="s">
        <v>234</v>
      </c>
      <c r="E27" s="1010">
        <v>1.86</v>
      </c>
      <c r="F27" s="1010">
        <v>12.47</v>
      </c>
      <c r="G27" s="1010">
        <v>134.69999999999999</v>
      </c>
      <c r="H27" s="825">
        <v>1.115</v>
      </c>
      <c r="I27" s="1010">
        <v>0.29899999999999999</v>
      </c>
      <c r="J27" s="824"/>
      <c r="K27" s="1550" t="s">
        <v>196</v>
      </c>
      <c r="L27" s="1078">
        <v>45705</v>
      </c>
      <c r="M27" s="1078">
        <v>45716</v>
      </c>
      <c r="N27" s="1487" t="s">
        <v>235</v>
      </c>
      <c r="O27" s="313"/>
      <c r="P27" s="1009" t="s">
        <v>197</v>
      </c>
      <c r="Q27" s="1654"/>
    </row>
    <row r="28" spans="1:21">
      <c r="A28" s="324">
        <f t="shared" si="0"/>
        <v>21</v>
      </c>
      <c r="B28" s="331" t="s">
        <v>283</v>
      </c>
      <c r="C28" s="309"/>
      <c r="D28" s="313" t="s">
        <v>168</v>
      </c>
      <c r="E28" s="1010">
        <v>1.57</v>
      </c>
      <c r="F28" s="1010">
        <v>11.05</v>
      </c>
      <c r="G28" s="1010">
        <v>115.3</v>
      </c>
      <c r="H28" s="825">
        <v>0.91900000000000004</v>
      </c>
      <c r="I28" s="1010">
        <v>0.29899999999999999</v>
      </c>
      <c r="J28" s="322"/>
      <c r="K28" s="1550" t="s">
        <v>196</v>
      </c>
      <c r="L28" s="1078">
        <v>45712</v>
      </c>
      <c r="M28" s="1078">
        <v>45716</v>
      </c>
      <c r="N28" s="1487" t="s">
        <v>1598</v>
      </c>
      <c r="O28" s="309"/>
      <c r="P28" s="1009" t="s">
        <v>197</v>
      </c>
    </row>
    <row r="29" spans="1:21">
      <c r="A29" s="324">
        <f t="shared" si="0"/>
        <v>22</v>
      </c>
      <c r="B29" s="1205" t="s">
        <v>280</v>
      </c>
      <c r="C29" s="324"/>
      <c r="D29" s="324" t="s">
        <v>168</v>
      </c>
      <c r="E29" s="1010">
        <v>1.57</v>
      </c>
      <c r="F29" s="1010">
        <v>11.05</v>
      </c>
      <c r="G29" s="1010">
        <v>115.3</v>
      </c>
      <c r="H29" s="825">
        <v>0.91900000000000004</v>
      </c>
      <c r="I29" s="1010">
        <v>0.29899999999999999</v>
      </c>
      <c r="J29" s="324"/>
      <c r="K29" s="1550" t="s">
        <v>196</v>
      </c>
      <c r="L29" s="1078">
        <v>45713</v>
      </c>
      <c r="M29" s="1078">
        <v>45716</v>
      </c>
      <c r="N29" s="1487" t="s">
        <v>241</v>
      </c>
      <c r="O29" s="324"/>
      <c r="P29" s="1009" t="s">
        <v>197</v>
      </c>
    </row>
    <row r="30" spans="1:21" s="1305" customFormat="1">
      <c r="A30" s="1299">
        <f t="shared" si="0"/>
        <v>23</v>
      </c>
      <c r="B30" s="328" t="s">
        <v>249</v>
      </c>
      <c r="C30" s="1608"/>
      <c r="D30" s="323" t="s">
        <v>228</v>
      </c>
      <c r="E30" s="1300">
        <v>1.86</v>
      </c>
      <c r="F30" s="1300">
        <v>12.47</v>
      </c>
      <c r="G30" s="1300">
        <v>134.69999999999999</v>
      </c>
      <c r="H30" s="867">
        <v>1.115</v>
      </c>
      <c r="I30" s="1301">
        <v>0.29899999999999999</v>
      </c>
      <c r="J30" s="1609"/>
      <c r="K30" s="1610" t="s">
        <v>196</v>
      </c>
      <c r="L30" s="1599">
        <v>45712</v>
      </c>
      <c r="M30" s="1599">
        <v>45718</v>
      </c>
      <c r="N30" s="1601" t="s">
        <v>1872</v>
      </c>
      <c r="O30" s="1608"/>
      <c r="P30" s="323" t="s">
        <v>197</v>
      </c>
      <c r="Q30" s="829"/>
      <c r="R30" s="829"/>
      <c r="S30" s="829"/>
      <c r="T30" s="829"/>
      <c r="U30" s="829"/>
    </row>
    <row r="31" spans="1:21">
      <c r="A31" s="324">
        <f t="shared" si="0"/>
        <v>24</v>
      </c>
      <c r="B31" s="622" t="s">
        <v>246</v>
      </c>
      <c r="C31" s="324"/>
      <c r="D31" s="324" t="s">
        <v>168</v>
      </c>
      <c r="E31" s="1010">
        <v>1.57</v>
      </c>
      <c r="F31" s="1010">
        <v>11.05</v>
      </c>
      <c r="G31" s="1010">
        <v>115.3</v>
      </c>
      <c r="H31" s="825">
        <v>0.91900000000000004</v>
      </c>
      <c r="I31" s="1206">
        <v>0.29899999999999999</v>
      </c>
      <c r="J31" s="324"/>
      <c r="K31" s="1550" t="s">
        <v>196</v>
      </c>
      <c r="L31" s="1078">
        <v>45716</v>
      </c>
      <c r="M31" s="1080">
        <v>45722</v>
      </c>
      <c r="N31" s="1487" t="s">
        <v>235</v>
      </c>
      <c r="O31" s="324"/>
      <c r="P31" s="1009" t="s">
        <v>197</v>
      </c>
    </row>
    <row r="32" spans="1:21">
      <c r="A32" s="324">
        <f t="shared" si="0"/>
        <v>25</v>
      </c>
      <c r="B32" s="622" t="s">
        <v>260</v>
      </c>
      <c r="C32" s="324"/>
      <c r="D32" s="324" t="s">
        <v>234</v>
      </c>
      <c r="E32" s="1010">
        <v>1.86</v>
      </c>
      <c r="F32" s="1010">
        <v>12.47</v>
      </c>
      <c r="G32" s="1010">
        <v>134.69999999999999</v>
      </c>
      <c r="H32" s="825">
        <v>1.115</v>
      </c>
      <c r="I32" s="1010">
        <v>0.29899999999999999</v>
      </c>
      <c r="J32" s="324"/>
      <c r="K32" s="1550" t="s">
        <v>196</v>
      </c>
      <c r="L32" s="1078">
        <v>45719</v>
      </c>
      <c r="M32" s="1080">
        <v>45723</v>
      </c>
      <c r="N32" s="1487" t="s">
        <v>1598</v>
      </c>
      <c r="O32" s="324"/>
      <c r="P32" s="1009" t="s">
        <v>197</v>
      </c>
    </row>
    <row r="33" spans="1:21">
      <c r="A33" s="324">
        <f t="shared" si="0"/>
        <v>26</v>
      </c>
      <c r="B33" s="622" t="s">
        <v>262</v>
      </c>
      <c r="C33" s="324"/>
      <c r="D33" s="324" t="s">
        <v>168</v>
      </c>
      <c r="E33" s="1010">
        <v>1.57</v>
      </c>
      <c r="F33" s="1010">
        <v>11.05</v>
      </c>
      <c r="G33" s="1010">
        <v>115.3</v>
      </c>
      <c r="H33" s="825">
        <v>0.91900000000000004</v>
      </c>
      <c r="I33" s="1206">
        <v>0.29899999999999999</v>
      </c>
      <c r="J33" s="324"/>
      <c r="K33" s="1550" t="s">
        <v>196</v>
      </c>
      <c r="L33" s="1078">
        <v>45718</v>
      </c>
      <c r="M33" s="1080">
        <v>45723</v>
      </c>
      <c r="N33" s="1487" t="s">
        <v>241</v>
      </c>
      <c r="O33" s="324"/>
      <c r="P33" s="1009" t="s">
        <v>197</v>
      </c>
    </row>
    <row r="34" spans="1:21">
      <c r="A34" s="324">
        <f t="shared" si="0"/>
        <v>27</v>
      </c>
      <c r="B34" s="622" t="s">
        <v>254</v>
      </c>
      <c r="C34" s="324"/>
      <c r="D34" s="324" t="s">
        <v>171</v>
      </c>
      <c r="E34" s="1010">
        <v>1.86</v>
      </c>
      <c r="F34" s="1010">
        <v>12.47</v>
      </c>
      <c r="G34" s="1010">
        <v>134.69999999999999</v>
      </c>
      <c r="H34" s="825">
        <v>1.115</v>
      </c>
      <c r="I34" s="1206">
        <v>0.29899999999999999</v>
      </c>
      <c r="J34" s="324"/>
      <c r="K34" s="1550" t="s">
        <v>196</v>
      </c>
      <c r="L34" s="1078">
        <v>45718</v>
      </c>
      <c r="M34" s="1080">
        <v>45724</v>
      </c>
      <c r="N34" s="1487" t="s">
        <v>1869</v>
      </c>
      <c r="O34" s="324"/>
      <c r="P34" s="1009" t="s">
        <v>197</v>
      </c>
    </row>
    <row r="35" spans="1:21">
      <c r="A35" s="324">
        <f t="shared" si="0"/>
        <v>28</v>
      </c>
      <c r="B35" s="329" t="s">
        <v>248</v>
      </c>
      <c r="C35" s="309"/>
      <c r="D35" s="313" t="s">
        <v>228</v>
      </c>
      <c r="E35" s="1010">
        <v>1.86</v>
      </c>
      <c r="F35" s="1010">
        <v>12.47</v>
      </c>
      <c r="G35" s="1010">
        <v>134.69999999999999</v>
      </c>
      <c r="H35" s="825">
        <v>1.115</v>
      </c>
      <c r="I35" s="1010">
        <v>0.29899999999999999</v>
      </c>
      <c r="J35" s="824"/>
      <c r="K35" s="1550" t="s">
        <v>196</v>
      </c>
      <c r="L35" s="1078">
        <v>45711</v>
      </c>
      <c r="M35" s="1078">
        <v>45725</v>
      </c>
      <c r="N35" s="1487" t="s">
        <v>231</v>
      </c>
      <c r="O35" s="313"/>
      <c r="P35" s="1009" t="s">
        <v>197</v>
      </c>
    </row>
    <row r="36" spans="1:21">
      <c r="A36" s="324">
        <f t="shared" si="0"/>
        <v>29</v>
      </c>
      <c r="B36" s="622" t="s">
        <v>261</v>
      </c>
      <c r="C36" s="324"/>
      <c r="D36" s="324" t="s">
        <v>234</v>
      </c>
      <c r="E36" s="1010">
        <v>1.86</v>
      </c>
      <c r="F36" s="1010">
        <v>12.47</v>
      </c>
      <c r="G36" s="1010">
        <v>134.69999999999999</v>
      </c>
      <c r="H36" s="825">
        <v>1.115</v>
      </c>
      <c r="I36" s="1010">
        <v>0.29899999999999999</v>
      </c>
      <c r="J36" s="324"/>
      <c r="K36" s="1550" t="s">
        <v>196</v>
      </c>
      <c r="L36" s="1078">
        <v>45722</v>
      </c>
      <c r="M36" s="1080">
        <v>45726</v>
      </c>
      <c r="N36" s="1487" t="s">
        <v>1598</v>
      </c>
      <c r="O36" s="324"/>
      <c r="P36" s="1009" t="s">
        <v>197</v>
      </c>
    </row>
    <row r="37" spans="1:21">
      <c r="A37" s="324">
        <f t="shared" si="0"/>
        <v>30</v>
      </c>
      <c r="B37" s="622" t="s">
        <v>244</v>
      </c>
      <c r="C37" s="324"/>
      <c r="D37" s="324" t="s">
        <v>168</v>
      </c>
      <c r="E37" s="1010">
        <v>1.57</v>
      </c>
      <c r="F37" s="1010">
        <v>11.05</v>
      </c>
      <c r="G37" s="1010">
        <v>115.3</v>
      </c>
      <c r="H37" s="825">
        <v>0.91900000000000004</v>
      </c>
      <c r="I37" s="1010">
        <v>0.29899999999999999</v>
      </c>
      <c r="J37" s="324"/>
      <c r="K37" s="1550" t="s">
        <v>196</v>
      </c>
      <c r="L37" s="1078">
        <v>45720</v>
      </c>
      <c r="M37" s="1080">
        <v>45726</v>
      </c>
      <c r="N37" s="1487" t="s">
        <v>1872</v>
      </c>
      <c r="O37" s="324"/>
      <c r="P37" s="1009" t="s">
        <v>197</v>
      </c>
    </row>
    <row r="38" spans="1:21">
      <c r="A38" s="324">
        <f t="shared" si="0"/>
        <v>31</v>
      </c>
      <c r="B38" s="622" t="s">
        <v>265</v>
      </c>
      <c r="C38" s="324"/>
      <c r="D38" s="324" t="s">
        <v>228</v>
      </c>
      <c r="E38" s="1010">
        <v>1.86</v>
      </c>
      <c r="F38" s="1010">
        <v>12.47</v>
      </c>
      <c r="G38" s="1010">
        <v>134.69999999999999</v>
      </c>
      <c r="H38" s="825">
        <v>1.115</v>
      </c>
      <c r="I38" s="1010">
        <v>0.29899999999999999</v>
      </c>
      <c r="J38" s="324"/>
      <c r="K38" s="1550" t="s">
        <v>196</v>
      </c>
      <c r="L38" s="1078">
        <v>45715</v>
      </c>
      <c r="M38" s="1080">
        <v>45726</v>
      </c>
      <c r="N38" s="1487" t="s">
        <v>1277</v>
      </c>
      <c r="O38" s="324"/>
      <c r="P38" s="1009" t="s">
        <v>197</v>
      </c>
    </row>
    <row r="39" spans="1:21">
      <c r="A39" s="324">
        <f t="shared" si="0"/>
        <v>32</v>
      </c>
      <c r="B39" s="622" t="s">
        <v>247</v>
      </c>
      <c r="C39" s="324"/>
      <c r="D39" s="324" t="s">
        <v>171</v>
      </c>
      <c r="E39" s="1010">
        <v>1.86</v>
      </c>
      <c r="F39" s="1010">
        <v>12.47</v>
      </c>
      <c r="G39" s="1010">
        <v>134.69999999999999</v>
      </c>
      <c r="H39" s="825">
        <v>1.115</v>
      </c>
      <c r="I39" s="1206">
        <v>0.29899999999999999</v>
      </c>
      <c r="J39" s="324"/>
      <c r="K39" s="1550" t="s">
        <v>196</v>
      </c>
      <c r="L39" s="1078">
        <v>45721</v>
      </c>
      <c r="M39" s="1080">
        <v>45727</v>
      </c>
      <c r="N39" s="1487" t="s">
        <v>235</v>
      </c>
      <c r="O39" s="324"/>
      <c r="P39" s="1009" t="s">
        <v>197</v>
      </c>
    </row>
    <row r="40" spans="1:21">
      <c r="A40" s="324">
        <f t="shared" si="0"/>
        <v>33</v>
      </c>
      <c r="B40" s="622" t="s">
        <v>263</v>
      </c>
      <c r="C40" s="324"/>
      <c r="D40" s="324" t="s">
        <v>171</v>
      </c>
      <c r="E40" s="1010">
        <v>1.86</v>
      </c>
      <c r="F40" s="1010">
        <v>12.47</v>
      </c>
      <c r="G40" s="1010">
        <v>134.69999999999999</v>
      </c>
      <c r="H40" s="825">
        <v>1.115</v>
      </c>
      <c r="I40" s="1010">
        <v>0.29899999999999999</v>
      </c>
      <c r="J40" s="324"/>
      <c r="K40" s="1551" t="s">
        <v>196</v>
      </c>
      <c r="L40" s="1078">
        <v>45731</v>
      </c>
      <c r="M40" s="1080">
        <v>45740</v>
      </c>
      <c r="N40" s="1487" t="s">
        <v>1872</v>
      </c>
      <c r="O40" s="324"/>
      <c r="P40" s="1009" t="s">
        <v>197</v>
      </c>
    </row>
    <row r="41" spans="1:21">
      <c r="A41" s="324">
        <f t="shared" si="0"/>
        <v>34</v>
      </c>
      <c r="B41" s="622" t="s">
        <v>271</v>
      </c>
      <c r="C41" s="324"/>
      <c r="D41" s="324" t="s">
        <v>171</v>
      </c>
      <c r="E41" s="1010">
        <v>1.86</v>
      </c>
      <c r="F41" s="1010">
        <v>12.47</v>
      </c>
      <c r="G41" s="1010">
        <v>134.69999999999999</v>
      </c>
      <c r="H41" s="825">
        <v>1.115</v>
      </c>
      <c r="I41" s="1010">
        <v>0.29899999999999999</v>
      </c>
      <c r="J41" s="324"/>
      <c r="K41" s="1551" t="s">
        <v>196</v>
      </c>
      <c r="L41" s="1078">
        <v>45735</v>
      </c>
      <c r="M41" s="1080">
        <v>45742</v>
      </c>
      <c r="N41" s="1487" t="s">
        <v>1598</v>
      </c>
      <c r="O41" s="324"/>
      <c r="P41" s="1009" t="s">
        <v>197</v>
      </c>
    </row>
    <row r="42" spans="1:21">
      <c r="A42" s="324">
        <f t="shared" si="0"/>
        <v>35</v>
      </c>
      <c r="B42" s="622" t="s">
        <v>270</v>
      </c>
      <c r="C42" s="324"/>
      <c r="D42" s="324" t="s">
        <v>171</v>
      </c>
      <c r="E42" s="1010">
        <v>1.86</v>
      </c>
      <c r="F42" s="1010">
        <v>12.47</v>
      </c>
      <c r="G42" s="1010">
        <v>134.69999999999999</v>
      </c>
      <c r="H42" s="825">
        <v>1.115</v>
      </c>
      <c r="I42" s="1206">
        <v>0.29899999999999999</v>
      </c>
      <c r="J42" s="324"/>
      <c r="K42" s="1551" t="s">
        <v>196</v>
      </c>
      <c r="L42" s="1078">
        <v>45741</v>
      </c>
      <c r="M42" s="1080">
        <v>45746</v>
      </c>
      <c r="N42" s="1487" t="s">
        <v>1598</v>
      </c>
      <c r="O42" s="324"/>
      <c r="P42" s="1009" t="s">
        <v>197</v>
      </c>
    </row>
    <row r="43" spans="1:21">
      <c r="A43" s="324">
        <f t="shared" si="0"/>
        <v>36</v>
      </c>
      <c r="B43" s="622" t="s">
        <v>266</v>
      </c>
      <c r="C43" s="324"/>
      <c r="D43" s="324" t="s">
        <v>234</v>
      </c>
      <c r="E43" s="1010">
        <v>1.86</v>
      </c>
      <c r="F43" s="1010">
        <v>12.47</v>
      </c>
      <c r="G43" s="1010">
        <v>134.69999999999999</v>
      </c>
      <c r="H43" s="825">
        <v>1.115</v>
      </c>
      <c r="I43" s="1010">
        <v>0.29899999999999999</v>
      </c>
      <c r="J43" s="324"/>
      <c r="K43" s="1551" t="s">
        <v>196</v>
      </c>
      <c r="L43" s="1078">
        <v>45738</v>
      </c>
      <c r="M43" s="1080">
        <v>45746</v>
      </c>
      <c r="N43" s="1487" t="s">
        <v>1872</v>
      </c>
      <c r="O43" s="324"/>
      <c r="P43" s="1009" t="s">
        <v>197</v>
      </c>
    </row>
    <row r="44" spans="1:21">
      <c r="A44" s="324">
        <f t="shared" si="0"/>
        <v>37</v>
      </c>
      <c r="B44" s="622" t="s">
        <v>275</v>
      </c>
      <c r="C44" s="324"/>
      <c r="D44" s="324" t="s">
        <v>168</v>
      </c>
      <c r="E44" s="1010">
        <v>1.08</v>
      </c>
      <c r="F44" s="1010">
        <v>8.68</v>
      </c>
      <c r="G44" s="1010">
        <v>50.1</v>
      </c>
      <c r="H44" s="825">
        <v>0.78800000000000003</v>
      </c>
      <c r="I44" s="1010">
        <v>0.29899999999999999</v>
      </c>
      <c r="J44" s="324"/>
      <c r="K44" s="1550" t="s">
        <v>278</v>
      </c>
      <c r="L44" s="1078">
        <v>45729</v>
      </c>
      <c r="M44" s="1080">
        <v>45746</v>
      </c>
      <c r="N44" s="1487" t="s">
        <v>1277</v>
      </c>
      <c r="O44" s="324"/>
      <c r="P44" s="1009" t="s">
        <v>197</v>
      </c>
    </row>
    <row r="45" spans="1:21">
      <c r="A45" s="324">
        <f t="shared" si="0"/>
        <v>38</v>
      </c>
      <c r="B45" s="622" t="s">
        <v>341</v>
      </c>
      <c r="C45" s="324"/>
      <c r="D45" s="324" t="s">
        <v>234</v>
      </c>
      <c r="E45" s="1010">
        <v>1.86</v>
      </c>
      <c r="F45" s="1010">
        <v>12.47</v>
      </c>
      <c r="G45" s="1010">
        <v>134.69999999999999</v>
      </c>
      <c r="H45" s="825">
        <v>1.115</v>
      </c>
      <c r="I45" s="1010">
        <v>0.29899999999999999</v>
      </c>
      <c r="J45" s="324"/>
      <c r="K45" s="1551" t="s">
        <v>196</v>
      </c>
      <c r="L45" s="1080">
        <v>45745</v>
      </c>
      <c r="M45" s="1080">
        <v>45747</v>
      </c>
      <c r="N45" s="1487" t="s">
        <v>1598</v>
      </c>
      <c r="O45" s="324"/>
      <c r="P45" s="1009" t="s">
        <v>197</v>
      </c>
    </row>
    <row r="46" spans="1:21" s="1305" customFormat="1">
      <c r="A46" s="1299">
        <f t="shared" si="0"/>
        <v>39</v>
      </c>
      <c r="B46" s="1299" t="s">
        <v>155</v>
      </c>
      <c r="C46" s="1299"/>
      <c r="D46" s="1299" t="s">
        <v>168</v>
      </c>
      <c r="E46" s="1300">
        <v>1.08</v>
      </c>
      <c r="F46" s="1300">
        <v>8.68</v>
      </c>
      <c r="G46" s="1300">
        <v>50.1</v>
      </c>
      <c r="H46" s="867">
        <v>0.78800000000000003</v>
      </c>
      <c r="I46" s="1301">
        <v>0.29899999999999999</v>
      </c>
      <c r="J46" s="1299"/>
      <c r="K46" s="1604" t="s">
        <v>278</v>
      </c>
      <c r="L46" s="1298">
        <v>45745</v>
      </c>
      <c r="M46" s="1298">
        <v>45751</v>
      </c>
      <c r="N46" s="1601" t="s">
        <v>1277</v>
      </c>
      <c r="O46" s="1299"/>
      <c r="P46" s="323" t="s">
        <v>197</v>
      </c>
      <c r="Q46" s="829"/>
      <c r="R46" s="829"/>
      <c r="S46" s="829"/>
      <c r="T46" s="829"/>
      <c r="U46" s="829"/>
    </row>
    <row r="47" spans="1:21">
      <c r="A47" s="324">
        <f t="shared" si="0"/>
        <v>40</v>
      </c>
      <c r="B47" s="622" t="s">
        <v>273</v>
      </c>
      <c r="C47" s="324"/>
      <c r="D47" s="324" t="s">
        <v>234</v>
      </c>
      <c r="E47" s="1010">
        <v>1.86</v>
      </c>
      <c r="F47" s="1010">
        <v>12.47</v>
      </c>
      <c r="G47" s="1010">
        <v>134.69999999999999</v>
      </c>
      <c r="H47" s="825">
        <v>1.115</v>
      </c>
      <c r="I47" s="1010">
        <v>0.29899999999999999</v>
      </c>
      <c r="J47" s="324"/>
      <c r="K47" s="1551" t="s">
        <v>196</v>
      </c>
      <c r="L47" s="1080">
        <v>45751</v>
      </c>
      <c r="M47" s="1080">
        <v>45756</v>
      </c>
      <c r="N47" s="1487" t="s">
        <v>1598</v>
      </c>
      <c r="O47" s="324"/>
      <c r="P47" s="1009" t="s">
        <v>197</v>
      </c>
    </row>
    <row r="48" spans="1:21">
      <c r="A48" s="324">
        <f t="shared" si="0"/>
        <v>41</v>
      </c>
      <c r="B48" s="622" t="s">
        <v>392</v>
      </c>
      <c r="C48" s="324"/>
      <c r="D48" s="324" t="s">
        <v>168</v>
      </c>
      <c r="E48" s="1010">
        <v>1.57</v>
      </c>
      <c r="F48" s="1010">
        <v>11.05</v>
      </c>
      <c r="G48" s="1010">
        <v>115.3</v>
      </c>
      <c r="H48" s="825">
        <v>0.91900000000000004</v>
      </c>
      <c r="I48" s="1206">
        <v>0.29899999999999999</v>
      </c>
      <c r="J48" s="324"/>
      <c r="K48" s="1551" t="s">
        <v>196</v>
      </c>
      <c r="L48" s="1080">
        <v>45750</v>
      </c>
      <c r="M48" s="1080">
        <v>45760</v>
      </c>
      <c r="N48" s="1487" t="s">
        <v>1872</v>
      </c>
      <c r="O48" s="324"/>
      <c r="P48" s="1009" t="s">
        <v>197</v>
      </c>
    </row>
    <row r="49" spans="1:21">
      <c r="A49" s="324">
        <f t="shared" si="0"/>
        <v>42</v>
      </c>
      <c r="B49" s="622" t="s">
        <v>276</v>
      </c>
      <c r="C49" s="324"/>
      <c r="D49" s="324" t="s">
        <v>168</v>
      </c>
      <c r="E49" s="1010">
        <v>1.57</v>
      </c>
      <c r="F49" s="1010">
        <v>11.05</v>
      </c>
      <c r="G49" s="1010">
        <v>115.3</v>
      </c>
      <c r="H49" s="825">
        <v>0.91900000000000004</v>
      </c>
      <c r="I49" s="1206">
        <v>0.29899999999999999</v>
      </c>
      <c r="J49" s="324"/>
      <c r="K49" s="1551" t="s">
        <v>196</v>
      </c>
      <c r="L49" s="1080">
        <v>45746</v>
      </c>
      <c r="M49" s="1080">
        <v>45763</v>
      </c>
      <c r="N49" s="1487" t="s">
        <v>1872</v>
      </c>
      <c r="O49" s="324"/>
      <c r="P49" s="1009" t="s">
        <v>197</v>
      </c>
    </row>
    <row r="50" spans="1:21">
      <c r="A50" s="324">
        <f t="shared" si="0"/>
        <v>43</v>
      </c>
      <c r="B50" s="622" t="s">
        <v>259</v>
      </c>
      <c r="C50" s="324"/>
      <c r="D50" s="324" t="s">
        <v>168</v>
      </c>
      <c r="E50" s="1010">
        <v>1.57</v>
      </c>
      <c r="F50" s="1010">
        <v>11.05</v>
      </c>
      <c r="G50" s="1010">
        <v>115.3</v>
      </c>
      <c r="H50" s="825">
        <v>0.91900000000000004</v>
      </c>
      <c r="I50" s="1206">
        <v>0.29899999999999999</v>
      </c>
      <c r="J50" s="324"/>
      <c r="K50" s="1551" t="s">
        <v>196</v>
      </c>
      <c r="L50" s="1080">
        <v>45746</v>
      </c>
      <c r="M50" s="1080">
        <v>45764</v>
      </c>
      <c r="N50" s="1487" t="s">
        <v>1103</v>
      </c>
      <c r="O50" s="324"/>
      <c r="P50" s="1009" t="s">
        <v>197</v>
      </c>
    </row>
    <row r="51" spans="1:21">
      <c r="A51" s="324">
        <f t="shared" si="0"/>
        <v>44</v>
      </c>
      <c r="B51" s="622" t="s">
        <v>460</v>
      </c>
      <c r="C51" s="324"/>
      <c r="D51" s="324" t="s">
        <v>171</v>
      </c>
      <c r="E51" s="1010">
        <v>1.86</v>
      </c>
      <c r="F51" s="1010">
        <v>12.47</v>
      </c>
      <c r="G51" s="1010">
        <v>134.69999999999999</v>
      </c>
      <c r="H51" s="825">
        <v>1.115</v>
      </c>
      <c r="I51" s="1010">
        <v>0.29899999999999999</v>
      </c>
      <c r="J51" s="324"/>
      <c r="K51" s="1551" t="s">
        <v>196</v>
      </c>
      <c r="L51" s="1080">
        <v>45762</v>
      </c>
      <c r="M51" s="1080">
        <v>45765</v>
      </c>
      <c r="N51" s="1487" t="s">
        <v>1598</v>
      </c>
      <c r="O51" s="324"/>
      <c r="P51" s="1009" t="s">
        <v>197</v>
      </c>
    </row>
    <row r="52" spans="1:21">
      <c r="A52" s="324">
        <f t="shared" si="0"/>
        <v>45</v>
      </c>
      <c r="B52" s="622" t="s">
        <v>400</v>
      </c>
      <c r="C52" s="324"/>
      <c r="D52" s="324" t="s">
        <v>234</v>
      </c>
      <c r="E52" s="1010">
        <v>1.86</v>
      </c>
      <c r="F52" s="1010">
        <v>12.47</v>
      </c>
      <c r="G52" s="1010">
        <v>134.69999999999999</v>
      </c>
      <c r="H52" s="825">
        <v>1.115</v>
      </c>
      <c r="I52" s="1010">
        <v>0.29899999999999999</v>
      </c>
      <c r="J52" s="324"/>
      <c r="K52" s="1551" t="s">
        <v>196</v>
      </c>
      <c r="L52" s="1080">
        <v>45761</v>
      </c>
      <c r="M52" s="1080">
        <v>45767</v>
      </c>
      <c r="N52" s="1487" t="s">
        <v>1276</v>
      </c>
      <c r="O52" s="324"/>
      <c r="P52" s="1009" t="s">
        <v>197</v>
      </c>
    </row>
    <row r="53" spans="1:21">
      <c r="A53" s="324">
        <f t="shared" si="0"/>
        <v>46</v>
      </c>
      <c r="B53" s="622" t="s">
        <v>461</v>
      </c>
      <c r="C53" s="324"/>
      <c r="D53" s="324" t="s">
        <v>171</v>
      </c>
      <c r="E53" s="1010">
        <v>1.86</v>
      </c>
      <c r="F53" s="1010">
        <v>12.47</v>
      </c>
      <c r="G53" s="1010">
        <v>134.69999999999999</v>
      </c>
      <c r="H53" s="825">
        <v>1.115</v>
      </c>
      <c r="I53" s="1010">
        <v>0.29899999999999999</v>
      </c>
      <c r="J53" s="324"/>
      <c r="K53" s="1551" t="s">
        <v>196</v>
      </c>
      <c r="L53" s="1080">
        <v>45765</v>
      </c>
      <c r="M53" s="1080">
        <v>45769</v>
      </c>
      <c r="N53" s="1487" t="s">
        <v>1598</v>
      </c>
      <c r="O53" s="324"/>
      <c r="P53" s="1009" t="s">
        <v>197</v>
      </c>
    </row>
    <row r="54" spans="1:21">
      <c r="A54" s="324">
        <f t="shared" si="0"/>
        <v>47</v>
      </c>
      <c r="B54" s="622" t="s">
        <v>297</v>
      </c>
      <c r="C54" s="324"/>
      <c r="D54" s="324" t="s">
        <v>171</v>
      </c>
      <c r="E54" s="1010">
        <v>1.86</v>
      </c>
      <c r="F54" s="1010">
        <v>12.47</v>
      </c>
      <c r="G54" s="1010">
        <v>134.69999999999999</v>
      </c>
      <c r="H54" s="825">
        <v>1.115</v>
      </c>
      <c r="I54" s="1010">
        <v>0.29899999999999999</v>
      </c>
      <c r="J54" s="324"/>
      <c r="K54" s="1551" t="s">
        <v>196</v>
      </c>
      <c r="L54" s="1080">
        <v>45765</v>
      </c>
      <c r="M54" s="1080">
        <v>45770</v>
      </c>
      <c r="N54" s="1487" t="s">
        <v>1103</v>
      </c>
      <c r="O54" s="324"/>
      <c r="P54" s="1009" t="s">
        <v>197</v>
      </c>
    </row>
    <row r="55" spans="1:21">
      <c r="A55" s="324">
        <f t="shared" si="0"/>
        <v>48</v>
      </c>
      <c r="B55" s="622" t="s">
        <v>412</v>
      </c>
      <c r="C55" s="324"/>
      <c r="D55" s="324" t="s">
        <v>168</v>
      </c>
      <c r="E55" s="1010">
        <v>1.08</v>
      </c>
      <c r="F55" s="1010">
        <v>8.68</v>
      </c>
      <c r="G55" s="1010">
        <v>50.1</v>
      </c>
      <c r="H55" s="825">
        <v>0.78800000000000003</v>
      </c>
      <c r="I55" s="1206">
        <v>0.29899999999999999</v>
      </c>
      <c r="J55" s="324"/>
      <c r="K55" s="1551" t="s">
        <v>278</v>
      </c>
      <c r="L55" s="1080">
        <v>45766</v>
      </c>
      <c r="M55" s="1080">
        <v>45772</v>
      </c>
      <c r="N55" s="1487" t="s">
        <v>1872</v>
      </c>
      <c r="O55" s="324"/>
      <c r="P55" s="1009" t="s">
        <v>197</v>
      </c>
    </row>
    <row r="56" spans="1:21">
      <c r="A56" s="324">
        <f t="shared" si="0"/>
        <v>49</v>
      </c>
      <c r="B56" s="622" t="s">
        <v>432</v>
      </c>
      <c r="C56" s="324"/>
      <c r="D56" s="324" t="s">
        <v>168</v>
      </c>
      <c r="E56" s="1010">
        <v>1.57</v>
      </c>
      <c r="F56" s="1010">
        <v>11.05</v>
      </c>
      <c r="G56" s="1010">
        <v>115.3</v>
      </c>
      <c r="H56" s="825">
        <v>0.91900000000000004</v>
      </c>
      <c r="I56" s="1206">
        <v>0.29899999999999999</v>
      </c>
      <c r="J56" s="324"/>
      <c r="K56" s="1551" t="s">
        <v>196</v>
      </c>
      <c r="L56" s="1080">
        <v>45769</v>
      </c>
      <c r="M56" s="1080">
        <v>45776</v>
      </c>
      <c r="N56" s="1487" t="s">
        <v>1288</v>
      </c>
      <c r="O56" s="324"/>
      <c r="P56" s="1009" t="s">
        <v>197</v>
      </c>
    </row>
    <row r="57" spans="1:21">
      <c r="A57" s="324">
        <f t="shared" si="0"/>
        <v>50</v>
      </c>
      <c r="B57" s="622" t="s">
        <v>268</v>
      </c>
      <c r="C57" s="324"/>
      <c r="D57" s="324" t="s">
        <v>228</v>
      </c>
      <c r="E57" s="1010">
        <v>1.86</v>
      </c>
      <c r="F57" s="1010">
        <v>12.47</v>
      </c>
      <c r="G57" s="1010">
        <v>134.69999999999999</v>
      </c>
      <c r="H57" s="825">
        <v>1.115</v>
      </c>
      <c r="I57" s="1010">
        <v>0.29899999999999999</v>
      </c>
      <c r="J57" s="324"/>
      <c r="K57" s="1551" t="s">
        <v>196</v>
      </c>
      <c r="L57" s="1080">
        <v>45770</v>
      </c>
      <c r="M57" s="1080">
        <v>45776</v>
      </c>
      <c r="N57" s="1487" t="s">
        <v>1103</v>
      </c>
      <c r="O57" s="324"/>
      <c r="P57" s="1009" t="s">
        <v>197</v>
      </c>
    </row>
    <row r="58" spans="1:21">
      <c r="A58" s="324">
        <f t="shared" si="0"/>
        <v>51</v>
      </c>
      <c r="B58" s="622" t="s">
        <v>213</v>
      </c>
      <c r="C58" s="324"/>
      <c r="D58" s="324" t="s">
        <v>168</v>
      </c>
      <c r="E58" s="1010">
        <v>1.57</v>
      </c>
      <c r="F58" s="1010">
        <v>11.05</v>
      </c>
      <c r="G58" s="1010">
        <v>115.3</v>
      </c>
      <c r="H58" s="825">
        <v>0.91900000000000004</v>
      </c>
      <c r="I58" s="1206">
        <v>0.29899999999999999</v>
      </c>
      <c r="J58" s="324"/>
      <c r="K58" s="1551" t="s">
        <v>196</v>
      </c>
      <c r="L58" s="1080">
        <v>45767</v>
      </c>
      <c r="M58" s="1080">
        <v>45776</v>
      </c>
      <c r="N58" s="1487" t="s">
        <v>1276</v>
      </c>
      <c r="O58" s="324"/>
      <c r="P58" s="1009" t="s">
        <v>197</v>
      </c>
    </row>
    <row r="59" spans="1:21" s="1305" customFormat="1">
      <c r="A59" s="1299">
        <f t="shared" si="0"/>
        <v>52</v>
      </c>
      <c r="B59" s="1299" t="s">
        <v>433</v>
      </c>
      <c r="C59" s="1299"/>
      <c r="D59" s="1299" t="s">
        <v>168</v>
      </c>
      <c r="E59" s="1300">
        <v>1.57</v>
      </c>
      <c r="F59" s="1300">
        <v>11.05</v>
      </c>
      <c r="G59" s="1300">
        <v>115.3</v>
      </c>
      <c r="H59" s="867">
        <v>0.91900000000000004</v>
      </c>
      <c r="I59" s="1301">
        <v>0.29899999999999999</v>
      </c>
      <c r="J59" s="1299"/>
      <c r="K59" s="1604" t="s">
        <v>196</v>
      </c>
      <c r="L59" s="1298">
        <v>45775</v>
      </c>
      <c r="M59" s="1298">
        <v>45782</v>
      </c>
      <c r="N59" s="1601" t="s">
        <v>1288</v>
      </c>
      <c r="O59" s="1299"/>
      <c r="P59" s="323" t="s">
        <v>197</v>
      </c>
      <c r="Q59" s="829"/>
      <c r="R59" s="829"/>
      <c r="S59" s="829"/>
      <c r="T59" s="829"/>
      <c r="U59" s="829"/>
    </row>
    <row r="60" spans="1:21">
      <c r="A60" s="324">
        <f t="shared" si="0"/>
        <v>53</v>
      </c>
      <c r="B60" s="622" t="s">
        <v>435</v>
      </c>
      <c r="C60" s="324"/>
      <c r="D60" s="324" t="s">
        <v>171</v>
      </c>
      <c r="E60" s="1010">
        <v>1.86</v>
      </c>
      <c r="F60" s="1010">
        <v>12.47</v>
      </c>
      <c r="G60" s="1010">
        <v>134.69999999999999</v>
      </c>
      <c r="H60" s="825">
        <v>1.115</v>
      </c>
      <c r="I60" s="1010">
        <v>0.29899999999999999</v>
      </c>
      <c r="J60" s="324"/>
      <c r="K60" s="1551" t="s">
        <v>196</v>
      </c>
      <c r="L60" s="1080">
        <v>45783</v>
      </c>
      <c r="M60" s="1080">
        <v>45792</v>
      </c>
      <c r="N60" s="1487" t="s">
        <v>1288</v>
      </c>
      <c r="O60" s="324"/>
      <c r="P60" s="1009" t="s">
        <v>197</v>
      </c>
    </row>
    <row r="61" spans="1:21">
      <c r="A61" s="324">
        <f t="shared" si="0"/>
        <v>54</v>
      </c>
      <c r="B61" s="622" t="s">
        <v>421</v>
      </c>
      <c r="C61" s="324"/>
      <c r="D61" s="324" t="s">
        <v>228</v>
      </c>
      <c r="E61" s="1010">
        <v>1.86</v>
      </c>
      <c r="F61" s="1010">
        <v>12.47</v>
      </c>
      <c r="G61" s="1010">
        <v>134.69999999999999</v>
      </c>
      <c r="H61" s="825">
        <v>1.115</v>
      </c>
      <c r="I61" s="1010">
        <v>0.29899999999999999</v>
      </c>
      <c r="J61" s="324"/>
      <c r="K61" s="1551" t="s">
        <v>196</v>
      </c>
      <c r="L61" s="1080">
        <v>45781</v>
      </c>
      <c r="M61" s="1080">
        <v>45795</v>
      </c>
      <c r="N61" s="1487" t="s">
        <v>1276</v>
      </c>
      <c r="O61" s="324"/>
      <c r="P61" s="1009" t="s">
        <v>197</v>
      </c>
    </row>
    <row r="62" spans="1:21">
      <c r="A62" s="324">
        <f t="shared" si="0"/>
        <v>55</v>
      </c>
      <c r="B62" s="622" t="s">
        <v>257</v>
      </c>
      <c r="C62" s="324"/>
      <c r="D62" s="324" t="s">
        <v>228</v>
      </c>
      <c r="E62" s="1010">
        <v>1.86</v>
      </c>
      <c r="F62" s="1010">
        <v>12.47</v>
      </c>
      <c r="G62" s="1010">
        <v>134.69999999999999</v>
      </c>
      <c r="H62" s="825">
        <v>1.115</v>
      </c>
      <c r="I62" s="1010">
        <v>0.29899999999999999</v>
      </c>
      <c r="J62" s="324"/>
      <c r="K62" s="1551" t="s">
        <v>196</v>
      </c>
      <c r="L62" s="1080">
        <v>45790</v>
      </c>
      <c r="M62" s="1080">
        <v>45798</v>
      </c>
      <c r="N62" s="1487" t="s">
        <v>1103</v>
      </c>
      <c r="O62" s="324"/>
      <c r="P62" s="1009" t="s">
        <v>197</v>
      </c>
    </row>
    <row r="63" spans="1:21">
      <c r="A63" s="324">
        <f t="shared" si="0"/>
        <v>56</v>
      </c>
      <c r="B63" s="622" t="s">
        <v>1297</v>
      </c>
      <c r="C63" s="324"/>
      <c r="D63" s="324" t="s">
        <v>101</v>
      </c>
      <c r="E63" s="324">
        <v>1.6</v>
      </c>
      <c r="F63" s="324">
        <v>13.13</v>
      </c>
      <c r="G63" s="324">
        <v>87.25</v>
      </c>
      <c r="H63" s="324">
        <v>1.3740000000000001</v>
      </c>
      <c r="I63" s="324">
        <v>0.501</v>
      </c>
      <c r="J63" s="324"/>
      <c r="K63" s="1551" t="s">
        <v>196</v>
      </c>
      <c r="L63" s="1080">
        <v>45784</v>
      </c>
      <c r="M63" s="1080">
        <v>45800</v>
      </c>
      <c r="N63" s="1487" t="s">
        <v>1872</v>
      </c>
      <c r="O63" s="324"/>
      <c r="P63" s="1009" t="s">
        <v>197</v>
      </c>
    </row>
    <row r="64" spans="1:21">
      <c r="A64" s="324">
        <f t="shared" si="0"/>
        <v>57</v>
      </c>
      <c r="B64" s="622" t="s">
        <v>1313</v>
      </c>
      <c r="C64" s="324"/>
      <c r="D64" s="324" t="s">
        <v>171</v>
      </c>
      <c r="E64" s="1010">
        <v>1.86</v>
      </c>
      <c r="F64" s="1010">
        <v>12.47</v>
      </c>
      <c r="G64" s="1010">
        <v>134.69999999999999</v>
      </c>
      <c r="H64" s="825">
        <v>1.115</v>
      </c>
      <c r="I64" s="1010">
        <v>0.29899999999999999</v>
      </c>
      <c r="J64" s="324"/>
      <c r="K64" s="1551" t="s">
        <v>196</v>
      </c>
      <c r="L64" s="1080">
        <v>45795</v>
      </c>
      <c r="M64" s="1080">
        <v>45802</v>
      </c>
      <c r="N64" s="1487" t="s">
        <v>1276</v>
      </c>
      <c r="O64" s="324"/>
      <c r="P64" s="1009" t="s">
        <v>197</v>
      </c>
    </row>
    <row r="65" spans="1:21">
      <c r="A65" s="324">
        <f t="shared" si="0"/>
        <v>58</v>
      </c>
      <c r="B65" s="622" t="s">
        <v>712</v>
      </c>
      <c r="C65" s="324"/>
      <c r="D65" s="324" t="s">
        <v>111</v>
      </c>
      <c r="E65" s="324">
        <f>1.81+1.12</f>
        <v>2.93</v>
      </c>
      <c r="F65" s="324">
        <f>8.16+12.18</f>
        <v>20.34</v>
      </c>
      <c r="G65" s="324">
        <f>79.95+144.9</f>
        <v>224.85000000000002</v>
      </c>
      <c r="H65" s="324">
        <f>1.476+1.188</f>
        <v>2.6639999999999997</v>
      </c>
      <c r="I65" s="324">
        <f>(265.195+236.256)/1000</f>
        <v>0.50145099999999998</v>
      </c>
      <c r="J65" s="324"/>
      <c r="K65" s="1551" t="s">
        <v>196</v>
      </c>
      <c r="L65" s="1080">
        <v>45793</v>
      </c>
      <c r="M65" s="1080">
        <v>45805</v>
      </c>
      <c r="N65" s="1487" t="s">
        <v>1288</v>
      </c>
      <c r="O65" s="324"/>
      <c r="P65" s="1009" t="s">
        <v>197</v>
      </c>
    </row>
    <row r="66" spans="1:21">
      <c r="A66" s="324">
        <f t="shared" si="0"/>
        <v>59</v>
      </c>
      <c r="B66" s="622" t="s">
        <v>407</v>
      </c>
      <c r="C66" s="324"/>
      <c r="D66" s="324" t="s">
        <v>101</v>
      </c>
      <c r="E66" s="324">
        <v>1.6</v>
      </c>
      <c r="F66" s="324">
        <v>13.13</v>
      </c>
      <c r="G66" s="324">
        <v>87.25</v>
      </c>
      <c r="H66" s="324">
        <v>1.3740000000000001</v>
      </c>
      <c r="I66" s="324">
        <v>0.501</v>
      </c>
      <c r="J66" s="324"/>
      <c r="K66" s="1551" t="s">
        <v>278</v>
      </c>
      <c r="L66" s="1080">
        <v>45789</v>
      </c>
      <c r="M66" s="1080">
        <v>45806</v>
      </c>
      <c r="N66" s="1487" t="s">
        <v>1321</v>
      </c>
      <c r="O66" s="324"/>
      <c r="P66" s="1009" t="s">
        <v>197</v>
      </c>
    </row>
    <row r="67" spans="1:21">
      <c r="A67" s="324">
        <f t="shared" si="0"/>
        <v>60</v>
      </c>
      <c r="B67" s="622" t="s">
        <v>269</v>
      </c>
      <c r="C67" s="324"/>
      <c r="D67" s="324" t="s">
        <v>228</v>
      </c>
      <c r="E67" s="1010">
        <v>1.86</v>
      </c>
      <c r="F67" s="1010">
        <v>12.47</v>
      </c>
      <c r="G67" s="1010">
        <v>134.69999999999999</v>
      </c>
      <c r="H67" s="825">
        <v>1.115</v>
      </c>
      <c r="I67" s="1010">
        <v>0.29899999999999999</v>
      </c>
      <c r="J67" s="324"/>
      <c r="K67" s="1551" t="s">
        <v>196</v>
      </c>
      <c r="L67" s="1080">
        <v>45779</v>
      </c>
      <c r="M67" s="1080">
        <v>45808</v>
      </c>
      <c r="N67" s="1689" t="s">
        <v>1103</v>
      </c>
      <c r="O67" s="324"/>
      <c r="P67" s="1009" t="s">
        <v>197</v>
      </c>
    </row>
    <row r="68" spans="1:21" s="1305" customFormat="1">
      <c r="A68" s="1299">
        <f t="shared" si="0"/>
        <v>61</v>
      </c>
      <c r="B68" s="1299" t="s">
        <v>255</v>
      </c>
      <c r="C68" s="1299"/>
      <c r="D68" s="1299" t="s">
        <v>168</v>
      </c>
      <c r="E68" s="1300">
        <v>1.57</v>
      </c>
      <c r="F68" s="1300">
        <v>11.05</v>
      </c>
      <c r="G68" s="1300">
        <v>115.3</v>
      </c>
      <c r="H68" s="867">
        <v>0.91900000000000004</v>
      </c>
      <c r="I68" s="1301">
        <v>0.29899999999999999</v>
      </c>
      <c r="J68" s="1299"/>
      <c r="K68" s="1604" t="s">
        <v>196</v>
      </c>
      <c r="L68" s="1298">
        <v>45799</v>
      </c>
      <c r="M68" s="1298">
        <v>45812</v>
      </c>
      <c r="N68" s="1601" t="s">
        <v>1103</v>
      </c>
      <c r="O68" s="1299"/>
      <c r="P68" s="323" t="s">
        <v>197</v>
      </c>
      <c r="Q68" s="829"/>
      <c r="R68" s="829"/>
      <c r="S68" s="829"/>
      <c r="T68" s="829"/>
      <c r="U68" s="829"/>
    </row>
    <row r="69" spans="1:21">
      <c r="A69" s="324">
        <f t="shared" si="0"/>
        <v>62</v>
      </c>
      <c r="B69" s="622" t="s">
        <v>463</v>
      </c>
      <c r="C69" s="324"/>
      <c r="D69" s="622" t="s">
        <v>228</v>
      </c>
      <c r="E69" s="1010">
        <v>1.86</v>
      </c>
      <c r="F69" s="1010">
        <v>12.47</v>
      </c>
      <c r="G69" s="1010">
        <v>134.69999999999999</v>
      </c>
      <c r="H69" s="825">
        <v>1.115</v>
      </c>
      <c r="I69" s="1010">
        <v>0.29899999999999999</v>
      </c>
      <c r="J69" s="622"/>
      <c r="K69" s="1551" t="s">
        <v>196</v>
      </c>
      <c r="L69" s="1079">
        <v>45807</v>
      </c>
      <c r="M69" s="1079">
        <v>45813</v>
      </c>
      <c r="N69" s="1487" t="s">
        <v>1355</v>
      </c>
      <c r="O69" s="324"/>
      <c r="P69" s="1009" t="s">
        <v>197</v>
      </c>
    </row>
    <row r="70" spans="1:21">
      <c r="A70" s="324">
        <f t="shared" si="0"/>
        <v>63</v>
      </c>
      <c r="B70" s="622" t="s">
        <v>1320</v>
      </c>
      <c r="C70" s="324"/>
      <c r="D70" s="622" t="s">
        <v>101</v>
      </c>
      <c r="E70" s="324">
        <v>1.6</v>
      </c>
      <c r="F70" s="324">
        <v>13.13</v>
      </c>
      <c r="G70" s="324">
        <v>87.25</v>
      </c>
      <c r="H70" s="324">
        <v>1.3740000000000001</v>
      </c>
      <c r="I70" s="324">
        <v>0.501</v>
      </c>
      <c r="J70" s="622"/>
      <c r="K70" s="1551" t="s">
        <v>278</v>
      </c>
      <c r="L70" s="1079">
        <v>45805</v>
      </c>
      <c r="M70" s="1079">
        <v>45814</v>
      </c>
      <c r="N70" s="1487" t="s">
        <v>1276</v>
      </c>
      <c r="O70" s="324"/>
      <c r="P70" s="1009" t="s">
        <v>197</v>
      </c>
    </row>
    <row r="71" spans="1:21">
      <c r="A71" s="324">
        <f t="shared" si="0"/>
        <v>64</v>
      </c>
      <c r="B71" s="622" t="s">
        <v>1354</v>
      </c>
      <c r="C71" s="324"/>
      <c r="D71" s="622" t="s">
        <v>101</v>
      </c>
      <c r="E71" s="622">
        <v>1.6</v>
      </c>
      <c r="F71" s="622">
        <v>13.13</v>
      </c>
      <c r="G71" s="622">
        <v>87.25</v>
      </c>
      <c r="H71" s="622">
        <v>1.3740000000000001</v>
      </c>
      <c r="I71" s="622">
        <v>0.501</v>
      </c>
      <c r="J71" s="622"/>
      <c r="K71" s="1591" t="s">
        <v>196</v>
      </c>
      <c r="L71" s="1079">
        <v>45809</v>
      </c>
      <c r="M71" s="1079">
        <v>45815</v>
      </c>
      <c r="N71" s="1487" t="s">
        <v>1598</v>
      </c>
      <c r="O71" s="324"/>
      <c r="P71" s="1009" t="s">
        <v>197</v>
      </c>
    </row>
    <row r="72" spans="1:21">
      <c r="A72" s="324">
        <f t="shared" si="0"/>
        <v>65</v>
      </c>
      <c r="B72" s="622" t="s">
        <v>797</v>
      </c>
      <c r="C72" s="1299"/>
      <c r="D72" s="1299" t="s">
        <v>168</v>
      </c>
      <c r="E72" s="1589">
        <v>1.57</v>
      </c>
      <c r="F72" s="1589">
        <v>11.05</v>
      </c>
      <c r="G72" s="1589">
        <v>115.3</v>
      </c>
      <c r="H72" s="1590">
        <v>0.91900000000000004</v>
      </c>
      <c r="I72" s="1598">
        <v>0.29899999999999999</v>
      </c>
      <c r="J72" s="622"/>
      <c r="K72" s="1591" t="s">
        <v>196</v>
      </c>
      <c r="L72" s="1079">
        <v>45810</v>
      </c>
      <c r="M72" s="1079">
        <v>45816</v>
      </c>
      <c r="N72" s="1487" t="s">
        <v>1559</v>
      </c>
      <c r="O72" s="1299"/>
      <c r="P72" s="1009" t="s">
        <v>197</v>
      </c>
    </row>
    <row r="73" spans="1:21">
      <c r="A73" s="324">
        <f t="shared" ref="A73:A136" si="1">A72+1</f>
        <v>66</v>
      </c>
      <c r="B73" s="622" t="s">
        <v>379</v>
      </c>
      <c r="C73" s="324"/>
      <c r="D73" s="622" t="s">
        <v>168</v>
      </c>
      <c r="E73" s="1010">
        <v>1.57</v>
      </c>
      <c r="F73" s="1010">
        <v>11.05</v>
      </c>
      <c r="G73" s="1010">
        <v>115.3</v>
      </c>
      <c r="H73" s="825">
        <v>0.91900000000000004</v>
      </c>
      <c r="I73" s="1010">
        <v>0.29899999999999999</v>
      </c>
      <c r="J73" s="622"/>
      <c r="K73" s="1551" t="s">
        <v>196</v>
      </c>
      <c r="L73" s="1079">
        <v>45810</v>
      </c>
      <c r="M73" s="1079">
        <v>45818</v>
      </c>
      <c r="N73" s="1487" t="s">
        <v>1872</v>
      </c>
      <c r="O73" s="324"/>
      <c r="P73" s="1009" t="s">
        <v>197</v>
      </c>
    </row>
    <row r="74" spans="1:21">
      <c r="A74" s="324">
        <f t="shared" si="1"/>
        <v>67</v>
      </c>
      <c r="B74" s="622" t="s">
        <v>800</v>
      </c>
      <c r="C74" s="324"/>
      <c r="D74" s="622" t="s">
        <v>168</v>
      </c>
      <c r="E74" s="1010">
        <v>1.57</v>
      </c>
      <c r="F74" s="1010">
        <v>11.05</v>
      </c>
      <c r="G74" s="1010">
        <v>115.3</v>
      </c>
      <c r="H74" s="825">
        <v>0.91900000000000004</v>
      </c>
      <c r="I74" s="1206">
        <v>0.29899999999999999</v>
      </c>
      <c r="J74" s="622"/>
      <c r="K74" s="1551" t="s">
        <v>196</v>
      </c>
      <c r="L74" s="1079">
        <v>45812</v>
      </c>
      <c r="M74" s="1079">
        <v>45820</v>
      </c>
      <c r="N74" s="1487" t="s">
        <v>1869</v>
      </c>
      <c r="O74" s="324"/>
      <c r="P74" s="1009" t="s">
        <v>197</v>
      </c>
    </row>
    <row r="75" spans="1:21">
      <c r="A75" s="324">
        <f t="shared" si="1"/>
        <v>68</v>
      </c>
      <c r="B75" s="622" t="s">
        <v>1656</v>
      </c>
      <c r="C75" s="324"/>
      <c r="D75" s="622" t="s">
        <v>111</v>
      </c>
      <c r="E75" s="324">
        <f>1.81+1.12</f>
        <v>2.93</v>
      </c>
      <c r="F75" s="324">
        <f>8.16+12.18</f>
        <v>20.34</v>
      </c>
      <c r="G75" s="324">
        <f>79.95+144.9</f>
        <v>224.85000000000002</v>
      </c>
      <c r="H75" s="324">
        <f>1.476+1.188</f>
        <v>2.6639999999999997</v>
      </c>
      <c r="I75" s="1296">
        <f>(265.195+236.256)/1000</f>
        <v>0.50145099999999998</v>
      </c>
      <c r="J75" s="622"/>
      <c r="K75" s="1551" t="s">
        <v>196</v>
      </c>
      <c r="L75" s="1079">
        <v>45877</v>
      </c>
      <c r="M75" s="1079">
        <v>45820</v>
      </c>
      <c r="N75" s="1487" t="s">
        <v>1598</v>
      </c>
      <c r="O75" s="324"/>
      <c r="P75" s="1009" t="s">
        <v>197</v>
      </c>
    </row>
    <row r="76" spans="1:21">
      <c r="A76" s="324">
        <f t="shared" si="1"/>
        <v>69</v>
      </c>
      <c r="B76" s="622" t="s">
        <v>1356</v>
      </c>
      <c r="C76" s="324"/>
      <c r="D76" s="622" t="s">
        <v>129</v>
      </c>
      <c r="E76" s="324">
        <f>1.81+1.12</f>
        <v>2.93</v>
      </c>
      <c r="F76" s="324">
        <f>8.16+12.18</f>
        <v>20.34</v>
      </c>
      <c r="G76" s="324">
        <f>79.95+144.9</f>
        <v>224.85000000000002</v>
      </c>
      <c r="H76" s="324">
        <f>1.476+1.188</f>
        <v>2.6639999999999997</v>
      </c>
      <c r="I76" s="324">
        <f>(265.195+236.256)/1000</f>
        <v>0.50145099999999998</v>
      </c>
      <c r="J76" s="622"/>
      <c r="K76" s="1551" t="s">
        <v>196</v>
      </c>
      <c r="L76" s="1079">
        <v>45813</v>
      </c>
      <c r="M76" s="1079">
        <v>45823</v>
      </c>
      <c r="N76" s="1487" t="s">
        <v>1355</v>
      </c>
      <c r="O76" s="324"/>
      <c r="P76" s="1009" t="s">
        <v>197</v>
      </c>
    </row>
    <row r="77" spans="1:21">
      <c r="A77" s="324">
        <f t="shared" si="1"/>
        <v>70</v>
      </c>
      <c r="B77" s="622" t="s">
        <v>179</v>
      </c>
      <c r="C77" s="324"/>
      <c r="D77" s="622" t="s">
        <v>101</v>
      </c>
      <c r="E77" s="324">
        <v>1.6</v>
      </c>
      <c r="F77" s="324">
        <v>13.13</v>
      </c>
      <c r="G77" s="324">
        <v>87.25</v>
      </c>
      <c r="H77" s="324">
        <v>1.3740000000000001</v>
      </c>
      <c r="I77" s="324">
        <v>0.501</v>
      </c>
      <c r="J77" s="622"/>
      <c r="K77" s="1551" t="s">
        <v>196</v>
      </c>
      <c r="L77" s="1079">
        <v>45816</v>
      </c>
      <c r="M77" s="1079">
        <v>45823</v>
      </c>
      <c r="N77" s="1487" t="s">
        <v>1559</v>
      </c>
      <c r="O77" s="324"/>
      <c r="P77" s="1009" t="s">
        <v>197</v>
      </c>
    </row>
    <row r="78" spans="1:21">
      <c r="A78" s="324">
        <f t="shared" si="1"/>
        <v>71</v>
      </c>
      <c r="B78" s="622" t="s">
        <v>378</v>
      </c>
      <c r="C78" s="324"/>
      <c r="D78" s="622" t="s">
        <v>228</v>
      </c>
      <c r="E78" s="1010">
        <v>1.86</v>
      </c>
      <c r="F78" s="1010">
        <v>12.47</v>
      </c>
      <c r="G78" s="1010">
        <v>134.69999999999999</v>
      </c>
      <c r="H78" s="825">
        <v>1.115</v>
      </c>
      <c r="I78" s="1010">
        <v>0.29899999999999999</v>
      </c>
      <c r="J78" s="622"/>
      <c r="K78" s="1551" t="s">
        <v>196</v>
      </c>
      <c r="L78" s="1079">
        <v>45818</v>
      </c>
      <c r="M78" s="1079">
        <v>45823</v>
      </c>
      <c r="N78" s="1487" t="s">
        <v>1872</v>
      </c>
      <c r="O78" s="324"/>
      <c r="P78" s="1009" t="s">
        <v>197</v>
      </c>
    </row>
    <row r="79" spans="1:21">
      <c r="A79" s="324">
        <f t="shared" si="1"/>
        <v>72</v>
      </c>
      <c r="B79" s="622" t="s">
        <v>799</v>
      </c>
      <c r="C79" s="324"/>
      <c r="D79" s="622" t="s">
        <v>168</v>
      </c>
      <c r="E79" s="1010">
        <v>1.57</v>
      </c>
      <c r="F79" s="1010">
        <v>11.05</v>
      </c>
      <c r="G79" s="1010">
        <v>115.3</v>
      </c>
      <c r="H79" s="825">
        <v>0.91900000000000004</v>
      </c>
      <c r="I79" s="1010">
        <v>0.29899999999999999</v>
      </c>
      <c r="J79" s="622"/>
      <c r="K79" s="1551" t="s">
        <v>196</v>
      </c>
      <c r="L79" s="1079">
        <v>45821</v>
      </c>
      <c r="M79" s="1079">
        <v>45824</v>
      </c>
      <c r="N79" s="1487" t="s">
        <v>1870</v>
      </c>
      <c r="O79" s="324"/>
      <c r="P79" s="1009" t="s">
        <v>197</v>
      </c>
    </row>
    <row r="80" spans="1:21">
      <c r="A80" s="324">
        <f t="shared" si="1"/>
        <v>73</v>
      </c>
      <c r="B80" s="622" t="s">
        <v>145</v>
      </c>
      <c r="C80" s="324"/>
      <c r="D80" s="622" t="s">
        <v>101</v>
      </c>
      <c r="E80" s="324">
        <v>1.6</v>
      </c>
      <c r="F80" s="324">
        <v>13.13</v>
      </c>
      <c r="G80" s="324">
        <v>87.25</v>
      </c>
      <c r="H80" s="324">
        <v>1.3740000000000001</v>
      </c>
      <c r="I80" s="324">
        <v>0.501</v>
      </c>
      <c r="J80" s="622"/>
      <c r="K80" s="1551" t="s">
        <v>196</v>
      </c>
      <c r="L80" s="1079">
        <v>45821</v>
      </c>
      <c r="M80" s="1079">
        <v>45824</v>
      </c>
      <c r="N80" s="1487" t="s">
        <v>1598</v>
      </c>
      <c r="O80" s="324"/>
      <c r="P80" s="1009" t="s">
        <v>197</v>
      </c>
    </row>
    <row r="81" spans="1:21">
      <c r="A81" s="324">
        <f t="shared" si="1"/>
        <v>74</v>
      </c>
      <c r="B81" s="622" t="s">
        <v>143</v>
      </c>
      <c r="C81" s="324"/>
      <c r="D81" s="622" t="s">
        <v>118</v>
      </c>
      <c r="E81" s="622">
        <v>1.68</v>
      </c>
      <c r="F81" s="622">
        <v>12.41</v>
      </c>
      <c r="G81" s="622">
        <v>143.4</v>
      </c>
      <c r="H81" s="622">
        <v>1.728</v>
      </c>
      <c r="I81" s="622">
        <v>0.41399999999999998</v>
      </c>
      <c r="J81" s="622"/>
      <c r="K81" s="1551" t="s">
        <v>196</v>
      </c>
      <c r="L81" s="1079">
        <v>45824</v>
      </c>
      <c r="M81" s="1079">
        <v>45828</v>
      </c>
      <c r="N81" s="1487" t="s">
        <v>1598</v>
      </c>
      <c r="O81" s="324"/>
      <c r="P81" s="1009" t="s">
        <v>197</v>
      </c>
    </row>
    <row r="82" spans="1:21">
      <c r="A82" s="324">
        <f t="shared" si="1"/>
        <v>75</v>
      </c>
      <c r="B82" s="622" t="s">
        <v>796</v>
      </c>
      <c r="C82" s="324"/>
      <c r="D82" s="622" t="s">
        <v>168</v>
      </c>
      <c r="E82" s="1010">
        <v>1.57</v>
      </c>
      <c r="F82" s="1010">
        <v>11.05</v>
      </c>
      <c r="G82" s="1010">
        <v>115.3</v>
      </c>
      <c r="H82" s="825">
        <v>0.91900000000000004</v>
      </c>
      <c r="I82" s="1010">
        <v>0.29899999999999999</v>
      </c>
      <c r="J82" s="622"/>
      <c r="K82" s="1551" t="s">
        <v>196</v>
      </c>
      <c r="L82" s="1079">
        <v>45823</v>
      </c>
      <c r="M82" s="1079">
        <v>45829</v>
      </c>
      <c r="N82" s="1487" t="s">
        <v>1559</v>
      </c>
      <c r="O82" s="324"/>
      <c r="P82" s="1009" t="s">
        <v>197</v>
      </c>
    </row>
    <row r="83" spans="1:21">
      <c r="A83" s="324">
        <f t="shared" si="1"/>
        <v>76</v>
      </c>
      <c r="B83" s="622" t="s">
        <v>802</v>
      </c>
      <c r="C83" s="324"/>
      <c r="D83" s="622" t="s">
        <v>168</v>
      </c>
      <c r="E83" s="1010">
        <v>1.57</v>
      </c>
      <c r="F83" s="1010">
        <v>11.05</v>
      </c>
      <c r="G83" s="1010">
        <v>115.3</v>
      </c>
      <c r="H83" s="825">
        <v>0.91900000000000004</v>
      </c>
      <c r="I83" s="1010">
        <v>0.29899999999999999</v>
      </c>
      <c r="J83" s="622"/>
      <c r="K83" s="1551" t="s">
        <v>196</v>
      </c>
      <c r="L83" s="1079">
        <v>45823</v>
      </c>
      <c r="M83" s="1079">
        <v>45830</v>
      </c>
      <c r="N83" s="1487" t="s">
        <v>1871</v>
      </c>
      <c r="O83" s="324"/>
      <c r="P83" s="1009" t="s">
        <v>197</v>
      </c>
    </row>
    <row r="84" spans="1:21">
      <c r="A84" s="324">
        <f t="shared" si="1"/>
        <v>77</v>
      </c>
      <c r="B84" s="622" t="s">
        <v>401</v>
      </c>
      <c r="C84" s="324"/>
      <c r="D84" s="622" t="s">
        <v>105</v>
      </c>
      <c r="E84" s="622">
        <v>1.1200000000000001</v>
      </c>
      <c r="F84" s="622">
        <v>9.6300000000000008</v>
      </c>
      <c r="G84" s="622">
        <v>61.2</v>
      </c>
      <c r="H84" s="622">
        <v>1.865</v>
      </c>
      <c r="I84" s="622">
        <v>0.41299999999999998</v>
      </c>
      <c r="J84" s="622"/>
      <c r="K84" s="1551" t="s">
        <v>278</v>
      </c>
      <c r="L84" s="1079">
        <v>45824</v>
      </c>
      <c r="M84" s="1079">
        <v>45831</v>
      </c>
      <c r="N84" s="1487" t="s">
        <v>1276</v>
      </c>
      <c r="O84" s="324"/>
      <c r="P84" s="1009" t="s">
        <v>197</v>
      </c>
    </row>
    <row r="85" spans="1:21">
      <c r="A85" s="324">
        <f t="shared" si="1"/>
        <v>78</v>
      </c>
      <c r="B85" s="622" t="s">
        <v>795</v>
      </c>
      <c r="C85" s="324"/>
      <c r="D85" s="324" t="s">
        <v>168</v>
      </c>
      <c r="E85" s="1010">
        <v>1.57</v>
      </c>
      <c r="F85" s="1010">
        <v>11.05</v>
      </c>
      <c r="G85" s="1010">
        <v>115.3</v>
      </c>
      <c r="H85" s="825">
        <v>0.91900000000000004</v>
      </c>
      <c r="I85" s="1206">
        <v>0.29899999999999999</v>
      </c>
      <c r="J85" s="324"/>
      <c r="K85" s="1551" t="s">
        <v>196</v>
      </c>
      <c r="L85" s="1080">
        <v>45830</v>
      </c>
      <c r="M85" s="1080">
        <v>45833</v>
      </c>
      <c r="N85" s="1487" t="s">
        <v>1559</v>
      </c>
      <c r="O85" s="1299"/>
      <c r="P85" s="1009" t="s">
        <v>197</v>
      </c>
    </row>
    <row r="86" spans="1:21">
      <c r="A86" s="324">
        <f t="shared" si="1"/>
        <v>79</v>
      </c>
      <c r="B86" s="622" t="s">
        <v>798</v>
      </c>
      <c r="C86" s="324"/>
      <c r="D86" s="324" t="s">
        <v>168</v>
      </c>
      <c r="E86" s="1010">
        <v>1.57</v>
      </c>
      <c r="F86" s="1010">
        <v>11.05</v>
      </c>
      <c r="G86" s="1010">
        <v>115.3</v>
      </c>
      <c r="H86" s="825">
        <v>0.91900000000000004</v>
      </c>
      <c r="I86" s="1206">
        <v>0.29899999999999999</v>
      </c>
      <c r="J86" s="324"/>
      <c r="K86" s="1551" t="s">
        <v>196</v>
      </c>
      <c r="L86" s="1080">
        <v>45830</v>
      </c>
      <c r="M86" s="1080">
        <v>45833</v>
      </c>
      <c r="N86" s="1487" t="s">
        <v>1869</v>
      </c>
      <c r="O86" s="1299"/>
      <c r="P86" s="1009" t="s">
        <v>197</v>
      </c>
    </row>
    <row r="87" spans="1:21">
      <c r="A87" s="324">
        <f t="shared" si="1"/>
        <v>80</v>
      </c>
      <c r="B87" s="1205" t="s">
        <v>1480</v>
      </c>
      <c r="C87" s="827"/>
      <c r="D87" s="827" t="s">
        <v>105</v>
      </c>
      <c r="E87" s="622">
        <v>1.68</v>
      </c>
      <c r="F87" s="622">
        <v>12.41</v>
      </c>
      <c r="G87" s="622">
        <v>143.4</v>
      </c>
      <c r="H87" s="622">
        <v>1.728</v>
      </c>
      <c r="I87" s="622">
        <v>0.41399999999999998</v>
      </c>
      <c r="J87" s="827"/>
      <c r="K87" s="1552" t="s">
        <v>196</v>
      </c>
      <c r="L87" s="1081">
        <v>45828</v>
      </c>
      <c r="M87" s="1597">
        <v>45834</v>
      </c>
      <c r="N87" s="1487" t="s">
        <v>1598</v>
      </c>
      <c r="O87" s="827"/>
      <c r="P87" s="1009" t="s">
        <v>197</v>
      </c>
    </row>
    <row r="88" spans="1:21">
      <c r="A88" s="324">
        <f t="shared" si="1"/>
        <v>81</v>
      </c>
      <c r="B88" s="622" t="s">
        <v>1289</v>
      </c>
      <c r="C88" s="324"/>
      <c r="D88" s="324" t="s">
        <v>111</v>
      </c>
      <c r="E88" s="324">
        <f>1.81+1.12</f>
        <v>2.93</v>
      </c>
      <c r="F88" s="324">
        <f>8.16+12.18</f>
        <v>20.34</v>
      </c>
      <c r="G88" s="324">
        <f>79.95+144.9</f>
        <v>224.85000000000002</v>
      </c>
      <c r="H88" s="324">
        <f>1.476+1.188</f>
        <v>2.6639999999999997</v>
      </c>
      <c r="I88" s="324">
        <f>(265.195+236.256)/1000</f>
        <v>0.50145099999999998</v>
      </c>
      <c r="J88" s="324"/>
      <c r="K88" s="1551" t="s">
        <v>196</v>
      </c>
      <c r="L88" s="1080">
        <v>45825</v>
      </c>
      <c r="M88" s="1080">
        <v>45835</v>
      </c>
      <c r="N88" s="1487" t="s">
        <v>1872</v>
      </c>
      <c r="O88" s="1299"/>
      <c r="P88" s="1009" t="s">
        <v>197</v>
      </c>
    </row>
    <row r="89" spans="1:21">
      <c r="A89" s="324">
        <f t="shared" si="1"/>
        <v>82</v>
      </c>
      <c r="B89" s="622" t="s">
        <v>1358</v>
      </c>
      <c r="C89" s="324"/>
      <c r="D89" s="324" t="s">
        <v>101</v>
      </c>
      <c r="E89" s="324">
        <v>1.6</v>
      </c>
      <c r="F89" s="324">
        <v>13.13</v>
      </c>
      <c r="G89" s="324">
        <v>87.25</v>
      </c>
      <c r="H89" s="324">
        <v>1.3740000000000001</v>
      </c>
      <c r="I89" s="324">
        <v>0.501</v>
      </c>
      <c r="J89" s="324"/>
      <c r="K89" s="1551" t="s">
        <v>196</v>
      </c>
      <c r="L89" s="1080">
        <v>45818</v>
      </c>
      <c r="M89" s="1080">
        <v>45838</v>
      </c>
      <c r="N89" s="1487" t="s">
        <v>1359</v>
      </c>
      <c r="O89" s="1299"/>
      <c r="P89" s="1009" t="s">
        <v>197</v>
      </c>
    </row>
    <row r="90" spans="1:21">
      <c r="A90" s="324">
        <f t="shared" si="1"/>
        <v>83</v>
      </c>
      <c r="B90" s="622" t="s">
        <v>794</v>
      </c>
      <c r="C90" s="324"/>
      <c r="D90" s="324" t="s">
        <v>171</v>
      </c>
      <c r="E90" s="1010">
        <v>1.86</v>
      </c>
      <c r="F90" s="1010">
        <v>12.47</v>
      </c>
      <c r="G90" s="1010">
        <v>134.69999999999999</v>
      </c>
      <c r="H90" s="825">
        <v>1.115</v>
      </c>
      <c r="I90" s="1010">
        <v>0.29899999999999999</v>
      </c>
      <c r="J90" s="324"/>
      <c r="K90" s="1551" t="s">
        <v>196</v>
      </c>
      <c r="L90" s="1080">
        <v>45833</v>
      </c>
      <c r="M90" s="1080">
        <v>45838</v>
      </c>
      <c r="N90" s="1487" t="s">
        <v>1559</v>
      </c>
      <c r="O90" s="324"/>
      <c r="P90" s="1009" t="s">
        <v>197</v>
      </c>
    </row>
    <row r="91" spans="1:21">
      <c r="A91" s="324">
        <f t="shared" si="1"/>
        <v>84</v>
      </c>
      <c r="B91" s="622" t="s">
        <v>803</v>
      </c>
      <c r="C91" s="324"/>
      <c r="D91" s="324" t="s">
        <v>168</v>
      </c>
      <c r="E91" s="1010">
        <v>1.57</v>
      </c>
      <c r="F91" s="1010">
        <v>11.05</v>
      </c>
      <c r="G91" s="1010">
        <v>115.3</v>
      </c>
      <c r="H91" s="825">
        <v>0.91900000000000004</v>
      </c>
      <c r="I91" s="1010">
        <v>0.29899999999999999</v>
      </c>
      <c r="J91" s="324"/>
      <c r="K91" s="1551" t="s">
        <v>196</v>
      </c>
      <c r="L91" s="1080">
        <v>45833</v>
      </c>
      <c r="M91" s="1080">
        <v>45838</v>
      </c>
      <c r="N91" s="1487" t="s">
        <v>1871</v>
      </c>
      <c r="O91" s="324"/>
      <c r="P91" s="1009" t="s">
        <v>197</v>
      </c>
    </row>
    <row r="92" spans="1:21">
      <c r="A92" s="324">
        <f t="shared" si="1"/>
        <v>85</v>
      </c>
      <c r="B92" s="622" t="s">
        <v>358</v>
      </c>
      <c r="C92" s="324"/>
      <c r="D92" s="324" t="s">
        <v>171</v>
      </c>
      <c r="E92" s="1010">
        <v>1.86</v>
      </c>
      <c r="F92" s="1010">
        <v>12.47</v>
      </c>
      <c r="G92" s="1010">
        <v>134.69999999999999</v>
      </c>
      <c r="H92" s="825">
        <v>1.115</v>
      </c>
      <c r="I92" s="1010">
        <v>0.29899999999999999</v>
      </c>
      <c r="J92" s="324"/>
      <c r="K92" s="1551" t="s">
        <v>196</v>
      </c>
      <c r="L92" s="1080">
        <v>45833</v>
      </c>
      <c r="M92" s="1079">
        <v>45838</v>
      </c>
      <c r="N92" s="1487" t="s">
        <v>1598</v>
      </c>
      <c r="O92" s="1299"/>
      <c r="P92" s="1009" t="s">
        <v>197</v>
      </c>
    </row>
    <row r="93" spans="1:21" s="1305" customFormat="1">
      <c r="A93" s="1299">
        <f t="shared" si="1"/>
        <v>86</v>
      </c>
      <c r="B93" s="1299" t="s">
        <v>398</v>
      </c>
      <c r="C93" s="1299"/>
      <c r="D93" s="1299" t="s">
        <v>105</v>
      </c>
      <c r="E93" s="1299">
        <v>1.1200000000000001</v>
      </c>
      <c r="F93" s="1299">
        <v>9.6300000000000008</v>
      </c>
      <c r="G93" s="1299">
        <v>61.2</v>
      </c>
      <c r="H93" s="1299">
        <v>1.865</v>
      </c>
      <c r="I93" s="1299">
        <v>0.41299999999999998</v>
      </c>
      <c r="J93" s="1299"/>
      <c r="K93" s="1604" t="s">
        <v>278</v>
      </c>
      <c r="L93" s="1298">
        <v>45831</v>
      </c>
      <c r="M93" s="1298">
        <v>45842</v>
      </c>
      <c r="N93" s="1601" t="s">
        <v>1651</v>
      </c>
      <c r="O93" s="1299"/>
      <c r="P93" s="323" t="s">
        <v>197</v>
      </c>
      <c r="Q93" s="829"/>
      <c r="R93" s="829"/>
      <c r="S93" s="829"/>
      <c r="T93" s="829"/>
      <c r="U93" s="829"/>
    </row>
    <row r="94" spans="1:21">
      <c r="A94" s="324">
        <f t="shared" si="1"/>
        <v>87</v>
      </c>
      <c r="B94" s="622" t="s">
        <v>806</v>
      </c>
      <c r="C94" s="324"/>
      <c r="D94" s="324" t="s">
        <v>168</v>
      </c>
      <c r="E94" s="1010">
        <v>1.57</v>
      </c>
      <c r="F94" s="1010">
        <v>11.05</v>
      </c>
      <c r="G94" s="1010">
        <v>115.3</v>
      </c>
      <c r="H94" s="825">
        <v>0.91900000000000004</v>
      </c>
      <c r="I94" s="1206">
        <v>0.29899999999999999</v>
      </c>
      <c r="J94" s="324"/>
      <c r="K94" s="1551" t="s">
        <v>196</v>
      </c>
      <c r="L94" s="1080">
        <v>45835</v>
      </c>
      <c r="M94" s="1080">
        <v>45843</v>
      </c>
      <c r="N94" s="1487" t="s">
        <v>1869</v>
      </c>
      <c r="O94" s="324"/>
      <c r="P94" s="1009" t="s">
        <v>197</v>
      </c>
    </row>
    <row r="95" spans="1:21">
      <c r="A95" s="324">
        <f t="shared" si="1"/>
        <v>88</v>
      </c>
      <c r="B95" s="1205" t="s">
        <v>713</v>
      </c>
      <c r="C95" s="827"/>
      <c r="D95" s="827" t="s">
        <v>114</v>
      </c>
      <c r="E95" s="324">
        <v>1.6</v>
      </c>
      <c r="F95" s="324">
        <v>13.13</v>
      </c>
      <c r="G95" s="324">
        <v>87.25</v>
      </c>
      <c r="H95" s="324">
        <v>1.3740000000000001</v>
      </c>
      <c r="I95" s="324">
        <v>0.501</v>
      </c>
      <c r="J95" s="827"/>
      <c r="K95" s="1552" t="s">
        <v>196</v>
      </c>
      <c r="L95" s="1081">
        <v>45833</v>
      </c>
      <c r="M95" s="1080">
        <v>45844</v>
      </c>
      <c r="N95" s="1487" t="s">
        <v>1276</v>
      </c>
      <c r="O95" s="1302"/>
      <c r="P95" s="1009" t="s">
        <v>197</v>
      </c>
    </row>
    <row r="96" spans="1:21">
      <c r="A96" s="324">
        <f t="shared" si="1"/>
        <v>89</v>
      </c>
      <c r="B96" s="622" t="s">
        <v>1555</v>
      </c>
      <c r="C96" s="324"/>
      <c r="D96" s="324" t="s">
        <v>101</v>
      </c>
      <c r="E96" s="324">
        <v>1.6</v>
      </c>
      <c r="F96" s="324">
        <v>13.13</v>
      </c>
      <c r="G96" s="324">
        <v>87.25</v>
      </c>
      <c r="H96" s="324">
        <v>1.3740000000000001</v>
      </c>
      <c r="I96" s="324">
        <v>0.501</v>
      </c>
      <c r="J96" s="324"/>
      <c r="K96" s="1551" t="s">
        <v>196</v>
      </c>
      <c r="L96" s="1080">
        <v>45841</v>
      </c>
      <c r="M96" s="1080">
        <v>45846</v>
      </c>
      <c r="N96" s="1487" t="s">
        <v>1559</v>
      </c>
      <c r="O96" s="324"/>
      <c r="P96" s="1009" t="s">
        <v>197</v>
      </c>
    </row>
    <row r="97" spans="1:16">
      <c r="A97" s="324">
        <f t="shared" si="1"/>
        <v>90</v>
      </c>
      <c r="B97" s="622" t="s">
        <v>804</v>
      </c>
      <c r="C97" s="324"/>
      <c r="D97" s="324" t="s">
        <v>168</v>
      </c>
      <c r="E97" s="1010">
        <v>1.57</v>
      </c>
      <c r="F97" s="1010">
        <v>11.05</v>
      </c>
      <c r="G97" s="1010">
        <v>115.3</v>
      </c>
      <c r="H97" s="825">
        <v>0.91900000000000004</v>
      </c>
      <c r="I97" s="1010">
        <v>0.29899999999999999</v>
      </c>
      <c r="J97" s="324"/>
      <c r="K97" s="1551" t="s">
        <v>196</v>
      </c>
      <c r="L97" s="1080">
        <v>45842</v>
      </c>
      <c r="M97" s="1080">
        <v>45846</v>
      </c>
      <c r="N97" s="1487" t="s">
        <v>1869</v>
      </c>
      <c r="O97" s="324"/>
      <c r="P97" s="1009" t="s">
        <v>197</v>
      </c>
    </row>
    <row r="98" spans="1:16">
      <c r="A98" s="324">
        <f t="shared" si="1"/>
        <v>91</v>
      </c>
      <c r="B98" s="622" t="s">
        <v>449</v>
      </c>
      <c r="C98" s="324"/>
      <c r="D98" s="324" t="s">
        <v>234</v>
      </c>
      <c r="E98" s="1010">
        <v>1.86</v>
      </c>
      <c r="F98" s="1010">
        <v>12.47</v>
      </c>
      <c r="G98" s="1010">
        <v>134.69999999999999</v>
      </c>
      <c r="H98" s="825">
        <v>1.115</v>
      </c>
      <c r="I98" s="1010">
        <v>0.29899999999999999</v>
      </c>
      <c r="J98" s="324"/>
      <c r="K98" s="1551" t="s">
        <v>196</v>
      </c>
      <c r="L98" s="1080">
        <v>45842</v>
      </c>
      <c r="M98" s="1080">
        <v>45848</v>
      </c>
      <c r="N98" s="1487" t="s">
        <v>1675</v>
      </c>
      <c r="O98" s="1299"/>
      <c r="P98" s="1009" t="s">
        <v>197</v>
      </c>
    </row>
    <row r="99" spans="1:16">
      <c r="A99" s="324">
        <f t="shared" si="1"/>
        <v>92</v>
      </c>
      <c r="B99" s="783" t="s">
        <v>805</v>
      </c>
      <c r="C99" s="324"/>
      <c r="D99" s="324" t="s">
        <v>168</v>
      </c>
      <c r="E99" s="1010">
        <v>1.57</v>
      </c>
      <c r="F99" s="1010">
        <v>11.05</v>
      </c>
      <c r="G99" s="1010">
        <v>115.3</v>
      </c>
      <c r="H99" s="825">
        <v>0.91900000000000004</v>
      </c>
      <c r="I99" s="1010">
        <v>0.29899999999999999</v>
      </c>
      <c r="J99" s="324"/>
      <c r="K99" s="1551" t="s">
        <v>196</v>
      </c>
      <c r="L99" s="1080">
        <v>45845</v>
      </c>
      <c r="M99" s="1080">
        <v>45848</v>
      </c>
      <c r="N99" s="1487" t="s">
        <v>1869</v>
      </c>
      <c r="O99" s="324"/>
      <c r="P99" s="1009" t="s">
        <v>197</v>
      </c>
    </row>
    <row r="100" spans="1:16">
      <c r="A100" s="324">
        <f t="shared" si="1"/>
        <v>93</v>
      </c>
      <c r="B100" s="622" t="s">
        <v>256</v>
      </c>
      <c r="C100" s="324"/>
      <c r="D100" s="324" t="s">
        <v>174</v>
      </c>
      <c r="E100" s="1010">
        <v>1.46</v>
      </c>
      <c r="F100" s="1010">
        <v>15.22</v>
      </c>
      <c r="G100" s="1010">
        <v>82</v>
      </c>
      <c r="H100" s="1010">
        <v>1.7230000000000001</v>
      </c>
      <c r="I100" s="1010">
        <f>0.162+0.414</f>
        <v>0.57599999999999996</v>
      </c>
      <c r="J100" s="324" t="s">
        <v>440</v>
      </c>
      <c r="K100" s="1551" t="s">
        <v>196</v>
      </c>
      <c r="L100" s="1080">
        <v>45836</v>
      </c>
      <c r="M100" s="1080">
        <v>45848</v>
      </c>
      <c r="N100" s="1487" t="s">
        <v>1873</v>
      </c>
      <c r="O100" s="1299"/>
      <c r="P100" s="1009" t="s">
        <v>197</v>
      </c>
    </row>
    <row r="101" spans="1:16">
      <c r="A101" s="324">
        <f t="shared" si="1"/>
        <v>94</v>
      </c>
      <c r="B101" s="783" t="s">
        <v>776</v>
      </c>
      <c r="C101" s="324"/>
      <c r="D101" s="324" t="s">
        <v>168</v>
      </c>
      <c r="E101" s="1010">
        <v>1.57</v>
      </c>
      <c r="F101" s="1010">
        <v>11.05</v>
      </c>
      <c r="G101" s="1010">
        <v>115.3</v>
      </c>
      <c r="H101" s="825">
        <v>0.91900000000000004</v>
      </c>
      <c r="I101" s="1010">
        <v>0.29899999999999999</v>
      </c>
      <c r="J101" s="324"/>
      <c r="K101" s="1551" t="s">
        <v>196</v>
      </c>
      <c r="L101" s="1080">
        <v>45845</v>
      </c>
      <c r="M101" s="1080">
        <v>45849</v>
      </c>
      <c r="N101" s="1487" t="s">
        <v>1873</v>
      </c>
      <c r="O101" s="324"/>
      <c r="P101" s="1009" t="s">
        <v>197</v>
      </c>
    </row>
    <row r="102" spans="1:16">
      <c r="A102" s="324">
        <f t="shared" si="1"/>
        <v>95</v>
      </c>
      <c r="B102" s="622" t="s">
        <v>154</v>
      </c>
      <c r="C102" s="324"/>
      <c r="D102" s="324" t="s">
        <v>153</v>
      </c>
      <c r="E102" s="324">
        <v>1.68</v>
      </c>
      <c r="F102" s="324">
        <v>12.41</v>
      </c>
      <c r="G102" s="324">
        <v>143.4</v>
      </c>
      <c r="H102" s="324">
        <v>1.728</v>
      </c>
      <c r="I102" s="324">
        <v>0.41399999999999998</v>
      </c>
      <c r="J102" s="324"/>
      <c r="K102" s="1551" t="s">
        <v>196</v>
      </c>
      <c r="L102" s="1080">
        <v>45835</v>
      </c>
      <c r="M102" s="1080">
        <v>45849</v>
      </c>
      <c r="N102" s="1487" t="s">
        <v>1651</v>
      </c>
      <c r="O102" s="324"/>
      <c r="P102" s="1009" t="s">
        <v>197</v>
      </c>
    </row>
    <row r="103" spans="1:16">
      <c r="A103" s="324">
        <f t="shared" si="1"/>
        <v>96</v>
      </c>
      <c r="B103" s="622" t="s">
        <v>807</v>
      </c>
      <c r="C103" s="324"/>
      <c r="D103" s="324" t="s">
        <v>168</v>
      </c>
      <c r="E103" s="1010">
        <v>1.57</v>
      </c>
      <c r="F103" s="1010">
        <v>11.05</v>
      </c>
      <c r="G103" s="1010">
        <v>115.3</v>
      </c>
      <c r="H103" s="825">
        <v>0.91900000000000004</v>
      </c>
      <c r="I103" s="1010">
        <v>0.29899999999999999</v>
      </c>
      <c r="J103" s="324"/>
      <c r="K103" s="1551" t="s">
        <v>196</v>
      </c>
      <c r="L103" s="1080">
        <v>45848</v>
      </c>
      <c r="M103" s="1080">
        <v>45850</v>
      </c>
      <c r="N103" s="1487" t="s">
        <v>1869</v>
      </c>
      <c r="O103" s="324"/>
      <c r="P103" s="1009" t="s">
        <v>197</v>
      </c>
    </row>
    <row r="104" spans="1:16">
      <c r="A104" s="324">
        <f t="shared" si="1"/>
        <v>97</v>
      </c>
      <c r="B104" s="783" t="s">
        <v>777</v>
      </c>
      <c r="C104" s="324"/>
      <c r="D104" s="324" t="s">
        <v>228</v>
      </c>
      <c r="E104" s="1010">
        <v>1.86</v>
      </c>
      <c r="F104" s="1010">
        <v>12.47</v>
      </c>
      <c r="G104" s="1010">
        <v>134.69999999999999</v>
      </c>
      <c r="H104" s="825">
        <v>1.115</v>
      </c>
      <c r="I104" s="1010">
        <v>0.29899999999999999</v>
      </c>
      <c r="J104" s="324"/>
      <c r="K104" s="1551" t="s">
        <v>196</v>
      </c>
      <c r="L104" s="1080">
        <v>45847</v>
      </c>
      <c r="M104" s="1080">
        <v>45851</v>
      </c>
      <c r="N104" s="1487" t="s">
        <v>1873</v>
      </c>
      <c r="O104" s="324"/>
      <c r="P104" s="1009" t="s">
        <v>197</v>
      </c>
    </row>
    <row r="105" spans="1:16">
      <c r="A105" s="324">
        <f t="shared" si="1"/>
        <v>98</v>
      </c>
      <c r="B105" s="622" t="s">
        <v>792</v>
      </c>
      <c r="C105" s="324"/>
      <c r="D105" s="324" t="s">
        <v>171</v>
      </c>
      <c r="E105" s="1010">
        <v>1.86</v>
      </c>
      <c r="F105" s="1010">
        <v>12.47</v>
      </c>
      <c r="G105" s="1010">
        <v>134.69999999999999</v>
      </c>
      <c r="H105" s="825">
        <v>1.115</v>
      </c>
      <c r="I105" s="1010">
        <v>0.29899999999999999</v>
      </c>
      <c r="J105" s="324"/>
      <c r="K105" s="1551" t="s">
        <v>196</v>
      </c>
      <c r="L105" s="1080">
        <v>45847</v>
      </c>
      <c r="M105" s="1080">
        <v>45851</v>
      </c>
      <c r="N105" s="1487" t="s">
        <v>1559</v>
      </c>
      <c r="O105" s="324"/>
      <c r="P105" s="1009" t="s">
        <v>197</v>
      </c>
    </row>
    <row r="106" spans="1:16">
      <c r="A106" s="324">
        <f t="shared" si="1"/>
        <v>99</v>
      </c>
      <c r="B106" s="622" t="s">
        <v>725</v>
      </c>
      <c r="C106" s="324"/>
      <c r="D106" s="324" t="s">
        <v>168</v>
      </c>
      <c r="E106" s="1010">
        <v>1.57</v>
      </c>
      <c r="F106" s="1010">
        <v>11.05</v>
      </c>
      <c r="G106" s="1010">
        <v>115.3</v>
      </c>
      <c r="H106" s="825">
        <v>0.91900000000000004</v>
      </c>
      <c r="I106" s="1010">
        <v>0.29899999999999999</v>
      </c>
      <c r="J106" s="324"/>
      <c r="K106" s="1551" t="s">
        <v>196</v>
      </c>
      <c r="L106" s="1080">
        <v>45842</v>
      </c>
      <c r="M106" s="1080">
        <v>45852</v>
      </c>
      <c r="N106" s="1487" t="s">
        <v>1655</v>
      </c>
      <c r="O106" s="324"/>
      <c r="P106" s="1009" t="s">
        <v>197</v>
      </c>
    </row>
    <row r="107" spans="1:16">
      <c r="A107" s="324">
        <f t="shared" si="1"/>
        <v>100</v>
      </c>
      <c r="B107" s="622" t="s">
        <v>751</v>
      </c>
      <c r="C107" s="324"/>
      <c r="D107" s="324" t="s">
        <v>171</v>
      </c>
      <c r="E107" s="1010">
        <v>1.86</v>
      </c>
      <c r="F107" s="1010">
        <v>12.47</v>
      </c>
      <c r="G107" s="1010">
        <v>134.69999999999999</v>
      </c>
      <c r="H107" s="825">
        <v>1.115</v>
      </c>
      <c r="I107" s="1010">
        <v>0.29899999999999999</v>
      </c>
      <c r="J107" s="324"/>
      <c r="K107" s="1551" t="s">
        <v>196</v>
      </c>
      <c r="L107" s="1080">
        <v>45848</v>
      </c>
      <c r="M107" s="1080">
        <v>45852</v>
      </c>
      <c r="N107" s="1487" t="s">
        <v>1598</v>
      </c>
      <c r="O107" s="324"/>
      <c r="P107" s="1009" t="s">
        <v>197</v>
      </c>
    </row>
    <row r="108" spans="1:16">
      <c r="A108" s="324">
        <f t="shared" si="1"/>
        <v>101</v>
      </c>
      <c r="B108" s="622" t="s">
        <v>808</v>
      </c>
      <c r="C108" s="324"/>
      <c r="D108" s="324" t="s">
        <v>168</v>
      </c>
      <c r="E108" s="1010">
        <v>1.57</v>
      </c>
      <c r="F108" s="1010">
        <v>11.05</v>
      </c>
      <c r="G108" s="1010">
        <v>115.3</v>
      </c>
      <c r="H108" s="825">
        <v>0.91900000000000004</v>
      </c>
      <c r="I108" s="1010">
        <v>0.29899999999999999</v>
      </c>
      <c r="J108" s="324"/>
      <c r="K108" s="1551" t="s">
        <v>196</v>
      </c>
      <c r="L108" s="1080">
        <v>45851</v>
      </c>
      <c r="M108" s="1080">
        <v>45853</v>
      </c>
      <c r="N108" s="1487" t="s">
        <v>1869</v>
      </c>
      <c r="O108" s="324"/>
      <c r="P108" s="1009" t="s">
        <v>197</v>
      </c>
    </row>
    <row r="109" spans="1:16">
      <c r="A109" s="324">
        <f t="shared" si="1"/>
        <v>102</v>
      </c>
      <c r="B109" s="783" t="s">
        <v>1579</v>
      </c>
      <c r="C109" s="324"/>
      <c r="D109" s="324" t="s">
        <v>153</v>
      </c>
      <c r="E109" s="324">
        <v>1.68</v>
      </c>
      <c r="F109" s="324">
        <v>12.41</v>
      </c>
      <c r="G109" s="324">
        <v>143.4</v>
      </c>
      <c r="H109" s="324">
        <v>1.728</v>
      </c>
      <c r="I109" s="324">
        <v>0.41399999999999998</v>
      </c>
      <c r="J109" s="324"/>
      <c r="K109" s="1551" t="s">
        <v>196</v>
      </c>
      <c r="L109" s="1080">
        <v>45847</v>
      </c>
      <c r="M109" s="1080">
        <v>45854</v>
      </c>
      <c r="N109" s="1487" t="s">
        <v>1276</v>
      </c>
      <c r="O109" s="324"/>
      <c r="P109" s="1009" t="s">
        <v>197</v>
      </c>
    </row>
    <row r="110" spans="1:16">
      <c r="A110" s="324">
        <f t="shared" si="1"/>
        <v>103</v>
      </c>
      <c r="B110" s="783" t="s">
        <v>1307</v>
      </c>
      <c r="C110" s="324"/>
      <c r="D110" s="324" t="s">
        <v>101</v>
      </c>
      <c r="E110" s="324">
        <v>1.6</v>
      </c>
      <c r="F110" s="324">
        <v>13.13</v>
      </c>
      <c r="G110" s="324">
        <v>87.25</v>
      </c>
      <c r="H110" s="324">
        <v>1.3740000000000001</v>
      </c>
      <c r="I110" s="324">
        <v>0.501</v>
      </c>
      <c r="J110" s="324"/>
      <c r="K110" s="1551" t="s">
        <v>196</v>
      </c>
      <c r="L110" s="1080">
        <v>45846</v>
      </c>
      <c r="M110" s="1080">
        <v>45854</v>
      </c>
      <c r="N110" s="1487" t="s">
        <v>1956</v>
      </c>
      <c r="O110" s="324"/>
      <c r="P110" s="1009" t="s">
        <v>197</v>
      </c>
    </row>
    <row r="111" spans="1:16">
      <c r="A111" s="324">
        <f t="shared" si="1"/>
        <v>104</v>
      </c>
      <c r="B111" s="622" t="s">
        <v>750</v>
      </c>
      <c r="C111" s="324"/>
      <c r="D111" s="324" t="s">
        <v>168</v>
      </c>
      <c r="E111" s="1010">
        <v>1.57</v>
      </c>
      <c r="F111" s="1010">
        <v>11.05</v>
      </c>
      <c r="G111" s="1010">
        <v>115.3</v>
      </c>
      <c r="H111" s="825">
        <v>0.91900000000000004</v>
      </c>
      <c r="I111" s="1010">
        <v>0.29899999999999999</v>
      </c>
      <c r="J111" s="324"/>
      <c r="K111" s="1551" t="s">
        <v>196</v>
      </c>
      <c r="L111" s="1080">
        <v>45852</v>
      </c>
      <c r="M111" s="1080">
        <v>45854</v>
      </c>
      <c r="N111" s="1487" t="s">
        <v>1598</v>
      </c>
      <c r="O111" s="324"/>
      <c r="P111" s="1009" t="s">
        <v>197</v>
      </c>
    </row>
    <row r="112" spans="1:16">
      <c r="A112" s="324">
        <f t="shared" si="1"/>
        <v>105</v>
      </c>
      <c r="B112" s="622" t="s">
        <v>790</v>
      </c>
      <c r="C112" s="324"/>
      <c r="D112" s="324" t="s">
        <v>168</v>
      </c>
      <c r="E112" s="1010">
        <v>1.57</v>
      </c>
      <c r="F112" s="1010">
        <v>11.05</v>
      </c>
      <c r="G112" s="1010">
        <v>115.3</v>
      </c>
      <c r="H112" s="825">
        <v>0.91900000000000004</v>
      </c>
      <c r="I112" s="1010">
        <v>0.29899999999999999</v>
      </c>
      <c r="J112" s="324"/>
      <c r="K112" s="1551" t="s">
        <v>196</v>
      </c>
      <c r="L112" s="1080">
        <v>45852</v>
      </c>
      <c r="M112" s="1080">
        <v>45854</v>
      </c>
      <c r="N112" s="1487" t="s">
        <v>1559</v>
      </c>
      <c r="O112" s="324"/>
      <c r="P112" s="1009" t="s">
        <v>197</v>
      </c>
    </row>
    <row r="113" spans="1:16">
      <c r="A113" s="324">
        <f t="shared" si="1"/>
        <v>106</v>
      </c>
      <c r="B113" s="622" t="s">
        <v>1601</v>
      </c>
      <c r="C113" s="324"/>
      <c r="D113" s="324" t="s">
        <v>123</v>
      </c>
      <c r="E113" s="1010">
        <v>2.0699999999999998</v>
      </c>
      <c r="F113" s="1010">
        <v>15.35</v>
      </c>
      <c r="G113" s="1010">
        <v>162.6</v>
      </c>
      <c r="H113" s="1010">
        <v>1.589</v>
      </c>
      <c r="I113" s="1010">
        <v>0.501</v>
      </c>
      <c r="J113" s="324"/>
      <c r="K113" s="1551" t="s">
        <v>196</v>
      </c>
      <c r="L113" s="1080">
        <v>45850</v>
      </c>
      <c r="M113" s="1080">
        <v>45855</v>
      </c>
      <c r="N113" s="1487" t="s">
        <v>1873</v>
      </c>
      <c r="O113" s="324"/>
      <c r="P113" s="1009" t="s">
        <v>197</v>
      </c>
    </row>
    <row r="114" spans="1:16">
      <c r="A114" s="324">
        <f t="shared" si="1"/>
        <v>107</v>
      </c>
      <c r="B114" s="783" t="s">
        <v>1594</v>
      </c>
      <c r="C114" s="324"/>
      <c r="D114" s="324" t="s">
        <v>1595</v>
      </c>
      <c r="E114" s="1010"/>
      <c r="F114" s="1010"/>
      <c r="G114" s="1010"/>
      <c r="H114" s="1010"/>
      <c r="I114" s="1010"/>
      <c r="J114" s="324"/>
      <c r="K114" s="1551" t="s">
        <v>196</v>
      </c>
      <c r="L114" s="1080">
        <v>45848</v>
      </c>
      <c r="M114" s="1080">
        <v>45856</v>
      </c>
      <c r="N114" s="1487" t="s">
        <v>1957</v>
      </c>
      <c r="O114" s="1011"/>
      <c r="P114" s="1009" t="s">
        <v>197</v>
      </c>
    </row>
    <row r="115" spans="1:16">
      <c r="A115" s="324">
        <f t="shared" si="1"/>
        <v>108</v>
      </c>
      <c r="B115" s="622" t="s">
        <v>809</v>
      </c>
      <c r="C115" s="324"/>
      <c r="D115" s="324" t="s">
        <v>168</v>
      </c>
      <c r="E115" s="1010">
        <v>1.57</v>
      </c>
      <c r="F115" s="1010">
        <v>11.05</v>
      </c>
      <c r="G115" s="1010">
        <v>115.3</v>
      </c>
      <c r="H115" s="1010">
        <v>0.91900000000000004</v>
      </c>
      <c r="I115" s="1010">
        <v>0.29899999999999999</v>
      </c>
      <c r="J115" s="324"/>
      <c r="K115" s="1551" t="s">
        <v>196</v>
      </c>
      <c r="L115" s="1080">
        <v>45853</v>
      </c>
      <c r="M115" s="1080">
        <v>45856</v>
      </c>
      <c r="N115" s="1487" t="s">
        <v>1869</v>
      </c>
      <c r="O115" s="1011"/>
      <c r="P115" s="1009" t="s">
        <v>197</v>
      </c>
    </row>
    <row r="116" spans="1:16">
      <c r="A116" s="324">
        <f t="shared" si="1"/>
        <v>109</v>
      </c>
      <c r="B116" s="622" t="s">
        <v>366</v>
      </c>
      <c r="C116" s="324"/>
      <c r="D116" s="324" t="s">
        <v>105</v>
      </c>
      <c r="E116" s="1010">
        <v>1.1200000000000001</v>
      </c>
      <c r="F116" s="1010">
        <v>9.6300000000000008</v>
      </c>
      <c r="G116" s="1010">
        <v>61.2</v>
      </c>
      <c r="H116" s="1010">
        <v>1.865</v>
      </c>
      <c r="I116" s="1010">
        <v>0.41299999999999998</v>
      </c>
      <c r="J116" s="324"/>
      <c r="K116" s="1551" t="s">
        <v>196</v>
      </c>
      <c r="L116" s="1080">
        <v>45846</v>
      </c>
      <c r="M116" s="1080">
        <v>45857</v>
      </c>
      <c r="N116" s="1487" t="s">
        <v>1586</v>
      </c>
      <c r="O116" s="1011"/>
      <c r="P116" s="1009" t="s">
        <v>197</v>
      </c>
    </row>
    <row r="117" spans="1:16">
      <c r="A117" s="324">
        <f t="shared" si="1"/>
        <v>110</v>
      </c>
      <c r="B117" s="622" t="s">
        <v>749</v>
      </c>
      <c r="C117" s="324"/>
      <c r="D117" s="324" t="s">
        <v>168</v>
      </c>
      <c r="E117" s="1010">
        <v>1.57</v>
      </c>
      <c r="F117" s="1010">
        <v>11.05</v>
      </c>
      <c r="G117" s="1010">
        <v>115.3</v>
      </c>
      <c r="H117" s="1010">
        <v>0.91900000000000004</v>
      </c>
      <c r="I117" s="1010">
        <v>0.29899999999999999</v>
      </c>
      <c r="J117" s="324"/>
      <c r="K117" s="1551" t="s">
        <v>196</v>
      </c>
      <c r="L117" s="1080">
        <v>45855</v>
      </c>
      <c r="M117" s="1080">
        <v>45859</v>
      </c>
      <c r="N117" s="1487" t="s">
        <v>1598</v>
      </c>
      <c r="P117" s="1009" t="s">
        <v>197</v>
      </c>
    </row>
    <row r="118" spans="1:16">
      <c r="A118" s="324">
        <f t="shared" si="1"/>
        <v>111</v>
      </c>
      <c r="B118" s="622" t="s">
        <v>1618</v>
      </c>
      <c r="C118" s="324"/>
      <c r="D118" s="324" t="s">
        <v>123</v>
      </c>
      <c r="E118" s="1010">
        <v>2.0699999999999998</v>
      </c>
      <c r="F118" s="1010">
        <v>15.35</v>
      </c>
      <c r="G118" s="1010">
        <v>162.6</v>
      </c>
      <c r="H118" s="1010">
        <v>1.589</v>
      </c>
      <c r="I118" s="1010">
        <v>0.501</v>
      </c>
      <c r="J118" s="324"/>
      <c r="K118" s="1551" t="s">
        <v>196</v>
      </c>
      <c r="L118" s="1080">
        <v>45855</v>
      </c>
      <c r="M118" s="1080">
        <v>45859</v>
      </c>
      <c r="N118" s="1487" t="s">
        <v>1873</v>
      </c>
      <c r="O118" s="1011"/>
      <c r="P118" s="1009" t="s">
        <v>197</v>
      </c>
    </row>
    <row r="119" spans="1:16">
      <c r="A119" s="324">
        <f t="shared" si="1"/>
        <v>112</v>
      </c>
      <c r="B119" s="622" t="s">
        <v>789</v>
      </c>
      <c r="C119" s="324"/>
      <c r="D119" s="324" t="s">
        <v>171</v>
      </c>
      <c r="E119" s="1010">
        <v>1.86</v>
      </c>
      <c r="F119" s="1010">
        <v>12.47</v>
      </c>
      <c r="G119" s="1010">
        <v>134.69999999999999</v>
      </c>
      <c r="H119" s="825">
        <v>1.115</v>
      </c>
      <c r="I119" s="1010">
        <v>0.29899999999999999</v>
      </c>
      <c r="J119" s="324"/>
      <c r="K119" s="1551" t="s">
        <v>196</v>
      </c>
      <c r="L119" s="1080">
        <v>45854</v>
      </c>
      <c r="M119" s="1080">
        <v>45859</v>
      </c>
      <c r="N119" s="1487" t="s">
        <v>1559</v>
      </c>
      <c r="O119" s="1011"/>
      <c r="P119" s="1009" t="s">
        <v>197</v>
      </c>
    </row>
    <row r="120" spans="1:16">
      <c r="A120" s="324">
        <f t="shared" si="1"/>
        <v>113</v>
      </c>
      <c r="B120" s="622" t="s">
        <v>810</v>
      </c>
      <c r="C120" s="324"/>
      <c r="D120" s="324" t="s">
        <v>168</v>
      </c>
      <c r="E120" s="1010">
        <v>1.57</v>
      </c>
      <c r="F120" s="1010">
        <v>11.05</v>
      </c>
      <c r="G120" s="1010">
        <v>115.3</v>
      </c>
      <c r="H120" s="825">
        <v>0.91900000000000004</v>
      </c>
      <c r="I120" s="1010">
        <v>0.29899999999999999</v>
      </c>
      <c r="J120" s="324"/>
      <c r="K120" s="1551" t="s">
        <v>196</v>
      </c>
      <c r="L120" s="1080">
        <v>45857</v>
      </c>
      <c r="M120" s="1080">
        <v>45861</v>
      </c>
      <c r="N120" s="1487" t="s">
        <v>1869</v>
      </c>
      <c r="O120" s="1011"/>
      <c r="P120" s="1009" t="s">
        <v>197</v>
      </c>
    </row>
    <row r="121" spans="1:16">
      <c r="A121" s="324">
        <f t="shared" si="1"/>
        <v>114</v>
      </c>
      <c r="B121" s="622" t="s">
        <v>852</v>
      </c>
      <c r="C121" s="324"/>
      <c r="D121" s="324" t="s">
        <v>123</v>
      </c>
      <c r="E121" s="1010">
        <v>2.0699999999999998</v>
      </c>
      <c r="F121" s="1010">
        <v>15.35</v>
      </c>
      <c r="G121" s="1010">
        <v>162.6</v>
      </c>
      <c r="H121" s="1010">
        <v>1.589</v>
      </c>
      <c r="I121" s="1010">
        <v>0.501</v>
      </c>
      <c r="J121" s="324"/>
      <c r="K121" s="1551" t="s">
        <v>196</v>
      </c>
      <c r="L121" s="1080">
        <v>45853</v>
      </c>
      <c r="M121" s="1080">
        <v>45862</v>
      </c>
      <c r="N121" s="1487" t="s">
        <v>1655</v>
      </c>
      <c r="O121" s="1011"/>
      <c r="P121" s="1009" t="s">
        <v>197</v>
      </c>
    </row>
    <row r="122" spans="1:16">
      <c r="A122" s="324">
        <f t="shared" si="1"/>
        <v>115</v>
      </c>
      <c r="B122" s="622" t="s">
        <v>169</v>
      </c>
      <c r="C122" s="324"/>
      <c r="D122" s="324" t="s">
        <v>168</v>
      </c>
      <c r="E122" s="1010">
        <v>1.57</v>
      </c>
      <c r="F122" s="1010">
        <v>11.05</v>
      </c>
      <c r="G122" s="1010">
        <v>115.3</v>
      </c>
      <c r="H122" s="825">
        <v>0.91900000000000004</v>
      </c>
      <c r="I122" s="1010">
        <v>0.29899999999999999</v>
      </c>
      <c r="J122" s="324"/>
      <c r="K122" s="1551" t="s">
        <v>196</v>
      </c>
      <c r="L122" s="1080">
        <v>45860</v>
      </c>
      <c r="M122" s="1080">
        <v>45862</v>
      </c>
      <c r="N122" s="1487" t="s">
        <v>1598</v>
      </c>
      <c r="O122" s="1011"/>
      <c r="P122" s="1009" t="s">
        <v>197</v>
      </c>
    </row>
    <row r="123" spans="1:16">
      <c r="A123" s="324">
        <f t="shared" si="1"/>
        <v>116</v>
      </c>
      <c r="B123" s="622" t="s">
        <v>152</v>
      </c>
      <c r="C123" s="324"/>
      <c r="D123" s="324" t="s">
        <v>153</v>
      </c>
      <c r="E123" s="324">
        <v>1.68</v>
      </c>
      <c r="F123" s="324">
        <v>12.41</v>
      </c>
      <c r="G123" s="324">
        <v>143.4</v>
      </c>
      <c r="H123" s="324">
        <v>1.728</v>
      </c>
      <c r="I123" s="324">
        <v>0.41399999999999998</v>
      </c>
      <c r="J123" s="324"/>
      <c r="K123" s="1551" t="s">
        <v>196</v>
      </c>
      <c r="L123" s="1080">
        <v>45851</v>
      </c>
      <c r="M123" s="1080">
        <v>45862</v>
      </c>
      <c r="N123" s="1487" t="s">
        <v>1651</v>
      </c>
      <c r="P123" s="1009" t="s">
        <v>197</v>
      </c>
    </row>
    <row r="124" spans="1:16">
      <c r="A124" s="324">
        <f t="shared" si="1"/>
        <v>117</v>
      </c>
      <c r="B124" s="622" t="s">
        <v>791</v>
      </c>
      <c r="C124" s="324"/>
      <c r="D124" s="324" t="s">
        <v>168</v>
      </c>
      <c r="E124" s="1010">
        <v>1.57</v>
      </c>
      <c r="F124" s="1010">
        <v>11.05</v>
      </c>
      <c r="G124" s="1010">
        <v>115.3</v>
      </c>
      <c r="H124" s="825">
        <v>0.91900000000000004</v>
      </c>
      <c r="I124" s="1010">
        <v>0.29899999999999999</v>
      </c>
      <c r="J124" s="324"/>
      <c r="K124" s="1551" t="s">
        <v>196</v>
      </c>
      <c r="L124" s="1080">
        <v>45860</v>
      </c>
      <c r="M124" s="1080">
        <v>45863</v>
      </c>
      <c r="N124" s="1487" t="s">
        <v>1559</v>
      </c>
      <c r="O124" s="1011"/>
      <c r="P124" s="1009" t="s">
        <v>197</v>
      </c>
    </row>
    <row r="125" spans="1:16">
      <c r="A125" s="324">
        <f t="shared" si="1"/>
        <v>118</v>
      </c>
      <c r="B125" s="622" t="s">
        <v>730</v>
      </c>
      <c r="C125" s="324"/>
      <c r="D125" s="324" t="s">
        <v>171</v>
      </c>
      <c r="E125" s="1010">
        <v>1.86</v>
      </c>
      <c r="F125" s="1010">
        <v>12.47</v>
      </c>
      <c r="G125" s="1010">
        <v>134.69999999999999</v>
      </c>
      <c r="H125" s="825">
        <v>1.115</v>
      </c>
      <c r="I125" s="1010">
        <v>0.29899999999999999</v>
      </c>
      <c r="J125" s="324"/>
      <c r="K125" s="1551" t="s">
        <v>196</v>
      </c>
      <c r="L125" s="1080">
        <v>45853</v>
      </c>
      <c r="M125" s="1080">
        <v>45864</v>
      </c>
      <c r="N125" s="1487" t="s">
        <v>1602</v>
      </c>
      <c r="O125" s="1011"/>
      <c r="P125" s="1009" t="s">
        <v>197</v>
      </c>
    </row>
    <row r="126" spans="1:16">
      <c r="A126" s="324">
        <f t="shared" si="1"/>
        <v>119</v>
      </c>
      <c r="B126" s="1205" t="s">
        <v>782</v>
      </c>
      <c r="C126" s="827"/>
      <c r="D126" s="827" t="s">
        <v>171</v>
      </c>
      <c r="E126" s="1010">
        <v>1.86</v>
      </c>
      <c r="F126" s="1010">
        <v>12.47</v>
      </c>
      <c r="G126" s="1010">
        <v>134.69999999999999</v>
      </c>
      <c r="H126" s="825">
        <v>1.115</v>
      </c>
      <c r="I126" s="1010">
        <v>0.29899999999999999</v>
      </c>
      <c r="J126" s="827"/>
      <c r="K126" s="1552" t="s">
        <v>196</v>
      </c>
      <c r="L126" s="1081">
        <v>45860</v>
      </c>
      <c r="M126" s="1080">
        <v>45864</v>
      </c>
      <c r="N126" s="1487" t="s">
        <v>1873</v>
      </c>
      <c r="P126" s="1009" t="s">
        <v>197</v>
      </c>
    </row>
    <row r="127" spans="1:16">
      <c r="A127" s="324">
        <f t="shared" si="1"/>
        <v>120</v>
      </c>
      <c r="B127" s="622" t="s">
        <v>753</v>
      </c>
      <c r="C127" s="324"/>
      <c r="D127" s="324" t="s">
        <v>228</v>
      </c>
      <c r="E127" s="1010">
        <v>1.86</v>
      </c>
      <c r="F127" s="1010">
        <v>12.47</v>
      </c>
      <c r="G127" s="1010">
        <v>134.69999999999999</v>
      </c>
      <c r="H127" s="825">
        <v>1.115</v>
      </c>
      <c r="I127" s="1010">
        <v>0.29899999999999999</v>
      </c>
      <c r="J127" s="324"/>
      <c r="K127" s="1551" t="s">
        <v>196</v>
      </c>
      <c r="L127" s="1080">
        <v>45862</v>
      </c>
      <c r="M127" s="1080">
        <v>45865</v>
      </c>
      <c r="N127" s="1487" t="s">
        <v>1598</v>
      </c>
      <c r="O127" s="1011"/>
      <c r="P127" s="1009" t="s">
        <v>197</v>
      </c>
    </row>
    <row r="128" spans="1:16">
      <c r="A128" s="324">
        <f t="shared" si="1"/>
        <v>121</v>
      </c>
      <c r="B128" s="783" t="s">
        <v>1351</v>
      </c>
      <c r="C128" s="324"/>
      <c r="D128" s="324" t="s">
        <v>171</v>
      </c>
      <c r="E128" s="1010">
        <v>1.86</v>
      </c>
      <c r="F128" s="1010">
        <v>12.47</v>
      </c>
      <c r="G128" s="1010">
        <v>134.69999999999999</v>
      </c>
      <c r="H128" s="825">
        <v>1.115</v>
      </c>
      <c r="I128" s="1010">
        <v>0.29899999999999999</v>
      </c>
      <c r="J128" s="324"/>
      <c r="K128" s="1551" t="s">
        <v>196</v>
      </c>
      <c r="L128" s="1080">
        <v>45862</v>
      </c>
      <c r="M128" s="1080">
        <v>45865</v>
      </c>
      <c r="N128" s="1487" t="s">
        <v>1869</v>
      </c>
      <c r="O128" s="1011"/>
      <c r="P128" s="1009" t="s">
        <v>197</v>
      </c>
    </row>
    <row r="129" spans="1:21">
      <c r="A129" s="324">
        <f t="shared" si="1"/>
        <v>122</v>
      </c>
      <c r="B129" s="622" t="s">
        <v>371</v>
      </c>
      <c r="C129" s="324"/>
      <c r="D129" s="324" t="s">
        <v>168</v>
      </c>
      <c r="E129" s="1010">
        <v>1.57</v>
      </c>
      <c r="F129" s="1010">
        <v>11.05</v>
      </c>
      <c r="G129" s="1010">
        <v>115.3</v>
      </c>
      <c r="H129" s="825">
        <v>0.91900000000000004</v>
      </c>
      <c r="I129" s="1010">
        <v>0.29899999999999999</v>
      </c>
      <c r="J129" s="324"/>
      <c r="K129" s="1551" t="s">
        <v>196</v>
      </c>
      <c r="L129" s="1080">
        <v>45849</v>
      </c>
      <c r="M129" s="1080">
        <v>45865</v>
      </c>
      <c r="N129" s="1487" t="s">
        <v>1873</v>
      </c>
      <c r="O129" s="1011"/>
      <c r="P129" s="1009" t="s">
        <v>197</v>
      </c>
    </row>
    <row r="130" spans="1:21">
      <c r="A130" s="324">
        <f t="shared" si="1"/>
        <v>123</v>
      </c>
      <c r="B130" s="783" t="s">
        <v>717</v>
      </c>
      <c r="C130" s="324"/>
      <c r="D130" s="324" t="s">
        <v>101</v>
      </c>
      <c r="E130" s="324">
        <v>1.6</v>
      </c>
      <c r="F130" s="324">
        <v>13.13</v>
      </c>
      <c r="G130" s="324">
        <v>87.25</v>
      </c>
      <c r="H130" s="324">
        <v>1.3740000000000001</v>
      </c>
      <c r="I130" s="324">
        <v>0.501</v>
      </c>
      <c r="J130" s="324"/>
      <c r="K130" s="1551" t="s">
        <v>196</v>
      </c>
      <c r="L130" s="1080">
        <v>45859</v>
      </c>
      <c r="M130" s="1080">
        <v>45866</v>
      </c>
      <c r="N130" s="1487" t="s">
        <v>1276</v>
      </c>
      <c r="O130" s="1011"/>
      <c r="P130" s="1009" t="s">
        <v>197</v>
      </c>
    </row>
    <row r="131" spans="1:21">
      <c r="A131" s="324">
        <f t="shared" si="1"/>
        <v>124</v>
      </c>
      <c r="B131" s="622" t="s">
        <v>780</v>
      </c>
      <c r="C131" s="324"/>
      <c r="D131" s="324" t="s">
        <v>171</v>
      </c>
      <c r="E131" s="1010">
        <v>1.86</v>
      </c>
      <c r="F131" s="1010">
        <v>12.47</v>
      </c>
      <c r="G131" s="1010">
        <v>134.69999999999999</v>
      </c>
      <c r="H131" s="825">
        <v>1.115</v>
      </c>
      <c r="I131" s="1010">
        <v>0.29899999999999999</v>
      </c>
      <c r="J131" s="324"/>
      <c r="K131" s="1551" t="s">
        <v>196</v>
      </c>
      <c r="L131" s="1080">
        <v>45863</v>
      </c>
      <c r="M131" s="1080">
        <v>45867</v>
      </c>
      <c r="N131" s="1487" t="s">
        <v>1873</v>
      </c>
      <c r="O131" s="324"/>
      <c r="P131" s="1009" t="s">
        <v>197</v>
      </c>
    </row>
    <row r="132" spans="1:21">
      <c r="A132" s="324">
        <f t="shared" si="1"/>
        <v>125</v>
      </c>
      <c r="B132" s="622" t="s">
        <v>413</v>
      </c>
      <c r="C132" s="324"/>
      <c r="D132" s="324" t="s">
        <v>171</v>
      </c>
      <c r="E132" s="1010">
        <v>1.86</v>
      </c>
      <c r="F132" s="1010">
        <v>12.47</v>
      </c>
      <c r="G132" s="1010">
        <v>134.69999999999999</v>
      </c>
      <c r="H132" s="825">
        <v>1.115</v>
      </c>
      <c r="I132" s="1010">
        <v>0.29899999999999999</v>
      </c>
      <c r="J132" s="324"/>
      <c r="K132" s="1551" t="s">
        <v>196</v>
      </c>
      <c r="L132" s="1080">
        <v>45851</v>
      </c>
      <c r="M132" s="1080">
        <v>45867</v>
      </c>
      <c r="N132" s="1487" t="s">
        <v>1872</v>
      </c>
      <c r="O132" s="324"/>
      <c r="P132" s="1009" t="s">
        <v>197</v>
      </c>
    </row>
    <row r="133" spans="1:21">
      <c r="A133" s="324">
        <f t="shared" si="1"/>
        <v>126</v>
      </c>
      <c r="B133" s="622" t="s">
        <v>166</v>
      </c>
      <c r="C133" s="324"/>
      <c r="D133" s="324" t="s">
        <v>168</v>
      </c>
      <c r="E133" s="1010">
        <v>1.57</v>
      </c>
      <c r="F133" s="1010">
        <v>11.05</v>
      </c>
      <c r="G133" s="1010">
        <v>115.3</v>
      </c>
      <c r="H133" s="825">
        <v>0.91900000000000004</v>
      </c>
      <c r="I133" s="1010">
        <v>0.29899999999999999</v>
      </c>
      <c r="J133" s="324"/>
      <c r="K133" s="1551" t="s">
        <v>196</v>
      </c>
      <c r="L133" s="1080">
        <v>45865</v>
      </c>
      <c r="M133" s="1080">
        <v>45868</v>
      </c>
      <c r="N133" s="1487" t="s">
        <v>1598</v>
      </c>
      <c r="O133" s="1011"/>
      <c r="P133" s="1009" t="s">
        <v>197</v>
      </c>
    </row>
    <row r="134" spans="1:21">
      <c r="A134" s="324">
        <f t="shared" si="1"/>
        <v>127</v>
      </c>
      <c r="B134" s="783" t="s">
        <v>1352</v>
      </c>
      <c r="C134" s="324"/>
      <c r="D134" s="324" t="s">
        <v>168</v>
      </c>
      <c r="E134" s="1010">
        <v>1.57</v>
      </c>
      <c r="F134" s="1010">
        <v>11.05</v>
      </c>
      <c r="G134" s="1010">
        <v>115.3</v>
      </c>
      <c r="H134" s="825">
        <v>0.91900000000000004</v>
      </c>
      <c r="I134" s="1010">
        <v>0.29899999999999999</v>
      </c>
      <c r="J134" s="324"/>
      <c r="K134" s="1551" t="s">
        <v>196</v>
      </c>
      <c r="L134" s="1080">
        <v>45865</v>
      </c>
      <c r="M134" s="1080">
        <v>45868</v>
      </c>
      <c r="N134" s="1487" t="s">
        <v>1869</v>
      </c>
      <c r="O134" s="1011"/>
      <c r="P134" s="1009" t="s">
        <v>197</v>
      </c>
    </row>
    <row r="135" spans="1:21">
      <c r="A135" s="324">
        <f t="shared" si="1"/>
        <v>128</v>
      </c>
      <c r="B135" s="783" t="s">
        <v>160</v>
      </c>
      <c r="C135" s="324"/>
      <c r="D135" s="324" t="s">
        <v>1617</v>
      </c>
      <c r="E135" s="324"/>
      <c r="F135" s="324"/>
      <c r="G135" s="324"/>
      <c r="H135" s="324"/>
      <c r="I135" s="324"/>
      <c r="J135" s="324"/>
      <c r="K135" s="1551" t="s">
        <v>196</v>
      </c>
      <c r="L135" s="1080">
        <v>45855</v>
      </c>
      <c r="M135" s="1080">
        <v>45869</v>
      </c>
      <c r="N135" s="1487" t="s">
        <v>1956</v>
      </c>
      <c r="O135" s="1011"/>
      <c r="P135" s="1009" t="s">
        <v>197</v>
      </c>
    </row>
    <row r="136" spans="1:21">
      <c r="A136" s="324">
        <f t="shared" si="1"/>
        <v>129</v>
      </c>
      <c r="B136" s="622"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1551" t="s">
        <v>196</v>
      </c>
      <c r="L136" s="1080">
        <v>45861</v>
      </c>
      <c r="M136" s="1080">
        <v>45869</v>
      </c>
      <c r="N136" s="1487" t="s">
        <v>1957</v>
      </c>
      <c r="O136" s="1011"/>
      <c r="P136" s="1009" t="s">
        <v>197</v>
      </c>
    </row>
    <row r="137" spans="1:21">
      <c r="A137" s="324">
        <f t="shared" ref="A137:A200" si="2">A136+1</f>
        <v>130</v>
      </c>
      <c r="B137" s="622" t="s">
        <v>737</v>
      </c>
      <c r="C137" s="324"/>
      <c r="D137" s="324" t="s">
        <v>234</v>
      </c>
      <c r="E137" s="1010">
        <v>1.86</v>
      </c>
      <c r="F137" s="1010">
        <v>12.47</v>
      </c>
      <c r="G137" s="1010">
        <v>134.69999999999999</v>
      </c>
      <c r="H137" s="825">
        <v>1.115</v>
      </c>
      <c r="I137" s="1010">
        <v>0.29899999999999999</v>
      </c>
      <c r="J137" s="324"/>
      <c r="K137" s="1551" t="s">
        <v>196</v>
      </c>
      <c r="L137" s="1080">
        <v>45863</v>
      </c>
      <c r="M137" s="1080">
        <v>45869</v>
      </c>
      <c r="N137" s="1487" t="s">
        <v>1655</v>
      </c>
      <c r="O137" s="1011"/>
      <c r="P137" s="1009" t="s">
        <v>197</v>
      </c>
    </row>
    <row r="138" spans="1:21">
      <c r="A138" s="324">
        <f t="shared" si="2"/>
        <v>131</v>
      </c>
      <c r="B138" s="622" t="s">
        <v>752</v>
      </c>
      <c r="C138" s="324"/>
      <c r="D138" s="324" t="s">
        <v>168</v>
      </c>
      <c r="E138" s="1010">
        <v>1.57</v>
      </c>
      <c r="F138" s="1010">
        <v>11.05</v>
      </c>
      <c r="G138" s="1010">
        <v>115.3</v>
      </c>
      <c r="H138" s="825">
        <v>0.91900000000000004</v>
      </c>
      <c r="I138" s="1010">
        <v>0.29899999999999999</v>
      </c>
      <c r="J138" s="324"/>
      <c r="K138" s="1551" t="s">
        <v>196</v>
      </c>
      <c r="L138" s="1080">
        <v>45868</v>
      </c>
      <c r="M138" s="1080">
        <v>45869</v>
      </c>
      <c r="N138" s="1487" t="s">
        <v>1598</v>
      </c>
      <c r="O138" s="1011"/>
      <c r="P138" s="1009" t="s">
        <v>197</v>
      </c>
    </row>
    <row r="139" spans="1:21">
      <c r="A139" s="324">
        <f t="shared" si="2"/>
        <v>132</v>
      </c>
      <c r="B139" s="622" t="s">
        <v>785</v>
      </c>
      <c r="C139" s="324"/>
      <c r="D139" s="324" t="s">
        <v>168</v>
      </c>
      <c r="E139" s="1010">
        <v>1.57</v>
      </c>
      <c r="F139" s="1010">
        <v>11.05</v>
      </c>
      <c r="G139" s="1010">
        <v>115.3</v>
      </c>
      <c r="H139" s="825">
        <v>0.91900000000000004</v>
      </c>
      <c r="I139" s="1010">
        <v>0.29899999999999999</v>
      </c>
      <c r="J139" s="324"/>
      <c r="K139" s="1551" t="s">
        <v>196</v>
      </c>
      <c r="L139" s="1080">
        <v>45867</v>
      </c>
      <c r="M139" s="1080">
        <v>45869</v>
      </c>
      <c r="N139" s="1487" t="s">
        <v>1873</v>
      </c>
      <c r="O139" s="1011"/>
      <c r="P139" s="1009" t="s">
        <v>197</v>
      </c>
    </row>
    <row r="140" spans="1:21">
      <c r="A140" s="324">
        <f t="shared" si="2"/>
        <v>133</v>
      </c>
      <c r="B140" s="622" t="s">
        <v>177</v>
      </c>
      <c r="C140" s="324"/>
      <c r="D140" s="324" t="s">
        <v>178</v>
      </c>
      <c r="E140" s="324"/>
      <c r="F140" s="324"/>
      <c r="G140" s="324"/>
      <c r="H140" s="324"/>
      <c r="I140" s="324"/>
      <c r="J140" s="324"/>
      <c r="K140" s="1551" t="s">
        <v>196</v>
      </c>
      <c r="L140" s="1080">
        <v>45863</v>
      </c>
      <c r="M140" s="1080">
        <v>45869</v>
      </c>
      <c r="N140" s="1487" t="s">
        <v>1559</v>
      </c>
      <c r="O140" s="1011"/>
      <c r="P140" s="1009" t="s">
        <v>197</v>
      </c>
    </row>
    <row r="141" spans="1:21">
      <c r="A141" s="324">
        <f t="shared" si="2"/>
        <v>134</v>
      </c>
      <c r="B141" s="1205" t="s">
        <v>144</v>
      </c>
      <c r="C141" s="827"/>
      <c r="D141" s="827" t="s">
        <v>101</v>
      </c>
      <c r="E141" s="324">
        <v>1.6</v>
      </c>
      <c r="F141" s="324">
        <v>13.13</v>
      </c>
      <c r="G141" s="324">
        <v>87.25</v>
      </c>
      <c r="H141" s="324">
        <v>1.3740000000000001</v>
      </c>
      <c r="I141" s="324">
        <v>0.501</v>
      </c>
      <c r="J141" s="827"/>
      <c r="K141" s="1552" t="s">
        <v>196</v>
      </c>
      <c r="L141" s="1081">
        <v>45862</v>
      </c>
      <c r="M141" s="1080">
        <v>45869</v>
      </c>
      <c r="N141" s="1487" t="s">
        <v>1651</v>
      </c>
      <c r="O141" s="1303"/>
      <c r="P141" s="1009" t="s">
        <v>197</v>
      </c>
    </row>
    <row r="142" spans="1:21">
      <c r="A142" s="324">
        <f t="shared" si="2"/>
        <v>135</v>
      </c>
      <c r="B142" s="622"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1551" t="s">
        <v>278</v>
      </c>
      <c r="L142" s="1080">
        <v>45818</v>
      </c>
      <c r="M142" s="1080">
        <v>45869</v>
      </c>
      <c r="N142" s="1487" t="s">
        <v>1872</v>
      </c>
      <c r="O142" s="1011"/>
      <c r="P142" s="1009" t="s">
        <v>197</v>
      </c>
    </row>
    <row r="143" spans="1:21" s="1305" customFormat="1">
      <c r="A143" s="1299">
        <f t="shared" si="2"/>
        <v>136</v>
      </c>
      <c r="B143" s="1299" t="s">
        <v>729</v>
      </c>
      <c r="C143" s="1299"/>
      <c r="D143" s="1299" t="s">
        <v>228</v>
      </c>
      <c r="E143" s="1300">
        <v>1.86</v>
      </c>
      <c r="F143" s="1300">
        <v>12.47</v>
      </c>
      <c r="G143" s="1300">
        <v>134.69999999999999</v>
      </c>
      <c r="H143" s="867">
        <v>1.115</v>
      </c>
      <c r="I143" s="1300">
        <v>0.29899999999999999</v>
      </c>
      <c r="J143" s="1299"/>
      <c r="K143" s="1604" t="s">
        <v>196</v>
      </c>
      <c r="L143" s="1298">
        <v>45865</v>
      </c>
      <c r="M143" s="1298">
        <v>45871</v>
      </c>
      <c r="N143" s="1601" t="s">
        <v>1602</v>
      </c>
      <c r="O143" s="1605"/>
      <c r="P143" s="323" t="s">
        <v>197</v>
      </c>
      <c r="Q143" s="829"/>
      <c r="R143" s="829"/>
      <c r="S143" s="829"/>
      <c r="T143" s="829"/>
      <c r="U143" s="829"/>
    </row>
    <row r="144" spans="1:21">
      <c r="A144" s="324">
        <f t="shared" si="2"/>
        <v>137</v>
      </c>
      <c r="B144" s="622" t="s">
        <v>786</v>
      </c>
      <c r="C144" s="324"/>
      <c r="D144" s="324" t="s">
        <v>171</v>
      </c>
      <c r="E144" s="1010">
        <v>1.86</v>
      </c>
      <c r="F144" s="1010">
        <v>12.47</v>
      </c>
      <c r="G144" s="1010">
        <v>134.69999999999999</v>
      </c>
      <c r="H144" s="825">
        <v>1.115</v>
      </c>
      <c r="I144" s="1010">
        <v>0.29899999999999999</v>
      </c>
      <c r="J144" s="324"/>
      <c r="K144" s="1551" t="s">
        <v>196</v>
      </c>
      <c r="L144" s="1080">
        <v>45868</v>
      </c>
      <c r="M144" s="1080">
        <v>45871</v>
      </c>
      <c r="N144" s="1487" t="s">
        <v>1873</v>
      </c>
      <c r="O144" s="1011"/>
      <c r="P144" s="1009" t="s">
        <v>197</v>
      </c>
    </row>
    <row r="145" spans="1:16">
      <c r="A145" s="324">
        <f t="shared" si="2"/>
        <v>138</v>
      </c>
      <c r="B145" s="783" t="s">
        <v>856</v>
      </c>
      <c r="C145" s="324"/>
      <c r="D145" s="324" t="s">
        <v>114</v>
      </c>
      <c r="E145" s="324">
        <v>1.6</v>
      </c>
      <c r="F145" s="324">
        <v>13.13</v>
      </c>
      <c r="G145" s="324">
        <v>87.25</v>
      </c>
      <c r="H145" s="324">
        <v>1.3740000000000001</v>
      </c>
      <c r="I145" s="324">
        <v>0.501</v>
      </c>
      <c r="J145" s="324"/>
      <c r="K145" s="1551" t="s">
        <v>196</v>
      </c>
      <c r="L145" s="1080">
        <v>45845</v>
      </c>
      <c r="M145" s="1080">
        <v>45873</v>
      </c>
      <c r="N145" s="1487" t="s">
        <v>1678</v>
      </c>
      <c r="O145" s="1011"/>
      <c r="P145" s="1009" t="s">
        <v>197</v>
      </c>
    </row>
    <row r="146" spans="1:16">
      <c r="A146" s="324">
        <f t="shared" si="2"/>
        <v>139</v>
      </c>
      <c r="B146" s="622" t="s">
        <v>784</v>
      </c>
      <c r="C146" s="324"/>
      <c r="D146" s="324" t="s">
        <v>171</v>
      </c>
      <c r="E146" s="1010">
        <v>1.86</v>
      </c>
      <c r="F146" s="1010">
        <v>12.47</v>
      </c>
      <c r="G146" s="1010">
        <v>134.69999999999999</v>
      </c>
      <c r="H146" s="825">
        <v>1.115</v>
      </c>
      <c r="I146" s="1010">
        <v>0.29899999999999999</v>
      </c>
      <c r="J146" s="324"/>
      <c r="K146" s="1551" t="s">
        <v>196</v>
      </c>
      <c r="L146" s="1080">
        <v>45872</v>
      </c>
      <c r="M146" s="1080">
        <v>45873</v>
      </c>
      <c r="N146" s="1487" t="s">
        <v>1873</v>
      </c>
      <c r="P146" s="1009" t="s">
        <v>197</v>
      </c>
    </row>
    <row r="147" spans="1:16">
      <c r="A147" s="324">
        <f t="shared" si="2"/>
        <v>140</v>
      </c>
      <c r="B147" s="622" t="s">
        <v>404</v>
      </c>
      <c r="C147" s="324"/>
      <c r="D147" s="324" t="s">
        <v>171</v>
      </c>
      <c r="E147" s="1010">
        <v>1.86</v>
      </c>
      <c r="F147" s="1010">
        <v>12.47</v>
      </c>
      <c r="G147" s="1010">
        <v>134.69999999999999</v>
      </c>
      <c r="H147" s="825">
        <v>1.115</v>
      </c>
      <c r="I147" s="1010">
        <v>0.29899999999999999</v>
      </c>
      <c r="J147" s="324"/>
      <c r="K147" s="1551" t="s">
        <v>196</v>
      </c>
      <c r="L147" s="1080">
        <v>45869</v>
      </c>
      <c r="M147" s="1080">
        <v>45874</v>
      </c>
      <c r="N147" s="1487" t="s">
        <v>1872</v>
      </c>
      <c r="O147" s="1011"/>
      <c r="P147" s="1009" t="s">
        <v>197</v>
      </c>
    </row>
    <row r="148" spans="1:16">
      <c r="A148" s="324">
        <f t="shared" si="2"/>
        <v>141</v>
      </c>
      <c r="B148" s="622" t="s">
        <v>781</v>
      </c>
      <c r="C148" s="324"/>
      <c r="D148" s="324" t="s">
        <v>168</v>
      </c>
      <c r="E148" s="1010">
        <v>1.57</v>
      </c>
      <c r="F148" s="1010">
        <v>11.05</v>
      </c>
      <c r="G148" s="1010">
        <v>115.3</v>
      </c>
      <c r="H148" s="825">
        <v>0.91900000000000004</v>
      </c>
      <c r="I148" s="1010">
        <v>0.29899999999999999</v>
      </c>
      <c r="J148" s="324"/>
      <c r="K148" s="1551" t="s">
        <v>196</v>
      </c>
      <c r="L148" s="1080">
        <v>45873</v>
      </c>
      <c r="M148" s="1080">
        <v>45875</v>
      </c>
      <c r="N148" s="1487" t="s">
        <v>1873</v>
      </c>
      <c r="O148" s="1011"/>
      <c r="P148" s="1009" t="s">
        <v>197</v>
      </c>
    </row>
    <row r="149" spans="1:16">
      <c r="A149" s="324">
        <f t="shared" si="2"/>
        <v>142</v>
      </c>
      <c r="B149" s="783" t="s">
        <v>425</v>
      </c>
      <c r="C149" s="324"/>
      <c r="D149" s="324" t="s">
        <v>168</v>
      </c>
      <c r="E149" s="1010">
        <v>1.57</v>
      </c>
      <c r="F149" s="1010">
        <v>11.05</v>
      </c>
      <c r="G149" s="1010">
        <v>115.3</v>
      </c>
      <c r="H149" s="825">
        <v>0.91900000000000004</v>
      </c>
      <c r="I149" s="1010">
        <v>0.29899999999999999</v>
      </c>
      <c r="J149" s="324"/>
      <c r="K149" s="1551" t="s">
        <v>196</v>
      </c>
      <c r="L149" s="1080">
        <v>45870</v>
      </c>
      <c r="M149" s="1080">
        <v>45876</v>
      </c>
      <c r="N149" s="1487" t="s">
        <v>1276</v>
      </c>
      <c r="O149" s="1011"/>
      <c r="P149" s="1009" t="s">
        <v>197</v>
      </c>
    </row>
    <row r="150" spans="1:16">
      <c r="A150" s="324">
        <f t="shared" si="2"/>
        <v>143</v>
      </c>
      <c r="B150" s="622" t="s">
        <v>167</v>
      </c>
      <c r="C150" s="324"/>
      <c r="D150" s="324" t="s">
        <v>168</v>
      </c>
      <c r="E150" s="1010">
        <v>1.57</v>
      </c>
      <c r="F150" s="1010">
        <v>11.05</v>
      </c>
      <c r="G150" s="1010">
        <v>115.3</v>
      </c>
      <c r="H150" s="825">
        <v>0.91900000000000004</v>
      </c>
      <c r="I150" s="1010">
        <v>0.29899999999999999</v>
      </c>
      <c r="J150" s="324"/>
      <c r="K150" s="1551" t="s">
        <v>196</v>
      </c>
      <c r="L150" s="1080">
        <v>45870</v>
      </c>
      <c r="M150" s="1080">
        <v>45876</v>
      </c>
      <c r="N150" s="1487" t="s">
        <v>1598</v>
      </c>
      <c r="P150" s="1009" t="s">
        <v>197</v>
      </c>
    </row>
    <row r="151" spans="1:16">
      <c r="A151" s="324">
        <f t="shared" si="2"/>
        <v>144</v>
      </c>
      <c r="B151" s="622" t="s">
        <v>176</v>
      </c>
      <c r="C151" s="324"/>
      <c r="D151" s="324" t="s">
        <v>178</v>
      </c>
      <c r="E151" s="324"/>
      <c r="F151" s="324"/>
      <c r="G151" s="324"/>
      <c r="H151" s="324"/>
      <c r="I151" s="324"/>
      <c r="J151" s="324"/>
      <c r="K151" s="1551" t="s">
        <v>196</v>
      </c>
      <c r="L151" s="1080">
        <v>45870</v>
      </c>
      <c r="M151" s="1080">
        <v>45876</v>
      </c>
      <c r="N151" s="1487" t="s">
        <v>1559</v>
      </c>
      <c r="P151" s="1009" t="s">
        <v>197</v>
      </c>
    </row>
    <row r="152" spans="1:16">
      <c r="A152" s="324">
        <f t="shared" si="2"/>
        <v>145</v>
      </c>
      <c r="B152" s="1205" t="s">
        <v>1322</v>
      </c>
      <c r="C152" s="827"/>
      <c r="D152" s="827" t="s">
        <v>101</v>
      </c>
      <c r="E152" s="324">
        <v>1.6</v>
      </c>
      <c r="F152" s="324">
        <v>13.13</v>
      </c>
      <c r="G152" s="324">
        <v>87.25</v>
      </c>
      <c r="H152" s="324">
        <v>1.3740000000000001</v>
      </c>
      <c r="I152" s="324">
        <v>0.501</v>
      </c>
      <c r="J152" s="827"/>
      <c r="K152" s="1552" t="s">
        <v>278</v>
      </c>
      <c r="L152" s="1081">
        <v>45803</v>
      </c>
      <c r="M152" s="1080">
        <v>45876</v>
      </c>
      <c r="N152" s="1487" t="s">
        <v>1872</v>
      </c>
      <c r="P152" s="1009" t="s">
        <v>197</v>
      </c>
    </row>
    <row r="153" spans="1:16">
      <c r="A153" s="324">
        <f t="shared" si="2"/>
        <v>146</v>
      </c>
      <c r="B153" s="783" t="s">
        <v>1650</v>
      </c>
      <c r="C153" s="324"/>
      <c r="D153" s="324" t="s">
        <v>109</v>
      </c>
      <c r="E153" s="324"/>
      <c r="F153" s="324"/>
      <c r="G153" s="324"/>
      <c r="H153" s="324"/>
      <c r="I153" s="324"/>
      <c r="J153" s="324"/>
      <c r="K153" s="1551" t="s">
        <v>196</v>
      </c>
      <c r="L153" s="1080">
        <v>45871</v>
      </c>
      <c r="M153" s="1080">
        <v>45877</v>
      </c>
      <c r="N153" s="1487" t="s">
        <v>1956</v>
      </c>
      <c r="O153" s="324"/>
      <c r="P153" s="1009" t="s">
        <v>197</v>
      </c>
    </row>
    <row r="154" spans="1:16">
      <c r="A154" s="324">
        <f t="shared" si="2"/>
        <v>147</v>
      </c>
      <c r="B154" s="783" t="s">
        <v>855</v>
      </c>
      <c r="C154" s="324"/>
      <c r="D154" s="324" t="s">
        <v>101</v>
      </c>
      <c r="E154" s="324">
        <v>1.6</v>
      </c>
      <c r="F154" s="324">
        <v>13.13</v>
      </c>
      <c r="G154" s="324">
        <v>87.25</v>
      </c>
      <c r="H154" s="324">
        <v>1.3740000000000001</v>
      </c>
      <c r="I154" s="324">
        <v>0.501</v>
      </c>
      <c r="J154" s="324"/>
      <c r="K154" s="1551" t="s">
        <v>196</v>
      </c>
      <c r="L154" s="1080">
        <v>45870</v>
      </c>
      <c r="M154" s="1080">
        <v>45877</v>
      </c>
      <c r="N154" s="1487" t="s">
        <v>1655</v>
      </c>
      <c r="O154" s="324"/>
      <c r="P154" s="1009" t="s">
        <v>197</v>
      </c>
    </row>
    <row r="155" spans="1:16">
      <c r="A155" s="324">
        <f t="shared" si="2"/>
        <v>148</v>
      </c>
      <c r="B155" s="622" t="s">
        <v>783</v>
      </c>
      <c r="C155" s="324"/>
      <c r="D155" s="324" t="s">
        <v>171</v>
      </c>
      <c r="E155" s="1010">
        <v>1.86</v>
      </c>
      <c r="F155" s="1010">
        <v>12.47</v>
      </c>
      <c r="G155" s="1010">
        <v>134.69999999999999</v>
      </c>
      <c r="H155" s="825">
        <v>1.115</v>
      </c>
      <c r="I155" s="1010">
        <v>0.29899999999999999</v>
      </c>
      <c r="J155" s="324"/>
      <c r="K155" s="1551" t="s">
        <v>196</v>
      </c>
      <c r="L155" s="1080">
        <v>45875</v>
      </c>
      <c r="M155" s="1080">
        <v>45878</v>
      </c>
      <c r="N155" s="1487" t="s">
        <v>1873</v>
      </c>
      <c r="O155" s="324"/>
      <c r="P155" s="1009" t="s">
        <v>197</v>
      </c>
    </row>
    <row r="156" spans="1:16">
      <c r="A156" s="324">
        <f t="shared" si="2"/>
        <v>149</v>
      </c>
      <c r="B156" s="622" t="s">
        <v>147</v>
      </c>
      <c r="C156" s="324"/>
      <c r="D156" s="324" t="s">
        <v>101</v>
      </c>
      <c r="E156" s="1010">
        <v>1.6</v>
      </c>
      <c r="F156" s="1010">
        <v>13.13</v>
      </c>
      <c r="G156" s="1010">
        <v>87.25</v>
      </c>
      <c r="H156" s="1010">
        <v>1.3740000000000001</v>
      </c>
      <c r="I156" s="1010">
        <v>0.501</v>
      </c>
      <c r="J156" s="324"/>
      <c r="K156" s="1551" t="s">
        <v>196</v>
      </c>
      <c r="L156" s="1080">
        <v>45867</v>
      </c>
      <c r="M156" s="1080">
        <v>45878</v>
      </c>
      <c r="N156" s="1487" t="s">
        <v>1873</v>
      </c>
      <c r="O156" s="324"/>
      <c r="P156" s="1009" t="s">
        <v>197</v>
      </c>
    </row>
    <row r="157" spans="1:16">
      <c r="A157" s="324">
        <f t="shared" si="2"/>
        <v>150</v>
      </c>
      <c r="B157" s="622" t="s">
        <v>741</v>
      </c>
      <c r="C157" s="324"/>
      <c r="D157" s="324" t="s">
        <v>171</v>
      </c>
      <c r="E157" s="1010">
        <v>1.86</v>
      </c>
      <c r="F157" s="1010">
        <v>12.47</v>
      </c>
      <c r="G157" s="1010">
        <v>134.69999999999999</v>
      </c>
      <c r="H157" s="825">
        <v>1.115</v>
      </c>
      <c r="I157" s="1010">
        <v>0.29899999999999999</v>
      </c>
      <c r="J157" s="324"/>
      <c r="K157" s="1551" t="s">
        <v>196</v>
      </c>
      <c r="L157" s="1080">
        <v>45875</v>
      </c>
      <c r="M157" s="1080">
        <v>45881</v>
      </c>
      <c r="N157" s="1487" t="s">
        <v>1559</v>
      </c>
      <c r="O157" s="324"/>
      <c r="P157" s="1009" t="s">
        <v>197</v>
      </c>
    </row>
    <row r="158" spans="1:16">
      <c r="A158" s="324">
        <f t="shared" si="2"/>
        <v>151</v>
      </c>
      <c r="B158" s="783" t="s">
        <v>1654</v>
      </c>
      <c r="C158" s="324"/>
      <c r="D158" s="324" t="s">
        <v>174</v>
      </c>
      <c r="E158" s="622">
        <v>1.46</v>
      </c>
      <c r="F158" s="622">
        <v>15.22</v>
      </c>
      <c r="G158" s="622">
        <v>82</v>
      </c>
      <c r="H158" s="622">
        <v>1.7230000000000001</v>
      </c>
      <c r="I158" s="324">
        <f>0.162+0.414</f>
        <v>0.57599999999999996</v>
      </c>
      <c r="J158" s="324"/>
      <c r="K158" s="1551" t="s">
        <v>196</v>
      </c>
      <c r="L158" s="1080">
        <v>45876</v>
      </c>
      <c r="M158" s="1080">
        <v>45881</v>
      </c>
      <c r="N158" s="1487" t="s">
        <v>1869</v>
      </c>
      <c r="O158" s="324"/>
      <c r="P158" s="1009" t="s">
        <v>197</v>
      </c>
    </row>
    <row r="159" spans="1:16">
      <c r="A159" s="324">
        <f t="shared" si="2"/>
        <v>152</v>
      </c>
      <c r="B159" s="783" t="s">
        <v>424</v>
      </c>
      <c r="C159" s="324"/>
      <c r="D159" s="324" t="s">
        <v>168</v>
      </c>
      <c r="E159" s="1010">
        <v>1.57</v>
      </c>
      <c r="F159" s="1010">
        <v>11.05</v>
      </c>
      <c r="G159" s="1010">
        <v>115.3</v>
      </c>
      <c r="H159" s="825">
        <v>0.91900000000000004</v>
      </c>
      <c r="I159" s="1010">
        <v>0.29899999999999999</v>
      </c>
      <c r="J159" s="324"/>
      <c r="K159" s="1551" t="s">
        <v>196</v>
      </c>
      <c r="L159" s="1080">
        <v>45880</v>
      </c>
      <c r="M159" s="1080">
        <v>45883</v>
      </c>
      <c r="N159" s="1487" t="s">
        <v>1276</v>
      </c>
      <c r="O159" s="1011"/>
      <c r="P159" s="1009" t="s">
        <v>197</v>
      </c>
    </row>
    <row r="160" spans="1:16">
      <c r="A160" s="324">
        <f t="shared" si="2"/>
        <v>153</v>
      </c>
      <c r="B160" s="622" t="s">
        <v>774</v>
      </c>
      <c r="C160" s="324"/>
      <c r="D160" s="324" t="s">
        <v>171</v>
      </c>
      <c r="E160" s="1010">
        <v>1.86</v>
      </c>
      <c r="F160" s="1010">
        <v>12.47</v>
      </c>
      <c r="G160" s="1010">
        <v>134.69999999999999</v>
      </c>
      <c r="H160" s="825">
        <v>1.115</v>
      </c>
      <c r="I160" s="1010">
        <v>0.29899999999999999</v>
      </c>
      <c r="J160" s="324"/>
      <c r="K160" s="1551" t="s">
        <v>196</v>
      </c>
      <c r="L160" s="1080">
        <v>45879</v>
      </c>
      <c r="M160" s="1080">
        <v>45883</v>
      </c>
      <c r="N160" s="1487" t="s">
        <v>1873</v>
      </c>
      <c r="O160" s="1011"/>
      <c r="P160" s="1009" t="s">
        <v>197</v>
      </c>
    </row>
    <row r="161" spans="1:16">
      <c r="A161" s="324">
        <f t="shared" si="2"/>
        <v>154</v>
      </c>
      <c r="B161" s="622" t="s">
        <v>411</v>
      </c>
      <c r="C161" s="324"/>
      <c r="D161" s="324" t="s">
        <v>101</v>
      </c>
      <c r="E161" s="324">
        <v>1.6</v>
      </c>
      <c r="F161" s="324">
        <v>13.13</v>
      </c>
      <c r="G161" s="324">
        <v>87.25</v>
      </c>
      <c r="H161" s="324">
        <v>1.3740000000000001</v>
      </c>
      <c r="I161" s="324">
        <v>0.501</v>
      </c>
      <c r="J161" s="324"/>
      <c r="K161" s="1551" t="s">
        <v>196</v>
      </c>
      <c r="L161" s="1080">
        <v>45874</v>
      </c>
      <c r="M161" s="1080">
        <v>45883</v>
      </c>
      <c r="N161" s="1487" t="s">
        <v>1872</v>
      </c>
      <c r="O161" s="1011"/>
      <c r="P161" s="1009" t="s">
        <v>197</v>
      </c>
    </row>
    <row r="162" spans="1:16">
      <c r="A162" s="324">
        <f t="shared" si="2"/>
        <v>155</v>
      </c>
      <c r="B162" s="622" t="s">
        <v>451</v>
      </c>
      <c r="C162" s="324"/>
      <c r="D162" s="324" t="s">
        <v>118</v>
      </c>
      <c r="E162" s="622">
        <v>1.68</v>
      </c>
      <c r="F162" s="622">
        <v>12.41</v>
      </c>
      <c r="G162" s="622">
        <v>143.4</v>
      </c>
      <c r="H162" s="622">
        <v>1.728</v>
      </c>
      <c r="I162" s="622">
        <v>0.41399999999999998</v>
      </c>
      <c r="J162" s="324"/>
      <c r="K162" s="1551" t="s">
        <v>196</v>
      </c>
      <c r="L162" s="1080">
        <v>45874</v>
      </c>
      <c r="M162" s="1080">
        <v>45885</v>
      </c>
      <c r="N162" s="1487" t="s">
        <v>1957</v>
      </c>
      <c r="O162" s="1011"/>
      <c r="P162" s="1009" t="s">
        <v>197</v>
      </c>
    </row>
    <row r="163" spans="1:16">
      <c r="A163" s="324">
        <f t="shared" si="2"/>
        <v>156</v>
      </c>
      <c r="B163" s="622" t="s">
        <v>1348</v>
      </c>
      <c r="C163" s="324"/>
      <c r="D163" s="324" t="s">
        <v>234</v>
      </c>
      <c r="E163" s="1010">
        <v>1.86</v>
      </c>
      <c r="F163" s="1010">
        <v>12.47</v>
      </c>
      <c r="G163" s="1010">
        <v>134.69999999999999</v>
      </c>
      <c r="H163" s="825">
        <v>1.115</v>
      </c>
      <c r="I163" s="1010">
        <v>0.29899999999999999</v>
      </c>
      <c r="J163" s="324"/>
      <c r="K163" s="1551" t="s">
        <v>196</v>
      </c>
      <c r="L163" s="1080">
        <v>45875</v>
      </c>
      <c r="M163" s="1080">
        <v>45885</v>
      </c>
      <c r="N163" s="1487" t="s">
        <v>1598</v>
      </c>
      <c r="O163" s="1011"/>
      <c r="P163" s="1009" t="s">
        <v>197</v>
      </c>
    </row>
    <row r="164" spans="1:16">
      <c r="A164" s="324">
        <f t="shared" si="2"/>
        <v>157</v>
      </c>
      <c r="B164" s="622" t="s">
        <v>773</v>
      </c>
      <c r="C164" s="324"/>
      <c r="D164" s="324" t="s">
        <v>171</v>
      </c>
      <c r="E164" s="1010">
        <v>1.86</v>
      </c>
      <c r="F164" s="1010">
        <v>12.47</v>
      </c>
      <c r="G164" s="1010">
        <v>134.69999999999999</v>
      </c>
      <c r="H164" s="825">
        <v>1.115</v>
      </c>
      <c r="I164" s="1010">
        <v>0.29899999999999999</v>
      </c>
      <c r="J164" s="324"/>
      <c r="K164" s="1551" t="s">
        <v>196</v>
      </c>
      <c r="L164" s="1080">
        <v>45880</v>
      </c>
      <c r="M164" s="1080">
        <v>45886</v>
      </c>
      <c r="N164" s="1487" t="s">
        <v>1873</v>
      </c>
      <c r="O164" s="1011"/>
      <c r="P164" s="1009" t="s">
        <v>197</v>
      </c>
    </row>
    <row r="165" spans="1:16">
      <c r="A165" s="324">
        <f t="shared" si="2"/>
        <v>158</v>
      </c>
      <c r="B165" s="622" t="s">
        <v>163</v>
      </c>
      <c r="C165" s="324"/>
      <c r="D165" s="324" t="s">
        <v>114</v>
      </c>
      <c r="E165" s="324">
        <v>1.6</v>
      </c>
      <c r="F165" s="324">
        <v>13.13</v>
      </c>
      <c r="G165" s="324">
        <v>87.25</v>
      </c>
      <c r="H165" s="324">
        <v>1.3740000000000001</v>
      </c>
      <c r="I165" s="324">
        <v>0.501</v>
      </c>
      <c r="J165" s="324"/>
      <c r="K165" s="1551" t="s">
        <v>196</v>
      </c>
      <c r="L165" s="1080">
        <v>45872</v>
      </c>
      <c r="M165" s="1080">
        <v>45888</v>
      </c>
      <c r="N165" s="1487" t="s">
        <v>1602</v>
      </c>
      <c r="O165" s="1011"/>
      <c r="P165" s="1009" t="s">
        <v>197</v>
      </c>
    </row>
    <row r="166" spans="1:16">
      <c r="A166" s="324">
        <f t="shared" si="2"/>
        <v>159</v>
      </c>
      <c r="B166" s="1304" t="s">
        <v>1659</v>
      </c>
      <c r="C166" s="324"/>
      <c r="D166" s="324" t="s">
        <v>101</v>
      </c>
      <c r="E166" s="324">
        <v>1.6</v>
      </c>
      <c r="F166" s="324">
        <v>13.13</v>
      </c>
      <c r="G166" s="324">
        <v>87.25</v>
      </c>
      <c r="H166" s="324">
        <v>1.3740000000000001</v>
      </c>
      <c r="I166" s="324">
        <v>0.501</v>
      </c>
      <c r="J166" s="324"/>
      <c r="K166" s="1551" t="s">
        <v>196</v>
      </c>
      <c r="L166" s="1080">
        <v>45885</v>
      </c>
      <c r="M166" s="1080">
        <v>45888</v>
      </c>
      <c r="N166" s="1487" t="s">
        <v>1598</v>
      </c>
      <c r="O166" s="1011"/>
      <c r="P166" s="1009" t="s">
        <v>197</v>
      </c>
    </row>
    <row r="167" spans="1:16">
      <c r="A167" s="324">
        <f t="shared" si="2"/>
        <v>160</v>
      </c>
      <c r="B167" s="783"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1551" t="s">
        <v>196</v>
      </c>
      <c r="L167" s="1080">
        <v>45879</v>
      </c>
      <c r="M167" s="1080">
        <v>45888</v>
      </c>
      <c r="N167" s="1487" t="s">
        <v>1869</v>
      </c>
      <c r="O167" s="1011"/>
      <c r="P167" s="1009" t="s">
        <v>197</v>
      </c>
    </row>
    <row r="168" spans="1:16">
      <c r="A168" s="324">
        <f t="shared" si="2"/>
        <v>161</v>
      </c>
      <c r="B168" s="622" t="s">
        <v>854</v>
      </c>
      <c r="C168" s="324"/>
      <c r="D168" s="324" t="s">
        <v>123</v>
      </c>
      <c r="E168" s="1010">
        <v>2.0699999999999998</v>
      </c>
      <c r="F168" s="1010">
        <v>15.35</v>
      </c>
      <c r="G168" s="1010">
        <v>162.6</v>
      </c>
      <c r="H168" s="1010">
        <v>1.589</v>
      </c>
      <c r="I168" s="1010">
        <v>0.501</v>
      </c>
      <c r="J168" s="324"/>
      <c r="K168" s="1551" t="s">
        <v>196</v>
      </c>
      <c r="L168" s="1080">
        <v>45880</v>
      </c>
      <c r="M168" s="1080">
        <v>45889</v>
      </c>
      <c r="N168" s="1487" t="s">
        <v>1655</v>
      </c>
      <c r="O168" s="324"/>
      <c r="P168" s="1009" t="s">
        <v>197</v>
      </c>
    </row>
    <row r="169" spans="1:16">
      <c r="A169" s="324">
        <f t="shared" si="2"/>
        <v>162</v>
      </c>
      <c r="B169" s="622" t="s">
        <v>742</v>
      </c>
      <c r="C169" s="324"/>
      <c r="D169" s="324" t="s">
        <v>171</v>
      </c>
      <c r="E169" s="1010">
        <v>1.86</v>
      </c>
      <c r="F169" s="1010">
        <v>12.47</v>
      </c>
      <c r="G169" s="1010">
        <v>134.69999999999999</v>
      </c>
      <c r="H169" s="825">
        <v>1.115</v>
      </c>
      <c r="I169" s="1010">
        <v>0.29899999999999999</v>
      </c>
      <c r="J169" s="324"/>
      <c r="K169" s="1551" t="s">
        <v>196</v>
      </c>
      <c r="L169" s="1080">
        <v>45882</v>
      </c>
      <c r="M169" s="1080">
        <v>45889</v>
      </c>
      <c r="N169" s="1487" t="s">
        <v>1559</v>
      </c>
      <c r="O169" s="324"/>
      <c r="P169" s="1009" t="s">
        <v>197</v>
      </c>
    </row>
    <row r="170" spans="1:16">
      <c r="A170" s="324">
        <f t="shared" si="2"/>
        <v>163</v>
      </c>
      <c r="B170" s="622" t="s">
        <v>175</v>
      </c>
      <c r="C170" s="324"/>
      <c r="D170" s="324" t="s">
        <v>101</v>
      </c>
      <c r="E170" s="324">
        <v>1.6</v>
      </c>
      <c r="F170" s="324">
        <v>13.13</v>
      </c>
      <c r="G170" s="324">
        <v>87.25</v>
      </c>
      <c r="H170" s="324">
        <v>1.3740000000000001</v>
      </c>
      <c r="I170" s="324">
        <v>0.501</v>
      </c>
      <c r="J170" s="324"/>
      <c r="K170" s="1551" t="s">
        <v>196</v>
      </c>
      <c r="L170" s="1080">
        <v>45885</v>
      </c>
      <c r="M170" s="1080">
        <v>45889</v>
      </c>
      <c r="N170" s="1487" t="s">
        <v>1873</v>
      </c>
      <c r="O170" s="324"/>
      <c r="P170" s="1009" t="s">
        <v>197</v>
      </c>
    </row>
    <row r="171" spans="1:16">
      <c r="A171" s="324">
        <f t="shared" si="2"/>
        <v>164</v>
      </c>
      <c r="B171" s="622" t="s">
        <v>148</v>
      </c>
      <c r="C171" s="324"/>
      <c r="D171" s="324" t="s">
        <v>101</v>
      </c>
      <c r="E171" s="324">
        <v>1.6</v>
      </c>
      <c r="F171" s="324">
        <v>13.13</v>
      </c>
      <c r="G171" s="324">
        <v>87.25</v>
      </c>
      <c r="H171" s="324">
        <v>1.3740000000000001</v>
      </c>
      <c r="I171" s="324">
        <v>0.501</v>
      </c>
      <c r="J171" s="324"/>
      <c r="K171" s="1551" t="s">
        <v>196</v>
      </c>
      <c r="L171" s="1080">
        <v>45881</v>
      </c>
      <c r="M171" s="1080">
        <v>45891</v>
      </c>
      <c r="N171" s="1487" t="s">
        <v>1657</v>
      </c>
      <c r="O171" s="1011"/>
      <c r="P171" s="1009" t="s">
        <v>197</v>
      </c>
    </row>
    <row r="172" spans="1:16">
      <c r="A172" s="324">
        <f t="shared" si="2"/>
        <v>165</v>
      </c>
      <c r="B172" s="783" t="s">
        <v>1658</v>
      </c>
      <c r="C172" s="324"/>
      <c r="D172" s="324" t="s">
        <v>171</v>
      </c>
      <c r="E172" s="1010">
        <v>1.86</v>
      </c>
      <c r="F172" s="1010">
        <v>12.47</v>
      </c>
      <c r="G172" s="1010">
        <v>134.69999999999999</v>
      </c>
      <c r="H172" s="825">
        <v>1.115</v>
      </c>
      <c r="I172" s="1010">
        <v>0.29899999999999999</v>
      </c>
      <c r="J172" s="324"/>
      <c r="K172" s="1551" t="s">
        <v>196</v>
      </c>
      <c r="L172" s="1080">
        <v>45883</v>
      </c>
      <c r="M172" s="1080">
        <v>45891</v>
      </c>
      <c r="N172" s="1487" t="s">
        <v>1872</v>
      </c>
      <c r="O172" s="1011"/>
      <c r="P172" s="1009" t="s">
        <v>197</v>
      </c>
    </row>
    <row r="173" spans="1:16">
      <c r="A173" s="324">
        <f t="shared" si="2"/>
        <v>166</v>
      </c>
      <c r="B173" s="783" t="s">
        <v>738</v>
      </c>
      <c r="C173" s="324"/>
      <c r="D173" s="324" t="s">
        <v>1652</v>
      </c>
      <c r="E173" s="324"/>
      <c r="F173" s="324"/>
      <c r="G173" s="324"/>
      <c r="H173" s="324"/>
      <c r="I173" s="324"/>
      <c r="J173" s="324"/>
      <c r="K173" s="1551" t="s">
        <v>196</v>
      </c>
      <c r="L173" s="1080">
        <v>45873</v>
      </c>
      <c r="M173" s="1080">
        <v>45892</v>
      </c>
      <c r="N173" s="1487" t="s">
        <v>1678</v>
      </c>
      <c r="O173" s="1011"/>
      <c r="P173" s="1009" t="s">
        <v>197</v>
      </c>
    </row>
    <row r="174" spans="1:16">
      <c r="A174" s="324">
        <f t="shared" si="2"/>
        <v>167</v>
      </c>
      <c r="B174" s="1304" t="s">
        <v>760</v>
      </c>
      <c r="C174" s="324"/>
      <c r="D174" s="324" t="s">
        <v>168</v>
      </c>
      <c r="E174" s="1010">
        <v>1.57</v>
      </c>
      <c r="F174" s="1010">
        <v>11.05</v>
      </c>
      <c r="G174" s="1010">
        <v>115.3</v>
      </c>
      <c r="H174" s="825">
        <v>0.91900000000000004</v>
      </c>
      <c r="I174" s="1010">
        <v>0.29899999999999999</v>
      </c>
      <c r="J174" s="324"/>
      <c r="K174" s="1551" t="s">
        <v>196</v>
      </c>
      <c r="L174" s="1080">
        <v>45889</v>
      </c>
      <c r="M174" s="1080">
        <v>45892</v>
      </c>
      <c r="N174" s="1487" t="s">
        <v>1598</v>
      </c>
      <c r="O174" s="1011"/>
      <c r="P174" s="1009" t="s">
        <v>197</v>
      </c>
    </row>
    <row r="175" spans="1:16">
      <c r="A175" s="324">
        <f t="shared" si="2"/>
        <v>168</v>
      </c>
      <c r="B175" s="622" t="s">
        <v>766</v>
      </c>
      <c r="C175" s="324"/>
      <c r="D175" s="324" t="s">
        <v>168</v>
      </c>
      <c r="E175" s="1010">
        <v>1.57</v>
      </c>
      <c r="F175" s="1010">
        <v>11.05</v>
      </c>
      <c r="G175" s="1010">
        <v>115.3</v>
      </c>
      <c r="H175" s="825">
        <v>0.91900000000000004</v>
      </c>
      <c r="I175" s="1010">
        <v>0.29899999999999999</v>
      </c>
      <c r="J175" s="324"/>
      <c r="K175" s="1551" t="s">
        <v>196</v>
      </c>
      <c r="L175" s="1080">
        <v>45890</v>
      </c>
      <c r="M175" s="1080">
        <v>45892</v>
      </c>
      <c r="N175" s="1487" t="s">
        <v>1873</v>
      </c>
      <c r="P175" s="1009" t="s">
        <v>197</v>
      </c>
    </row>
    <row r="176" spans="1:16">
      <c r="A176" s="324">
        <f t="shared" si="2"/>
        <v>169</v>
      </c>
      <c r="B176" s="622" t="s">
        <v>172</v>
      </c>
      <c r="C176" s="324"/>
      <c r="D176" s="324" t="s">
        <v>174</v>
      </c>
      <c r="E176" s="622">
        <v>1.46</v>
      </c>
      <c r="F176" s="622">
        <v>15.22</v>
      </c>
      <c r="G176" s="622">
        <v>82</v>
      </c>
      <c r="H176" s="622">
        <v>1.7230000000000001</v>
      </c>
      <c r="I176" s="324">
        <f>0.162+0.414</f>
        <v>0.57599999999999996</v>
      </c>
      <c r="J176" s="324"/>
      <c r="K176" s="1551" t="s">
        <v>196</v>
      </c>
      <c r="L176" s="1080">
        <v>45874</v>
      </c>
      <c r="M176" s="1080">
        <v>45893</v>
      </c>
      <c r="N176" s="1487" t="s">
        <v>1679</v>
      </c>
      <c r="O176" s="1011"/>
      <c r="P176" s="1009" t="s">
        <v>197</v>
      </c>
    </row>
    <row r="177" spans="1:16133">
      <c r="A177" s="324">
        <f t="shared" si="2"/>
        <v>170</v>
      </c>
      <c r="B177" s="622" t="s">
        <v>336</v>
      </c>
      <c r="C177" s="324"/>
      <c r="D177" s="324" t="s">
        <v>168</v>
      </c>
      <c r="E177" s="1010">
        <v>1.57</v>
      </c>
      <c r="F177" s="1010">
        <v>11.05</v>
      </c>
      <c r="G177" s="1010">
        <v>115.3</v>
      </c>
      <c r="H177" s="825">
        <v>0.91900000000000004</v>
      </c>
      <c r="I177" s="1010">
        <v>0.29899999999999999</v>
      </c>
      <c r="J177" s="324"/>
      <c r="K177" s="1551" t="s">
        <v>196</v>
      </c>
      <c r="L177" s="1080">
        <v>45885</v>
      </c>
      <c r="M177" s="1080">
        <v>45893</v>
      </c>
      <c r="N177" s="1487" t="s">
        <v>1677</v>
      </c>
      <c r="O177" s="1011"/>
      <c r="P177" s="1009" t="s">
        <v>197</v>
      </c>
    </row>
    <row r="178" spans="1:16133">
      <c r="A178" s="324">
        <f t="shared" si="2"/>
        <v>171</v>
      </c>
      <c r="B178" s="622" t="s">
        <v>744</v>
      </c>
      <c r="C178" s="324"/>
      <c r="D178" s="324" t="s">
        <v>168</v>
      </c>
      <c r="E178" s="1010">
        <v>1.57</v>
      </c>
      <c r="F178" s="1010">
        <v>11.05</v>
      </c>
      <c r="G178" s="1010">
        <v>115.3</v>
      </c>
      <c r="H178" s="825">
        <v>0.91900000000000004</v>
      </c>
      <c r="I178" s="1010">
        <v>0.29899999999999999</v>
      </c>
      <c r="J178" s="324"/>
      <c r="K178" s="1551" t="s">
        <v>196</v>
      </c>
      <c r="L178" s="1080">
        <v>45889</v>
      </c>
      <c r="M178" s="1080">
        <v>45894</v>
      </c>
      <c r="N178" s="1487" t="s">
        <v>1559</v>
      </c>
      <c r="O178" s="1011"/>
      <c r="P178" s="1009" t="s">
        <v>197</v>
      </c>
    </row>
    <row r="179" spans="1:16133">
      <c r="A179" s="324">
        <f t="shared" si="2"/>
        <v>172</v>
      </c>
      <c r="B179" s="1205" t="s">
        <v>767</v>
      </c>
      <c r="C179" s="827"/>
      <c r="D179" s="827" t="s">
        <v>168</v>
      </c>
      <c r="E179" s="1010">
        <v>1.57</v>
      </c>
      <c r="F179" s="1010">
        <v>11.05</v>
      </c>
      <c r="G179" s="1010">
        <v>115.3</v>
      </c>
      <c r="H179" s="825">
        <v>0.91900000000000004</v>
      </c>
      <c r="I179" s="1010">
        <v>0.29899999999999999</v>
      </c>
      <c r="J179" s="827"/>
      <c r="K179" s="1552" t="s">
        <v>196</v>
      </c>
      <c r="L179" s="1081">
        <v>45891</v>
      </c>
      <c r="M179" s="1080">
        <v>45894</v>
      </c>
      <c r="N179" s="1487" t="s">
        <v>1873</v>
      </c>
      <c r="P179" s="1009" t="s">
        <v>197</v>
      </c>
    </row>
    <row r="180" spans="1:16133" s="1305" customFormat="1">
      <c r="A180" s="324">
        <f t="shared" si="2"/>
        <v>173</v>
      </c>
      <c r="B180" s="622" t="s">
        <v>1344</v>
      </c>
      <c r="C180" s="324"/>
      <c r="D180" s="324" t="s">
        <v>171</v>
      </c>
      <c r="E180" s="1010">
        <v>1.86</v>
      </c>
      <c r="F180" s="1010">
        <v>12.47</v>
      </c>
      <c r="G180" s="1010">
        <v>134.69999999999999</v>
      </c>
      <c r="H180" s="825">
        <v>1.115</v>
      </c>
      <c r="I180" s="1010">
        <v>0.29899999999999999</v>
      </c>
      <c r="J180" s="324"/>
      <c r="K180" s="1551" t="s">
        <v>196</v>
      </c>
      <c r="L180" s="1080">
        <v>45893</v>
      </c>
      <c r="M180" s="1080">
        <v>45895</v>
      </c>
      <c r="N180" s="1487" t="s">
        <v>1598</v>
      </c>
      <c r="O180" s="1011"/>
      <c r="P180" s="1009" t="s">
        <v>197</v>
      </c>
      <c r="Q180" s="829"/>
      <c r="R180" s="829"/>
      <c r="S180" s="829"/>
      <c r="T180" s="829"/>
      <c r="U180" s="829"/>
      <c r="V180" s="1296"/>
      <c r="W180" s="1296"/>
      <c r="X180" s="1296"/>
      <c r="Y180" s="1296"/>
      <c r="Z180" s="1296"/>
      <c r="AA180" s="1296"/>
      <c r="AB180" s="1296"/>
      <c r="AC180" s="1296"/>
      <c r="AD180" s="1296"/>
      <c r="AE180" s="1296"/>
      <c r="AF180" s="1296"/>
      <c r="AG180" s="1296"/>
      <c r="AH180" s="1296"/>
      <c r="AI180" s="1296"/>
      <c r="AJ180" s="1296"/>
      <c r="AK180" s="1296"/>
      <c r="AL180" s="1296"/>
      <c r="AM180" s="1296"/>
      <c r="AN180" s="1296"/>
      <c r="AO180" s="1296"/>
      <c r="AP180" s="1296"/>
      <c r="AQ180" s="1296"/>
      <c r="AR180" s="1296"/>
      <c r="AS180" s="1296"/>
      <c r="AT180" s="1296"/>
      <c r="AU180" s="1296"/>
      <c r="AV180" s="1296"/>
      <c r="AW180" s="1296"/>
      <c r="AX180" s="1296"/>
      <c r="AY180" s="1296"/>
      <c r="AZ180" s="1296"/>
      <c r="BA180" s="1296"/>
      <c r="BB180" s="1296"/>
      <c r="BC180" s="1296"/>
      <c r="BD180" s="1296"/>
      <c r="BE180" s="1296"/>
      <c r="BF180" s="1296"/>
      <c r="BG180" s="1296"/>
      <c r="BH180" s="1296"/>
      <c r="BI180" s="1296"/>
      <c r="BJ180" s="1296"/>
      <c r="BK180" s="1296"/>
      <c r="BL180" s="1296"/>
      <c r="BM180" s="1296"/>
      <c r="BN180" s="1296"/>
      <c r="BO180" s="1296"/>
      <c r="BP180" s="1296"/>
      <c r="BQ180" s="1296"/>
      <c r="BR180" s="1296"/>
      <c r="BS180" s="1296"/>
      <c r="BT180" s="1296"/>
      <c r="BU180" s="1296"/>
      <c r="BV180" s="1296"/>
      <c r="BW180" s="1296"/>
      <c r="BX180" s="1296"/>
      <c r="BY180" s="1296"/>
      <c r="BZ180" s="1296"/>
      <c r="CA180" s="1296"/>
      <c r="CB180" s="1296"/>
      <c r="CC180" s="1296"/>
      <c r="CD180" s="1296"/>
      <c r="CE180" s="1296"/>
      <c r="CF180" s="1296"/>
      <c r="CG180" s="1296"/>
      <c r="CH180" s="1296"/>
      <c r="CI180" s="1296"/>
      <c r="CJ180" s="1296"/>
      <c r="CK180" s="1296"/>
      <c r="CL180" s="1296"/>
      <c r="CM180" s="1296"/>
      <c r="CN180" s="1296"/>
      <c r="CO180" s="1296"/>
      <c r="CP180" s="1296"/>
      <c r="CQ180" s="1296"/>
      <c r="CR180" s="1296"/>
      <c r="CS180" s="1296"/>
      <c r="CT180" s="1296"/>
      <c r="CU180" s="1296"/>
      <c r="CV180" s="1296"/>
      <c r="CW180" s="1296"/>
      <c r="CX180" s="1296"/>
      <c r="CY180" s="1296"/>
      <c r="CZ180" s="1296"/>
      <c r="DA180" s="1296"/>
      <c r="DB180" s="1296"/>
      <c r="DC180" s="1296"/>
      <c r="DD180" s="1296"/>
      <c r="DE180" s="1296"/>
      <c r="DF180" s="1296"/>
      <c r="DG180" s="1296"/>
      <c r="DH180" s="1296"/>
      <c r="DI180" s="1296"/>
      <c r="DJ180" s="1296"/>
      <c r="DK180" s="1296"/>
      <c r="DL180" s="1296"/>
      <c r="DM180" s="1296"/>
      <c r="DN180" s="1296"/>
      <c r="DO180" s="1296"/>
      <c r="DP180" s="1296"/>
      <c r="DQ180" s="1296"/>
      <c r="DR180" s="1296"/>
      <c r="DS180" s="1296"/>
      <c r="DT180" s="1296"/>
      <c r="DU180" s="1296"/>
      <c r="DV180" s="1296"/>
      <c r="DW180" s="1296"/>
      <c r="DX180" s="1296"/>
      <c r="DY180" s="1296"/>
      <c r="DZ180" s="1296"/>
      <c r="EA180" s="1296"/>
      <c r="EB180" s="1296"/>
      <c r="EC180" s="1296"/>
      <c r="ED180" s="1296"/>
      <c r="EE180" s="1296"/>
      <c r="EF180" s="1296"/>
      <c r="EG180" s="1296"/>
      <c r="EH180" s="1296"/>
      <c r="EI180" s="1296"/>
      <c r="EJ180" s="1296"/>
      <c r="EK180" s="1296"/>
      <c r="EL180" s="1296"/>
      <c r="EM180" s="1296"/>
      <c r="EN180" s="1296"/>
      <c r="EO180" s="1296"/>
      <c r="EP180" s="1296"/>
      <c r="EQ180" s="1296"/>
      <c r="ER180" s="1296"/>
      <c r="ES180" s="1296"/>
      <c r="ET180" s="1296"/>
      <c r="EU180" s="1296"/>
      <c r="EV180" s="1296"/>
      <c r="EW180" s="1296"/>
      <c r="EX180" s="1296"/>
      <c r="EY180" s="1296"/>
      <c r="EZ180" s="1296"/>
      <c r="FA180" s="1296"/>
      <c r="FB180" s="1296"/>
      <c r="FC180" s="1296"/>
      <c r="FD180" s="1296"/>
      <c r="FE180" s="1296"/>
      <c r="FF180" s="1296"/>
      <c r="FG180" s="1296"/>
      <c r="FH180" s="1296"/>
      <c r="FI180" s="1296"/>
      <c r="FJ180" s="1296"/>
      <c r="FK180" s="1296"/>
      <c r="FL180" s="1296"/>
      <c r="FM180" s="1296"/>
      <c r="FN180" s="1296"/>
      <c r="FO180" s="1296"/>
      <c r="FP180" s="1296"/>
      <c r="FQ180" s="1296"/>
      <c r="FR180" s="1296"/>
      <c r="FS180" s="1296"/>
      <c r="FT180" s="1296"/>
      <c r="FU180" s="1296"/>
      <c r="FV180" s="1296"/>
      <c r="FW180" s="1296"/>
      <c r="FX180" s="1296"/>
      <c r="FY180" s="1296"/>
      <c r="FZ180" s="1296"/>
      <c r="GA180" s="1296"/>
      <c r="GB180" s="1296"/>
      <c r="GC180" s="1296"/>
      <c r="GD180" s="1296"/>
      <c r="GE180" s="1296"/>
      <c r="GF180" s="1296"/>
      <c r="GG180" s="1296"/>
      <c r="GH180" s="1296"/>
      <c r="GI180" s="1296"/>
      <c r="GJ180" s="1296"/>
      <c r="GK180" s="1296"/>
      <c r="GL180" s="1296"/>
      <c r="GM180" s="1296"/>
      <c r="GN180" s="1296"/>
      <c r="GO180" s="1296"/>
      <c r="GP180" s="1296"/>
      <c r="GQ180" s="1296"/>
      <c r="GR180" s="1296"/>
      <c r="GS180" s="1296"/>
      <c r="GT180" s="1296"/>
      <c r="GU180" s="1296"/>
      <c r="GV180" s="1296"/>
      <c r="GW180" s="1296"/>
      <c r="GX180" s="1296"/>
      <c r="GY180" s="1296"/>
      <c r="GZ180" s="1296"/>
      <c r="HA180" s="1296"/>
      <c r="HB180" s="1296"/>
      <c r="HC180" s="1296"/>
      <c r="HD180" s="1296"/>
      <c r="HE180" s="1296"/>
      <c r="HF180" s="1296"/>
      <c r="HG180" s="1296"/>
      <c r="HH180" s="1296"/>
      <c r="HI180" s="1296"/>
      <c r="HJ180" s="1296"/>
      <c r="HK180" s="1296"/>
      <c r="HL180" s="1296"/>
      <c r="HM180" s="1296"/>
      <c r="HN180" s="1296"/>
      <c r="HO180" s="1296"/>
      <c r="HP180" s="1296"/>
      <c r="HQ180" s="1296"/>
      <c r="HR180" s="1296"/>
      <c r="HS180" s="1296"/>
      <c r="HT180" s="1296"/>
      <c r="HU180" s="1296"/>
      <c r="HV180" s="1296"/>
      <c r="HW180" s="1296"/>
      <c r="HX180" s="1296"/>
      <c r="HY180" s="1296"/>
      <c r="HZ180" s="1296"/>
      <c r="IA180" s="1296"/>
      <c r="IB180" s="1296"/>
      <c r="IC180" s="1296"/>
      <c r="ID180" s="1296"/>
      <c r="IE180" s="1296"/>
      <c r="IF180" s="1296"/>
      <c r="IG180" s="1296"/>
      <c r="IH180" s="1296"/>
      <c r="II180" s="1296"/>
      <c r="IJ180" s="1296"/>
      <c r="IK180" s="1296"/>
      <c r="IL180" s="1296"/>
      <c r="IM180" s="1296"/>
      <c r="IN180" s="1296"/>
      <c r="IO180" s="1296"/>
      <c r="IP180" s="1296"/>
      <c r="IQ180" s="1296"/>
      <c r="IR180" s="1296"/>
      <c r="IS180" s="1296"/>
      <c r="IT180" s="1296"/>
      <c r="IU180" s="1296"/>
      <c r="IV180" s="1296"/>
      <c r="IW180" s="1296"/>
      <c r="IX180" s="1296"/>
      <c r="IY180" s="1296"/>
      <c r="IZ180" s="1296"/>
      <c r="JA180" s="1296"/>
      <c r="JB180" s="1296"/>
      <c r="JC180" s="1296"/>
      <c r="JD180" s="1296"/>
      <c r="JE180" s="1296"/>
      <c r="JF180" s="1296"/>
      <c r="JG180" s="1296"/>
      <c r="JH180" s="1296"/>
      <c r="JI180" s="1296"/>
      <c r="JJ180" s="1296"/>
      <c r="JK180" s="1296"/>
      <c r="JL180" s="1296"/>
      <c r="JM180" s="1296"/>
      <c r="JN180" s="1296"/>
      <c r="JO180" s="1296"/>
      <c r="JP180" s="1296"/>
      <c r="JQ180" s="1296"/>
      <c r="JR180" s="1296"/>
      <c r="JS180" s="1296"/>
      <c r="JT180" s="1296"/>
      <c r="JU180" s="1296"/>
      <c r="JV180" s="1296"/>
      <c r="JW180" s="1296"/>
      <c r="JX180" s="1296"/>
      <c r="JY180" s="1296"/>
      <c r="JZ180" s="1296"/>
      <c r="KA180" s="1296"/>
      <c r="KB180" s="1296"/>
      <c r="KC180" s="1296"/>
      <c r="KD180" s="1296"/>
      <c r="KE180" s="1296"/>
      <c r="KF180" s="1296"/>
      <c r="KG180" s="1296"/>
      <c r="KH180" s="1296"/>
      <c r="KI180" s="1296"/>
      <c r="KJ180" s="1296"/>
      <c r="KK180" s="1296"/>
      <c r="KL180" s="1296"/>
      <c r="KM180" s="1296"/>
      <c r="KN180" s="1296"/>
      <c r="KO180" s="1296"/>
      <c r="KP180" s="1296"/>
      <c r="KQ180" s="1296"/>
      <c r="KR180" s="1296"/>
      <c r="KS180" s="1296"/>
      <c r="KT180" s="1296"/>
      <c r="KU180" s="1296"/>
      <c r="KV180" s="1296"/>
      <c r="KW180" s="1296"/>
      <c r="KX180" s="1296"/>
      <c r="KY180" s="1296"/>
      <c r="KZ180" s="1296"/>
      <c r="LA180" s="1296"/>
      <c r="LB180" s="1296"/>
      <c r="LC180" s="1296"/>
      <c r="LD180" s="1296"/>
      <c r="LE180" s="1296"/>
      <c r="LF180" s="1296"/>
      <c r="LG180" s="1296"/>
      <c r="LH180" s="1296"/>
      <c r="LI180" s="1296"/>
      <c r="LJ180" s="1296"/>
      <c r="LK180" s="1296"/>
      <c r="LL180" s="1296"/>
      <c r="LM180" s="1296"/>
      <c r="LN180" s="1296"/>
      <c r="LO180" s="1296"/>
      <c r="LP180" s="1296"/>
      <c r="LQ180" s="1296"/>
      <c r="LR180" s="1296"/>
      <c r="LS180" s="1296"/>
      <c r="LT180" s="1296"/>
      <c r="LU180" s="1296"/>
      <c r="LV180" s="1296"/>
      <c r="LW180" s="1296"/>
      <c r="LX180" s="1296"/>
      <c r="LY180" s="1296"/>
      <c r="LZ180" s="1296"/>
      <c r="MA180" s="1296"/>
      <c r="MB180" s="1296"/>
      <c r="MC180" s="1296"/>
      <c r="MD180" s="1296"/>
      <c r="ME180" s="1296"/>
      <c r="MF180" s="1296"/>
      <c r="MG180" s="1296"/>
      <c r="MH180" s="1296"/>
      <c r="MI180" s="1296"/>
      <c r="MJ180" s="1296"/>
      <c r="MK180" s="1296"/>
      <c r="ML180" s="1296"/>
      <c r="MM180" s="1296"/>
      <c r="MN180" s="1296"/>
      <c r="MO180" s="1296"/>
      <c r="MP180" s="1296"/>
      <c r="MQ180" s="1296"/>
      <c r="MR180" s="1296"/>
      <c r="MS180" s="1296"/>
      <c r="MT180" s="1296"/>
      <c r="MU180" s="1296"/>
      <c r="MV180" s="1296"/>
      <c r="MW180" s="1296"/>
      <c r="MX180" s="1296"/>
      <c r="MY180" s="1296"/>
      <c r="MZ180" s="1296"/>
      <c r="NA180" s="1296"/>
      <c r="NB180" s="1296"/>
      <c r="NC180" s="1296"/>
      <c r="ND180" s="1296"/>
      <c r="NE180" s="1296"/>
      <c r="NF180" s="1296"/>
      <c r="NG180" s="1296"/>
      <c r="NH180" s="1296"/>
      <c r="NI180" s="1296"/>
      <c r="NJ180" s="1296"/>
      <c r="NK180" s="1296"/>
      <c r="NL180" s="1296"/>
      <c r="NM180" s="1296"/>
      <c r="NN180" s="1296"/>
      <c r="NO180" s="1296"/>
      <c r="NP180" s="1296"/>
      <c r="NQ180" s="1296"/>
      <c r="NR180" s="1296"/>
      <c r="NS180" s="1296"/>
      <c r="NT180" s="1296"/>
      <c r="NU180" s="1296"/>
      <c r="NV180" s="1296"/>
      <c r="NW180" s="1296"/>
      <c r="NX180" s="1296"/>
      <c r="NY180" s="1296"/>
      <c r="NZ180" s="1296"/>
      <c r="OA180" s="1296"/>
      <c r="OB180" s="1296"/>
      <c r="OC180" s="1296"/>
      <c r="OD180" s="1296"/>
      <c r="OE180" s="1296"/>
      <c r="OF180" s="1296"/>
      <c r="OG180" s="1296"/>
      <c r="OH180" s="1296"/>
      <c r="OI180" s="1296"/>
      <c r="OJ180" s="1296"/>
      <c r="OK180" s="1296"/>
      <c r="OL180" s="1296"/>
      <c r="OM180" s="1296"/>
      <c r="ON180" s="1296"/>
      <c r="OO180" s="1296"/>
      <c r="OP180" s="1296"/>
      <c r="OQ180" s="1296"/>
      <c r="OR180" s="1296"/>
      <c r="OS180" s="1296"/>
      <c r="OT180" s="1296"/>
      <c r="OU180" s="1296"/>
      <c r="OV180" s="1296"/>
      <c r="OW180" s="1296"/>
      <c r="OX180" s="1296"/>
      <c r="OY180" s="1296"/>
      <c r="OZ180" s="1296"/>
      <c r="PA180" s="1296"/>
      <c r="PB180" s="1296"/>
      <c r="PC180" s="1296"/>
      <c r="PD180" s="1296"/>
      <c r="PE180" s="1296"/>
      <c r="PF180" s="1296"/>
      <c r="PG180" s="1296"/>
      <c r="PH180" s="1296"/>
      <c r="PI180" s="1296"/>
      <c r="PJ180" s="1296"/>
      <c r="PK180" s="1296"/>
      <c r="PL180" s="1296"/>
      <c r="PM180" s="1296"/>
      <c r="PN180" s="1296"/>
      <c r="PO180" s="1296"/>
      <c r="PP180" s="1296"/>
      <c r="PQ180" s="1296"/>
      <c r="PR180" s="1296"/>
      <c r="PS180" s="1296"/>
      <c r="PT180" s="1296"/>
      <c r="PU180" s="1296"/>
      <c r="PV180" s="1296"/>
      <c r="PW180" s="1296"/>
      <c r="PX180" s="1296"/>
      <c r="PY180" s="1296"/>
      <c r="PZ180" s="1296"/>
      <c r="QA180" s="1296"/>
      <c r="QB180" s="1296"/>
      <c r="QC180" s="1296"/>
      <c r="QD180" s="1296"/>
      <c r="QE180" s="1296"/>
      <c r="QF180" s="1296"/>
      <c r="QG180" s="1296"/>
      <c r="QH180" s="1296"/>
      <c r="QI180" s="1296"/>
      <c r="QJ180" s="1296"/>
      <c r="QK180" s="1296"/>
      <c r="QL180" s="1296"/>
      <c r="QM180" s="1296"/>
      <c r="QN180" s="1296"/>
      <c r="QO180" s="1296"/>
      <c r="QP180" s="1296"/>
      <c r="QQ180" s="1296"/>
      <c r="QR180" s="1296"/>
      <c r="QS180" s="1296"/>
      <c r="QT180" s="1296"/>
      <c r="QU180" s="1296"/>
      <c r="QV180" s="1296"/>
      <c r="QW180" s="1296"/>
      <c r="QX180" s="1296"/>
      <c r="QY180" s="1296"/>
      <c r="QZ180" s="1296"/>
      <c r="RA180" s="1296"/>
      <c r="RB180" s="1296"/>
      <c r="RC180" s="1296"/>
      <c r="RD180" s="1296"/>
      <c r="RE180" s="1296"/>
      <c r="RF180" s="1296"/>
      <c r="RG180" s="1296"/>
      <c r="RH180" s="1296"/>
      <c r="RI180" s="1296"/>
      <c r="RJ180" s="1296"/>
      <c r="RK180" s="1296"/>
      <c r="RL180" s="1296"/>
      <c r="RM180" s="1296"/>
      <c r="RN180" s="1296"/>
      <c r="RO180" s="1296"/>
      <c r="RP180" s="1296"/>
      <c r="RQ180" s="1296"/>
      <c r="RR180" s="1296"/>
      <c r="RS180" s="1296"/>
      <c r="RT180" s="1296"/>
      <c r="RU180" s="1296"/>
      <c r="RV180" s="1296"/>
      <c r="RW180" s="1296"/>
      <c r="RX180" s="1296"/>
      <c r="RY180" s="1296"/>
      <c r="RZ180" s="1296"/>
      <c r="SA180" s="1296"/>
      <c r="SB180" s="1296"/>
      <c r="SC180" s="1296"/>
      <c r="SD180" s="1296"/>
      <c r="SE180" s="1296"/>
      <c r="SF180" s="1296"/>
      <c r="SG180" s="1296"/>
      <c r="SH180" s="1296"/>
      <c r="SI180" s="1296"/>
      <c r="SJ180" s="1296"/>
      <c r="SK180" s="1296"/>
      <c r="SL180" s="1296"/>
      <c r="SM180" s="1296"/>
      <c r="SN180" s="1296"/>
      <c r="SO180" s="1296"/>
      <c r="SP180" s="1296"/>
      <c r="SQ180" s="1296"/>
      <c r="SR180" s="1296"/>
      <c r="SS180" s="1296"/>
      <c r="ST180" s="1296"/>
      <c r="SU180" s="1296"/>
      <c r="SV180" s="1296"/>
      <c r="SW180" s="1296"/>
      <c r="SX180" s="1296"/>
      <c r="SY180" s="1296"/>
      <c r="SZ180" s="1296"/>
      <c r="TA180" s="1296"/>
      <c r="TB180" s="1296"/>
      <c r="TC180" s="1296"/>
      <c r="TD180" s="1296"/>
      <c r="TE180" s="1296"/>
      <c r="TF180" s="1296"/>
      <c r="TG180" s="1296"/>
      <c r="TH180" s="1296"/>
      <c r="TI180" s="1296"/>
      <c r="TJ180" s="1296"/>
      <c r="TK180" s="1296"/>
      <c r="TL180" s="1296"/>
      <c r="TM180" s="1296"/>
      <c r="TN180" s="1296"/>
      <c r="TO180" s="1296"/>
      <c r="TP180" s="1296"/>
      <c r="TQ180" s="1296"/>
      <c r="TR180" s="1296"/>
      <c r="TS180" s="1296"/>
      <c r="TT180" s="1296"/>
      <c r="TU180" s="1296"/>
      <c r="TV180" s="1296"/>
      <c r="TW180" s="1296"/>
      <c r="TX180" s="1296"/>
      <c r="TY180" s="1296"/>
      <c r="TZ180" s="1296"/>
      <c r="UA180" s="1296"/>
      <c r="UB180" s="1296"/>
      <c r="UC180" s="1296"/>
      <c r="UD180" s="1296"/>
      <c r="UE180" s="1296"/>
      <c r="UF180" s="1296"/>
      <c r="UG180" s="1296"/>
      <c r="UH180" s="1296"/>
      <c r="UI180" s="1296"/>
      <c r="UJ180" s="1296"/>
      <c r="UK180" s="1296"/>
      <c r="UL180" s="1296"/>
      <c r="UM180" s="1296"/>
      <c r="UN180" s="1296"/>
      <c r="UO180" s="1296"/>
      <c r="UP180" s="1296"/>
      <c r="UQ180" s="1296"/>
      <c r="UR180" s="1296"/>
      <c r="US180" s="1296"/>
      <c r="UT180" s="1296"/>
      <c r="UU180" s="1296"/>
      <c r="UV180" s="1296"/>
      <c r="UW180" s="1296"/>
      <c r="UX180" s="1296"/>
      <c r="UY180" s="1296"/>
      <c r="UZ180" s="1296"/>
      <c r="VA180" s="1296"/>
      <c r="VB180" s="1296"/>
      <c r="VC180" s="1296"/>
      <c r="VD180" s="1296"/>
      <c r="VE180" s="1296"/>
      <c r="VF180" s="1296"/>
      <c r="VG180" s="1296"/>
      <c r="VH180" s="1296"/>
      <c r="VI180" s="1296"/>
      <c r="VJ180" s="1296"/>
      <c r="VK180" s="1296"/>
      <c r="VL180" s="1296"/>
      <c r="VM180" s="1296"/>
      <c r="VN180" s="1296"/>
      <c r="VO180" s="1296"/>
      <c r="VP180" s="1296"/>
      <c r="VQ180" s="1296"/>
      <c r="VR180" s="1296"/>
      <c r="VS180" s="1296"/>
      <c r="VT180" s="1296"/>
      <c r="VU180" s="1296"/>
      <c r="VV180" s="1296"/>
      <c r="VW180" s="1296"/>
      <c r="VX180" s="1296"/>
      <c r="VY180" s="1296"/>
      <c r="VZ180" s="1296"/>
      <c r="WA180" s="1296"/>
      <c r="WB180" s="1296"/>
      <c r="WC180" s="1296"/>
      <c r="WD180" s="1296"/>
      <c r="WE180" s="1296"/>
      <c r="WF180" s="1296"/>
      <c r="WG180" s="1296"/>
      <c r="WH180" s="1296"/>
      <c r="WI180" s="1296"/>
      <c r="WJ180" s="1296"/>
      <c r="WK180" s="1296"/>
      <c r="WL180" s="1296"/>
      <c r="WM180" s="1296"/>
      <c r="WN180" s="1296"/>
      <c r="WO180" s="1296"/>
      <c r="WP180" s="1296"/>
      <c r="WQ180" s="1296"/>
      <c r="WR180" s="1296"/>
      <c r="WS180" s="1296"/>
      <c r="WT180" s="1296"/>
      <c r="WU180" s="1296"/>
      <c r="WV180" s="1296"/>
      <c r="WW180" s="1296"/>
      <c r="WX180" s="1296"/>
      <c r="WY180" s="1296"/>
      <c r="WZ180" s="1296"/>
      <c r="XA180" s="1296"/>
      <c r="XB180" s="1296"/>
      <c r="XC180" s="1296"/>
      <c r="XD180" s="1296"/>
      <c r="XE180" s="1296"/>
      <c r="XF180" s="1296"/>
      <c r="XG180" s="1296"/>
      <c r="XH180" s="1296"/>
      <c r="XI180" s="1296"/>
      <c r="XJ180" s="1296"/>
      <c r="XK180" s="1296"/>
      <c r="XL180" s="1296"/>
      <c r="XM180" s="1296"/>
      <c r="XN180" s="1296"/>
      <c r="XO180" s="1296"/>
      <c r="XP180" s="1296"/>
      <c r="XQ180" s="1296"/>
      <c r="XR180" s="1296"/>
      <c r="XS180" s="1296"/>
      <c r="XT180" s="1296"/>
      <c r="XU180" s="1296"/>
      <c r="XV180" s="1296"/>
      <c r="XW180" s="1296"/>
      <c r="XX180" s="1296"/>
      <c r="XY180" s="1296"/>
      <c r="XZ180" s="1296"/>
      <c r="YA180" s="1296"/>
      <c r="YB180" s="1296"/>
      <c r="YC180" s="1296"/>
      <c r="YD180" s="1296"/>
      <c r="YE180" s="1296"/>
      <c r="YF180" s="1296"/>
      <c r="YG180" s="1296"/>
      <c r="YH180" s="1296"/>
      <c r="YI180" s="1296"/>
      <c r="YJ180" s="1296"/>
      <c r="YK180" s="1296"/>
      <c r="YL180" s="1296"/>
      <c r="YM180" s="1296"/>
      <c r="YN180" s="1296"/>
      <c r="YO180" s="1296"/>
      <c r="YP180" s="1296"/>
      <c r="YQ180" s="1296"/>
      <c r="YR180" s="1296"/>
      <c r="YS180" s="1296"/>
      <c r="YT180" s="1296"/>
      <c r="YU180" s="1296"/>
      <c r="YV180" s="1296"/>
      <c r="YW180" s="1296"/>
      <c r="YX180" s="1296"/>
      <c r="YY180" s="1296"/>
      <c r="YZ180" s="1296"/>
      <c r="ZA180" s="1296"/>
      <c r="ZB180" s="1296"/>
      <c r="ZC180" s="1296"/>
      <c r="ZD180" s="1296"/>
      <c r="ZE180" s="1296"/>
      <c r="ZF180" s="1296"/>
      <c r="ZG180" s="1296"/>
      <c r="ZH180" s="1296"/>
      <c r="ZI180" s="1296"/>
      <c r="ZJ180" s="1296"/>
      <c r="ZK180" s="1296"/>
      <c r="ZL180" s="1296"/>
      <c r="ZM180" s="1296"/>
      <c r="ZN180" s="1296"/>
      <c r="ZO180" s="1296"/>
      <c r="ZP180" s="1296"/>
      <c r="ZQ180" s="1296"/>
      <c r="ZR180" s="1296"/>
      <c r="ZS180" s="1296"/>
      <c r="ZT180" s="1296"/>
      <c r="ZU180" s="1296"/>
      <c r="ZV180" s="1296"/>
      <c r="ZW180" s="1296"/>
      <c r="ZX180" s="1296"/>
      <c r="ZY180" s="1296"/>
      <c r="ZZ180" s="1296"/>
      <c r="AAA180" s="1296"/>
      <c r="AAB180" s="1296"/>
      <c r="AAC180" s="1296"/>
      <c r="AAD180" s="1296"/>
      <c r="AAE180" s="1296"/>
      <c r="AAF180" s="1296"/>
      <c r="AAG180" s="1296"/>
      <c r="AAH180" s="1296"/>
      <c r="AAI180" s="1296"/>
      <c r="AAJ180" s="1296"/>
      <c r="AAK180" s="1296"/>
      <c r="AAL180" s="1296"/>
      <c r="AAM180" s="1296"/>
      <c r="AAN180" s="1296"/>
      <c r="AAO180" s="1296"/>
      <c r="AAP180" s="1296"/>
      <c r="AAQ180" s="1296"/>
      <c r="AAR180" s="1296"/>
      <c r="AAS180" s="1296"/>
      <c r="AAT180" s="1296"/>
      <c r="AAU180" s="1296"/>
      <c r="AAV180" s="1296"/>
      <c r="AAW180" s="1296"/>
      <c r="AAX180" s="1296"/>
      <c r="AAY180" s="1296"/>
      <c r="AAZ180" s="1296"/>
      <c r="ABA180" s="1296"/>
      <c r="ABB180" s="1296"/>
      <c r="ABC180" s="1296"/>
      <c r="ABD180" s="1296"/>
      <c r="ABE180" s="1296"/>
      <c r="ABF180" s="1296"/>
      <c r="ABG180" s="1296"/>
      <c r="ABH180" s="1296"/>
      <c r="ABI180" s="1296"/>
      <c r="ABJ180" s="1296"/>
      <c r="ABK180" s="1296"/>
      <c r="ABL180" s="1296"/>
      <c r="ABM180" s="1296"/>
      <c r="ABN180" s="1296"/>
      <c r="ABO180" s="1296"/>
      <c r="ABP180" s="1296"/>
      <c r="ABQ180" s="1296"/>
      <c r="ABR180" s="1296"/>
      <c r="ABS180" s="1296"/>
      <c r="ABT180" s="1296"/>
      <c r="ABU180" s="1296"/>
      <c r="ABV180" s="1296"/>
      <c r="ABW180" s="1296"/>
      <c r="ABX180" s="1296"/>
      <c r="ABY180" s="1296"/>
      <c r="ABZ180" s="1296"/>
      <c r="ACA180" s="1296"/>
      <c r="ACB180" s="1296"/>
      <c r="ACC180" s="1296"/>
      <c r="ACD180" s="1296"/>
      <c r="ACE180" s="1296"/>
      <c r="ACF180" s="1296"/>
      <c r="ACG180" s="1296"/>
      <c r="ACH180" s="1296"/>
      <c r="ACI180" s="1296"/>
      <c r="ACJ180" s="1296"/>
      <c r="ACK180" s="1296"/>
      <c r="ACL180" s="1296"/>
      <c r="ACM180" s="1296"/>
      <c r="ACN180" s="1296"/>
      <c r="ACO180" s="1296"/>
      <c r="ACP180" s="1296"/>
      <c r="ACQ180" s="1296"/>
      <c r="ACR180" s="1296"/>
      <c r="ACS180" s="1296"/>
      <c r="ACT180" s="1296"/>
      <c r="ACU180" s="1296"/>
      <c r="ACV180" s="1296"/>
      <c r="ACW180" s="1296"/>
      <c r="ACX180" s="1296"/>
      <c r="ACY180" s="1296"/>
      <c r="ACZ180" s="1296"/>
      <c r="ADA180" s="1296"/>
      <c r="ADB180" s="1296"/>
      <c r="ADC180" s="1296"/>
      <c r="ADD180" s="1296"/>
      <c r="ADE180" s="1296"/>
      <c r="ADF180" s="1296"/>
      <c r="ADG180" s="1296"/>
      <c r="ADH180" s="1296"/>
      <c r="ADI180" s="1296"/>
      <c r="ADJ180" s="1296"/>
      <c r="ADK180" s="1296"/>
      <c r="ADL180" s="1296"/>
      <c r="ADM180" s="1296"/>
      <c r="ADN180" s="1296"/>
      <c r="ADO180" s="1296"/>
      <c r="ADP180" s="1296"/>
      <c r="ADQ180" s="1296"/>
      <c r="ADR180" s="1296"/>
      <c r="ADS180" s="1296"/>
      <c r="ADT180" s="1296"/>
      <c r="ADU180" s="1296"/>
      <c r="ADV180" s="1296"/>
      <c r="ADW180" s="1296"/>
      <c r="ADX180" s="1296"/>
      <c r="ADY180" s="1296"/>
      <c r="ADZ180" s="1296"/>
      <c r="AEA180" s="1296"/>
      <c r="AEB180" s="1296"/>
      <c r="AEC180" s="1296"/>
      <c r="AED180" s="1296"/>
      <c r="AEE180" s="1296"/>
      <c r="AEF180" s="1296"/>
      <c r="AEG180" s="1296"/>
      <c r="AEH180" s="1296"/>
      <c r="AEI180" s="1296"/>
      <c r="AEJ180" s="1296"/>
      <c r="AEK180" s="1296"/>
      <c r="AEL180" s="1296"/>
      <c r="AEM180" s="1296"/>
      <c r="AEN180" s="1296"/>
      <c r="AEO180" s="1296"/>
      <c r="AEP180" s="1296"/>
      <c r="AEQ180" s="1296"/>
      <c r="AER180" s="1296"/>
      <c r="AES180" s="1296"/>
      <c r="AET180" s="1296"/>
      <c r="AEU180" s="1296"/>
      <c r="AEV180" s="1296"/>
      <c r="AEW180" s="1296"/>
      <c r="AEX180" s="1296"/>
      <c r="AEY180" s="1296"/>
      <c r="AEZ180" s="1296"/>
      <c r="AFA180" s="1296"/>
      <c r="AFB180" s="1296"/>
      <c r="AFC180" s="1296"/>
      <c r="AFD180" s="1296"/>
      <c r="AFE180" s="1296"/>
      <c r="AFF180" s="1296"/>
      <c r="AFG180" s="1296"/>
      <c r="AFH180" s="1296"/>
      <c r="AFI180" s="1296"/>
      <c r="AFJ180" s="1296"/>
      <c r="AFK180" s="1296"/>
      <c r="AFL180" s="1296"/>
      <c r="AFM180" s="1296"/>
      <c r="AFN180" s="1296"/>
      <c r="AFO180" s="1296"/>
      <c r="AFP180" s="1296"/>
      <c r="AFQ180" s="1296"/>
      <c r="AFR180" s="1296"/>
      <c r="AFS180" s="1296"/>
      <c r="AFT180" s="1296"/>
      <c r="AFU180" s="1296"/>
      <c r="AFV180" s="1296"/>
      <c r="AFW180" s="1296"/>
      <c r="AFX180" s="1296"/>
      <c r="AFY180" s="1296"/>
      <c r="AFZ180" s="1296"/>
      <c r="AGA180" s="1296"/>
      <c r="AGB180" s="1296"/>
      <c r="AGC180" s="1296"/>
      <c r="AGD180" s="1296"/>
      <c r="AGE180" s="1296"/>
      <c r="AGF180" s="1296"/>
      <c r="AGG180" s="1296"/>
      <c r="AGH180" s="1296"/>
      <c r="AGI180" s="1296"/>
      <c r="AGJ180" s="1296"/>
      <c r="AGK180" s="1296"/>
      <c r="AGL180" s="1296"/>
      <c r="AGM180" s="1296"/>
      <c r="AGN180" s="1296"/>
      <c r="AGO180" s="1296"/>
      <c r="AGP180" s="1296"/>
      <c r="AGQ180" s="1296"/>
      <c r="AGR180" s="1296"/>
      <c r="AGS180" s="1296"/>
      <c r="AGT180" s="1296"/>
      <c r="AGU180" s="1296"/>
      <c r="AGV180" s="1296"/>
      <c r="AGW180" s="1296"/>
      <c r="AGX180" s="1296"/>
      <c r="AGY180" s="1296"/>
      <c r="AGZ180" s="1296"/>
      <c r="AHA180" s="1296"/>
      <c r="AHB180" s="1296"/>
      <c r="AHC180" s="1296"/>
      <c r="AHD180" s="1296"/>
      <c r="AHE180" s="1296"/>
      <c r="AHF180" s="1296"/>
      <c r="AHG180" s="1296"/>
      <c r="AHH180" s="1296"/>
      <c r="AHI180" s="1296"/>
      <c r="AHJ180" s="1296"/>
      <c r="AHK180" s="1296"/>
      <c r="AHL180" s="1296"/>
      <c r="AHM180" s="1296"/>
      <c r="AHN180" s="1296"/>
      <c r="AHO180" s="1296"/>
      <c r="AHP180" s="1296"/>
      <c r="AHQ180" s="1296"/>
      <c r="AHR180" s="1296"/>
      <c r="AHS180" s="1296"/>
      <c r="AHT180" s="1296"/>
      <c r="AHU180" s="1296"/>
      <c r="AHV180" s="1296"/>
      <c r="AHW180" s="1296"/>
      <c r="AHX180" s="1296"/>
      <c r="AHY180" s="1296"/>
      <c r="AHZ180" s="1296"/>
      <c r="AIA180" s="1296"/>
      <c r="AIB180" s="1296"/>
      <c r="AIC180" s="1296"/>
      <c r="AID180" s="1296"/>
      <c r="AIE180" s="1296"/>
      <c r="AIF180" s="1296"/>
      <c r="AIG180" s="1296"/>
      <c r="AIH180" s="1296"/>
      <c r="AII180" s="1296"/>
      <c r="AIJ180" s="1296"/>
      <c r="AIK180" s="1296"/>
      <c r="AIL180" s="1296"/>
      <c r="AIM180" s="1296"/>
      <c r="AIN180" s="1296"/>
      <c r="AIO180" s="1296"/>
      <c r="AIP180" s="1296"/>
      <c r="AIQ180" s="1296"/>
      <c r="AIR180" s="1296"/>
      <c r="AIS180" s="1296"/>
      <c r="AIT180" s="1296"/>
      <c r="AIU180" s="1296"/>
      <c r="AIV180" s="1296"/>
      <c r="AIW180" s="1296"/>
      <c r="AIX180" s="1296"/>
      <c r="AIY180" s="1296"/>
      <c r="AIZ180" s="1296"/>
      <c r="AJA180" s="1296"/>
      <c r="AJB180" s="1296"/>
      <c r="AJC180" s="1296"/>
      <c r="AJD180" s="1296"/>
      <c r="AJE180" s="1296"/>
      <c r="AJF180" s="1296"/>
      <c r="AJG180" s="1296"/>
      <c r="AJH180" s="1296"/>
      <c r="AJI180" s="1296"/>
      <c r="AJJ180" s="1296"/>
      <c r="AJK180" s="1296"/>
      <c r="AJL180" s="1296"/>
      <c r="AJM180" s="1296"/>
      <c r="AJN180" s="1296"/>
      <c r="AJO180" s="1296"/>
      <c r="AJP180" s="1296"/>
      <c r="AJQ180" s="1296"/>
      <c r="AJR180" s="1296"/>
      <c r="AJS180" s="1296"/>
      <c r="AJT180" s="1296"/>
      <c r="AJU180" s="1296"/>
      <c r="AJV180" s="1296"/>
      <c r="AJW180" s="1296"/>
      <c r="AJX180" s="1296"/>
      <c r="AJY180" s="1296"/>
      <c r="AJZ180" s="1296"/>
      <c r="AKA180" s="1296"/>
      <c r="AKB180" s="1296"/>
      <c r="AKC180" s="1296"/>
      <c r="AKD180" s="1296"/>
      <c r="AKE180" s="1296"/>
      <c r="AKF180" s="1296"/>
      <c r="AKG180" s="1296"/>
      <c r="AKH180" s="1296"/>
      <c r="AKI180" s="1296"/>
      <c r="AKJ180" s="1296"/>
      <c r="AKK180" s="1296"/>
      <c r="AKL180" s="1296"/>
      <c r="AKM180" s="1296"/>
      <c r="AKN180" s="1296"/>
      <c r="AKO180" s="1296"/>
      <c r="AKP180" s="1296"/>
      <c r="AKQ180" s="1296"/>
      <c r="AKR180" s="1296"/>
      <c r="AKS180" s="1296"/>
      <c r="AKT180" s="1296"/>
      <c r="AKU180" s="1296"/>
      <c r="AKV180" s="1296"/>
      <c r="AKW180" s="1296"/>
      <c r="AKX180" s="1296"/>
      <c r="AKY180" s="1296"/>
      <c r="AKZ180" s="1296"/>
      <c r="ALA180" s="1296"/>
      <c r="ALB180" s="1296"/>
      <c r="ALC180" s="1296"/>
      <c r="ALD180" s="1296"/>
      <c r="ALE180" s="1296"/>
      <c r="ALF180" s="1296"/>
      <c r="ALG180" s="1296"/>
      <c r="ALH180" s="1296"/>
      <c r="ALI180" s="1296"/>
      <c r="ALJ180" s="1296"/>
      <c r="ALK180" s="1296"/>
      <c r="ALL180" s="1296"/>
      <c r="ALM180" s="1296"/>
      <c r="ALN180" s="1296"/>
      <c r="ALO180" s="1296"/>
      <c r="ALP180" s="1296"/>
      <c r="ALQ180" s="1296"/>
      <c r="ALR180" s="1296"/>
      <c r="ALS180" s="1296"/>
      <c r="ALT180" s="1296"/>
      <c r="ALU180" s="1296"/>
      <c r="ALV180" s="1296"/>
      <c r="ALW180" s="1296"/>
      <c r="ALX180" s="1296"/>
      <c r="ALY180" s="1296"/>
      <c r="ALZ180" s="1296"/>
      <c r="AMA180" s="1296"/>
      <c r="AMB180" s="1296"/>
      <c r="AMC180" s="1296"/>
      <c r="AMD180" s="1296"/>
      <c r="AME180" s="1296"/>
      <c r="AMF180" s="1296"/>
      <c r="AMG180" s="1296"/>
      <c r="AMH180" s="1296"/>
      <c r="AMI180" s="1296"/>
      <c r="AMJ180" s="1296"/>
      <c r="AMK180" s="1296"/>
      <c r="AML180" s="1296"/>
      <c r="AMM180" s="1296"/>
      <c r="AMN180" s="1296"/>
      <c r="AMO180" s="1296"/>
      <c r="AMP180" s="1296"/>
      <c r="AMQ180" s="1296"/>
      <c r="AMR180" s="1296"/>
      <c r="AMS180" s="1296"/>
      <c r="AMT180" s="1296"/>
      <c r="AMU180" s="1296"/>
      <c r="AMV180" s="1296"/>
      <c r="AMW180" s="1296"/>
      <c r="AMX180" s="1296"/>
      <c r="AMY180" s="1296"/>
      <c r="AMZ180" s="1296"/>
      <c r="ANA180" s="1296"/>
      <c r="ANB180" s="1296"/>
      <c r="ANC180" s="1296"/>
      <c r="AND180" s="1296"/>
      <c r="ANE180" s="1296"/>
      <c r="ANF180" s="1296"/>
      <c r="ANG180" s="1296"/>
      <c r="ANH180" s="1296"/>
      <c r="ANI180" s="1296"/>
      <c r="ANJ180" s="1296"/>
      <c r="ANK180" s="1296"/>
      <c r="ANL180" s="1296"/>
      <c r="ANM180" s="1296"/>
      <c r="ANN180" s="1296"/>
      <c r="ANO180" s="1296"/>
      <c r="ANP180" s="1296"/>
      <c r="ANQ180" s="1296"/>
      <c r="ANR180" s="1296"/>
      <c r="ANS180" s="1296"/>
      <c r="ANT180" s="1296"/>
      <c r="ANU180" s="1296"/>
      <c r="ANV180" s="1296"/>
      <c r="ANW180" s="1296"/>
      <c r="ANX180" s="1296"/>
      <c r="ANY180" s="1296"/>
      <c r="ANZ180" s="1296"/>
      <c r="AOA180" s="1296"/>
      <c r="AOB180" s="1296"/>
      <c r="AOC180" s="1296"/>
      <c r="AOD180" s="1296"/>
      <c r="AOE180" s="1296"/>
      <c r="AOF180" s="1296"/>
      <c r="AOG180" s="1296"/>
      <c r="AOH180" s="1296"/>
      <c r="AOI180" s="1296"/>
      <c r="AOJ180" s="1296"/>
      <c r="AOK180" s="1296"/>
      <c r="AOL180" s="1296"/>
      <c r="AOM180" s="1296"/>
      <c r="AON180" s="1296"/>
      <c r="AOO180" s="1296"/>
      <c r="AOP180" s="1296"/>
      <c r="AOQ180" s="1296"/>
      <c r="AOR180" s="1296"/>
      <c r="AOS180" s="1296"/>
      <c r="AOT180" s="1296"/>
      <c r="AOU180" s="1296"/>
      <c r="AOV180" s="1296"/>
      <c r="AOW180" s="1296"/>
      <c r="AOX180" s="1296"/>
      <c r="AOY180" s="1296"/>
      <c r="AOZ180" s="1296"/>
      <c r="APA180" s="1296"/>
      <c r="APB180" s="1296"/>
      <c r="APC180" s="1296"/>
      <c r="APD180" s="1296"/>
      <c r="APE180" s="1296"/>
      <c r="APF180" s="1296"/>
      <c r="APG180" s="1296"/>
      <c r="APH180" s="1296"/>
      <c r="API180" s="1296"/>
      <c r="APJ180" s="1296"/>
      <c r="APK180" s="1296"/>
      <c r="APL180" s="1296"/>
      <c r="APM180" s="1296"/>
      <c r="APN180" s="1296"/>
      <c r="APO180" s="1296"/>
      <c r="APP180" s="1296"/>
      <c r="APQ180" s="1296"/>
      <c r="APR180" s="1296"/>
      <c r="APS180" s="1296"/>
      <c r="APT180" s="1296"/>
      <c r="APU180" s="1296"/>
      <c r="APV180" s="1296"/>
      <c r="APW180" s="1296"/>
      <c r="APX180" s="1296"/>
      <c r="APY180" s="1296"/>
      <c r="APZ180" s="1296"/>
      <c r="AQA180" s="1296"/>
      <c r="AQB180" s="1296"/>
      <c r="AQC180" s="1296"/>
      <c r="AQD180" s="1296"/>
      <c r="AQE180" s="1296"/>
      <c r="AQF180" s="1296"/>
      <c r="AQG180" s="1296"/>
      <c r="AQH180" s="1296"/>
      <c r="AQI180" s="1296"/>
      <c r="AQJ180" s="1296"/>
      <c r="AQK180" s="1296"/>
      <c r="AQL180" s="1296"/>
      <c r="AQM180" s="1296"/>
      <c r="AQN180" s="1296"/>
      <c r="AQO180" s="1296"/>
      <c r="AQP180" s="1296"/>
      <c r="AQQ180" s="1296"/>
      <c r="AQR180" s="1296"/>
      <c r="AQS180" s="1296"/>
      <c r="AQT180" s="1296"/>
      <c r="AQU180" s="1296"/>
      <c r="AQV180" s="1296"/>
      <c r="AQW180" s="1296"/>
      <c r="AQX180" s="1296"/>
      <c r="AQY180" s="1296"/>
      <c r="AQZ180" s="1296"/>
      <c r="ARA180" s="1296"/>
      <c r="ARB180" s="1296"/>
      <c r="ARC180" s="1296"/>
      <c r="ARD180" s="1296"/>
      <c r="ARE180" s="1296"/>
      <c r="ARF180" s="1296"/>
      <c r="ARG180" s="1296"/>
      <c r="ARH180" s="1296"/>
      <c r="ARI180" s="1296"/>
      <c r="ARJ180" s="1296"/>
      <c r="ARK180" s="1296"/>
      <c r="ARL180" s="1296"/>
      <c r="ARM180" s="1296"/>
      <c r="ARN180" s="1296"/>
      <c r="ARO180" s="1296"/>
      <c r="ARP180" s="1296"/>
      <c r="ARQ180" s="1296"/>
      <c r="ARR180" s="1296"/>
      <c r="ARS180" s="1296"/>
      <c r="ART180" s="1296"/>
      <c r="ARU180" s="1296"/>
      <c r="ARV180" s="1296"/>
      <c r="ARW180" s="1296"/>
      <c r="ARX180" s="1296"/>
      <c r="ARY180" s="1296"/>
      <c r="ARZ180" s="1296"/>
      <c r="ASA180" s="1296"/>
      <c r="ASB180" s="1296"/>
      <c r="ASC180" s="1296"/>
      <c r="ASD180" s="1296"/>
      <c r="ASE180" s="1296"/>
      <c r="ASF180" s="1296"/>
      <c r="ASG180" s="1296"/>
      <c r="ASH180" s="1296"/>
      <c r="ASI180" s="1296"/>
      <c r="ASJ180" s="1296"/>
      <c r="ASK180" s="1296"/>
      <c r="ASL180" s="1296"/>
      <c r="ASM180" s="1296"/>
      <c r="ASN180" s="1296"/>
      <c r="ASO180" s="1296"/>
      <c r="ASP180" s="1296"/>
      <c r="ASQ180" s="1296"/>
      <c r="ASR180" s="1296"/>
      <c r="ASS180" s="1296"/>
      <c r="AST180" s="1296"/>
      <c r="ASU180" s="1296"/>
      <c r="ASV180" s="1296"/>
      <c r="ASW180" s="1296"/>
      <c r="ASX180" s="1296"/>
      <c r="ASY180" s="1296"/>
      <c r="ASZ180" s="1296"/>
      <c r="ATA180" s="1296"/>
      <c r="ATB180" s="1296"/>
      <c r="ATC180" s="1296"/>
      <c r="ATD180" s="1296"/>
      <c r="ATE180" s="1296"/>
      <c r="ATF180" s="1296"/>
      <c r="ATG180" s="1296"/>
      <c r="ATH180" s="1296"/>
      <c r="ATI180" s="1296"/>
      <c r="ATJ180" s="1296"/>
      <c r="ATK180" s="1296"/>
      <c r="ATL180" s="1296"/>
      <c r="ATM180" s="1296"/>
      <c r="ATN180" s="1296"/>
      <c r="ATO180" s="1296"/>
      <c r="ATP180" s="1296"/>
      <c r="ATQ180" s="1296"/>
      <c r="ATR180" s="1296"/>
      <c r="ATS180" s="1296"/>
      <c r="ATT180" s="1296"/>
      <c r="ATU180" s="1296"/>
      <c r="ATV180" s="1296"/>
      <c r="ATW180" s="1296"/>
      <c r="ATX180" s="1296"/>
      <c r="ATY180" s="1296"/>
      <c r="ATZ180" s="1296"/>
      <c r="AUA180" s="1296"/>
      <c r="AUB180" s="1296"/>
      <c r="AUC180" s="1296"/>
      <c r="AUD180" s="1296"/>
      <c r="AUE180" s="1296"/>
      <c r="AUF180" s="1296"/>
      <c r="AUG180" s="1296"/>
      <c r="AUH180" s="1296"/>
      <c r="AUI180" s="1296"/>
      <c r="AUJ180" s="1296"/>
      <c r="AUK180" s="1296"/>
      <c r="AUL180" s="1296"/>
      <c r="AUM180" s="1296"/>
      <c r="AUN180" s="1296"/>
      <c r="AUO180" s="1296"/>
      <c r="AUP180" s="1296"/>
      <c r="AUQ180" s="1296"/>
      <c r="AUR180" s="1296"/>
      <c r="AUS180" s="1296"/>
      <c r="AUT180" s="1296"/>
      <c r="AUU180" s="1296"/>
      <c r="AUV180" s="1296"/>
      <c r="AUW180" s="1296"/>
      <c r="AUX180" s="1296"/>
      <c r="AUY180" s="1296"/>
      <c r="AUZ180" s="1296"/>
      <c r="AVA180" s="1296"/>
      <c r="AVB180" s="1296"/>
      <c r="AVC180" s="1296"/>
      <c r="AVD180" s="1296"/>
      <c r="AVE180" s="1296"/>
      <c r="AVF180" s="1296"/>
      <c r="AVG180" s="1296"/>
      <c r="AVH180" s="1296"/>
      <c r="AVI180" s="1296"/>
      <c r="AVJ180" s="1296"/>
      <c r="AVK180" s="1296"/>
      <c r="AVL180" s="1296"/>
      <c r="AVM180" s="1296"/>
      <c r="AVN180" s="1296"/>
      <c r="AVO180" s="1296"/>
      <c r="AVP180" s="1296"/>
      <c r="AVQ180" s="1296"/>
      <c r="AVR180" s="1296"/>
      <c r="AVS180" s="1296"/>
      <c r="AVT180" s="1296"/>
      <c r="AVU180" s="1296"/>
      <c r="AVV180" s="1296"/>
      <c r="AVW180" s="1296"/>
      <c r="AVX180" s="1296"/>
      <c r="AVY180" s="1296"/>
      <c r="AVZ180" s="1296"/>
      <c r="AWA180" s="1296"/>
      <c r="AWB180" s="1296"/>
      <c r="AWC180" s="1296"/>
      <c r="AWD180" s="1296"/>
      <c r="AWE180" s="1296"/>
      <c r="AWF180" s="1296"/>
      <c r="AWG180" s="1296"/>
      <c r="AWH180" s="1296"/>
      <c r="AWI180" s="1296"/>
      <c r="AWJ180" s="1296"/>
      <c r="AWK180" s="1296"/>
      <c r="AWL180" s="1296"/>
      <c r="AWM180" s="1296"/>
      <c r="AWN180" s="1296"/>
      <c r="AWO180" s="1296"/>
      <c r="AWP180" s="1296"/>
      <c r="AWQ180" s="1296"/>
      <c r="AWR180" s="1296"/>
      <c r="AWS180" s="1296"/>
      <c r="AWT180" s="1296"/>
      <c r="AWU180" s="1296"/>
      <c r="AWV180" s="1296"/>
      <c r="AWW180" s="1296"/>
      <c r="AWX180" s="1296"/>
      <c r="AWY180" s="1296"/>
      <c r="AWZ180" s="1296"/>
      <c r="AXA180" s="1296"/>
      <c r="AXB180" s="1296"/>
      <c r="AXC180" s="1296"/>
      <c r="AXD180" s="1296"/>
      <c r="AXE180" s="1296"/>
      <c r="AXF180" s="1296"/>
      <c r="AXG180" s="1296"/>
      <c r="AXH180" s="1296"/>
      <c r="AXI180" s="1296"/>
      <c r="AXJ180" s="1296"/>
      <c r="AXK180" s="1296"/>
      <c r="AXL180" s="1296"/>
      <c r="AXM180" s="1296"/>
      <c r="AXN180" s="1296"/>
      <c r="AXO180" s="1296"/>
      <c r="AXP180" s="1296"/>
      <c r="AXQ180" s="1296"/>
      <c r="AXR180" s="1296"/>
      <c r="AXS180" s="1296"/>
      <c r="AXT180" s="1296"/>
      <c r="AXU180" s="1296"/>
      <c r="AXV180" s="1296"/>
      <c r="AXW180" s="1296"/>
      <c r="AXX180" s="1296"/>
      <c r="AXY180" s="1296"/>
      <c r="AXZ180" s="1296"/>
      <c r="AYA180" s="1296"/>
      <c r="AYB180" s="1296"/>
      <c r="AYC180" s="1296"/>
      <c r="AYD180" s="1296"/>
      <c r="AYE180" s="1296"/>
      <c r="AYF180" s="1296"/>
      <c r="AYG180" s="1296"/>
      <c r="AYH180" s="1296"/>
      <c r="AYI180" s="1296"/>
      <c r="AYJ180" s="1296"/>
      <c r="AYK180" s="1296"/>
      <c r="AYL180" s="1296"/>
      <c r="AYM180" s="1296"/>
      <c r="AYN180" s="1296"/>
      <c r="AYO180" s="1296"/>
      <c r="AYP180" s="1296"/>
      <c r="AYQ180" s="1296"/>
      <c r="AYR180" s="1296"/>
      <c r="AYS180" s="1296"/>
      <c r="AYT180" s="1296"/>
      <c r="AYU180" s="1296"/>
      <c r="AYV180" s="1296"/>
      <c r="AYW180" s="1296"/>
      <c r="AYX180" s="1296"/>
      <c r="AYY180" s="1296"/>
      <c r="AYZ180" s="1296"/>
      <c r="AZA180" s="1296"/>
      <c r="AZB180" s="1296"/>
      <c r="AZC180" s="1296"/>
      <c r="AZD180" s="1296"/>
      <c r="AZE180" s="1296"/>
      <c r="AZF180" s="1296"/>
      <c r="AZG180" s="1296"/>
      <c r="AZH180" s="1296"/>
      <c r="AZI180" s="1296"/>
      <c r="AZJ180" s="1296"/>
      <c r="AZK180" s="1296"/>
      <c r="AZL180" s="1296"/>
      <c r="AZM180" s="1296"/>
      <c r="AZN180" s="1296"/>
      <c r="AZO180" s="1296"/>
      <c r="AZP180" s="1296"/>
      <c r="AZQ180" s="1296"/>
      <c r="AZR180" s="1296"/>
      <c r="AZS180" s="1296"/>
      <c r="AZT180" s="1296"/>
      <c r="AZU180" s="1296"/>
      <c r="AZV180" s="1296"/>
      <c r="AZW180" s="1296"/>
      <c r="AZX180" s="1296"/>
      <c r="AZY180" s="1296"/>
      <c r="AZZ180" s="1296"/>
      <c r="BAA180" s="1296"/>
      <c r="BAB180" s="1296"/>
      <c r="BAC180" s="1296"/>
      <c r="BAD180" s="1296"/>
      <c r="BAE180" s="1296"/>
      <c r="BAF180" s="1296"/>
      <c r="BAG180" s="1296"/>
      <c r="BAH180" s="1296"/>
      <c r="BAI180" s="1296"/>
      <c r="BAJ180" s="1296"/>
      <c r="BAK180" s="1296"/>
      <c r="BAL180" s="1296"/>
      <c r="BAM180" s="1296"/>
      <c r="BAN180" s="1296"/>
      <c r="BAO180" s="1296"/>
      <c r="BAP180" s="1296"/>
      <c r="BAQ180" s="1296"/>
      <c r="BAR180" s="1296"/>
      <c r="BAS180" s="1296"/>
      <c r="BAT180" s="1296"/>
      <c r="BAU180" s="1296"/>
      <c r="BAV180" s="1296"/>
      <c r="BAW180" s="1296"/>
      <c r="BAX180" s="1296"/>
      <c r="BAY180" s="1296"/>
      <c r="BAZ180" s="1296"/>
      <c r="BBA180" s="1296"/>
      <c r="BBB180" s="1296"/>
      <c r="BBC180" s="1296"/>
      <c r="BBD180" s="1296"/>
      <c r="BBE180" s="1296"/>
      <c r="BBF180" s="1296"/>
      <c r="BBG180" s="1296"/>
      <c r="BBH180" s="1296"/>
      <c r="BBI180" s="1296"/>
      <c r="BBJ180" s="1296"/>
      <c r="BBK180" s="1296"/>
      <c r="BBL180" s="1296"/>
      <c r="BBM180" s="1296"/>
      <c r="BBN180" s="1296"/>
      <c r="BBO180" s="1296"/>
      <c r="BBP180" s="1296"/>
      <c r="BBQ180" s="1296"/>
      <c r="BBR180" s="1296"/>
      <c r="BBS180" s="1296"/>
      <c r="BBT180" s="1296"/>
      <c r="BBU180" s="1296"/>
      <c r="BBV180" s="1296"/>
      <c r="BBW180" s="1296"/>
      <c r="BBX180" s="1296"/>
      <c r="BBY180" s="1296"/>
      <c r="BBZ180" s="1296"/>
      <c r="BCA180" s="1296"/>
      <c r="BCB180" s="1296"/>
      <c r="BCC180" s="1296"/>
      <c r="BCD180" s="1296"/>
      <c r="BCE180" s="1296"/>
      <c r="BCF180" s="1296"/>
      <c r="BCG180" s="1296"/>
      <c r="BCH180" s="1296"/>
      <c r="BCI180" s="1296"/>
      <c r="BCJ180" s="1296"/>
      <c r="BCK180" s="1296"/>
      <c r="BCL180" s="1296"/>
      <c r="BCM180" s="1296"/>
      <c r="BCN180" s="1296"/>
      <c r="BCO180" s="1296"/>
      <c r="BCP180" s="1296"/>
      <c r="BCQ180" s="1296"/>
      <c r="BCR180" s="1296"/>
      <c r="BCS180" s="1296"/>
      <c r="BCT180" s="1296"/>
      <c r="BCU180" s="1296"/>
      <c r="BCV180" s="1296"/>
      <c r="BCW180" s="1296"/>
      <c r="BCX180" s="1296"/>
      <c r="BCY180" s="1296"/>
      <c r="BCZ180" s="1296"/>
      <c r="BDA180" s="1296"/>
      <c r="BDB180" s="1296"/>
      <c r="BDC180" s="1296"/>
      <c r="BDD180" s="1296"/>
      <c r="BDE180" s="1296"/>
      <c r="BDF180" s="1296"/>
      <c r="BDG180" s="1296"/>
      <c r="BDH180" s="1296"/>
      <c r="BDI180" s="1296"/>
      <c r="BDJ180" s="1296"/>
      <c r="BDK180" s="1296"/>
      <c r="BDL180" s="1296"/>
      <c r="BDM180" s="1296"/>
      <c r="BDN180" s="1296"/>
      <c r="BDO180" s="1296"/>
      <c r="BDP180" s="1296"/>
      <c r="BDQ180" s="1296"/>
      <c r="BDR180" s="1296"/>
      <c r="BDS180" s="1296"/>
      <c r="BDT180" s="1296"/>
      <c r="BDU180" s="1296"/>
      <c r="BDV180" s="1296"/>
      <c r="BDW180" s="1296"/>
      <c r="BDX180" s="1296"/>
      <c r="BDY180" s="1296"/>
      <c r="BDZ180" s="1296"/>
      <c r="BEA180" s="1296"/>
      <c r="BEB180" s="1296"/>
      <c r="BEC180" s="1296"/>
      <c r="BED180" s="1296"/>
      <c r="BEE180" s="1296"/>
      <c r="BEF180" s="1296"/>
      <c r="BEG180" s="1296"/>
      <c r="BEH180" s="1296"/>
      <c r="BEI180" s="1296"/>
      <c r="BEJ180" s="1296"/>
      <c r="BEK180" s="1296"/>
      <c r="BEL180" s="1296"/>
      <c r="BEM180" s="1296"/>
      <c r="BEN180" s="1296"/>
      <c r="BEO180" s="1296"/>
      <c r="BEP180" s="1296"/>
      <c r="BEQ180" s="1296"/>
      <c r="BER180" s="1296"/>
      <c r="BES180" s="1296"/>
      <c r="BET180" s="1296"/>
      <c r="BEU180" s="1296"/>
      <c r="BEV180" s="1296"/>
      <c r="BEW180" s="1296"/>
      <c r="BEX180" s="1296"/>
      <c r="BEY180" s="1296"/>
      <c r="BEZ180" s="1296"/>
      <c r="BFA180" s="1296"/>
      <c r="BFB180" s="1296"/>
      <c r="BFC180" s="1296"/>
      <c r="BFD180" s="1296"/>
      <c r="BFE180" s="1296"/>
      <c r="BFF180" s="1296"/>
      <c r="BFG180" s="1296"/>
      <c r="BFH180" s="1296"/>
      <c r="BFI180" s="1296"/>
      <c r="BFJ180" s="1296"/>
      <c r="BFK180" s="1296"/>
      <c r="BFL180" s="1296"/>
      <c r="BFM180" s="1296"/>
      <c r="BFN180" s="1296"/>
      <c r="BFO180" s="1296"/>
      <c r="BFP180" s="1296"/>
      <c r="BFQ180" s="1296"/>
      <c r="BFR180" s="1296"/>
      <c r="BFS180" s="1296"/>
      <c r="BFT180" s="1296"/>
      <c r="BFU180" s="1296"/>
      <c r="BFV180" s="1296"/>
      <c r="BFW180" s="1296"/>
      <c r="BFX180" s="1296"/>
      <c r="BFY180" s="1296"/>
      <c r="BFZ180" s="1296"/>
      <c r="BGA180" s="1296"/>
      <c r="BGB180" s="1296"/>
      <c r="BGC180" s="1296"/>
      <c r="BGD180" s="1296"/>
      <c r="BGE180" s="1296"/>
      <c r="BGF180" s="1296"/>
      <c r="BGG180" s="1296"/>
      <c r="BGH180" s="1296"/>
      <c r="BGI180" s="1296"/>
      <c r="BGJ180" s="1296"/>
      <c r="BGK180" s="1296"/>
      <c r="BGL180" s="1296"/>
      <c r="BGM180" s="1296"/>
      <c r="BGN180" s="1296"/>
      <c r="BGO180" s="1296"/>
      <c r="BGP180" s="1296"/>
      <c r="BGQ180" s="1296"/>
      <c r="BGR180" s="1296"/>
      <c r="BGS180" s="1296"/>
      <c r="BGT180" s="1296"/>
      <c r="BGU180" s="1296"/>
      <c r="BGV180" s="1296"/>
      <c r="BGW180" s="1296"/>
      <c r="BGX180" s="1296"/>
      <c r="BGY180" s="1296"/>
      <c r="BGZ180" s="1296"/>
      <c r="BHA180" s="1296"/>
      <c r="BHB180" s="1296"/>
      <c r="BHC180" s="1296"/>
      <c r="BHD180" s="1296"/>
      <c r="BHE180" s="1296"/>
      <c r="BHF180" s="1296"/>
      <c r="BHG180" s="1296"/>
      <c r="BHH180" s="1296"/>
      <c r="BHI180" s="1296"/>
      <c r="BHJ180" s="1296"/>
      <c r="BHK180" s="1296"/>
      <c r="BHL180" s="1296"/>
      <c r="BHM180" s="1296"/>
      <c r="BHN180" s="1296"/>
      <c r="BHO180" s="1296"/>
      <c r="BHP180" s="1296"/>
      <c r="BHQ180" s="1296"/>
      <c r="BHR180" s="1296"/>
      <c r="BHS180" s="1296"/>
      <c r="BHT180" s="1296"/>
      <c r="BHU180" s="1296"/>
      <c r="BHV180" s="1296"/>
      <c r="BHW180" s="1296"/>
      <c r="BHX180" s="1296"/>
      <c r="BHY180" s="1296"/>
      <c r="BHZ180" s="1296"/>
      <c r="BIA180" s="1296"/>
      <c r="BIB180" s="1296"/>
      <c r="BIC180" s="1296"/>
      <c r="BID180" s="1296"/>
      <c r="BIE180" s="1296"/>
      <c r="BIF180" s="1296"/>
      <c r="BIG180" s="1296"/>
      <c r="BIH180" s="1296"/>
      <c r="BII180" s="1296"/>
      <c r="BIJ180" s="1296"/>
      <c r="BIK180" s="1296"/>
      <c r="BIL180" s="1296"/>
      <c r="BIM180" s="1296"/>
      <c r="BIN180" s="1296"/>
      <c r="BIO180" s="1296"/>
      <c r="BIP180" s="1296"/>
      <c r="BIQ180" s="1296"/>
      <c r="BIR180" s="1296"/>
      <c r="BIS180" s="1296"/>
      <c r="BIT180" s="1296"/>
      <c r="BIU180" s="1296"/>
      <c r="BIV180" s="1296"/>
      <c r="BIW180" s="1296"/>
      <c r="BIX180" s="1296"/>
      <c r="BIY180" s="1296"/>
      <c r="BIZ180" s="1296"/>
      <c r="BJA180" s="1296"/>
      <c r="BJB180" s="1296"/>
      <c r="BJC180" s="1296"/>
      <c r="BJD180" s="1296"/>
      <c r="BJE180" s="1296"/>
      <c r="BJF180" s="1296"/>
      <c r="BJG180" s="1296"/>
      <c r="BJH180" s="1296"/>
      <c r="BJI180" s="1296"/>
      <c r="BJJ180" s="1296"/>
      <c r="BJK180" s="1296"/>
      <c r="BJL180" s="1296"/>
      <c r="BJM180" s="1296"/>
      <c r="BJN180" s="1296"/>
      <c r="BJO180" s="1296"/>
      <c r="BJP180" s="1296"/>
      <c r="BJQ180" s="1296"/>
      <c r="BJR180" s="1296"/>
      <c r="BJS180" s="1296"/>
      <c r="BJT180" s="1296"/>
      <c r="BJU180" s="1296"/>
      <c r="BJV180" s="1296"/>
      <c r="BJW180" s="1296"/>
      <c r="BJX180" s="1296"/>
      <c r="BJY180" s="1296"/>
      <c r="BJZ180" s="1296"/>
      <c r="BKA180" s="1296"/>
      <c r="BKB180" s="1296"/>
      <c r="BKC180" s="1296"/>
      <c r="BKD180" s="1296"/>
      <c r="BKE180" s="1296"/>
      <c r="BKF180" s="1296"/>
      <c r="BKG180" s="1296"/>
      <c r="BKH180" s="1296"/>
      <c r="BKI180" s="1296"/>
      <c r="BKJ180" s="1296"/>
      <c r="BKK180" s="1296"/>
      <c r="BKL180" s="1296"/>
      <c r="BKM180" s="1296"/>
      <c r="BKN180" s="1296"/>
      <c r="BKO180" s="1296"/>
      <c r="BKP180" s="1296"/>
      <c r="BKQ180" s="1296"/>
      <c r="BKR180" s="1296"/>
      <c r="BKS180" s="1296"/>
      <c r="BKT180" s="1296"/>
      <c r="BKU180" s="1296"/>
      <c r="BKV180" s="1296"/>
      <c r="BKW180" s="1296"/>
      <c r="BKX180" s="1296"/>
      <c r="BKY180" s="1296"/>
      <c r="BKZ180" s="1296"/>
      <c r="BLA180" s="1296"/>
      <c r="BLB180" s="1296"/>
      <c r="BLC180" s="1296"/>
      <c r="BLD180" s="1296"/>
      <c r="BLE180" s="1296"/>
      <c r="BLF180" s="1296"/>
      <c r="BLG180" s="1296"/>
      <c r="BLH180" s="1296"/>
      <c r="BLI180" s="1296"/>
      <c r="BLJ180" s="1296"/>
      <c r="BLK180" s="1296"/>
      <c r="BLL180" s="1296"/>
      <c r="BLM180" s="1296"/>
      <c r="BLN180" s="1296"/>
      <c r="BLO180" s="1296"/>
      <c r="BLP180" s="1296"/>
      <c r="BLQ180" s="1296"/>
      <c r="BLR180" s="1296"/>
      <c r="BLS180" s="1296"/>
      <c r="BLT180" s="1296"/>
      <c r="BLU180" s="1296"/>
      <c r="BLV180" s="1296"/>
      <c r="BLW180" s="1296"/>
      <c r="BLX180" s="1296"/>
      <c r="BLY180" s="1296"/>
      <c r="BLZ180" s="1296"/>
      <c r="BMA180" s="1296"/>
      <c r="BMB180" s="1296"/>
      <c r="BMC180" s="1296"/>
      <c r="BMD180" s="1296"/>
      <c r="BME180" s="1296"/>
      <c r="BMF180" s="1296"/>
      <c r="BMG180" s="1296"/>
      <c r="BMH180" s="1296"/>
      <c r="BMI180" s="1296"/>
      <c r="BMJ180" s="1296"/>
      <c r="BMK180" s="1296"/>
      <c r="BML180" s="1296"/>
      <c r="BMM180" s="1296"/>
      <c r="BMN180" s="1296"/>
      <c r="BMO180" s="1296"/>
      <c r="BMP180" s="1296"/>
      <c r="BMQ180" s="1296"/>
      <c r="BMR180" s="1296"/>
      <c r="BMS180" s="1296"/>
      <c r="BMT180" s="1296"/>
      <c r="BMU180" s="1296"/>
      <c r="BMV180" s="1296"/>
      <c r="BMW180" s="1296"/>
      <c r="BMX180" s="1296"/>
      <c r="BMY180" s="1296"/>
      <c r="BMZ180" s="1296"/>
      <c r="BNA180" s="1296"/>
      <c r="BNB180" s="1296"/>
      <c r="BNC180" s="1296"/>
      <c r="BND180" s="1296"/>
      <c r="BNE180" s="1296"/>
      <c r="BNF180" s="1296"/>
      <c r="BNG180" s="1296"/>
      <c r="BNH180" s="1296"/>
      <c r="BNI180" s="1296"/>
      <c r="BNJ180" s="1296"/>
      <c r="BNK180" s="1296"/>
      <c r="BNL180" s="1296"/>
      <c r="BNM180" s="1296"/>
      <c r="BNN180" s="1296"/>
      <c r="BNO180" s="1296"/>
      <c r="BNP180" s="1296"/>
      <c r="BNQ180" s="1296"/>
      <c r="BNR180" s="1296"/>
      <c r="BNS180" s="1296"/>
      <c r="BNT180" s="1296"/>
      <c r="BNU180" s="1296"/>
      <c r="BNV180" s="1296"/>
      <c r="BNW180" s="1296"/>
      <c r="BNX180" s="1296"/>
      <c r="BNY180" s="1296"/>
      <c r="BNZ180" s="1296"/>
      <c r="BOA180" s="1296"/>
      <c r="BOB180" s="1296"/>
      <c r="BOC180" s="1296"/>
      <c r="BOD180" s="1296"/>
      <c r="BOE180" s="1296"/>
      <c r="BOF180" s="1296"/>
      <c r="BOG180" s="1296"/>
      <c r="BOH180" s="1296"/>
      <c r="BOI180" s="1296"/>
      <c r="BOJ180" s="1296"/>
      <c r="BOK180" s="1296"/>
      <c r="BOL180" s="1296"/>
      <c r="BOM180" s="1296"/>
      <c r="BON180" s="1296"/>
      <c r="BOO180" s="1296"/>
      <c r="BOP180" s="1296"/>
      <c r="BOQ180" s="1296"/>
      <c r="BOR180" s="1296"/>
      <c r="BOS180" s="1296"/>
      <c r="BOT180" s="1296"/>
      <c r="BOU180" s="1296"/>
      <c r="BOV180" s="1296"/>
      <c r="BOW180" s="1296"/>
      <c r="BOX180" s="1296"/>
      <c r="BOY180" s="1296"/>
      <c r="BOZ180" s="1296"/>
      <c r="BPA180" s="1296"/>
      <c r="BPB180" s="1296"/>
      <c r="BPC180" s="1296"/>
      <c r="BPD180" s="1296"/>
      <c r="BPE180" s="1296"/>
      <c r="BPF180" s="1296"/>
      <c r="BPG180" s="1296"/>
      <c r="BPH180" s="1296"/>
      <c r="BPI180" s="1296"/>
      <c r="BPJ180" s="1296"/>
      <c r="BPK180" s="1296"/>
      <c r="BPL180" s="1296"/>
      <c r="BPM180" s="1296"/>
      <c r="BPN180" s="1296"/>
      <c r="BPO180" s="1296"/>
      <c r="BPP180" s="1296"/>
      <c r="BPQ180" s="1296"/>
      <c r="BPR180" s="1296"/>
      <c r="BPS180" s="1296"/>
      <c r="BPT180" s="1296"/>
      <c r="BPU180" s="1296"/>
      <c r="BPV180" s="1296"/>
      <c r="BPW180" s="1296"/>
      <c r="BPX180" s="1296"/>
      <c r="BPY180" s="1296"/>
      <c r="BPZ180" s="1296"/>
      <c r="BQA180" s="1296"/>
      <c r="BQB180" s="1296"/>
      <c r="BQC180" s="1296"/>
      <c r="BQD180" s="1296"/>
      <c r="BQE180" s="1296"/>
      <c r="BQF180" s="1296"/>
      <c r="BQG180" s="1296"/>
      <c r="BQH180" s="1296"/>
      <c r="BQI180" s="1296"/>
      <c r="BQJ180" s="1296"/>
      <c r="BQK180" s="1296"/>
      <c r="BQL180" s="1296"/>
      <c r="BQM180" s="1296"/>
      <c r="BQN180" s="1296"/>
      <c r="BQO180" s="1296"/>
      <c r="BQP180" s="1296"/>
      <c r="BQQ180" s="1296"/>
      <c r="BQR180" s="1296"/>
      <c r="BQS180" s="1296"/>
      <c r="BQT180" s="1296"/>
      <c r="BQU180" s="1296"/>
      <c r="BQV180" s="1296"/>
      <c r="BQW180" s="1296"/>
      <c r="BQX180" s="1296"/>
      <c r="BQY180" s="1296"/>
      <c r="BQZ180" s="1296"/>
      <c r="BRA180" s="1296"/>
      <c r="BRB180" s="1296"/>
      <c r="BRC180" s="1296"/>
      <c r="BRD180" s="1296"/>
      <c r="BRE180" s="1296"/>
      <c r="BRF180" s="1296"/>
      <c r="BRG180" s="1296"/>
      <c r="BRH180" s="1296"/>
      <c r="BRI180" s="1296"/>
      <c r="BRJ180" s="1296"/>
      <c r="BRK180" s="1296"/>
      <c r="BRL180" s="1296"/>
      <c r="BRM180" s="1296"/>
      <c r="BRN180" s="1296"/>
      <c r="BRO180" s="1296"/>
      <c r="BRP180" s="1296"/>
      <c r="BRQ180" s="1296"/>
      <c r="BRR180" s="1296"/>
      <c r="BRS180" s="1296"/>
      <c r="BRT180" s="1296"/>
      <c r="BRU180" s="1296"/>
      <c r="BRV180" s="1296"/>
      <c r="BRW180" s="1296"/>
      <c r="BRX180" s="1296"/>
      <c r="BRY180" s="1296"/>
      <c r="BRZ180" s="1296"/>
      <c r="BSA180" s="1296"/>
      <c r="BSB180" s="1296"/>
      <c r="BSC180" s="1296"/>
      <c r="BSD180" s="1296"/>
      <c r="BSE180" s="1296"/>
      <c r="BSF180" s="1296"/>
      <c r="BSG180" s="1296"/>
      <c r="BSH180" s="1296"/>
      <c r="BSI180" s="1296"/>
      <c r="BSJ180" s="1296"/>
      <c r="BSK180" s="1296"/>
      <c r="BSL180" s="1296"/>
      <c r="BSM180" s="1296"/>
      <c r="BSN180" s="1296"/>
      <c r="BSO180" s="1296"/>
      <c r="BSP180" s="1296"/>
      <c r="BSQ180" s="1296"/>
      <c r="BSR180" s="1296"/>
      <c r="BSS180" s="1296"/>
      <c r="BST180" s="1296"/>
      <c r="BSU180" s="1296"/>
      <c r="BSV180" s="1296"/>
      <c r="BSW180" s="1296"/>
      <c r="BSX180" s="1296"/>
      <c r="BSY180" s="1296"/>
      <c r="BSZ180" s="1296"/>
      <c r="BTA180" s="1296"/>
      <c r="BTB180" s="1296"/>
      <c r="BTC180" s="1296"/>
      <c r="BTD180" s="1296"/>
      <c r="BTE180" s="1296"/>
      <c r="BTF180" s="1296"/>
      <c r="BTG180" s="1296"/>
      <c r="BTH180" s="1296"/>
      <c r="BTI180" s="1296"/>
      <c r="BTJ180" s="1296"/>
      <c r="BTK180" s="1296"/>
      <c r="BTL180" s="1296"/>
      <c r="BTM180" s="1296"/>
      <c r="BTN180" s="1296"/>
      <c r="BTO180" s="1296"/>
      <c r="BTP180" s="1296"/>
      <c r="BTQ180" s="1296"/>
      <c r="BTR180" s="1296"/>
      <c r="BTS180" s="1296"/>
      <c r="BTT180" s="1296"/>
      <c r="BTU180" s="1296"/>
      <c r="BTV180" s="1296"/>
      <c r="BTW180" s="1296"/>
      <c r="BTX180" s="1296"/>
      <c r="BTY180" s="1296"/>
      <c r="BTZ180" s="1296"/>
      <c r="BUA180" s="1296"/>
      <c r="BUB180" s="1296"/>
      <c r="BUC180" s="1296"/>
      <c r="BUD180" s="1296"/>
      <c r="BUE180" s="1296"/>
      <c r="BUF180" s="1296"/>
      <c r="BUG180" s="1296"/>
      <c r="BUH180" s="1296"/>
      <c r="BUI180" s="1296"/>
      <c r="BUJ180" s="1296"/>
      <c r="BUK180" s="1296"/>
      <c r="BUL180" s="1296"/>
      <c r="BUM180" s="1296"/>
      <c r="BUN180" s="1296"/>
      <c r="BUO180" s="1296"/>
      <c r="BUP180" s="1296"/>
      <c r="BUQ180" s="1296"/>
      <c r="BUR180" s="1296"/>
      <c r="BUS180" s="1296"/>
      <c r="BUT180" s="1296"/>
      <c r="BUU180" s="1296"/>
      <c r="BUV180" s="1296"/>
      <c r="BUW180" s="1296"/>
      <c r="BUX180" s="1296"/>
      <c r="BUY180" s="1296"/>
      <c r="BUZ180" s="1296"/>
      <c r="BVA180" s="1296"/>
      <c r="BVB180" s="1296"/>
      <c r="BVC180" s="1296"/>
      <c r="BVD180" s="1296"/>
      <c r="BVE180" s="1296"/>
      <c r="BVF180" s="1296"/>
      <c r="BVG180" s="1296"/>
      <c r="BVH180" s="1296"/>
      <c r="BVI180" s="1296"/>
      <c r="BVJ180" s="1296"/>
      <c r="BVK180" s="1296"/>
      <c r="BVL180" s="1296"/>
      <c r="BVM180" s="1296"/>
      <c r="BVN180" s="1296"/>
      <c r="BVO180" s="1296"/>
      <c r="BVP180" s="1296"/>
      <c r="BVQ180" s="1296"/>
      <c r="BVR180" s="1296"/>
      <c r="BVS180" s="1296"/>
      <c r="BVT180" s="1296"/>
      <c r="BVU180" s="1296"/>
      <c r="BVV180" s="1296"/>
      <c r="BVW180" s="1296"/>
      <c r="BVX180" s="1296"/>
      <c r="BVY180" s="1296"/>
      <c r="BVZ180" s="1296"/>
      <c r="BWA180" s="1296"/>
      <c r="BWB180" s="1296"/>
      <c r="BWC180" s="1296"/>
      <c r="BWD180" s="1296"/>
      <c r="BWE180" s="1296"/>
      <c r="BWF180" s="1296"/>
      <c r="BWG180" s="1296"/>
      <c r="BWH180" s="1296"/>
      <c r="BWI180" s="1296"/>
      <c r="BWJ180" s="1296"/>
      <c r="BWK180" s="1296"/>
      <c r="BWL180" s="1296"/>
      <c r="BWM180" s="1296"/>
      <c r="BWN180" s="1296"/>
      <c r="BWO180" s="1296"/>
      <c r="BWP180" s="1296"/>
      <c r="BWQ180" s="1296"/>
      <c r="BWR180" s="1296"/>
      <c r="BWS180" s="1296"/>
      <c r="BWT180" s="1296"/>
      <c r="BWU180" s="1296"/>
      <c r="BWV180" s="1296"/>
      <c r="BWW180" s="1296"/>
      <c r="BWX180" s="1296"/>
      <c r="BWY180" s="1296"/>
      <c r="BWZ180" s="1296"/>
      <c r="BXA180" s="1296"/>
      <c r="BXB180" s="1296"/>
      <c r="BXC180" s="1296"/>
      <c r="BXD180" s="1296"/>
      <c r="BXE180" s="1296"/>
      <c r="BXF180" s="1296"/>
      <c r="BXG180" s="1296"/>
      <c r="BXH180" s="1296"/>
      <c r="BXI180" s="1296"/>
      <c r="BXJ180" s="1296"/>
      <c r="BXK180" s="1296"/>
      <c r="BXL180" s="1296"/>
      <c r="BXM180" s="1296"/>
      <c r="BXN180" s="1296"/>
      <c r="BXO180" s="1296"/>
      <c r="BXP180" s="1296"/>
      <c r="BXQ180" s="1296"/>
      <c r="BXR180" s="1296"/>
      <c r="BXS180" s="1296"/>
      <c r="BXT180" s="1296"/>
      <c r="BXU180" s="1296"/>
      <c r="BXV180" s="1296"/>
      <c r="BXW180" s="1296"/>
      <c r="BXX180" s="1296"/>
      <c r="BXY180" s="1296"/>
      <c r="BXZ180" s="1296"/>
      <c r="BYA180" s="1296"/>
      <c r="BYB180" s="1296"/>
      <c r="BYC180" s="1296"/>
      <c r="BYD180" s="1296"/>
      <c r="BYE180" s="1296"/>
      <c r="BYF180" s="1296"/>
      <c r="BYG180" s="1296"/>
      <c r="BYH180" s="1296"/>
      <c r="BYI180" s="1296"/>
      <c r="BYJ180" s="1296"/>
      <c r="BYK180" s="1296"/>
      <c r="BYL180" s="1296"/>
      <c r="BYM180" s="1296"/>
      <c r="BYN180" s="1296"/>
      <c r="BYO180" s="1296"/>
      <c r="BYP180" s="1296"/>
      <c r="BYQ180" s="1296"/>
      <c r="BYR180" s="1296"/>
      <c r="BYS180" s="1296"/>
      <c r="BYT180" s="1296"/>
      <c r="BYU180" s="1296"/>
      <c r="BYV180" s="1296"/>
      <c r="BYW180" s="1296"/>
      <c r="BYX180" s="1296"/>
      <c r="BYY180" s="1296"/>
      <c r="BYZ180" s="1296"/>
      <c r="BZA180" s="1296"/>
      <c r="BZB180" s="1296"/>
      <c r="BZC180" s="1296"/>
      <c r="BZD180" s="1296"/>
      <c r="BZE180" s="1296"/>
      <c r="BZF180" s="1296"/>
      <c r="BZG180" s="1296"/>
      <c r="BZH180" s="1296"/>
      <c r="BZI180" s="1296"/>
      <c r="BZJ180" s="1296"/>
      <c r="BZK180" s="1296"/>
      <c r="BZL180" s="1296"/>
      <c r="BZM180" s="1296"/>
      <c r="BZN180" s="1296"/>
      <c r="BZO180" s="1296"/>
      <c r="BZP180" s="1296"/>
      <c r="BZQ180" s="1296"/>
      <c r="BZR180" s="1296"/>
      <c r="BZS180" s="1296"/>
      <c r="BZT180" s="1296"/>
      <c r="BZU180" s="1296"/>
      <c r="BZV180" s="1296"/>
      <c r="BZW180" s="1296"/>
      <c r="BZX180" s="1296"/>
      <c r="BZY180" s="1296"/>
      <c r="BZZ180" s="1296"/>
      <c r="CAA180" s="1296"/>
      <c r="CAB180" s="1296"/>
      <c r="CAC180" s="1296"/>
      <c r="CAD180" s="1296"/>
      <c r="CAE180" s="1296"/>
      <c r="CAF180" s="1296"/>
      <c r="CAG180" s="1296"/>
      <c r="CAH180" s="1296"/>
      <c r="CAI180" s="1296"/>
      <c r="CAJ180" s="1296"/>
      <c r="CAK180" s="1296"/>
      <c r="CAL180" s="1296"/>
      <c r="CAM180" s="1296"/>
      <c r="CAN180" s="1296"/>
      <c r="CAO180" s="1296"/>
      <c r="CAP180" s="1296"/>
      <c r="CAQ180" s="1296"/>
      <c r="CAR180" s="1296"/>
      <c r="CAS180" s="1296"/>
      <c r="CAT180" s="1296"/>
      <c r="CAU180" s="1296"/>
      <c r="CAV180" s="1296"/>
      <c r="CAW180" s="1296"/>
      <c r="CAX180" s="1296"/>
      <c r="CAY180" s="1296"/>
      <c r="CAZ180" s="1296"/>
      <c r="CBA180" s="1296"/>
      <c r="CBB180" s="1296"/>
      <c r="CBC180" s="1296"/>
      <c r="CBD180" s="1296"/>
      <c r="CBE180" s="1296"/>
      <c r="CBF180" s="1296"/>
      <c r="CBG180" s="1296"/>
      <c r="CBH180" s="1296"/>
      <c r="CBI180" s="1296"/>
      <c r="CBJ180" s="1296"/>
      <c r="CBK180" s="1296"/>
      <c r="CBL180" s="1296"/>
      <c r="CBM180" s="1296"/>
      <c r="CBN180" s="1296"/>
      <c r="CBO180" s="1296"/>
      <c r="CBP180" s="1296"/>
      <c r="CBQ180" s="1296"/>
      <c r="CBR180" s="1296"/>
      <c r="CBS180" s="1296"/>
      <c r="CBT180" s="1296"/>
      <c r="CBU180" s="1296"/>
      <c r="CBV180" s="1296"/>
      <c r="CBW180" s="1296"/>
      <c r="CBX180" s="1296"/>
      <c r="CBY180" s="1296"/>
      <c r="CBZ180" s="1296"/>
      <c r="CCA180" s="1296"/>
      <c r="CCB180" s="1296"/>
      <c r="CCC180" s="1296"/>
      <c r="CCD180" s="1296"/>
      <c r="CCE180" s="1296"/>
      <c r="CCF180" s="1296"/>
      <c r="CCG180" s="1296"/>
      <c r="CCH180" s="1296"/>
      <c r="CCI180" s="1296"/>
      <c r="CCJ180" s="1296"/>
      <c r="CCK180" s="1296"/>
      <c r="CCL180" s="1296"/>
      <c r="CCM180" s="1296"/>
      <c r="CCN180" s="1296"/>
      <c r="CCO180" s="1296"/>
      <c r="CCP180" s="1296"/>
      <c r="CCQ180" s="1296"/>
      <c r="CCR180" s="1296"/>
      <c r="CCS180" s="1296"/>
      <c r="CCT180" s="1296"/>
      <c r="CCU180" s="1296"/>
      <c r="CCV180" s="1296"/>
      <c r="CCW180" s="1296"/>
      <c r="CCX180" s="1296"/>
      <c r="CCY180" s="1296"/>
      <c r="CCZ180" s="1296"/>
      <c r="CDA180" s="1296"/>
      <c r="CDB180" s="1296"/>
      <c r="CDC180" s="1296"/>
      <c r="CDD180" s="1296"/>
      <c r="CDE180" s="1296"/>
      <c r="CDF180" s="1296"/>
      <c r="CDG180" s="1296"/>
      <c r="CDH180" s="1296"/>
      <c r="CDI180" s="1296"/>
      <c r="CDJ180" s="1296"/>
      <c r="CDK180" s="1296"/>
      <c r="CDL180" s="1296"/>
      <c r="CDM180" s="1296"/>
      <c r="CDN180" s="1296"/>
      <c r="CDO180" s="1296"/>
      <c r="CDP180" s="1296"/>
      <c r="CDQ180" s="1296"/>
      <c r="CDR180" s="1296"/>
      <c r="CDS180" s="1296"/>
      <c r="CDT180" s="1296"/>
      <c r="CDU180" s="1296"/>
      <c r="CDV180" s="1296"/>
      <c r="CDW180" s="1296"/>
      <c r="CDX180" s="1296"/>
      <c r="CDY180" s="1296"/>
      <c r="CDZ180" s="1296"/>
      <c r="CEA180" s="1296"/>
      <c r="CEB180" s="1296"/>
      <c r="CEC180" s="1296"/>
      <c r="CED180" s="1296"/>
      <c r="CEE180" s="1296"/>
      <c r="CEF180" s="1296"/>
      <c r="CEG180" s="1296"/>
      <c r="CEH180" s="1296"/>
      <c r="CEI180" s="1296"/>
      <c r="CEJ180" s="1296"/>
      <c r="CEK180" s="1296"/>
      <c r="CEL180" s="1296"/>
      <c r="CEM180" s="1296"/>
      <c r="CEN180" s="1296"/>
      <c r="CEO180" s="1296"/>
      <c r="CEP180" s="1296"/>
      <c r="CEQ180" s="1296"/>
      <c r="CER180" s="1296"/>
      <c r="CES180" s="1296"/>
      <c r="CET180" s="1296"/>
      <c r="CEU180" s="1296"/>
      <c r="CEV180" s="1296"/>
      <c r="CEW180" s="1296"/>
      <c r="CEX180" s="1296"/>
      <c r="CEY180" s="1296"/>
      <c r="CEZ180" s="1296"/>
      <c r="CFA180" s="1296"/>
      <c r="CFB180" s="1296"/>
      <c r="CFC180" s="1296"/>
      <c r="CFD180" s="1296"/>
      <c r="CFE180" s="1296"/>
      <c r="CFF180" s="1296"/>
      <c r="CFG180" s="1296"/>
      <c r="CFH180" s="1296"/>
      <c r="CFI180" s="1296"/>
      <c r="CFJ180" s="1296"/>
      <c r="CFK180" s="1296"/>
      <c r="CFL180" s="1296"/>
      <c r="CFM180" s="1296"/>
      <c r="CFN180" s="1296"/>
      <c r="CFO180" s="1296"/>
      <c r="CFP180" s="1296"/>
      <c r="CFQ180" s="1296"/>
      <c r="CFR180" s="1296"/>
      <c r="CFS180" s="1296"/>
      <c r="CFT180" s="1296"/>
      <c r="CFU180" s="1296"/>
      <c r="CFV180" s="1296"/>
      <c r="CFW180" s="1296"/>
      <c r="CFX180" s="1296"/>
      <c r="CFY180" s="1296"/>
      <c r="CFZ180" s="1296"/>
      <c r="CGA180" s="1296"/>
      <c r="CGB180" s="1296"/>
      <c r="CGC180" s="1296"/>
      <c r="CGD180" s="1296"/>
      <c r="CGE180" s="1296"/>
      <c r="CGF180" s="1296"/>
      <c r="CGG180" s="1296"/>
      <c r="CGH180" s="1296"/>
      <c r="CGI180" s="1296"/>
      <c r="CGJ180" s="1296"/>
      <c r="CGK180" s="1296"/>
      <c r="CGL180" s="1296"/>
      <c r="CGM180" s="1296"/>
      <c r="CGN180" s="1296"/>
      <c r="CGO180" s="1296"/>
      <c r="CGP180" s="1296"/>
      <c r="CGQ180" s="1296"/>
      <c r="CGR180" s="1296"/>
      <c r="CGS180" s="1296"/>
      <c r="CGT180" s="1296"/>
      <c r="CGU180" s="1296"/>
      <c r="CGV180" s="1296"/>
      <c r="CGW180" s="1296"/>
      <c r="CGX180" s="1296"/>
      <c r="CGY180" s="1296"/>
      <c r="CGZ180" s="1296"/>
      <c r="CHA180" s="1296"/>
      <c r="CHB180" s="1296"/>
      <c r="CHC180" s="1296"/>
      <c r="CHD180" s="1296"/>
      <c r="CHE180" s="1296"/>
      <c r="CHF180" s="1296"/>
      <c r="CHG180" s="1296"/>
      <c r="CHH180" s="1296"/>
      <c r="CHI180" s="1296"/>
      <c r="CHJ180" s="1296"/>
      <c r="CHK180" s="1296"/>
      <c r="CHL180" s="1296"/>
      <c r="CHM180" s="1296"/>
      <c r="CHN180" s="1296"/>
      <c r="CHO180" s="1296"/>
      <c r="CHP180" s="1296"/>
      <c r="CHQ180" s="1296"/>
      <c r="CHR180" s="1296"/>
      <c r="CHS180" s="1296"/>
      <c r="CHT180" s="1296"/>
      <c r="CHU180" s="1296"/>
      <c r="CHV180" s="1296"/>
      <c r="CHW180" s="1296"/>
      <c r="CHX180" s="1296"/>
      <c r="CHY180" s="1296"/>
      <c r="CHZ180" s="1296"/>
      <c r="CIA180" s="1296"/>
      <c r="CIB180" s="1296"/>
      <c r="CIC180" s="1296"/>
      <c r="CID180" s="1296"/>
      <c r="CIE180" s="1296"/>
      <c r="CIF180" s="1296"/>
      <c r="CIG180" s="1296"/>
      <c r="CIH180" s="1296"/>
      <c r="CII180" s="1296"/>
      <c r="CIJ180" s="1296"/>
      <c r="CIK180" s="1296"/>
      <c r="CIL180" s="1296"/>
      <c r="CIM180" s="1296"/>
      <c r="CIN180" s="1296"/>
      <c r="CIO180" s="1296"/>
      <c r="CIP180" s="1296"/>
      <c r="CIQ180" s="1296"/>
      <c r="CIR180" s="1296"/>
      <c r="CIS180" s="1296"/>
      <c r="CIT180" s="1296"/>
      <c r="CIU180" s="1296"/>
      <c r="CIV180" s="1296"/>
      <c r="CIW180" s="1296"/>
      <c r="CIX180" s="1296"/>
      <c r="CIY180" s="1296"/>
      <c r="CIZ180" s="1296"/>
      <c r="CJA180" s="1296"/>
      <c r="CJB180" s="1296"/>
      <c r="CJC180" s="1296"/>
      <c r="CJD180" s="1296"/>
      <c r="CJE180" s="1296"/>
      <c r="CJF180" s="1296"/>
      <c r="CJG180" s="1296"/>
      <c r="CJH180" s="1296"/>
      <c r="CJI180" s="1296"/>
      <c r="CJJ180" s="1296"/>
      <c r="CJK180" s="1296"/>
      <c r="CJL180" s="1296"/>
      <c r="CJM180" s="1296"/>
      <c r="CJN180" s="1296"/>
      <c r="CJO180" s="1296"/>
      <c r="CJP180" s="1296"/>
      <c r="CJQ180" s="1296"/>
      <c r="CJR180" s="1296"/>
      <c r="CJS180" s="1296"/>
      <c r="CJT180" s="1296"/>
      <c r="CJU180" s="1296"/>
      <c r="CJV180" s="1296"/>
      <c r="CJW180" s="1296"/>
      <c r="CJX180" s="1296"/>
      <c r="CJY180" s="1296"/>
      <c r="CJZ180" s="1296"/>
      <c r="CKA180" s="1296"/>
      <c r="CKB180" s="1296"/>
      <c r="CKC180" s="1296"/>
      <c r="CKD180" s="1296"/>
      <c r="CKE180" s="1296"/>
      <c r="CKF180" s="1296"/>
      <c r="CKG180" s="1296"/>
      <c r="CKH180" s="1296"/>
      <c r="CKI180" s="1296"/>
      <c r="CKJ180" s="1296"/>
      <c r="CKK180" s="1296"/>
      <c r="CKL180" s="1296"/>
      <c r="CKM180" s="1296"/>
      <c r="CKN180" s="1296"/>
      <c r="CKO180" s="1296"/>
      <c r="CKP180" s="1296"/>
      <c r="CKQ180" s="1296"/>
      <c r="CKR180" s="1296"/>
      <c r="CKS180" s="1296"/>
      <c r="CKT180" s="1296"/>
      <c r="CKU180" s="1296"/>
      <c r="CKV180" s="1296"/>
      <c r="CKW180" s="1296"/>
      <c r="CKX180" s="1296"/>
      <c r="CKY180" s="1296"/>
      <c r="CKZ180" s="1296"/>
      <c r="CLA180" s="1296"/>
      <c r="CLB180" s="1296"/>
      <c r="CLC180" s="1296"/>
      <c r="CLD180" s="1296"/>
      <c r="CLE180" s="1296"/>
      <c r="CLF180" s="1296"/>
      <c r="CLG180" s="1296"/>
      <c r="CLH180" s="1296"/>
      <c r="CLI180" s="1296"/>
      <c r="CLJ180" s="1296"/>
      <c r="CLK180" s="1296"/>
      <c r="CLL180" s="1296"/>
      <c r="CLM180" s="1296"/>
      <c r="CLN180" s="1296"/>
      <c r="CLO180" s="1296"/>
      <c r="CLP180" s="1296"/>
      <c r="CLQ180" s="1296"/>
      <c r="CLR180" s="1296"/>
      <c r="CLS180" s="1296"/>
      <c r="CLT180" s="1296"/>
      <c r="CLU180" s="1296"/>
      <c r="CLV180" s="1296"/>
      <c r="CLW180" s="1296"/>
      <c r="CLX180" s="1296"/>
      <c r="CLY180" s="1296"/>
      <c r="CLZ180" s="1296"/>
      <c r="CMA180" s="1296"/>
      <c r="CMB180" s="1296"/>
      <c r="CMC180" s="1296"/>
      <c r="CMD180" s="1296"/>
      <c r="CME180" s="1296"/>
      <c r="CMF180" s="1296"/>
      <c r="CMG180" s="1296"/>
      <c r="CMH180" s="1296"/>
      <c r="CMI180" s="1296"/>
      <c r="CMJ180" s="1296"/>
      <c r="CMK180" s="1296"/>
      <c r="CML180" s="1296"/>
      <c r="CMM180" s="1296"/>
      <c r="CMN180" s="1296"/>
      <c r="CMO180" s="1296"/>
      <c r="CMP180" s="1296"/>
      <c r="CMQ180" s="1296"/>
      <c r="CMR180" s="1296"/>
      <c r="CMS180" s="1296"/>
      <c r="CMT180" s="1296"/>
      <c r="CMU180" s="1296"/>
      <c r="CMV180" s="1296"/>
      <c r="CMW180" s="1296"/>
      <c r="CMX180" s="1296"/>
      <c r="CMY180" s="1296"/>
      <c r="CMZ180" s="1296"/>
      <c r="CNA180" s="1296"/>
      <c r="CNB180" s="1296"/>
      <c r="CNC180" s="1296"/>
      <c r="CND180" s="1296"/>
      <c r="CNE180" s="1296"/>
      <c r="CNF180" s="1296"/>
      <c r="CNG180" s="1296"/>
      <c r="CNH180" s="1296"/>
      <c r="CNI180" s="1296"/>
      <c r="CNJ180" s="1296"/>
      <c r="CNK180" s="1296"/>
      <c r="CNL180" s="1296"/>
      <c r="CNM180" s="1296"/>
      <c r="CNN180" s="1296"/>
      <c r="CNO180" s="1296"/>
      <c r="CNP180" s="1296"/>
      <c r="CNQ180" s="1296"/>
      <c r="CNR180" s="1296"/>
      <c r="CNS180" s="1296"/>
      <c r="CNT180" s="1296"/>
      <c r="CNU180" s="1296"/>
      <c r="CNV180" s="1296"/>
      <c r="CNW180" s="1296"/>
      <c r="CNX180" s="1296"/>
      <c r="CNY180" s="1296"/>
      <c r="CNZ180" s="1296"/>
      <c r="COA180" s="1296"/>
      <c r="COB180" s="1296"/>
      <c r="COC180" s="1296"/>
      <c r="COD180" s="1296"/>
      <c r="COE180" s="1296"/>
      <c r="COF180" s="1296"/>
      <c r="COG180" s="1296"/>
      <c r="COH180" s="1296"/>
      <c r="COI180" s="1296"/>
      <c r="COJ180" s="1296"/>
      <c r="COK180" s="1296"/>
      <c r="COL180" s="1296"/>
      <c r="COM180" s="1296"/>
      <c r="CON180" s="1296"/>
      <c r="COO180" s="1296"/>
      <c r="COP180" s="1296"/>
      <c r="COQ180" s="1296"/>
      <c r="COR180" s="1296"/>
      <c r="COS180" s="1296"/>
      <c r="COT180" s="1296"/>
      <c r="COU180" s="1296"/>
      <c r="COV180" s="1296"/>
      <c r="COW180" s="1296"/>
      <c r="COX180" s="1296"/>
      <c r="COY180" s="1296"/>
      <c r="COZ180" s="1296"/>
      <c r="CPA180" s="1296"/>
      <c r="CPB180" s="1296"/>
      <c r="CPC180" s="1296"/>
      <c r="CPD180" s="1296"/>
      <c r="CPE180" s="1296"/>
      <c r="CPF180" s="1296"/>
      <c r="CPG180" s="1296"/>
      <c r="CPH180" s="1296"/>
      <c r="CPI180" s="1296"/>
      <c r="CPJ180" s="1296"/>
      <c r="CPK180" s="1296"/>
      <c r="CPL180" s="1296"/>
      <c r="CPM180" s="1296"/>
      <c r="CPN180" s="1296"/>
      <c r="CPO180" s="1296"/>
      <c r="CPP180" s="1296"/>
      <c r="CPQ180" s="1296"/>
      <c r="CPR180" s="1296"/>
      <c r="CPS180" s="1296"/>
      <c r="CPT180" s="1296"/>
      <c r="CPU180" s="1296"/>
      <c r="CPV180" s="1296"/>
      <c r="CPW180" s="1296"/>
      <c r="CPX180" s="1296"/>
      <c r="CPY180" s="1296"/>
      <c r="CPZ180" s="1296"/>
      <c r="CQA180" s="1296"/>
      <c r="CQB180" s="1296"/>
      <c r="CQC180" s="1296"/>
      <c r="CQD180" s="1296"/>
      <c r="CQE180" s="1296"/>
      <c r="CQF180" s="1296"/>
      <c r="CQG180" s="1296"/>
      <c r="CQH180" s="1296"/>
      <c r="CQI180" s="1296"/>
      <c r="CQJ180" s="1296"/>
      <c r="CQK180" s="1296"/>
      <c r="CQL180" s="1296"/>
      <c r="CQM180" s="1296"/>
      <c r="CQN180" s="1296"/>
      <c r="CQO180" s="1296"/>
      <c r="CQP180" s="1296"/>
      <c r="CQQ180" s="1296"/>
      <c r="CQR180" s="1296"/>
      <c r="CQS180" s="1296"/>
      <c r="CQT180" s="1296"/>
      <c r="CQU180" s="1296"/>
      <c r="CQV180" s="1296"/>
      <c r="CQW180" s="1296"/>
      <c r="CQX180" s="1296"/>
      <c r="CQY180" s="1296"/>
      <c r="CQZ180" s="1296"/>
      <c r="CRA180" s="1296"/>
      <c r="CRB180" s="1296"/>
      <c r="CRC180" s="1296"/>
      <c r="CRD180" s="1296"/>
      <c r="CRE180" s="1296"/>
      <c r="CRF180" s="1296"/>
      <c r="CRG180" s="1296"/>
      <c r="CRH180" s="1296"/>
      <c r="CRI180" s="1296"/>
      <c r="CRJ180" s="1296"/>
      <c r="CRK180" s="1296"/>
      <c r="CRL180" s="1296"/>
      <c r="CRM180" s="1296"/>
      <c r="CRN180" s="1296"/>
      <c r="CRO180" s="1296"/>
      <c r="CRP180" s="1296"/>
      <c r="CRQ180" s="1296"/>
      <c r="CRR180" s="1296"/>
      <c r="CRS180" s="1296"/>
      <c r="CRT180" s="1296"/>
      <c r="CRU180" s="1296"/>
      <c r="CRV180" s="1296"/>
      <c r="CRW180" s="1296"/>
      <c r="CRX180" s="1296"/>
      <c r="CRY180" s="1296"/>
      <c r="CRZ180" s="1296"/>
      <c r="CSA180" s="1296"/>
      <c r="CSB180" s="1296"/>
      <c r="CSC180" s="1296"/>
      <c r="CSD180" s="1296"/>
      <c r="CSE180" s="1296"/>
      <c r="CSF180" s="1296"/>
      <c r="CSG180" s="1296"/>
      <c r="CSH180" s="1296"/>
      <c r="CSI180" s="1296"/>
      <c r="CSJ180" s="1296"/>
      <c r="CSK180" s="1296"/>
      <c r="CSL180" s="1296"/>
      <c r="CSM180" s="1296"/>
      <c r="CSN180" s="1296"/>
      <c r="CSO180" s="1296"/>
      <c r="CSP180" s="1296"/>
      <c r="CSQ180" s="1296"/>
      <c r="CSR180" s="1296"/>
      <c r="CSS180" s="1296"/>
      <c r="CST180" s="1296"/>
      <c r="CSU180" s="1296"/>
      <c r="CSV180" s="1296"/>
      <c r="CSW180" s="1296"/>
      <c r="CSX180" s="1296"/>
      <c r="CSY180" s="1296"/>
      <c r="CSZ180" s="1296"/>
      <c r="CTA180" s="1296"/>
      <c r="CTB180" s="1296"/>
      <c r="CTC180" s="1296"/>
      <c r="CTD180" s="1296"/>
      <c r="CTE180" s="1296"/>
      <c r="CTF180" s="1296"/>
      <c r="CTG180" s="1296"/>
      <c r="CTH180" s="1296"/>
      <c r="CTI180" s="1296"/>
      <c r="CTJ180" s="1296"/>
      <c r="CTK180" s="1296"/>
      <c r="CTL180" s="1296"/>
      <c r="CTM180" s="1296"/>
      <c r="CTN180" s="1296"/>
      <c r="CTO180" s="1296"/>
      <c r="CTP180" s="1296"/>
      <c r="CTQ180" s="1296"/>
      <c r="CTR180" s="1296"/>
      <c r="CTS180" s="1296"/>
      <c r="CTT180" s="1296"/>
      <c r="CTU180" s="1296"/>
      <c r="CTV180" s="1296"/>
      <c r="CTW180" s="1296"/>
      <c r="CTX180" s="1296"/>
      <c r="CTY180" s="1296"/>
      <c r="CTZ180" s="1296"/>
      <c r="CUA180" s="1296"/>
      <c r="CUB180" s="1296"/>
      <c r="CUC180" s="1296"/>
      <c r="CUD180" s="1296"/>
      <c r="CUE180" s="1296"/>
      <c r="CUF180" s="1296"/>
      <c r="CUG180" s="1296"/>
      <c r="CUH180" s="1296"/>
      <c r="CUI180" s="1296"/>
      <c r="CUJ180" s="1296"/>
      <c r="CUK180" s="1296"/>
      <c r="CUL180" s="1296"/>
      <c r="CUM180" s="1296"/>
      <c r="CUN180" s="1296"/>
      <c r="CUO180" s="1296"/>
      <c r="CUP180" s="1296"/>
      <c r="CUQ180" s="1296"/>
      <c r="CUR180" s="1296"/>
      <c r="CUS180" s="1296"/>
      <c r="CUT180" s="1296"/>
      <c r="CUU180" s="1296"/>
      <c r="CUV180" s="1296"/>
      <c r="CUW180" s="1296"/>
      <c r="CUX180" s="1296"/>
      <c r="CUY180" s="1296"/>
      <c r="CUZ180" s="1296"/>
      <c r="CVA180" s="1296"/>
      <c r="CVB180" s="1296"/>
      <c r="CVC180" s="1296"/>
      <c r="CVD180" s="1296"/>
      <c r="CVE180" s="1296"/>
      <c r="CVF180" s="1296"/>
      <c r="CVG180" s="1296"/>
      <c r="CVH180" s="1296"/>
      <c r="CVI180" s="1296"/>
      <c r="CVJ180" s="1296"/>
      <c r="CVK180" s="1296"/>
      <c r="CVL180" s="1296"/>
      <c r="CVM180" s="1296"/>
      <c r="CVN180" s="1296"/>
      <c r="CVO180" s="1296"/>
      <c r="CVP180" s="1296"/>
      <c r="CVQ180" s="1296"/>
      <c r="CVR180" s="1296"/>
      <c r="CVS180" s="1296"/>
      <c r="CVT180" s="1296"/>
      <c r="CVU180" s="1296"/>
      <c r="CVV180" s="1296"/>
      <c r="CVW180" s="1296"/>
      <c r="CVX180" s="1296"/>
      <c r="CVY180" s="1296"/>
      <c r="CVZ180" s="1296"/>
      <c r="CWA180" s="1296"/>
      <c r="CWB180" s="1296"/>
      <c r="CWC180" s="1296"/>
      <c r="CWD180" s="1296"/>
      <c r="CWE180" s="1296"/>
      <c r="CWF180" s="1296"/>
      <c r="CWG180" s="1296"/>
      <c r="CWH180" s="1296"/>
      <c r="CWI180" s="1296"/>
      <c r="CWJ180" s="1296"/>
      <c r="CWK180" s="1296"/>
      <c r="CWL180" s="1296"/>
      <c r="CWM180" s="1296"/>
      <c r="CWN180" s="1296"/>
      <c r="CWO180" s="1296"/>
      <c r="CWP180" s="1296"/>
      <c r="CWQ180" s="1296"/>
      <c r="CWR180" s="1296"/>
      <c r="CWS180" s="1296"/>
      <c r="CWT180" s="1296"/>
      <c r="CWU180" s="1296"/>
      <c r="CWV180" s="1296"/>
      <c r="CWW180" s="1296"/>
      <c r="CWX180" s="1296"/>
      <c r="CWY180" s="1296"/>
      <c r="CWZ180" s="1296"/>
      <c r="CXA180" s="1296"/>
      <c r="CXB180" s="1296"/>
      <c r="CXC180" s="1296"/>
      <c r="CXD180" s="1296"/>
      <c r="CXE180" s="1296"/>
      <c r="CXF180" s="1296"/>
      <c r="CXG180" s="1296"/>
      <c r="CXH180" s="1296"/>
      <c r="CXI180" s="1296"/>
      <c r="CXJ180" s="1296"/>
      <c r="CXK180" s="1296"/>
      <c r="CXL180" s="1296"/>
      <c r="CXM180" s="1296"/>
      <c r="CXN180" s="1296"/>
      <c r="CXO180" s="1296"/>
      <c r="CXP180" s="1296"/>
      <c r="CXQ180" s="1296"/>
      <c r="CXR180" s="1296"/>
      <c r="CXS180" s="1296"/>
      <c r="CXT180" s="1296"/>
      <c r="CXU180" s="1296"/>
      <c r="CXV180" s="1296"/>
      <c r="CXW180" s="1296"/>
      <c r="CXX180" s="1296"/>
      <c r="CXY180" s="1296"/>
      <c r="CXZ180" s="1296"/>
      <c r="CYA180" s="1296"/>
      <c r="CYB180" s="1296"/>
      <c r="CYC180" s="1296"/>
      <c r="CYD180" s="1296"/>
      <c r="CYE180" s="1296"/>
      <c r="CYF180" s="1296"/>
      <c r="CYG180" s="1296"/>
      <c r="CYH180" s="1296"/>
      <c r="CYI180" s="1296"/>
      <c r="CYJ180" s="1296"/>
      <c r="CYK180" s="1296"/>
      <c r="CYL180" s="1296"/>
      <c r="CYM180" s="1296"/>
      <c r="CYN180" s="1296"/>
      <c r="CYO180" s="1296"/>
      <c r="CYP180" s="1296"/>
      <c r="CYQ180" s="1296"/>
      <c r="CYR180" s="1296"/>
      <c r="CYS180" s="1296"/>
      <c r="CYT180" s="1296"/>
      <c r="CYU180" s="1296"/>
      <c r="CYV180" s="1296"/>
      <c r="CYW180" s="1296"/>
      <c r="CYX180" s="1296"/>
      <c r="CYY180" s="1296"/>
      <c r="CYZ180" s="1296"/>
      <c r="CZA180" s="1296"/>
      <c r="CZB180" s="1296"/>
      <c r="CZC180" s="1296"/>
      <c r="CZD180" s="1296"/>
      <c r="CZE180" s="1296"/>
      <c r="CZF180" s="1296"/>
      <c r="CZG180" s="1296"/>
      <c r="CZH180" s="1296"/>
      <c r="CZI180" s="1296"/>
      <c r="CZJ180" s="1296"/>
      <c r="CZK180" s="1296"/>
      <c r="CZL180" s="1296"/>
      <c r="CZM180" s="1296"/>
      <c r="CZN180" s="1296"/>
      <c r="CZO180" s="1296"/>
      <c r="CZP180" s="1296"/>
      <c r="CZQ180" s="1296"/>
      <c r="CZR180" s="1296"/>
      <c r="CZS180" s="1296"/>
      <c r="CZT180" s="1296"/>
      <c r="CZU180" s="1296"/>
      <c r="CZV180" s="1296"/>
      <c r="CZW180" s="1296"/>
      <c r="CZX180" s="1296"/>
      <c r="CZY180" s="1296"/>
      <c r="CZZ180" s="1296"/>
      <c r="DAA180" s="1296"/>
      <c r="DAB180" s="1296"/>
      <c r="DAC180" s="1296"/>
      <c r="DAD180" s="1296"/>
      <c r="DAE180" s="1296"/>
      <c r="DAF180" s="1296"/>
      <c r="DAG180" s="1296"/>
      <c r="DAH180" s="1296"/>
      <c r="DAI180" s="1296"/>
      <c r="DAJ180" s="1296"/>
      <c r="DAK180" s="1296"/>
      <c r="DAL180" s="1296"/>
      <c r="DAM180" s="1296"/>
      <c r="DAN180" s="1296"/>
      <c r="DAO180" s="1296"/>
      <c r="DAP180" s="1296"/>
      <c r="DAQ180" s="1296"/>
      <c r="DAR180" s="1296"/>
      <c r="DAS180" s="1296"/>
      <c r="DAT180" s="1296"/>
      <c r="DAU180" s="1296"/>
      <c r="DAV180" s="1296"/>
      <c r="DAW180" s="1296"/>
      <c r="DAX180" s="1296"/>
      <c r="DAY180" s="1296"/>
      <c r="DAZ180" s="1296"/>
      <c r="DBA180" s="1296"/>
      <c r="DBB180" s="1296"/>
      <c r="DBC180" s="1296"/>
      <c r="DBD180" s="1296"/>
      <c r="DBE180" s="1296"/>
      <c r="DBF180" s="1296"/>
      <c r="DBG180" s="1296"/>
      <c r="DBH180" s="1296"/>
      <c r="DBI180" s="1296"/>
      <c r="DBJ180" s="1296"/>
      <c r="DBK180" s="1296"/>
      <c r="DBL180" s="1296"/>
      <c r="DBM180" s="1296"/>
      <c r="DBN180" s="1296"/>
      <c r="DBO180" s="1296"/>
      <c r="DBP180" s="1296"/>
      <c r="DBQ180" s="1296"/>
      <c r="DBR180" s="1296"/>
      <c r="DBS180" s="1296"/>
      <c r="DBT180" s="1296"/>
      <c r="DBU180" s="1296"/>
      <c r="DBV180" s="1296"/>
      <c r="DBW180" s="1296"/>
      <c r="DBX180" s="1296"/>
      <c r="DBY180" s="1296"/>
      <c r="DBZ180" s="1296"/>
      <c r="DCA180" s="1296"/>
      <c r="DCB180" s="1296"/>
      <c r="DCC180" s="1296"/>
      <c r="DCD180" s="1296"/>
      <c r="DCE180" s="1296"/>
      <c r="DCF180" s="1296"/>
      <c r="DCG180" s="1296"/>
      <c r="DCH180" s="1296"/>
      <c r="DCI180" s="1296"/>
      <c r="DCJ180" s="1296"/>
      <c r="DCK180" s="1296"/>
      <c r="DCL180" s="1296"/>
      <c r="DCM180" s="1296"/>
      <c r="DCN180" s="1296"/>
      <c r="DCO180" s="1296"/>
      <c r="DCP180" s="1296"/>
      <c r="DCQ180" s="1296"/>
      <c r="DCR180" s="1296"/>
      <c r="DCS180" s="1296"/>
      <c r="DCT180" s="1296"/>
      <c r="DCU180" s="1296"/>
      <c r="DCV180" s="1296"/>
      <c r="DCW180" s="1296"/>
      <c r="DCX180" s="1296"/>
      <c r="DCY180" s="1296"/>
      <c r="DCZ180" s="1296"/>
      <c r="DDA180" s="1296"/>
      <c r="DDB180" s="1296"/>
      <c r="DDC180" s="1296"/>
      <c r="DDD180" s="1296"/>
      <c r="DDE180" s="1296"/>
      <c r="DDF180" s="1296"/>
      <c r="DDG180" s="1296"/>
      <c r="DDH180" s="1296"/>
      <c r="DDI180" s="1296"/>
      <c r="DDJ180" s="1296"/>
      <c r="DDK180" s="1296"/>
      <c r="DDL180" s="1296"/>
      <c r="DDM180" s="1296"/>
      <c r="DDN180" s="1296"/>
      <c r="DDO180" s="1296"/>
      <c r="DDP180" s="1296"/>
      <c r="DDQ180" s="1296"/>
      <c r="DDR180" s="1296"/>
      <c r="DDS180" s="1296"/>
      <c r="DDT180" s="1296"/>
      <c r="DDU180" s="1296"/>
      <c r="DDV180" s="1296"/>
      <c r="DDW180" s="1296"/>
      <c r="DDX180" s="1296"/>
      <c r="DDY180" s="1296"/>
      <c r="DDZ180" s="1296"/>
      <c r="DEA180" s="1296"/>
      <c r="DEB180" s="1296"/>
      <c r="DEC180" s="1296"/>
      <c r="DED180" s="1296"/>
      <c r="DEE180" s="1296"/>
      <c r="DEF180" s="1296"/>
      <c r="DEG180" s="1296"/>
      <c r="DEH180" s="1296"/>
      <c r="DEI180" s="1296"/>
      <c r="DEJ180" s="1296"/>
      <c r="DEK180" s="1296"/>
      <c r="DEL180" s="1296"/>
      <c r="DEM180" s="1296"/>
      <c r="DEN180" s="1296"/>
      <c r="DEO180" s="1296"/>
      <c r="DEP180" s="1296"/>
      <c r="DEQ180" s="1296"/>
      <c r="DER180" s="1296"/>
      <c r="DES180" s="1296"/>
      <c r="DET180" s="1296"/>
      <c r="DEU180" s="1296"/>
      <c r="DEV180" s="1296"/>
      <c r="DEW180" s="1296"/>
      <c r="DEX180" s="1296"/>
      <c r="DEY180" s="1296"/>
      <c r="DEZ180" s="1296"/>
      <c r="DFA180" s="1296"/>
      <c r="DFB180" s="1296"/>
      <c r="DFC180" s="1296"/>
      <c r="DFD180" s="1296"/>
      <c r="DFE180" s="1296"/>
      <c r="DFF180" s="1296"/>
      <c r="DFG180" s="1296"/>
      <c r="DFH180" s="1296"/>
      <c r="DFI180" s="1296"/>
      <c r="DFJ180" s="1296"/>
      <c r="DFK180" s="1296"/>
      <c r="DFL180" s="1296"/>
      <c r="DFM180" s="1296"/>
      <c r="DFN180" s="1296"/>
      <c r="DFO180" s="1296"/>
      <c r="DFP180" s="1296"/>
      <c r="DFQ180" s="1296"/>
      <c r="DFR180" s="1296"/>
      <c r="DFS180" s="1296"/>
      <c r="DFT180" s="1296"/>
      <c r="DFU180" s="1296"/>
      <c r="DFV180" s="1296"/>
      <c r="DFW180" s="1296"/>
      <c r="DFX180" s="1296"/>
      <c r="DFY180" s="1296"/>
      <c r="DFZ180" s="1296"/>
      <c r="DGA180" s="1296"/>
      <c r="DGB180" s="1296"/>
      <c r="DGC180" s="1296"/>
      <c r="DGD180" s="1296"/>
      <c r="DGE180" s="1296"/>
      <c r="DGF180" s="1296"/>
      <c r="DGG180" s="1296"/>
      <c r="DGH180" s="1296"/>
      <c r="DGI180" s="1296"/>
      <c r="DGJ180" s="1296"/>
      <c r="DGK180" s="1296"/>
      <c r="DGL180" s="1296"/>
      <c r="DGM180" s="1296"/>
      <c r="DGN180" s="1296"/>
      <c r="DGO180" s="1296"/>
      <c r="DGP180" s="1296"/>
      <c r="DGQ180" s="1296"/>
      <c r="DGR180" s="1296"/>
      <c r="DGS180" s="1296"/>
      <c r="DGT180" s="1296"/>
      <c r="DGU180" s="1296"/>
      <c r="DGV180" s="1296"/>
      <c r="DGW180" s="1296"/>
      <c r="DGX180" s="1296"/>
      <c r="DGY180" s="1296"/>
      <c r="DGZ180" s="1296"/>
      <c r="DHA180" s="1296"/>
      <c r="DHB180" s="1296"/>
      <c r="DHC180" s="1296"/>
      <c r="DHD180" s="1296"/>
      <c r="DHE180" s="1296"/>
      <c r="DHF180" s="1296"/>
      <c r="DHG180" s="1296"/>
      <c r="DHH180" s="1296"/>
      <c r="DHI180" s="1296"/>
      <c r="DHJ180" s="1296"/>
      <c r="DHK180" s="1296"/>
      <c r="DHL180" s="1296"/>
      <c r="DHM180" s="1296"/>
      <c r="DHN180" s="1296"/>
      <c r="DHO180" s="1296"/>
      <c r="DHP180" s="1296"/>
      <c r="DHQ180" s="1296"/>
      <c r="DHR180" s="1296"/>
      <c r="DHS180" s="1296"/>
      <c r="DHT180" s="1296"/>
      <c r="DHU180" s="1296"/>
      <c r="DHV180" s="1296"/>
      <c r="DHW180" s="1296"/>
      <c r="DHX180" s="1296"/>
      <c r="DHY180" s="1296"/>
      <c r="DHZ180" s="1296"/>
      <c r="DIA180" s="1296"/>
      <c r="DIB180" s="1296"/>
      <c r="DIC180" s="1296"/>
      <c r="DID180" s="1296"/>
      <c r="DIE180" s="1296"/>
      <c r="DIF180" s="1296"/>
      <c r="DIG180" s="1296"/>
      <c r="DIH180" s="1296"/>
      <c r="DII180" s="1296"/>
      <c r="DIJ180" s="1296"/>
      <c r="DIK180" s="1296"/>
      <c r="DIL180" s="1296"/>
      <c r="DIM180" s="1296"/>
      <c r="DIN180" s="1296"/>
      <c r="DIO180" s="1296"/>
      <c r="DIP180" s="1296"/>
      <c r="DIQ180" s="1296"/>
      <c r="DIR180" s="1296"/>
      <c r="DIS180" s="1296"/>
      <c r="DIT180" s="1296"/>
      <c r="DIU180" s="1296"/>
      <c r="DIV180" s="1296"/>
      <c r="DIW180" s="1296"/>
      <c r="DIX180" s="1296"/>
      <c r="DIY180" s="1296"/>
      <c r="DIZ180" s="1296"/>
      <c r="DJA180" s="1296"/>
      <c r="DJB180" s="1296"/>
      <c r="DJC180" s="1296"/>
      <c r="DJD180" s="1296"/>
      <c r="DJE180" s="1296"/>
      <c r="DJF180" s="1296"/>
      <c r="DJG180" s="1296"/>
      <c r="DJH180" s="1296"/>
      <c r="DJI180" s="1296"/>
      <c r="DJJ180" s="1296"/>
      <c r="DJK180" s="1296"/>
      <c r="DJL180" s="1296"/>
      <c r="DJM180" s="1296"/>
      <c r="DJN180" s="1296"/>
      <c r="DJO180" s="1296"/>
      <c r="DJP180" s="1296"/>
      <c r="DJQ180" s="1296"/>
      <c r="DJR180" s="1296"/>
      <c r="DJS180" s="1296"/>
      <c r="DJT180" s="1296"/>
      <c r="DJU180" s="1296"/>
      <c r="DJV180" s="1296"/>
      <c r="DJW180" s="1296"/>
      <c r="DJX180" s="1296"/>
      <c r="DJY180" s="1296"/>
      <c r="DJZ180" s="1296"/>
      <c r="DKA180" s="1296"/>
      <c r="DKB180" s="1296"/>
      <c r="DKC180" s="1296"/>
      <c r="DKD180" s="1296"/>
      <c r="DKE180" s="1296"/>
      <c r="DKF180" s="1296"/>
      <c r="DKG180" s="1296"/>
      <c r="DKH180" s="1296"/>
      <c r="DKI180" s="1296"/>
      <c r="DKJ180" s="1296"/>
      <c r="DKK180" s="1296"/>
      <c r="DKL180" s="1296"/>
      <c r="DKM180" s="1296"/>
      <c r="DKN180" s="1296"/>
      <c r="DKO180" s="1296"/>
      <c r="DKP180" s="1296"/>
      <c r="DKQ180" s="1296"/>
      <c r="DKR180" s="1296"/>
      <c r="DKS180" s="1296"/>
      <c r="DKT180" s="1296"/>
      <c r="DKU180" s="1296"/>
      <c r="DKV180" s="1296"/>
      <c r="DKW180" s="1296"/>
      <c r="DKX180" s="1296"/>
      <c r="DKY180" s="1296"/>
      <c r="DKZ180" s="1296"/>
      <c r="DLA180" s="1296"/>
      <c r="DLB180" s="1296"/>
      <c r="DLC180" s="1296"/>
      <c r="DLD180" s="1296"/>
      <c r="DLE180" s="1296"/>
      <c r="DLF180" s="1296"/>
      <c r="DLG180" s="1296"/>
      <c r="DLH180" s="1296"/>
      <c r="DLI180" s="1296"/>
      <c r="DLJ180" s="1296"/>
      <c r="DLK180" s="1296"/>
      <c r="DLL180" s="1296"/>
      <c r="DLM180" s="1296"/>
      <c r="DLN180" s="1296"/>
      <c r="DLO180" s="1296"/>
      <c r="DLP180" s="1296"/>
      <c r="DLQ180" s="1296"/>
      <c r="DLR180" s="1296"/>
      <c r="DLS180" s="1296"/>
      <c r="DLT180" s="1296"/>
      <c r="DLU180" s="1296"/>
      <c r="DLV180" s="1296"/>
      <c r="DLW180" s="1296"/>
      <c r="DLX180" s="1296"/>
      <c r="DLY180" s="1296"/>
      <c r="DLZ180" s="1296"/>
      <c r="DMA180" s="1296"/>
      <c r="DMB180" s="1296"/>
      <c r="DMC180" s="1296"/>
      <c r="DMD180" s="1296"/>
      <c r="DME180" s="1296"/>
      <c r="DMF180" s="1296"/>
      <c r="DMG180" s="1296"/>
      <c r="DMH180" s="1296"/>
      <c r="DMI180" s="1296"/>
      <c r="DMJ180" s="1296"/>
      <c r="DMK180" s="1296"/>
      <c r="DML180" s="1296"/>
      <c r="DMM180" s="1296"/>
      <c r="DMN180" s="1296"/>
      <c r="DMO180" s="1296"/>
      <c r="DMP180" s="1296"/>
      <c r="DMQ180" s="1296"/>
      <c r="DMR180" s="1296"/>
      <c r="DMS180" s="1296"/>
      <c r="DMT180" s="1296"/>
      <c r="DMU180" s="1296"/>
      <c r="DMV180" s="1296"/>
      <c r="DMW180" s="1296"/>
      <c r="DMX180" s="1296"/>
      <c r="DMY180" s="1296"/>
      <c r="DMZ180" s="1296"/>
      <c r="DNA180" s="1296"/>
      <c r="DNB180" s="1296"/>
      <c r="DNC180" s="1296"/>
      <c r="DND180" s="1296"/>
      <c r="DNE180" s="1296"/>
      <c r="DNF180" s="1296"/>
      <c r="DNG180" s="1296"/>
      <c r="DNH180" s="1296"/>
      <c r="DNI180" s="1296"/>
      <c r="DNJ180" s="1296"/>
      <c r="DNK180" s="1296"/>
      <c r="DNL180" s="1296"/>
      <c r="DNM180" s="1296"/>
      <c r="DNN180" s="1296"/>
      <c r="DNO180" s="1296"/>
      <c r="DNP180" s="1296"/>
      <c r="DNQ180" s="1296"/>
      <c r="DNR180" s="1296"/>
      <c r="DNS180" s="1296"/>
      <c r="DNT180" s="1296"/>
      <c r="DNU180" s="1296"/>
      <c r="DNV180" s="1296"/>
      <c r="DNW180" s="1296"/>
      <c r="DNX180" s="1296"/>
      <c r="DNY180" s="1296"/>
      <c r="DNZ180" s="1296"/>
      <c r="DOA180" s="1296"/>
      <c r="DOB180" s="1296"/>
      <c r="DOC180" s="1296"/>
      <c r="DOD180" s="1296"/>
      <c r="DOE180" s="1296"/>
      <c r="DOF180" s="1296"/>
      <c r="DOG180" s="1296"/>
      <c r="DOH180" s="1296"/>
      <c r="DOI180" s="1296"/>
      <c r="DOJ180" s="1296"/>
      <c r="DOK180" s="1296"/>
      <c r="DOL180" s="1296"/>
      <c r="DOM180" s="1296"/>
      <c r="DON180" s="1296"/>
      <c r="DOO180" s="1296"/>
      <c r="DOP180" s="1296"/>
      <c r="DOQ180" s="1296"/>
      <c r="DOR180" s="1296"/>
      <c r="DOS180" s="1296"/>
      <c r="DOT180" s="1296"/>
      <c r="DOU180" s="1296"/>
      <c r="DOV180" s="1296"/>
      <c r="DOW180" s="1296"/>
      <c r="DOX180" s="1296"/>
      <c r="DOY180" s="1296"/>
      <c r="DOZ180" s="1296"/>
      <c r="DPA180" s="1296"/>
      <c r="DPB180" s="1296"/>
      <c r="DPC180" s="1296"/>
      <c r="DPD180" s="1296"/>
      <c r="DPE180" s="1296"/>
      <c r="DPF180" s="1296"/>
      <c r="DPG180" s="1296"/>
      <c r="DPH180" s="1296"/>
      <c r="DPI180" s="1296"/>
      <c r="DPJ180" s="1296"/>
      <c r="DPK180" s="1296"/>
      <c r="DPL180" s="1296"/>
      <c r="DPM180" s="1296"/>
      <c r="DPN180" s="1296"/>
      <c r="DPO180" s="1296"/>
      <c r="DPP180" s="1296"/>
      <c r="DPQ180" s="1296"/>
      <c r="DPR180" s="1296"/>
      <c r="DPS180" s="1296"/>
      <c r="DPT180" s="1296"/>
      <c r="DPU180" s="1296"/>
      <c r="DPV180" s="1296"/>
      <c r="DPW180" s="1296"/>
      <c r="DPX180" s="1296"/>
      <c r="DPY180" s="1296"/>
      <c r="DPZ180" s="1296"/>
      <c r="DQA180" s="1296"/>
      <c r="DQB180" s="1296"/>
      <c r="DQC180" s="1296"/>
      <c r="DQD180" s="1296"/>
      <c r="DQE180" s="1296"/>
      <c r="DQF180" s="1296"/>
      <c r="DQG180" s="1296"/>
      <c r="DQH180" s="1296"/>
      <c r="DQI180" s="1296"/>
      <c r="DQJ180" s="1296"/>
      <c r="DQK180" s="1296"/>
      <c r="DQL180" s="1296"/>
      <c r="DQM180" s="1296"/>
      <c r="DQN180" s="1296"/>
      <c r="DQO180" s="1296"/>
      <c r="DQP180" s="1296"/>
      <c r="DQQ180" s="1296"/>
      <c r="DQR180" s="1296"/>
      <c r="DQS180" s="1296"/>
      <c r="DQT180" s="1296"/>
      <c r="DQU180" s="1296"/>
      <c r="DQV180" s="1296"/>
      <c r="DQW180" s="1296"/>
      <c r="DQX180" s="1296"/>
      <c r="DQY180" s="1296"/>
      <c r="DQZ180" s="1296"/>
      <c r="DRA180" s="1296"/>
      <c r="DRB180" s="1296"/>
      <c r="DRC180" s="1296"/>
      <c r="DRD180" s="1296"/>
      <c r="DRE180" s="1296"/>
      <c r="DRF180" s="1296"/>
      <c r="DRG180" s="1296"/>
      <c r="DRH180" s="1296"/>
      <c r="DRI180" s="1296"/>
      <c r="DRJ180" s="1296"/>
      <c r="DRK180" s="1296"/>
      <c r="DRL180" s="1296"/>
      <c r="DRM180" s="1296"/>
      <c r="DRN180" s="1296"/>
      <c r="DRO180" s="1296"/>
      <c r="DRP180" s="1296"/>
      <c r="DRQ180" s="1296"/>
      <c r="DRR180" s="1296"/>
      <c r="DRS180" s="1296"/>
      <c r="DRT180" s="1296"/>
      <c r="DRU180" s="1296"/>
      <c r="DRV180" s="1296"/>
      <c r="DRW180" s="1296"/>
      <c r="DRX180" s="1296"/>
      <c r="DRY180" s="1296"/>
      <c r="DRZ180" s="1296"/>
      <c r="DSA180" s="1296"/>
      <c r="DSB180" s="1296"/>
      <c r="DSC180" s="1296"/>
      <c r="DSD180" s="1296"/>
      <c r="DSE180" s="1296"/>
      <c r="DSF180" s="1296"/>
      <c r="DSG180" s="1296"/>
      <c r="DSH180" s="1296"/>
      <c r="DSI180" s="1296"/>
      <c r="DSJ180" s="1296"/>
      <c r="DSK180" s="1296"/>
      <c r="DSL180" s="1296"/>
      <c r="DSM180" s="1296"/>
      <c r="DSN180" s="1296"/>
      <c r="DSO180" s="1296"/>
      <c r="DSP180" s="1296"/>
      <c r="DSQ180" s="1296"/>
      <c r="DSR180" s="1296"/>
      <c r="DSS180" s="1296"/>
      <c r="DST180" s="1296"/>
      <c r="DSU180" s="1296"/>
      <c r="DSV180" s="1296"/>
      <c r="DSW180" s="1296"/>
      <c r="DSX180" s="1296"/>
      <c r="DSY180" s="1296"/>
      <c r="DSZ180" s="1296"/>
      <c r="DTA180" s="1296"/>
      <c r="DTB180" s="1296"/>
      <c r="DTC180" s="1296"/>
      <c r="DTD180" s="1296"/>
      <c r="DTE180" s="1296"/>
      <c r="DTF180" s="1296"/>
      <c r="DTG180" s="1296"/>
      <c r="DTH180" s="1296"/>
      <c r="DTI180" s="1296"/>
      <c r="DTJ180" s="1296"/>
      <c r="DTK180" s="1296"/>
      <c r="DTL180" s="1296"/>
      <c r="DTM180" s="1296"/>
      <c r="DTN180" s="1296"/>
      <c r="DTO180" s="1296"/>
      <c r="DTP180" s="1296"/>
      <c r="DTQ180" s="1296"/>
      <c r="DTR180" s="1296"/>
      <c r="DTS180" s="1296"/>
      <c r="DTT180" s="1296"/>
      <c r="DTU180" s="1296"/>
      <c r="DTV180" s="1296"/>
      <c r="DTW180" s="1296"/>
      <c r="DTX180" s="1296"/>
      <c r="DTY180" s="1296"/>
      <c r="DTZ180" s="1296"/>
      <c r="DUA180" s="1296"/>
      <c r="DUB180" s="1296"/>
      <c r="DUC180" s="1296"/>
      <c r="DUD180" s="1296"/>
      <c r="DUE180" s="1296"/>
      <c r="DUF180" s="1296"/>
      <c r="DUG180" s="1296"/>
      <c r="DUH180" s="1296"/>
      <c r="DUI180" s="1296"/>
      <c r="DUJ180" s="1296"/>
      <c r="DUK180" s="1296"/>
      <c r="DUL180" s="1296"/>
      <c r="DUM180" s="1296"/>
      <c r="DUN180" s="1296"/>
      <c r="DUO180" s="1296"/>
      <c r="DUP180" s="1296"/>
      <c r="DUQ180" s="1296"/>
      <c r="DUR180" s="1296"/>
      <c r="DUS180" s="1296"/>
      <c r="DUT180" s="1296"/>
      <c r="DUU180" s="1296"/>
      <c r="DUV180" s="1296"/>
      <c r="DUW180" s="1296"/>
      <c r="DUX180" s="1296"/>
      <c r="DUY180" s="1296"/>
      <c r="DUZ180" s="1296"/>
      <c r="DVA180" s="1296"/>
      <c r="DVB180" s="1296"/>
      <c r="DVC180" s="1296"/>
      <c r="DVD180" s="1296"/>
      <c r="DVE180" s="1296"/>
      <c r="DVF180" s="1296"/>
      <c r="DVG180" s="1296"/>
      <c r="DVH180" s="1296"/>
      <c r="DVI180" s="1296"/>
      <c r="DVJ180" s="1296"/>
      <c r="DVK180" s="1296"/>
      <c r="DVL180" s="1296"/>
      <c r="DVM180" s="1296"/>
      <c r="DVN180" s="1296"/>
      <c r="DVO180" s="1296"/>
      <c r="DVP180" s="1296"/>
      <c r="DVQ180" s="1296"/>
      <c r="DVR180" s="1296"/>
      <c r="DVS180" s="1296"/>
      <c r="DVT180" s="1296"/>
      <c r="DVU180" s="1296"/>
      <c r="DVV180" s="1296"/>
      <c r="DVW180" s="1296"/>
      <c r="DVX180" s="1296"/>
      <c r="DVY180" s="1296"/>
      <c r="DVZ180" s="1296"/>
      <c r="DWA180" s="1296"/>
      <c r="DWB180" s="1296"/>
      <c r="DWC180" s="1296"/>
      <c r="DWD180" s="1296"/>
      <c r="DWE180" s="1296"/>
      <c r="DWF180" s="1296"/>
      <c r="DWG180" s="1296"/>
      <c r="DWH180" s="1296"/>
      <c r="DWI180" s="1296"/>
      <c r="DWJ180" s="1296"/>
      <c r="DWK180" s="1296"/>
      <c r="DWL180" s="1296"/>
      <c r="DWM180" s="1296"/>
      <c r="DWN180" s="1296"/>
      <c r="DWO180" s="1296"/>
      <c r="DWP180" s="1296"/>
      <c r="DWQ180" s="1296"/>
      <c r="DWR180" s="1296"/>
      <c r="DWS180" s="1296"/>
      <c r="DWT180" s="1296"/>
      <c r="DWU180" s="1296"/>
      <c r="DWV180" s="1296"/>
      <c r="DWW180" s="1296"/>
      <c r="DWX180" s="1296"/>
      <c r="DWY180" s="1296"/>
      <c r="DWZ180" s="1296"/>
      <c r="DXA180" s="1296"/>
      <c r="DXB180" s="1296"/>
      <c r="DXC180" s="1296"/>
      <c r="DXD180" s="1296"/>
      <c r="DXE180" s="1296"/>
      <c r="DXF180" s="1296"/>
      <c r="DXG180" s="1296"/>
      <c r="DXH180" s="1296"/>
      <c r="DXI180" s="1296"/>
      <c r="DXJ180" s="1296"/>
      <c r="DXK180" s="1296"/>
      <c r="DXL180" s="1296"/>
      <c r="DXM180" s="1296"/>
      <c r="DXN180" s="1296"/>
      <c r="DXO180" s="1296"/>
      <c r="DXP180" s="1296"/>
      <c r="DXQ180" s="1296"/>
      <c r="DXR180" s="1296"/>
      <c r="DXS180" s="1296"/>
      <c r="DXT180" s="1296"/>
      <c r="DXU180" s="1296"/>
      <c r="DXV180" s="1296"/>
      <c r="DXW180" s="1296"/>
      <c r="DXX180" s="1296"/>
      <c r="DXY180" s="1296"/>
      <c r="DXZ180" s="1296"/>
      <c r="DYA180" s="1296"/>
      <c r="DYB180" s="1296"/>
      <c r="DYC180" s="1296"/>
      <c r="DYD180" s="1296"/>
      <c r="DYE180" s="1296"/>
      <c r="DYF180" s="1296"/>
      <c r="DYG180" s="1296"/>
      <c r="DYH180" s="1296"/>
      <c r="DYI180" s="1296"/>
      <c r="DYJ180" s="1296"/>
      <c r="DYK180" s="1296"/>
      <c r="DYL180" s="1296"/>
      <c r="DYM180" s="1296"/>
      <c r="DYN180" s="1296"/>
      <c r="DYO180" s="1296"/>
      <c r="DYP180" s="1296"/>
      <c r="DYQ180" s="1296"/>
      <c r="DYR180" s="1296"/>
      <c r="DYS180" s="1296"/>
      <c r="DYT180" s="1296"/>
      <c r="DYU180" s="1296"/>
      <c r="DYV180" s="1296"/>
      <c r="DYW180" s="1296"/>
      <c r="DYX180" s="1296"/>
      <c r="DYY180" s="1296"/>
      <c r="DYZ180" s="1296"/>
      <c r="DZA180" s="1296"/>
      <c r="DZB180" s="1296"/>
      <c r="DZC180" s="1296"/>
      <c r="DZD180" s="1296"/>
      <c r="DZE180" s="1296"/>
      <c r="DZF180" s="1296"/>
      <c r="DZG180" s="1296"/>
      <c r="DZH180" s="1296"/>
      <c r="DZI180" s="1296"/>
      <c r="DZJ180" s="1296"/>
      <c r="DZK180" s="1296"/>
      <c r="DZL180" s="1296"/>
      <c r="DZM180" s="1296"/>
      <c r="DZN180" s="1296"/>
      <c r="DZO180" s="1296"/>
      <c r="DZP180" s="1296"/>
      <c r="DZQ180" s="1296"/>
      <c r="DZR180" s="1296"/>
      <c r="DZS180" s="1296"/>
      <c r="DZT180" s="1296"/>
      <c r="DZU180" s="1296"/>
      <c r="DZV180" s="1296"/>
      <c r="DZW180" s="1296"/>
      <c r="DZX180" s="1296"/>
      <c r="DZY180" s="1296"/>
      <c r="DZZ180" s="1296"/>
      <c r="EAA180" s="1296"/>
      <c r="EAB180" s="1296"/>
      <c r="EAC180" s="1296"/>
      <c r="EAD180" s="1296"/>
      <c r="EAE180" s="1296"/>
      <c r="EAF180" s="1296"/>
      <c r="EAG180" s="1296"/>
      <c r="EAH180" s="1296"/>
      <c r="EAI180" s="1296"/>
      <c r="EAJ180" s="1296"/>
      <c r="EAK180" s="1296"/>
      <c r="EAL180" s="1296"/>
      <c r="EAM180" s="1296"/>
      <c r="EAN180" s="1296"/>
      <c r="EAO180" s="1296"/>
      <c r="EAP180" s="1296"/>
      <c r="EAQ180" s="1296"/>
      <c r="EAR180" s="1296"/>
      <c r="EAS180" s="1296"/>
      <c r="EAT180" s="1296"/>
      <c r="EAU180" s="1296"/>
      <c r="EAV180" s="1296"/>
      <c r="EAW180" s="1296"/>
      <c r="EAX180" s="1296"/>
      <c r="EAY180" s="1296"/>
      <c r="EAZ180" s="1296"/>
      <c r="EBA180" s="1296"/>
      <c r="EBB180" s="1296"/>
      <c r="EBC180" s="1296"/>
      <c r="EBD180" s="1296"/>
      <c r="EBE180" s="1296"/>
      <c r="EBF180" s="1296"/>
      <c r="EBG180" s="1296"/>
      <c r="EBH180" s="1296"/>
      <c r="EBI180" s="1296"/>
      <c r="EBJ180" s="1296"/>
      <c r="EBK180" s="1296"/>
      <c r="EBL180" s="1296"/>
      <c r="EBM180" s="1296"/>
      <c r="EBN180" s="1296"/>
      <c r="EBO180" s="1296"/>
      <c r="EBP180" s="1296"/>
      <c r="EBQ180" s="1296"/>
      <c r="EBR180" s="1296"/>
      <c r="EBS180" s="1296"/>
      <c r="EBT180" s="1296"/>
      <c r="EBU180" s="1296"/>
      <c r="EBV180" s="1296"/>
      <c r="EBW180" s="1296"/>
      <c r="EBX180" s="1296"/>
      <c r="EBY180" s="1296"/>
      <c r="EBZ180" s="1296"/>
      <c r="ECA180" s="1296"/>
      <c r="ECB180" s="1296"/>
      <c r="ECC180" s="1296"/>
      <c r="ECD180" s="1296"/>
      <c r="ECE180" s="1296"/>
      <c r="ECF180" s="1296"/>
      <c r="ECG180" s="1296"/>
      <c r="ECH180" s="1296"/>
      <c r="ECI180" s="1296"/>
      <c r="ECJ180" s="1296"/>
      <c r="ECK180" s="1296"/>
      <c r="ECL180" s="1296"/>
      <c r="ECM180" s="1296"/>
      <c r="ECN180" s="1296"/>
      <c r="ECO180" s="1296"/>
      <c r="ECP180" s="1296"/>
      <c r="ECQ180" s="1296"/>
      <c r="ECR180" s="1296"/>
      <c r="ECS180" s="1296"/>
      <c r="ECT180" s="1296"/>
      <c r="ECU180" s="1296"/>
      <c r="ECV180" s="1296"/>
      <c r="ECW180" s="1296"/>
      <c r="ECX180" s="1296"/>
      <c r="ECY180" s="1296"/>
      <c r="ECZ180" s="1296"/>
      <c r="EDA180" s="1296"/>
      <c r="EDB180" s="1296"/>
      <c r="EDC180" s="1296"/>
      <c r="EDD180" s="1296"/>
      <c r="EDE180" s="1296"/>
      <c r="EDF180" s="1296"/>
      <c r="EDG180" s="1296"/>
      <c r="EDH180" s="1296"/>
      <c r="EDI180" s="1296"/>
      <c r="EDJ180" s="1296"/>
      <c r="EDK180" s="1296"/>
      <c r="EDL180" s="1296"/>
      <c r="EDM180" s="1296"/>
      <c r="EDN180" s="1296"/>
      <c r="EDO180" s="1296"/>
      <c r="EDP180" s="1296"/>
      <c r="EDQ180" s="1296"/>
      <c r="EDR180" s="1296"/>
      <c r="EDS180" s="1296"/>
      <c r="EDT180" s="1296"/>
      <c r="EDU180" s="1296"/>
      <c r="EDV180" s="1296"/>
      <c r="EDW180" s="1296"/>
      <c r="EDX180" s="1296"/>
      <c r="EDY180" s="1296"/>
      <c r="EDZ180" s="1296"/>
      <c r="EEA180" s="1296"/>
      <c r="EEB180" s="1296"/>
      <c r="EEC180" s="1296"/>
      <c r="EED180" s="1296"/>
      <c r="EEE180" s="1296"/>
      <c r="EEF180" s="1296"/>
      <c r="EEG180" s="1296"/>
      <c r="EEH180" s="1296"/>
      <c r="EEI180" s="1296"/>
      <c r="EEJ180" s="1296"/>
      <c r="EEK180" s="1296"/>
      <c r="EEL180" s="1296"/>
      <c r="EEM180" s="1296"/>
      <c r="EEN180" s="1296"/>
      <c r="EEO180" s="1296"/>
      <c r="EEP180" s="1296"/>
      <c r="EEQ180" s="1296"/>
      <c r="EER180" s="1296"/>
      <c r="EES180" s="1296"/>
      <c r="EET180" s="1296"/>
      <c r="EEU180" s="1296"/>
      <c r="EEV180" s="1296"/>
      <c r="EEW180" s="1296"/>
      <c r="EEX180" s="1296"/>
      <c r="EEY180" s="1296"/>
      <c r="EEZ180" s="1296"/>
      <c r="EFA180" s="1296"/>
      <c r="EFB180" s="1296"/>
      <c r="EFC180" s="1296"/>
      <c r="EFD180" s="1296"/>
      <c r="EFE180" s="1296"/>
      <c r="EFF180" s="1296"/>
      <c r="EFG180" s="1296"/>
      <c r="EFH180" s="1296"/>
      <c r="EFI180" s="1296"/>
      <c r="EFJ180" s="1296"/>
      <c r="EFK180" s="1296"/>
      <c r="EFL180" s="1296"/>
      <c r="EFM180" s="1296"/>
      <c r="EFN180" s="1296"/>
      <c r="EFO180" s="1296"/>
      <c r="EFP180" s="1296"/>
      <c r="EFQ180" s="1296"/>
      <c r="EFR180" s="1296"/>
      <c r="EFS180" s="1296"/>
      <c r="EFT180" s="1296"/>
      <c r="EFU180" s="1296"/>
      <c r="EFV180" s="1296"/>
      <c r="EFW180" s="1296"/>
      <c r="EFX180" s="1296"/>
      <c r="EFY180" s="1296"/>
      <c r="EFZ180" s="1296"/>
      <c r="EGA180" s="1296"/>
      <c r="EGB180" s="1296"/>
      <c r="EGC180" s="1296"/>
      <c r="EGD180" s="1296"/>
      <c r="EGE180" s="1296"/>
      <c r="EGF180" s="1296"/>
      <c r="EGG180" s="1296"/>
      <c r="EGH180" s="1296"/>
      <c r="EGI180" s="1296"/>
      <c r="EGJ180" s="1296"/>
      <c r="EGK180" s="1296"/>
      <c r="EGL180" s="1296"/>
      <c r="EGM180" s="1296"/>
      <c r="EGN180" s="1296"/>
      <c r="EGO180" s="1296"/>
      <c r="EGP180" s="1296"/>
      <c r="EGQ180" s="1296"/>
      <c r="EGR180" s="1296"/>
      <c r="EGS180" s="1296"/>
      <c r="EGT180" s="1296"/>
      <c r="EGU180" s="1296"/>
      <c r="EGV180" s="1296"/>
      <c r="EGW180" s="1296"/>
      <c r="EGX180" s="1296"/>
      <c r="EGY180" s="1296"/>
      <c r="EGZ180" s="1296"/>
      <c r="EHA180" s="1296"/>
      <c r="EHB180" s="1296"/>
      <c r="EHC180" s="1296"/>
      <c r="EHD180" s="1296"/>
      <c r="EHE180" s="1296"/>
      <c r="EHF180" s="1296"/>
      <c r="EHG180" s="1296"/>
      <c r="EHH180" s="1296"/>
      <c r="EHI180" s="1296"/>
      <c r="EHJ180" s="1296"/>
      <c r="EHK180" s="1296"/>
      <c r="EHL180" s="1296"/>
      <c r="EHM180" s="1296"/>
      <c r="EHN180" s="1296"/>
      <c r="EHO180" s="1296"/>
      <c r="EHP180" s="1296"/>
      <c r="EHQ180" s="1296"/>
      <c r="EHR180" s="1296"/>
      <c r="EHS180" s="1296"/>
      <c r="EHT180" s="1296"/>
      <c r="EHU180" s="1296"/>
      <c r="EHV180" s="1296"/>
      <c r="EHW180" s="1296"/>
      <c r="EHX180" s="1296"/>
      <c r="EHY180" s="1296"/>
      <c r="EHZ180" s="1296"/>
      <c r="EIA180" s="1296"/>
      <c r="EIB180" s="1296"/>
      <c r="EIC180" s="1296"/>
      <c r="EID180" s="1296"/>
      <c r="EIE180" s="1296"/>
      <c r="EIF180" s="1296"/>
      <c r="EIG180" s="1296"/>
      <c r="EIH180" s="1296"/>
      <c r="EII180" s="1296"/>
      <c r="EIJ180" s="1296"/>
      <c r="EIK180" s="1296"/>
      <c r="EIL180" s="1296"/>
      <c r="EIM180" s="1296"/>
      <c r="EIN180" s="1296"/>
      <c r="EIO180" s="1296"/>
      <c r="EIP180" s="1296"/>
      <c r="EIQ180" s="1296"/>
      <c r="EIR180" s="1296"/>
      <c r="EIS180" s="1296"/>
      <c r="EIT180" s="1296"/>
      <c r="EIU180" s="1296"/>
      <c r="EIV180" s="1296"/>
      <c r="EIW180" s="1296"/>
      <c r="EIX180" s="1296"/>
      <c r="EIY180" s="1296"/>
      <c r="EIZ180" s="1296"/>
      <c r="EJA180" s="1296"/>
      <c r="EJB180" s="1296"/>
      <c r="EJC180" s="1296"/>
      <c r="EJD180" s="1296"/>
      <c r="EJE180" s="1296"/>
      <c r="EJF180" s="1296"/>
      <c r="EJG180" s="1296"/>
      <c r="EJH180" s="1296"/>
      <c r="EJI180" s="1296"/>
      <c r="EJJ180" s="1296"/>
      <c r="EJK180" s="1296"/>
      <c r="EJL180" s="1296"/>
      <c r="EJM180" s="1296"/>
      <c r="EJN180" s="1296"/>
      <c r="EJO180" s="1296"/>
      <c r="EJP180" s="1296"/>
      <c r="EJQ180" s="1296"/>
      <c r="EJR180" s="1296"/>
      <c r="EJS180" s="1296"/>
      <c r="EJT180" s="1296"/>
      <c r="EJU180" s="1296"/>
      <c r="EJV180" s="1296"/>
      <c r="EJW180" s="1296"/>
      <c r="EJX180" s="1296"/>
      <c r="EJY180" s="1296"/>
      <c r="EJZ180" s="1296"/>
      <c r="EKA180" s="1296"/>
      <c r="EKB180" s="1296"/>
      <c r="EKC180" s="1296"/>
      <c r="EKD180" s="1296"/>
      <c r="EKE180" s="1296"/>
      <c r="EKF180" s="1296"/>
      <c r="EKG180" s="1296"/>
      <c r="EKH180" s="1296"/>
      <c r="EKI180" s="1296"/>
      <c r="EKJ180" s="1296"/>
      <c r="EKK180" s="1296"/>
      <c r="EKL180" s="1296"/>
      <c r="EKM180" s="1296"/>
      <c r="EKN180" s="1296"/>
      <c r="EKO180" s="1296"/>
      <c r="EKP180" s="1296"/>
      <c r="EKQ180" s="1296"/>
      <c r="EKR180" s="1296"/>
      <c r="EKS180" s="1296"/>
      <c r="EKT180" s="1296"/>
      <c r="EKU180" s="1296"/>
      <c r="EKV180" s="1296"/>
      <c r="EKW180" s="1296"/>
      <c r="EKX180" s="1296"/>
      <c r="EKY180" s="1296"/>
      <c r="EKZ180" s="1296"/>
      <c r="ELA180" s="1296"/>
      <c r="ELB180" s="1296"/>
      <c r="ELC180" s="1296"/>
      <c r="ELD180" s="1296"/>
      <c r="ELE180" s="1296"/>
      <c r="ELF180" s="1296"/>
      <c r="ELG180" s="1296"/>
      <c r="ELH180" s="1296"/>
      <c r="ELI180" s="1296"/>
      <c r="ELJ180" s="1296"/>
      <c r="ELK180" s="1296"/>
      <c r="ELL180" s="1296"/>
      <c r="ELM180" s="1296"/>
      <c r="ELN180" s="1296"/>
      <c r="ELO180" s="1296"/>
      <c r="ELP180" s="1296"/>
      <c r="ELQ180" s="1296"/>
      <c r="ELR180" s="1296"/>
      <c r="ELS180" s="1296"/>
      <c r="ELT180" s="1296"/>
      <c r="ELU180" s="1296"/>
      <c r="ELV180" s="1296"/>
      <c r="ELW180" s="1296"/>
      <c r="ELX180" s="1296"/>
      <c r="ELY180" s="1296"/>
      <c r="ELZ180" s="1296"/>
      <c r="EMA180" s="1296"/>
      <c r="EMB180" s="1296"/>
      <c r="EMC180" s="1296"/>
      <c r="EMD180" s="1296"/>
      <c r="EME180" s="1296"/>
      <c r="EMF180" s="1296"/>
      <c r="EMG180" s="1296"/>
      <c r="EMH180" s="1296"/>
      <c r="EMI180" s="1296"/>
      <c r="EMJ180" s="1296"/>
      <c r="EMK180" s="1296"/>
      <c r="EML180" s="1296"/>
      <c r="EMM180" s="1296"/>
      <c r="EMN180" s="1296"/>
      <c r="EMO180" s="1296"/>
      <c r="EMP180" s="1296"/>
      <c r="EMQ180" s="1296"/>
      <c r="EMR180" s="1296"/>
      <c r="EMS180" s="1296"/>
      <c r="EMT180" s="1296"/>
      <c r="EMU180" s="1296"/>
      <c r="EMV180" s="1296"/>
      <c r="EMW180" s="1296"/>
      <c r="EMX180" s="1296"/>
      <c r="EMY180" s="1296"/>
      <c r="EMZ180" s="1296"/>
      <c r="ENA180" s="1296"/>
      <c r="ENB180" s="1296"/>
      <c r="ENC180" s="1296"/>
      <c r="END180" s="1296"/>
      <c r="ENE180" s="1296"/>
      <c r="ENF180" s="1296"/>
      <c r="ENG180" s="1296"/>
      <c r="ENH180" s="1296"/>
      <c r="ENI180" s="1296"/>
      <c r="ENJ180" s="1296"/>
      <c r="ENK180" s="1296"/>
      <c r="ENL180" s="1296"/>
      <c r="ENM180" s="1296"/>
      <c r="ENN180" s="1296"/>
      <c r="ENO180" s="1296"/>
      <c r="ENP180" s="1296"/>
      <c r="ENQ180" s="1296"/>
      <c r="ENR180" s="1296"/>
      <c r="ENS180" s="1296"/>
      <c r="ENT180" s="1296"/>
      <c r="ENU180" s="1296"/>
      <c r="ENV180" s="1296"/>
      <c r="ENW180" s="1296"/>
      <c r="ENX180" s="1296"/>
      <c r="ENY180" s="1296"/>
      <c r="ENZ180" s="1296"/>
      <c r="EOA180" s="1296"/>
      <c r="EOB180" s="1296"/>
      <c r="EOC180" s="1296"/>
      <c r="EOD180" s="1296"/>
      <c r="EOE180" s="1296"/>
      <c r="EOF180" s="1296"/>
      <c r="EOG180" s="1296"/>
      <c r="EOH180" s="1296"/>
      <c r="EOI180" s="1296"/>
      <c r="EOJ180" s="1296"/>
      <c r="EOK180" s="1296"/>
      <c r="EOL180" s="1296"/>
      <c r="EOM180" s="1296"/>
      <c r="EON180" s="1296"/>
      <c r="EOO180" s="1296"/>
      <c r="EOP180" s="1296"/>
      <c r="EOQ180" s="1296"/>
      <c r="EOR180" s="1296"/>
      <c r="EOS180" s="1296"/>
      <c r="EOT180" s="1296"/>
      <c r="EOU180" s="1296"/>
      <c r="EOV180" s="1296"/>
      <c r="EOW180" s="1296"/>
      <c r="EOX180" s="1296"/>
      <c r="EOY180" s="1296"/>
      <c r="EOZ180" s="1296"/>
      <c r="EPA180" s="1296"/>
      <c r="EPB180" s="1296"/>
      <c r="EPC180" s="1296"/>
      <c r="EPD180" s="1296"/>
      <c r="EPE180" s="1296"/>
      <c r="EPF180" s="1296"/>
      <c r="EPG180" s="1296"/>
      <c r="EPH180" s="1296"/>
      <c r="EPI180" s="1296"/>
      <c r="EPJ180" s="1296"/>
      <c r="EPK180" s="1296"/>
      <c r="EPL180" s="1296"/>
      <c r="EPM180" s="1296"/>
      <c r="EPN180" s="1296"/>
      <c r="EPO180" s="1296"/>
      <c r="EPP180" s="1296"/>
      <c r="EPQ180" s="1296"/>
      <c r="EPR180" s="1296"/>
      <c r="EPS180" s="1296"/>
      <c r="EPT180" s="1296"/>
      <c r="EPU180" s="1296"/>
      <c r="EPV180" s="1296"/>
      <c r="EPW180" s="1296"/>
      <c r="EPX180" s="1296"/>
      <c r="EPY180" s="1296"/>
      <c r="EPZ180" s="1296"/>
      <c r="EQA180" s="1296"/>
      <c r="EQB180" s="1296"/>
      <c r="EQC180" s="1296"/>
      <c r="EQD180" s="1296"/>
      <c r="EQE180" s="1296"/>
      <c r="EQF180" s="1296"/>
      <c r="EQG180" s="1296"/>
      <c r="EQH180" s="1296"/>
      <c r="EQI180" s="1296"/>
      <c r="EQJ180" s="1296"/>
      <c r="EQK180" s="1296"/>
      <c r="EQL180" s="1296"/>
      <c r="EQM180" s="1296"/>
      <c r="EQN180" s="1296"/>
      <c r="EQO180" s="1296"/>
      <c r="EQP180" s="1296"/>
      <c r="EQQ180" s="1296"/>
      <c r="EQR180" s="1296"/>
      <c r="EQS180" s="1296"/>
      <c r="EQT180" s="1296"/>
      <c r="EQU180" s="1296"/>
      <c r="EQV180" s="1296"/>
      <c r="EQW180" s="1296"/>
      <c r="EQX180" s="1296"/>
      <c r="EQY180" s="1296"/>
      <c r="EQZ180" s="1296"/>
      <c r="ERA180" s="1296"/>
      <c r="ERB180" s="1296"/>
      <c r="ERC180" s="1296"/>
      <c r="ERD180" s="1296"/>
      <c r="ERE180" s="1296"/>
      <c r="ERF180" s="1296"/>
      <c r="ERG180" s="1296"/>
      <c r="ERH180" s="1296"/>
      <c r="ERI180" s="1296"/>
      <c r="ERJ180" s="1296"/>
      <c r="ERK180" s="1296"/>
      <c r="ERL180" s="1296"/>
      <c r="ERM180" s="1296"/>
      <c r="ERN180" s="1296"/>
      <c r="ERO180" s="1296"/>
      <c r="ERP180" s="1296"/>
      <c r="ERQ180" s="1296"/>
      <c r="ERR180" s="1296"/>
      <c r="ERS180" s="1296"/>
      <c r="ERT180" s="1296"/>
      <c r="ERU180" s="1296"/>
      <c r="ERV180" s="1296"/>
      <c r="ERW180" s="1296"/>
      <c r="ERX180" s="1296"/>
      <c r="ERY180" s="1296"/>
      <c r="ERZ180" s="1296"/>
      <c r="ESA180" s="1296"/>
      <c r="ESB180" s="1296"/>
      <c r="ESC180" s="1296"/>
      <c r="ESD180" s="1296"/>
      <c r="ESE180" s="1296"/>
      <c r="ESF180" s="1296"/>
      <c r="ESG180" s="1296"/>
      <c r="ESH180" s="1296"/>
      <c r="ESI180" s="1296"/>
      <c r="ESJ180" s="1296"/>
      <c r="ESK180" s="1296"/>
      <c r="ESL180" s="1296"/>
      <c r="ESM180" s="1296"/>
      <c r="ESN180" s="1296"/>
      <c r="ESO180" s="1296"/>
      <c r="ESP180" s="1296"/>
      <c r="ESQ180" s="1296"/>
      <c r="ESR180" s="1296"/>
      <c r="ESS180" s="1296"/>
      <c r="EST180" s="1296"/>
      <c r="ESU180" s="1296"/>
      <c r="ESV180" s="1296"/>
      <c r="ESW180" s="1296"/>
      <c r="ESX180" s="1296"/>
      <c r="ESY180" s="1296"/>
      <c r="ESZ180" s="1296"/>
      <c r="ETA180" s="1296"/>
      <c r="ETB180" s="1296"/>
      <c r="ETC180" s="1296"/>
      <c r="ETD180" s="1296"/>
      <c r="ETE180" s="1296"/>
      <c r="ETF180" s="1296"/>
      <c r="ETG180" s="1296"/>
      <c r="ETH180" s="1296"/>
      <c r="ETI180" s="1296"/>
      <c r="ETJ180" s="1296"/>
      <c r="ETK180" s="1296"/>
      <c r="ETL180" s="1296"/>
      <c r="ETM180" s="1296"/>
      <c r="ETN180" s="1296"/>
      <c r="ETO180" s="1296"/>
      <c r="ETP180" s="1296"/>
      <c r="ETQ180" s="1296"/>
      <c r="ETR180" s="1296"/>
      <c r="ETS180" s="1296"/>
      <c r="ETT180" s="1296"/>
      <c r="ETU180" s="1296"/>
      <c r="ETV180" s="1296"/>
      <c r="ETW180" s="1296"/>
      <c r="ETX180" s="1296"/>
      <c r="ETY180" s="1296"/>
      <c r="ETZ180" s="1296"/>
      <c r="EUA180" s="1296"/>
      <c r="EUB180" s="1296"/>
      <c r="EUC180" s="1296"/>
      <c r="EUD180" s="1296"/>
      <c r="EUE180" s="1296"/>
      <c r="EUF180" s="1296"/>
      <c r="EUG180" s="1296"/>
      <c r="EUH180" s="1296"/>
      <c r="EUI180" s="1296"/>
      <c r="EUJ180" s="1296"/>
      <c r="EUK180" s="1296"/>
      <c r="EUL180" s="1296"/>
      <c r="EUM180" s="1296"/>
      <c r="EUN180" s="1296"/>
      <c r="EUO180" s="1296"/>
      <c r="EUP180" s="1296"/>
      <c r="EUQ180" s="1296"/>
      <c r="EUR180" s="1296"/>
      <c r="EUS180" s="1296"/>
      <c r="EUT180" s="1296"/>
      <c r="EUU180" s="1296"/>
      <c r="EUV180" s="1296"/>
      <c r="EUW180" s="1296"/>
      <c r="EUX180" s="1296"/>
      <c r="EUY180" s="1296"/>
      <c r="EUZ180" s="1296"/>
      <c r="EVA180" s="1296"/>
      <c r="EVB180" s="1296"/>
      <c r="EVC180" s="1296"/>
      <c r="EVD180" s="1296"/>
      <c r="EVE180" s="1296"/>
      <c r="EVF180" s="1296"/>
      <c r="EVG180" s="1296"/>
      <c r="EVH180" s="1296"/>
      <c r="EVI180" s="1296"/>
      <c r="EVJ180" s="1296"/>
      <c r="EVK180" s="1296"/>
      <c r="EVL180" s="1296"/>
      <c r="EVM180" s="1296"/>
      <c r="EVN180" s="1296"/>
      <c r="EVO180" s="1296"/>
      <c r="EVP180" s="1296"/>
      <c r="EVQ180" s="1296"/>
      <c r="EVR180" s="1296"/>
      <c r="EVS180" s="1296"/>
      <c r="EVT180" s="1296"/>
      <c r="EVU180" s="1296"/>
      <c r="EVV180" s="1296"/>
      <c r="EVW180" s="1296"/>
      <c r="EVX180" s="1296"/>
      <c r="EVY180" s="1296"/>
      <c r="EVZ180" s="1296"/>
      <c r="EWA180" s="1296"/>
      <c r="EWB180" s="1296"/>
      <c r="EWC180" s="1296"/>
      <c r="EWD180" s="1296"/>
      <c r="EWE180" s="1296"/>
      <c r="EWF180" s="1296"/>
      <c r="EWG180" s="1296"/>
      <c r="EWH180" s="1296"/>
      <c r="EWI180" s="1296"/>
      <c r="EWJ180" s="1296"/>
      <c r="EWK180" s="1296"/>
      <c r="EWL180" s="1296"/>
      <c r="EWM180" s="1296"/>
      <c r="EWN180" s="1296"/>
      <c r="EWO180" s="1296"/>
      <c r="EWP180" s="1296"/>
      <c r="EWQ180" s="1296"/>
      <c r="EWR180" s="1296"/>
      <c r="EWS180" s="1296"/>
      <c r="EWT180" s="1296"/>
      <c r="EWU180" s="1296"/>
      <c r="EWV180" s="1296"/>
      <c r="EWW180" s="1296"/>
      <c r="EWX180" s="1296"/>
      <c r="EWY180" s="1296"/>
      <c r="EWZ180" s="1296"/>
      <c r="EXA180" s="1296"/>
      <c r="EXB180" s="1296"/>
      <c r="EXC180" s="1296"/>
      <c r="EXD180" s="1296"/>
      <c r="EXE180" s="1296"/>
      <c r="EXF180" s="1296"/>
      <c r="EXG180" s="1296"/>
      <c r="EXH180" s="1296"/>
      <c r="EXI180" s="1296"/>
      <c r="EXJ180" s="1296"/>
      <c r="EXK180" s="1296"/>
      <c r="EXL180" s="1296"/>
      <c r="EXM180" s="1296"/>
      <c r="EXN180" s="1296"/>
      <c r="EXO180" s="1296"/>
      <c r="EXP180" s="1296"/>
      <c r="EXQ180" s="1296"/>
      <c r="EXR180" s="1296"/>
      <c r="EXS180" s="1296"/>
      <c r="EXT180" s="1296"/>
      <c r="EXU180" s="1296"/>
      <c r="EXV180" s="1296"/>
      <c r="EXW180" s="1296"/>
      <c r="EXX180" s="1296"/>
      <c r="EXY180" s="1296"/>
      <c r="EXZ180" s="1296"/>
      <c r="EYA180" s="1296"/>
      <c r="EYB180" s="1296"/>
      <c r="EYC180" s="1296"/>
      <c r="EYD180" s="1296"/>
      <c r="EYE180" s="1296"/>
      <c r="EYF180" s="1296"/>
      <c r="EYG180" s="1296"/>
      <c r="EYH180" s="1296"/>
      <c r="EYI180" s="1296"/>
      <c r="EYJ180" s="1296"/>
      <c r="EYK180" s="1296"/>
      <c r="EYL180" s="1296"/>
      <c r="EYM180" s="1296"/>
      <c r="EYN180" s="1296"/>
      <c r="EYO180" s="1296"/>
      <c r="EYP180" s="1296"/>
      <c r="EYQ180" s="1296"/>
      <c r="EYR180" s="1296"/>
      <c r="EYS180" s="1296"/>
      <c r="EYT180" s="1296"/>
      <c r="EYU180" s="1296"/>
      <c r="EYV180" s="1296"/>
      <c r="EYW180" s="1296"/>
      <c r="EYX180" s="1296"/>
      <c r="EYY180" s="1296"/>
      <c r="EYZ180" s="1296"/>
      <c r="EZA180" s="1296"/>
      <c r="EZB180" s="1296"/>
      <c r="EZC180" s="1296"/>
      <c r="EZD180" s="1296"/>
      <c r="EZE180" s="1296"/>
      <c r="EZF180" s="1296"/>
      <c r="EZG180" s="1296"/>
      <c r="EZH180" s="1296"/>
      <c r="EZI180" s="1296"/>
      <c r="EZJ180" s="1296"/>
      <c r="EZK180" s="1296"/>
      <c r="EZL180" s="1296"/>
      <c r="EZM180" s="1296"/>
      <c r="EZN180" s="1296"/>
      <c r="EZO180" s="1296"/>
      <c r="EZP180" s="1296"/>
      <c r="EZQ180" s="1296"/>
      <c r="EZR180" s="1296"/>
      <c r="EZS180" s="1296"/>
      <c r="EZT180" s="1296"/>
      <c r="EZU180" s="1296"/>
      <c r="EZV180" s="1296"/>
      <c r="EZW180" s="1296"/>
      <c r="EZX180" s="1296"/>
      <c r="EZY180" s="1296"/>
      <c r="EZZ180" s="1296"/>
      <c r="FAA180" s="1296"/>
      <c r="FAB180" s="1296"/>
      <c r="FAC180" s="1296"/>
      <c r="FAD180" s="1296"/>
      <c r="FAE180" s="1296"/>
      <c r="FAF180" s="1296"/>
      <c r="FAG180" s="1296"/>
      <c r="FAH180" s="1296"/>
      <c r="FAI180" s="1296"/>
      <c r="FAJ180" s="1296"/>
      <c r="FAK180" s="1296"/>
      <c r="FAL180" s="1296"/>
      <c r="FAM180" s="1296"/>
      <c r="FAN180" s="1296"/>
      <c r="FAO180" s="1296"/>
      <c r="FAP180" s="1296"/>
      <c r="FAQ180" s="1296"/>
      <c r="FAR180" s="1296"/>
      <c r="FAS180" s="1296"/>
      <c r="FAT180" s="1296"/>
      <c r="FAU180" s="1296"/>
      <c r="FAV180" s="1296"/>
      <c r="FAW180" s="1296"/>
      <c r="FAX180" s="1296"/>
      <c r="FAY180" s="1296"/>
      <c r="FAZ180" s="1296"/>
      <c r="FBA180" s="1296"/>
      <c r="FBB180" s="1296"/>
      <c r="FBC180" s="1296"/>
      <c r="FBD180" s="1296"/>
      <c r="FBE180" s="1296"/>
      <c r="FBF180" s="1296"/>
      <c r="FBG180" s="1296"/>
      <c r="FBH180" s="1296"/>
      <c r="FBI180" s="1296"/>
      <c r="FBJ180" s="1296"/>
      <c r="FBK180" s="1296"/>
      <c r="FBL180" s="1296"/>
      <c r="FBM180" s="1296"/>
      <c r="FBN180" s="1296"/>
      <c r="FBO180" s="1296"/>
      <c r="FBP180" s="1296"/>
      <c r="FBQ180" s="1296"/>
      <c r="FBR180" s="1296"/>
      <c r="FBS180" s="1296"/>
      <c r="FBT180" s="1296"/>
      <c r="FBU180" s="1296"/>
      <c r="FBV180" s="1296"/>
      <c r="FBW180" s="1296"/>
      <c r="FBX180" s="1296"/>
      <c r="FBY180" s="1296"/>
      <c r="FBZ180" s="1296"/>
      <c r="FCA180" s="1296"/>
      <c r="FCB180" s="1296"/>
      <c r="FCC180" s="1296"/>
      <c r="FCD180" s="1296"/>
      <c r="FCE180" s="1296"/>
      <c r="FCF180" s="1296"/>
      <c r="FCG180" s="1296"/>
      <c r="FCH180" s="1296"/>
      <c r="FCI180" s="1296"/>
      <c r="FCJ180" s="1296"/>
      <c r="FCK180" s="1296"/>
      <c r="FCL180" s="1296"/>
      <c r="FCM180" s="1296"/>
      <c r="FCN180" s="1296"/>
      <c r="FCO180" s="1296"/>
      <c r="FCP180" s="1296"/>
      <c r="FCQ180" s="1296"/>
      <c r="FCR180" s="1296"/>
      <c r="FCS180" s="1296"/>
      <c r="FCT180" s="1296"/>
      <c r="FCU180" s="1296"/>
      <c r="FCV180" s="1296"/>
      <c r="FCW180" s="1296"/>
      <c r="FCX180" s="1296"/>
      <c r="FCY180" s="1296"/>
      <c r="FCZ180" s="1296"/>
      <c r="FDA180" s="1296"/>
      <c r="FDB180" s="1296"/>
      <c r="FDC180" s="1296"/>
      <c r="FDD180" s="1296"/>
      <c r="FDE180" s="1296"/>
      <c r="FDF180" s="1296"/>
      <c r="FDG180" s="1296"/>
      <c r="FDH180" s="1296"/>
      <c r="FDI180" s="1296"/>
      <c r="FDJ180" s="1296"/>
      <c r="FDK180" s="1296"/>
      <c r="FDL180" s="1296"/>
      <c r="FDM180" s="1296"/>
      <c r="FDN180" s="1296"/>
      <c r="FDO180" s="1296"/>
      <c r="FDP180" s="1296"/>
      <c r="FDQ180" s="1296"/>
      <c r="FDR180" s="1296"/>
      <c r="FDS180" s="1296"/>
      <c r="FDT180" s="1296"/>
      <c r="FDU180" s="1296"/>
      <c r="FDV180" s="1296"/>
      <c r="FDW180" s="1296"/>
      <c r="FDX180" s="1296"/>
      <c r="FDY180" s="1296"/>
      <c r="FDZ180" s="1296"/>
      <c r="FEA180" s="1296"/>
      <c r="FEB180" s="1296"/>
      <c r="FEC180" s="1296"/>
      <c r="FED180" s="1296"/>
      <c r="FEE180" s="1296"/>
      <c r="FEF180" s="1296"/>
      <c r="FEG180" s="1296"/>
      <c r="FEH180" s="1296"/>
      <c r="FEI180" s="1296"/>
      <c r="FEJ180" s="1296"/>
      <c r="FEK180" s="1296"/>
      <c r="FEL180" s="1296"/>
      <c r="FEM180" s="1296"/>
      <c r="FEN180" s="1296"/>
      <c r="FEO180" s="1296"/>
      <c r="FEP180" s="1296"/>
      <c r="FEQ180" s="1296"/>
      <c r="FER180" s="1296"/>
      <c r="FES180" s="1296"/>
      <c r="FET180" s="1296"/>
      <c r="FEU180" s="1296"/>
      <c r="FEV180" s="1296"/>
      <c r="FEW180" s="1296"/>
      <c r="FEX180" s="1296"/>
      <c r="FEY180" s="1296"/>
      <c r="FEZ180" s="1296"/>
      <c r="FFA180" s="1296"/>
      <c r="FFB180" s="1296"/>
      <c r="FFC180" s="1296"/>
      <c r="FFD180" s="1296"/>
      <c r="FFE180" s="1296"/>
      <c r="FFF180" s="1296"/>
      <c r="FFG180" s="1296"/>
      <c r="FFH180" s="1296"/>
      <c r="FFI180" s="1296"/>
      <c r="FFJ180" s="1296"/>
      <c r="FFK180" s="1296"/>
      <c r="FFL180" s="1296"/>
      <c r="FFM180" s="1296"/>
      <c r="FFN180" s="1296"/>
      <c r="FFO180" s="1296"/>
      <c r="FFP180" s="1296"/>
      <c r="FFQ180" s="1296"/>
      <c r="FFR180" s="1296"/>
      <c r="FFS180" s="1296"/>
      <c r="FFT180" s="1296"/>
      <c r="FFU180" s="1296"/>
      <c r="FFV180" s="1296"/>
      <c r="FFW180" s="1296"/>
      <c r="FFX180" s="1296"/>
      <c r="FFY180" s="1296"/>
      <c r="FFZ180" s="1296"/>
      <c r="FGA180" s="1296"/>
      <c r="FGB180" s="1296"/>
      <c r="FGC180" s="1296"/>
      <c r="FGD180" s="1296"/>
      <c r="FGE180" s="1296"/>
      <c r="FGF180" s="1296"/>
      <c r="FGG180" s="1296"/>
      <c r="FGH180" s="1296"/>
      <c r="FGI180" s="1296"/>
      <c r="FGJ180" s="1296"/>
      <c r="FGK180" s="1296"/>
      <c r="FGL180" s="1296"/>
      <c r="FGM180" s="1296"/>
      <c r="FGN180" s="1296"/>
      <c r="FGO180" s="1296"/>
      <c r="FGP180" s="1296"/>
      <c r="FGQ180" s="1296"/>
      <c r="FGR180" s="1296"/>
      <c r="FGS180" s="1296"/>
      <c r="FGT180" s="1296"/>
      <c r="FGU180" s="1296"/>
      <c r="FGV180" s="1296"/>
      <c r="FGW180" s="1296"/>
      <c r="FGX180" s="1296"/>
      <c r="FGY180" s="1296"/>
      <c r="FGZ180" s="1296"/>
      <c r="FHA180" s="1296"/>
      <c r="FHB180" s="1296"/>
      <c r="FHC180" s="1296"/>
      <c r="FHD180" s="1296"/>
      <c r="FHE180" s="1296"/>
      <c r="FHF180" s="1296"/>
      <c r="FHG180" s="1296"/>
      <c r="FHH180" s="1296"/>
      <c r="FHI180" s="1296"/>
      <c r="FHJ180" s="1296"/>
      <c r="FHK180" s="1296"/>
      <c r="FHL180" s="1296"/>
      <c r="FHM180" s="1296"/>
      <c r="FHN180" s="1296"/>
      <c r="FHO180" s="1296"/>
      <c r="FHP180" s="1296"/>
      <c r="FHQ180" s="1296"/>
      <c r="FHR180" s="1296"/>
      <c r="FHS180" s="1296"/>
      <c r="FHT180" s="1296"/>
      <c r="FHU180" s="1296"/>
      <c r="FHV180" s="1296"/>
      <c r="FHW180" s="1296"/>
      <c r="FHX180" s="1296"/>
      <c r="FHY180" s="1296"/>
      <c r="FHZ180" s="1296"/>
      <c r="FIA180" s="1296"/>
      <c r="FIB180" s="1296"/>
      <c r="FIC180" s="1296"/>
      <c r="FID180" s="1296"/>
      <c r="FIE180" s="1296"/>
      <c r="FIF180" s="1296"/>
      <c r="FIG180" s="1296"/>
      <c r="FIH180" s="1296"/>
      <c r="FII180" s="1296"/>
      <c r="FIJ180" s="1296"/>
      <c r="FIK180" s="1296"/>
      <c r="FIL180" s="1296"/>
      <c r="FIM180" s="1296"/>
      <c r="FIN180" s="1296"/>
      <c r="FIO180" s="1296"/>
      <c r="FIP180" s="1296"/>
      <c r="FIQ180" s="1296"/>
      <c r="FIR180" s="1296"/>
      <c r="FIS180" s="1296"/>
      <c r="FIT180" s="1296"/>
      <c r="FIU180" s="1296"/>
      <c r="FIV180" s="1296"/>
      <c r="FIW180" s="1296"/>
      <c r="FIX180" s="1296"/>
      <c r="FIY180" s="1296"/>
      <c r="FIZ180" s="1296"/>
      <c r="FJA180" s="1296"/>
      <c r="FJB180" s="1296"/>
      <c r="FJC180" s="1296"/>
      <c r="FJD180" s="1296"/>
      <c r="FJE180" s="1296"/>
      <c r="FJF180" s="1296"/>
      <c r="FJG180" s="1296"/>
      <c r="FJH180" s="1296"/>
      <c r="FJI180" s="1296"/>
      <c r="FJJ180" s="1296"/>
      <c r="FJK180" s="1296"/>
      <c r="FJL180" s="1296"/>
      <c r="FJM180" s="1296"/>
      <c r="FJN180" s="1296"/>
      <c r="FJO180" s="1296"/>
      <c r="FJP180" s="1296"/>
      <c r="FJQ180" s="1296"/>
      <c r="FJR180" s="1296"/>
      <c r="FJS180" s="1296"/>
      <c r="FJT180" s="1296"/>
      <c r="FJU180" s="1296"/>
      <c r="FJV180" s="1296"/>
      <c r="FJW180" s="1296"/>
      <c r="FJX180" s="1296"/>
      <c r="FJY180" s="1296"/>
      <c r="FJZ180" s="1296"/>
      <c r="FKA180" s="1296"/>
      <c r="FKB180" s="1296"/>
      <c r="FKC180" s="1296"/>
      <c r="FKD180" s="1296"/>
      <c r="FKE180" s="1296"/>
      <c r="FKF180" s="1296"/>
      <c r="FKG180" s="1296"/>
      <c r="FKH180" s="1296"/>
      <c r="FKI180" s="1296"/>
      <c r="FKJ180" s="1296"/>
      <c r="FKK180" s="1296"/>
      <c r="FKL180" s="1296"/>
      <c r="FKM180" s="1296"/>
      <c r="FKN180" s="1296"/>
      <c r="FKO180" s="1296"/>
      <c r="FKP180" s="1296"/>
      <c r="FKQ180" s="1296"/>
      <c r="FKR180" s="1296"/>
      <c r="FKS180" s="1296"/>
      <c r="FKT180" s="1296"/>
      <c r="FKU180" s="1296"/>
      <c r="FKV180" s="1296"/>
      <c r="FKW180" s="1296"/>
      <c r="FKX180" s="1296"/>
      <c r="FKY180" s="1296"/>
      <c r="FKZ180" s="1296"/>
      <c r="FLA180" s="1296"/>
      <c r="FLB180" s="1296"/>
      <c r="FLC180" s="1296"/>
      <c r="FLD180" s="1296"/>
      <c r="FLE180" s="1296"/>
      <c r="FLF180" s="1296"/>
      <c r="FLG180" s="1296"/>
      <c r="FLH180" s="1296"/>
      <c r="FLI180" s="1296"/>
      <c r="FLJ180" s="1296"/>
      <c r="FLK180" s="1296"/>
      <c r="FLL180" s="1296"/>
      <c r="FLM180" s="1296"/>
      <c r="FLN180" s="1296"/>
      <c r="FLO180" s="1296"/>
      <c r="FLP180" s="1296"/>
      <c r="FLQ180" s="1296"/>
      <c r="FLR180" s="1296"/>
      <c r="FLS180" s="1296"/>
      <c r="FLT180" s="1296"/>
      <c r="FLU180" s="1296"/>
      <c r="FLV180" s="1296"/>
      <c r="FLW180" s="1296"/>
      <c r="FLX180" s="1296"/>
      <c r="FLY180" s="1296"/>
      <c r="FLZ180" s="1296"/>
      <c r="FMA180" s="1296"/>
      <c r="FMB180" s="1296"/>
      <c r="FMC180" s="1296"/>
      <c r="FMD180" s="1296"/>
      <c r="FME180" s="1296"/>
      <c r="FMF180" s="1296"/>
      <c r="FMG180" s="1296"/>
      <c r="FMH180" s="1296"/>
      <c r="FMI180" s="1296"/>
      <c r="FMJ180" s="1296"/>
      <c r="FMK180" s="1296"/>
      <c r="FML180" s="1296"/>
      <c r="FMM180" s="1296"/>
      <c r="FMN180" s="1296"/>
      <c r="FMO180" s="1296"/>
      <c r="FMP180" s="1296"/>
      <c r="FMQ180" s="1296"/>
      <c r="FMR180" s="1296"/>
      <c r="FMS180" s="1296"/>
      <c r="FMT180" s="1296"/>
      <c r="FMU180" s="1296"/>
      <c r="FMV180" s="1296"/>
      <c r="FMW180" s="1296"/>
      <c r="FMX180" s="1296"/>
      <c r="FMY180" s="1296"/>
      <c r="FMZ180" s="1296"/>
      <c r="FNA180" s="1296"/>
      <c r="FNB180" s="1296"/>
      <c r="FNC180" s="1296"/>
      <c r="FND180" s="1296"/>
      <c r="FNE180" s="1296"/>
      <c r="FNF180" s="1296"/>
      <c r="FNG180" s="1296"/>
      <c r="FNH180" s="1296"/>
      <c r="FNI180" s="1296"/>
      <c r="FNJ180" s="1296"/>
      <c r="FNK180" s="1296"/>
      <c r="FNL180" s="1296"/>
      <c r="FNM180" s="1296"/>
      <c r="FNN180" s="1296"/>
      <c r="FNO180" s="1296"/>
      <c r="FNP180" s="1296"/>
      <c r="FNQ180" s="1296"/>
      <c r="FNR180" s="1296"/>
      <c r="FNS180" s="1296"/>
      <c r="FNT180" s="1296"/>
      <c r="FNU180" s="1296"/>
      <c r="FNV180" s="1296"/>
      <c r="FNW180" s="1296"/>
      <c r="FNX180" s="1296"/>
      <c r="FNY180" s="1296"/>
      <c r="FNZ180" s="1296"/>
      <c r="FOA180" s="1296"/>
      <c r="FOB180" s="1296"/>
      <c r="FOC180" s="1296"/>
      <c r="FOD180" s="1296"/>
      <c r="FOE180" s="1296"/>
      <c r="FOF180" s="1296"/>
      <c r="FOG180" s="1296"/>
      <c r="FOH180" s="1296"/>
      <c r="FOI180" s="1296"/>
      <c r="FOJ180" s="1296"/>
      <c r="FOK180" s="1296"/>
      <c r="FOL180" s="1296"/>
      <c r="FOM180" s="1296"/>
      <c r="FON180" s="1296"/>
      <c r="FOO180" s="1296"/>
      <c r="FOP180" s="1296"/>
      <c r="FOQ180" s="1296"/>
      <c r="FOR180" s="1296"/>
      <c r="FOS180" s="1296"/>
      <c r="FOT180" s="1296"/>
      <c r="FOU180" s="1296"/>
      <c r="FOV180" s="1296"/>
      <c r="FOW180" s="1296"/>
      <c r="FOX180" s="1296"/>
      <c r="FOY180" s="1296"/>
      <c r="FOZ180" s="1296"/>
      <c r="FPA180" s="1296"/>
      <c r="FPB180" s="1296"/>
      <c r="FPC180" s="1296"/>
      <c r="FPD180" s="1296"/>
      <c r="FPE180" s="1296"/>
      <c r="FPF180" s="1296"/>
      <c r="FPG180" s="1296"/>
      <c r="FPH180" s="1296"/>
      <c r="FPI180" s="1296"/>
      <c r="FPJ180" s="1296"/>
      <c r="FPK180" s="1296"/>
      <c r="FPL180" s="1296"/>
      <c r="FPM180" s="1296"/>
      <c r="FPN180" s="1296"/>
      <c r="FPO180" s="1296"/>
      <c r="FPP180" s="1296"/>
      <c r="FPQ180" s="1296"/>
      <c r="FPR180" s="1296"/>
      <c r="FPS180" s="1296"/>
      <c r="FPT180" s="1296"/>
      <c r="FPU180" s="1296"/>
      <c r="FPV180" s="1296"/>
      <c r="FPW180" s="1296"/>
      <c r="FPX180" s="1296"/>
      <c r="FPY180" s="1296"/>
      <c r="FPZ180" s="1296"/>
      <c r="FQA180" s="1296"/>
      <c r="FQB180" s="1296"/>
      <c r="FQC180" s="1296"/>
      <c r="FQD180" s="1296"/>
      <c r="FQE180" s="1296"/>
      <c r="FQF180" s="1296"/>
      <c r="FQG180" s="1296"/>
      <c r="FQH180" s="1296"/>
      <c r="FQI180" s="1296"/>
      <c r="FQJ180" s="1296"/>
      <c r="FQK180" s="1296"/>
      <c r="FQL180" s="1296"/>
      <c r="FQM180" s="1296"/>
      <c r="FQN180" s="1296"/>
      <c r="FQO180" s="1296"/>
      <c r="FQP180" s="1296"/>
      <c r="FQQ180" s="1296"/>
      <c r="FQR180" s="1296"/>
      <c r="FQS180" s="1296"/>
      <c r="FQT180" s="1296"/>
      <c r="FQU180" s="1296"/>
      <c r="FQV180" s="1296"/>
      <c r="FQW180" s="1296"/>
      <c r="FQX180" s="1296"/>
      <c r="FQY180" s="1296"/>
      <c r="FQZ180" s="1296"/>
      <c r="FRA180" s="1296"/>
      <c r="FRB180" s="1296"/>
      <c r="FRC180" s="1296"/>
      <c r="FRD180" s="1296"/>
      <c r="FRE180" s="1296"/>
      <c r="FRF180" s="1296"/>
      <c r="FRG180" s="1296"/>
      <c r="FRH180" s="1296"/>
      <c r="FRI180" s="1296"/>
      <c r="FRJ180" s="1296"/>
      <c r="FRK180" s="1296"/>
      <c r="FRL180" s="1296"/>
      <c r="FRM180" s="1296"/>
      <c r="FRN180" s="1296"/>
      <c r="FRO180" s="1296"/>
      <c r="FRP180" s="1296"/>
      <c r="FRQ180" s="1296"/>
      <c r="FRR180" s="1296"/>
      <c r="FRS180" s="1296"/>
      <c r="FRT180" s="1296"/>
      <c r="FRU180" s="1296"/>
      <c r="FRV180" s="1296"/>
      <c r="FRW180" s="1296"/>
      <c r="FRX180" s="1296"/>
      <c r="FRY180" s="1296"/>
      <c r="FRZ180" s="1296"/>
      <c r="FSA180" s="1296"/>
      <c r="FSB180" s="1296"/>
      <c r="FSC180" s="1296"/>
      <c r="FSD180" s="1296"/>
      <c r="FSE180" s="1296"/>
      <c r="FSF180" s="1296"/>
      <c r="FSG180" s="1296"/>
      <c r="FSH180" s="1296"/>
      <c r="FSI180" s="1296"/>
      <c r="FSJ180" s="1296"/>
      <c r="FSK180" s="1296"/>
      <c r="FSL180" s="1296"/>
      <c r="FSM180" s="1296"/>
      <c r="FSN180" s="1296"/>
      <c r="FSO180" s="1296"/>
      <c r="FSP180" s="1296"/>
      <c r="FSQ180" s="1296"/>
      <c r="FSR180" s="1296"/>
      <c r="FSS180" s="1296"/>
      <c r="FST180" s="1296"/>
      <c r="FSU180" s="1296"/>
      <c r="FSV180" s="1296"/>
      <c r="FSW180" s="1296"/>
      <c r="FSX180" s="1296"/>
      <c r="FSY180" s="1296"/>
      <c r="FSZ180" s="1296"/>
      <c r="FTA180" s="1296"/>
      <c r="FTB180" s="1296"/>
      <c r="FTC180" s="1296"/>
      <c r="FTD180" s="1296"/>
      <c r="FTE180" s="1296"/>
      <c r="FTF180" s="1296"/>
      <c r="FTG180" s="1296"/>
      <c r="FTH180" s="1296"/>
      <c r="FTI180" s="1296"/>
      <c r="FTJ180" s="1296"/>
      <c r="FTK180" s="1296"/>
      <c r="FTL180" s="1296"/>
      <c r="FTM180" s="1296"/>
      <c r="FTN180" s="1296"/>
      <c r="FTO180" s="1296"/>
      <c r="FTP180" s="1296"/>
      <c r="FTQ180" s="1296"/>
      <c r="FTR180" s="1296"/>
      <c r="FTS180" s="1296"/>
      <c r="FTT180" s="1296"/>
      <c r="FTU180" s="1296"/>
      <c r="FTV180" s="1296"/>
      <c r="FTW180" s="1296"/>
      <c r="FTX180" s="1296"/>
      <c r="FTY180" s="1296"/>
      <c r="FTZ180" s="1296"/>
      <c r="FUA180" s="1296"/>
      <c r="FUB180" s="1296"/>
      <c r="FUC180" s="1296"/>
      <c r="FUD180" s="1296"/>
      <c r="FUE180" s="1296"/>
      <c r="FUF180" s="1296"/>
      <c r="FUG180" s="1296"/>
      <c r="FUH180" s="1296"/>
      <c r="FUI180" s="1296"/>
      <c r="FUJ180" s="1296"/>
      <c r="FUK180" s="1296"/>
      <c r="FUL180" s="1296"/>
      <c r="FUM180" s="1296"/>
      <c r="FUN180" s="1296"/>
      <c r="FUO180" s="1296"/>
      <c r="FUP180" s="1296"/>
      <c r="FUQ180" s="1296"/>
      <c r="FUR180" s="1296"/>
      <c r="FUS180" s="1296"/>
      <c r="FUT180" s="1296"/>
      <c r="FUU180" s="1296"/>
      <c r="FUV180" s="1296"/>
      <c r="FUW180" s="1296"/>
      <c r="FUX180" s="1296"/>
      <c r="FUY180" s="1296"/>
      <c r="FUZ180" s="1296"/>
      <c r="FVA180" s="1296"/>
      <c r="FVB180" s="1296"/>
      <c r="FVC180" s="1296"/>
      <c r="FVD180" s="1296"/>
      <c r="FVE180" s="1296"/>
      <c r="FVF180" s="1296"/>
      <c r="FVG180" s="1296"/>
      <c r="FVH180" s="1296"/>
      <c r="FVI180" s="1296"/>
      <c r="FVJ180" s="1296"/>
      <c r="FVK180" s="1296"/>
      <c r="FVL180" s="1296"/>
      <c r="FVM180" s="1296"/>
      <c r="FVN180" s="1296"/>
      <c r="FVO180" s="1296"/>
      <c r="FVP180" s="1296"/>
      <c r="FVQ180" s="1296"/>
      <c r="FVR180" s="1296"/>
      <c r="FVS180" s="1296"/>
      <c r="FVT180" s="1296"/>
      <c r="FVU180" s="1296"/>
      <c r="FVV180" s="1296"/>
      <c r="FVW180" s="1296"/>
      <c r="FVX180" s="1296"/>
      <c r="FVY180" s="1296"/>
      <c r="FVZ180" s="1296"/>
      <c r="FWA180" s="1296"/>
      <c r="FWB180" s="1296"/>
      <c r="FWC180" s="1296"/>
      <c r="FWD180" s="1296"/>
      <c r="FWE180" s="1296"/>
      <c r="FWF180" s="1296"/>
      <c r="FWG180" s="1296"/>
      <c r="FWH180" s="1296"/>
      <c r="FWI180" s="1296"/>
      <c r="FWJ180" s="1296"/>
      <c r="FWK180" s="1296"/>
      <c r="FWL180" s="1296"/>
      <c r="FWM180" s="1296"/>
      <c r="FWN180" s="1296"/>
      <c r="FWO180" s="1296"/>
      <c r="FWP180" s="1296"/>
      <c r="FWQ180" s="1296"/>
      <c r="FWR180" s="1296"/>
      <c r="FWS180" s="1296"/>
      <c r="FWT180" s="1296"/>
      <c r="FWU180" s="1296"/>
      <c r="FWV180" s="1296"/>
      <c r="FWW180" s="1296"/>
      <c r="FWX180" s="1296"/>
      <c r="FWY180" s="1296"/>
      <c r="FWZ180" s="1296"/>
      <c r="FXA180" s="1296"/>
      <c r="FXB180" s="1296"/>
      <c r="FXC180" s="1296"/>
      <c r="FXD180" s="1296"/>
      <c r="FXE180" s="1296"/>
      <c r="FXF180" s="1296"/>
      <c r="FXG180" s="1296"/>
      <c r="FXH180" s="1296"/>
      <c r="FXI180" s="1296"/>
      <c r="FXJ180" s="1296"/>
      <c r="FXK180" s="1296"/>
      <c r="FXL180" s="1296"/>
      <c r="FXM180" s="1296"/>
      <c r="FXN180" s="1296"/>
      <c r="FXO180" s="1296"/>
      <c r="FXP180" s="1296"/>
      <c r="FXQ180" s="1296"/>
      <c r="FXR180" s="1296"/>
      <c r="FXS180" s="1296"/>
      <c r="FXT180" s="1296"/>
      <c r="FXU180" s="1296"/>
      <c r="FXV180" s="1296"/>
      <c r="FXW180" s="1296"/>
      <c r="FXX180" s="1296"/>
      <c r="FXY180" s="1296"/>
      <c r="FXZ180" s="1296"/>
      <c r="FYA180" s="1296"/>
      <c r="FYB180" s="1296"/>
      <c r="FYC180" s="1296"/>
      <c r="FYD180" s="1296"/>
      <c r="FYE180" s="1296"/>
      <c r="FYF180" s="1296"/>
      <c r="FYG180" s="1296"/>
      <c r="FYH180" s="1296"/>
      <c r="FYI180" s="1296"/>
      <c r="FYJ180" s="1296"/>
      <c r="FYK180" s="1296"/>
      <c r="FYL180" s="1296"/>
      <c r="FYM180" s="1296"/>
      <c r="FYN180" s="1296"/>
      <c r="FYO180" s="1296"/>
      <c r="FYP180" s="1296"/>
      <c r="FYQ180" s="1296"/>
      <c r="FYR180" s="1296"/>
      <c r="FYS180" s="1296"/>
      <c r="FYT180" s="1296"/>
      <c r="FYU180" s="1296"/>
      <c r="FYV180" s="1296"/>
      <c r="FYW180" s="1296"/>
      <c r="FYX180" s="1296"/>
      <c r="FYY180" s="1296"/>
      <c r="FYZ180" s="1296"/>
      <c r="FZA180" s="1296"/>
      <c r="FZB180" s="1296"/>
      <c r="FZC180" s="1296"/>
      <c r="FZD180" s="1296"/>
      <c r="FZE180" s="1296"/>
      <c r="FZF180" s="1296"/>
      <c r="FZG180" s="1296"/>
      <c r="FZH180" s="1296"/>
      <c r="FZI180" s="1296"/>
      <c r="FZJ180" s="1296"/>
      <c r="FZK180" s="1296"/>
      <c r="FZL180" s="1296"/>
      <c r="FZM180" s="1296"/>
      <c r="FZN180" s="1296"/>
      <c r="FZO180" s="1296"/>
      <c r="FZP180" s="1296"/>
      <c r="FZQ180" s="1296"/>
      <c r="FZR180" s="1296"/>
      <c r="FZS180" s="1296"/>
      <c r="FZT180" s="1296"/>
      <c r="FZU180" s="1296"/>
      <c r="FZV180" s="1296"/>
      <c r="FZW180" s="1296"/>
      <c r="FZX180" s="1296"/>
      <c r="FZY180" s="1296"/>
      <c r="FZZ180" s="1296"/>
      <c r="GAA180" s="1296"/>
      <c r="GAB180" s="1296"/>
      <c r="GAC180" s="1296"/>
      <c r="GAD180" s="1296"/>
      <c r="GAE180" s="1296"/>
      <c r="GAF180" s="1296"/>
      <c r="GAG180" s="1296"/>
      <c r="GAH180" s="1296"/>
      <c r="GAI180" s="1296"/>
      <c r="GAJ180" s="1296"/>
      <c r="GAK180" s="1296"/>
      <c r="GAL180" s="1296"/>
      <c r="GAM180" s="1296"/>
      <c r="GAN180" s="1296"/>
      <c r="GAO180" s="1296"/>
      <c r="GAP180" s="1296"/>
      <c r="GAQ180" s="1296"/>
      <c r="GAR180" s="1296"/>
      <c r="GAS180" s="1296"/>
      <c r="GAT180" s="1296"/>
      <c r="GAU180" s="1296"/>
      <c r="GAV180" s="1296"/>
      <c r="GAW180" s="1296"/>
      <c r="GAX180" s="1296"/>
      <c r="GAY180" s="1296"/>
      <c r="GAZ180" s="1296"/>
      <c r="GBA180" s="1296"/>
      <c r="GBB180" s="1296"/>
      <c r="GBC180" s="1296"/>
      <c r="GBD180" s="1296"/>
      <c r="GBE180" s="1296"/>
      <c r="GBF180" s="1296"/>
      <c r="GBG180" s="1296"/>
      <c r="GBH180" s="1296"/>
      <c r="GBI180" s="1296"/>
      <c r="GBJ180" s="1296"/>
      <c r="GBK180" s="1296"/>
      <c r="GBL180" s="1296"/>
      <c r="GBM180" s="1296"/>
      <c r="GBN180" s="1296"/>
      <c r="GBO180" s="1296"/>
      <c r="GBP180" s="1296"/>
      <c r="GBQ180" s="1296"/>
      <c r="GBR180" s="1296"/>
      <c r="GBS180" s="1296"/>
      <c r="GBT180" s="1296"/>
      <c r="GBU180" s="1296"/>
      <c r="GBV180" s="1296"/>
      <c r="GBW180" s="1296"/>
      <c r="GBX180" s="1296"/>
      <c r="GBY180" s="1296"/>
      <c r="GBZ180" s="1296"/>
      <c r="GCA180" s="1296"/>
      <c r="GCB180" s="1296"/>
      <c r="GCC180" s="1296"/>
      <c r="GCD180" s="1296"/>
      <c r="GCE180" s="1296"/>
      <c r="GCF180" s="1296"/>
      <c r="GCG180" s="1296"/>
      <c r="GCH180" s="1296"/>
      <c r="GCI180" s="1296"/>
      <c r="GCJ180" s="1296"/>
      <c r="GCK180" s="1296"/>
      <c r="GCL180" s="1296"/>
      <c r="GCM180" s="1296"/>
      <c r="GCN180" s="1296"/>
      <c r="GCO180" s="1296"/>
      <c r="GCP180" s="1296"/>
      <c r="GCQ180" s="1296"/>
      <c r="GCR180" s="1296"/>
      <c r="GCS180" s="1296"/>
      <c r="GCT180" s="1296"/>
      <c r="GCU180" s="1296"/>
      <c r="GCV180" s="1296"/>
      <c r="GCW180" s="1296"/>
      <c r="GCX180" s="1296"/>
      <c r="GCY180" s="1296"/>
      <c r="GCZ180" s="1296"/>
      <c r="GDA180" s="1296"/>
      <c r="GDB180" s="1296"/>
      <c r="GDC180" s="1296"/>
      <c r="GDD180" s="1296"/>
      <c r="GDE180" s="1296"/>
      <c r="GDF180" s="1296"/>
      <c r="GDG180" s="1296"/>
      <c r="GDH180" s="1296"/>
      <c r="GDI180" s="1296"/>
      <c r="GDJ180" s="1296"/>
      <c r="GDK180" s="1296"/>
      <c r="GDL180" s="1296"/>
      <c r="GDM180" s="1296"/>
      <c r="GDN180" s="1296"/>
      <c r="GDO180" s="1296"/>
      <c r="GDP180" s="1296"/>
      <c r="GDQ180" s="1296"/>
      <c r="GDR180" s="1296"/>
      <c r="GDS180" s="1296"/>
      <c r="GDT180" s="1296"/>
      <c r="GDU180" s="1296"/>
      <c r="GDV180" s="1296"/>
      <c r="GDW180" s="1296"/>
      <c r="GDX180" s="1296"/>
      <c r="GDY180" s="1296"/>
      <c r="GDZ180" s="1296"/>
      <c r="GEA180" s="1296"/>
      <c r="GEB180" s="1296"/>
      <c r="GEC180" s="1296"/>
      <c r="GED180" s="1296"/>
      <c r="GEE180" s="1296"/>
      <c r="GEF180" s="1296"/>
      <c r="GEG180" s="1296"/>
      <c r="GEH180" s="1296"/>
      <c r="GEI180" s="1296"/>
      <c r="GEJ180" s="1296"/>
      <c r="GEK180" s="1296"/>
      <c r="GEL180" s="1296"/>
      <c r="GEM180" s="1296"/>
      <c r="GEN180" s="1296"/>
      <c r="GEO180" s="1296"/>
      <c r="GEP180" s="1296"/>
      <c r="GEQ180" s="1296"/>
      <c r="GER180" s="1296"/>
      <c r="GES180" s="1296"/>
      <c r="GET180" s="1296"/>
      <c r="GEU180" s="1296"/>
      <c r="GEV180" s="1296"/>
      <c r="GEW180" s="1296"/>
      <c r="GEX180" s="1296"/>
      <c r="GEY180" s="1296"/>
      <c r="GEZ180" s="1296"/>
      <c r="GFA180" s="1296"/>
      <c r="GFB180" s="1296"/>
      <c r="GFC180" s="1296"/>
      <c r="GFD180" s="1296"/>
      <c r="GFE180" s="1296"/>
      <c r="GFF180" s="1296"/>
      <c r="GFG180" s="1296"/>
      <c r="GFH180" s="1296"/>
      <c r="GFI180" s="1296"/>
      <c r="GFJ180" s="1296"/>
      <c r="GFK180" s="1296"/>
      <c r="GFL180" s="1296"/>
      <c r="GFM180" s="1296"/>
      <c r="GFN180" s="1296"/>
      <c r="GFO180" s="1296"/>
      <c r="GFP180" s="1296"/>
      <c r="GFQ180" s="1296"/>
      <c r="GFR180" s="1296"/>
      <c r="GFS180" s="1296"/>
      <c r="GFT180" s="1296"/>
      <c r="GFU180" s="1296"/>
      <c r="GFV180" s="1296"/>
      <c r="GFW180" s="1296"/>
      <c r="GFX180" s="1296"/>
      <c r="GFY180" s="1296"/>
      <c r="GFZ180" s="1296"/>
      <c r="GGA180" s="1296"/>
      <c r="GGB180" s="1296"/>
      <c r="GGC180" s="1296"/>
      <c r="GGD180" s="1296"/>
      <c r="GGE180" s="1296"/>
      <c r="GGF180" s="1296"/>
      <c r="GGG180" s="1296"/>
      <c r="GGH180" s="1296"/>
      <c r="GGI180" s="1296"/>
      <c r="GGJ180" s="1296"/>
      <c r="GGK180" s="1296"/>
      <c r="GGL180" s="1296"/>
      <c r="GGM180" s="1296"/>
      <c r="GGN180" s="1296"/>
      <c r="GGO180" s="1296"/>
      <c r="GGP180" s="1296"/>
      <c r="GGQ180" s="1296"/>
      <c r="GGR180" s="1296"/>
      <c r="GGS180" s="1296"/>
      <c r="GGT180" s="1296"/>
      <c r="GGU180" s="1296"/>
      <c r="GGV180" s="1296"/>
      <c r="GGW180" s="1296"/>
      <c r="GGX180" s="1296"/>
      <c r="GGY180" s="1296"/>
      <c r="GGZ180" s="1296"/>
      <c r="GHA180" s="1296"/>
      <c r="GHB180" s="1296"/>
      <c r="GHC180" s="1296"/>
      <c r="GHD180" s="1296"/>
      <c r="GHE180" s="1296"/>
      <c r="GHF180" s="1296"/>
      <c r="GHG180" s="1296"/>
      <c r="GHH180" s="1296"/>
      <c r="GHI180" s="1296"/>
      <c r="GHJ180" s="1296"/>
      <c r="GHK180" s="1296"/>
      <c r="GHL180" s="1296"/>
      <c r="GHM180" s="1296"/>
      <c r="GHN180" s="1296"/>
      <c r="GHO180" s="1296"/>
      <c r="GHP180" s="1296"/>
      <c r="GHQ180" s="1296"/>
      <c r="GHR180" s="1296"/>
      <c r="GHS180" s="1296"/>
      <c r="GHT180" s="1296"/>
      <c r="GHU180" s="1296"/>
      <c r="GHV180" s="1296"/>
      <c r="GHW180" s="1296"/>
      <c r="GHX180" s="1296"/>
      <c r="GHY180" s="1296"/>
      <c r="GHZ180" s="1296"/>
      <c r="GIA180" s="1296"/>
      <c r="GIB180" s="1296"/>
      <c r="GIC180" s="1296"/>
      <c r="GID180" s="1296"/>
      <c r="GIE180" s="1296"/>
      <c r="GIF180" s="1296"/>
      <c r="GIG180" s="1296"/>
      <c r="GIH180" s="1296"/>
      <c r="GII180" s="1296"/>
      <c r="GIJ180" s="1296"/>
      <c r="GIK180" s="1296"/>
      <c r="GIL180" s="1296"/>
      <c r="GIM180" s="1296"/>
      <c r="GIN180" s="1296"/>
      <c r="GIO180" s="1296"/>
      <c r="GIP180" s="1296"/>
      <c r="GIQ180" s="1296"/>
      <c r="GIR180" s="1296"/>
      <c r="GIS180" s="1296"/>
      <c r="GIT180" s="1296"/>
      <c r="GIU180" s="1296"/>
      <c r="GIV180" s="1296"/>
      <c r="GIW180" s="1296"/>
      <c r="GIX180" s="1296"/>
      <c r="GIY180" s="1296"/>
      <c r="GIZ180" s="1296"/>
      <c r="GJA180" s="1296"/>
      <c r="GJB180" s="1296"/>
      <c r="GJC180" s="1296"/>
      <c r="GJD180" s="1296"/>
      <c r="GJE180" s="1296"/>
      <c r="GJF180" s="1296"/>
      <c r="GJG180" s="1296"/>
      <c r="GJH180" s="1296"/>
      <c r="GJI180" s="1296"/>
      <c r="GJJ180" s="1296"/>
      <c r="GJK180" s="1296"/>
      <c r="GJL180" s="1296"/>
      <c r="GJM180" s="1296"/>
      <c r="GJN180" s="1296"/>
      <c r="GJO180" s="1296"/>
      <c r="GJP180" s="1296"/>
      <c r="GJQ180" s="1296"/>
      <c r="GJR180" s="1296"/>
      <c r="GJS180" s="1296"/>
      <c r="GJT180" s="1296"/>
      <c r="GJU180" s="1296"/>
      <c r="GJV180" s="1296"/>
      <c r="GJW180" s="1296"/>
      <c r="GJX180" s="1296"/>
      <c r="GJY180" s="1296"/>
      <c r="GJZ180" s="1296"/>
      <c r="GKA180" s="1296"/>
      <c r="GKB180" s="1296"/>
      <c r="GKC180" s="1296"/>
      <c r="GKD180" s="1296"/>
      <c r="GKE180" s="1296"/>
      <c r="GKF180" s="1296"/>
      <c r="GKG180" s="1296"/>
      <c r="GKH180" s="1296"/>
      <c r="GKI180" s="1296"/>
      <c r="GKJ180" s="1296"/>
      <c r="GKK180" s="1296"/>
      <c r="GKL180" s="1296"/>
      <c r="GKM180" s="1296"/>
      <c r="GKN180" s="1296"/>
      <c r="GKO180" s="1296"/>
      <c r="GKP180" s="1296"/>
      <c r="GKQ180" s="1296"/>
      <c r="GKR180" s="1296"/>
      <c r="GKS180" s="1296"/>
      <c r="GKT180" s="1296"/>
      <c r="GKU180" s="1296"/>
      <c r="GKV180" s="1296"/>
      <c r="GKW180" s="1296"/>
      <c r="GKX180" s="1296"/>
      <c r="GKY180" s="1296"/>
      <c r="GKZ180" s="1296"/>
      <c r="GLA180" s="1296"/>
      <c r="GLB180" s="1296"/>
      <c r="GLC180" s="1296"/>
      <c r="GLD180" s="1296"/>
      <c r="GLE180" s="1296"/>
      <c r="GLF180" s="1296"/>
      <c r="GLG180" s="1296"/>
      <c r="GLH180" s="1296"/>
      <c r="GLI180" s="1296"/>
      <c r="GLJ180" s="1296"/>
      <c r="GLK180" s="1296"/>
      <c r="GLL180" s="1296"/>
      <c r="GLM180" s="1296"/>
      <c r="GLN180" s="1296"/>
      <c r="GLO180" s="1296"/>
      <c r="GLP180" s="1296"/>
      <c r="GLQ180" s="1296"/>
      <c r="GLR180" s="1296"/>
      <c r="GLS180" s="1296"/>
      <c r="GLT180" s="1296"/>
      <c r="GLU180" s="1296"/>
      <c r="GLV180" s="1296"/>
      <c r="GLW180" s="1296"/>
      <c r="GLX180" s="1296"/>
      <c r="GLY180" s="1296"/>
      <c r="GLZ180" s="1296"/>
      <c r="GMA180" s="1296"/>
      <c r="GMB180" s="1296"/>
      <c r="GMC180" s="1296"/>
      <c r="GMD180" s="1296"/>
      <c r="GME180" s="1296"/>
      <c r="GMF180" s="1296"/>
      <c r="GMG180" s="1296"/>
      <c r="GMH180" s="1296"/>
      <c r="GMI180" s="1296"/>
      <c r="GMJ180" s="1296"/>
      <c r="GMK180" s="1296"/>
      <c r="GML180" s="1296"/>
      <c r="GMM180" s="1296"/>
      <c r="GMN180" s="1296"/>
      <c r="GMO180" s="1296"/>
      <c r="GMP180" s="1296"/>
      <c r="GMQ180" s="1296"/>
      <c r="GMR180" s="1296"/>
      <c r="GMS180" s="1296"/>
      <c r="GMT180" s="1296"/>
      <c r="GMU180" s="1296"/>
      <c r="GMV180" s="1296"/>
      <c r="GMW180" s="1296"/>
      <c r="GMX180" s="1296"/>
      <c r="GMY180" s="1296"/>
      <c r="GMZ180" s="1296"/>
      <c r="GNA180" s="1296"/>
      <c r="GNB180" s="1296"/>
      <c r="GNC180" s="1296"/>
      <c r="GND180" s="1296"/>
      <c r="GNE180" s="1296"/>
      <c r="GNF180" s="1296"/>
      <c r="GNG180" s="1296"/>
      <c r="GNH180" s="1296"/>
      <c r="GNI180" s="1296"/>
      <c r="GNJ180" s="1296"/>
      <c r="GNK180" s="1296"/>
      <c r="GNL180" s="1296"/>
      <c r="GNM180" s="1296"/>
      <c r="GNN180" s="1296"/>
      <c r="GNO180" s="1296"/>
      <c r="GNP180" s="1296"/>
      <c r="GNQ180" s="1296"/>
      <c r="GNR180" s="1296"/>
      <c r="GNS180" s="1296"/>
      <c r="GNT180" s="1296"/>
      <c r="GNU180" s="1296"/>
      <c r="GNV180" s="1296"/>
      <c r="GNW180" s="1296"/>
      <c r="GNX180" s="1296"/>
      <c r="GNY180" s="1296"/>
      <c r="GNZ180" s="1296"/>
      <c r="GOA180" s="1296"/>
      <c r="GOB180" s="1296"/>
      <c r="GOC180" s="1296"/>
      <c r="GOD180" s="1296"/>
      <c r="GOE180" s="1296"/>
      <c r="GOF180" s="1296"/>
      <c r="GOG180" s="1296"/>
      <c r="GOH180" s="1296"/>
      <c r="GOI180" s="1296"/>
      <c r="GOJ180" s="1296"/>
      <c r="GOK180" s="1296"/>
      <c r="GOL180" s="1296"/>
      <c r="GOM180" s="1296"/>
      <c r="GON180" s="1296"/>
      <c r="GOO180" s="1296"/>
      <c r="GOP180" s="1296"/>
      <c r="GOQ180" s="1296"/>
      <c r="GOR180" s="1296"/>
      <c r="GOS180" s="1296"/>
      <c r="GOT180" s="1296"/>
      <c r="GOU180" s="1296"/>
      <c r="GOV180" s="1296"/>
      <c r="GOW180" s="1296"/>
      <c r="GOX180" s="1296"/>
      <c r="GOY180" s="1296"/>
      <c r="GOZ180" s="1296"/>
      <c r="GPA180" s="1296"/>
      <c r="GPB180" s="1296"/>
      <c r="GPC180" s="1296"/>
      <c r="GPD180" s="1296"/>
      <c r="GPE180" s="1296"/>
      <c r="GPF180" s="1296"/>
      <c r="GPG180" s="1296"/>
      <c r="GPH180" s="1296"/>
      <c r="GPI180" s="1296"/>
      <c r="GPJ180" s="1296"/>
      <c r="GPK180" s="1296"/>
      <c r="GPL180" s="1296"/>
      <c r="GPM180" s="1296"/>
      <c r="GPN180" s="1296"/>
      <c r="GPO180" s="1296"/>
      <c r="GPP180" s="1296"/>
      <c r="GPQ180" s="1296"/>
      <c r="GPR180" s="1296"/>
      <c r="GPS180" s="1296"/>
      <c r="GPT180" s="1296"/>
      <c r="GPU180" s="1296"/>
      <c r="GPV180" s="1296"/>
      <c r="GPW180" s="1296"/>
      <c r="GPX180" s="1296"/>
      <c r="GPY180" s="1296"/>
      <c r="GPZ180" s="1296"/>
      <c r="GQA180" s="1296"/>
      <c r="GQB180" s="1296"/>
      <c r="GQC180" s="1296"/>
      <c r="GQD180" s="1296"/>
      <c r="GQE180" s="1296"/>
      <c r="GQF180" s="1296"/>
      <c r="GQG180" s="1296"/>
      <c r="GQH180" s="1296"/>
      <c r="GQI180" s="1296"/>
      <c r="GQJ180" s="1296"/>
      <c r="GQK180" s="1296"/>
      <c r="GQL180" s="1296"/>
      <c r="GQM180" s="1296"/>
      <c r="GQN180" s="1296"/>
      <c r="GQO180" s="1296"/>
      <c r="GQP180" s="1296"/>
      <c r="GQQ180" s="1296"/>
      <c r="GQR180" s="1296"/>
      <c r="GQS180" s="1296"/>
      <c r="GQT180" s="1296"/>
      <c r="GQU180" s="1296"/>
      <c r="GQV180" s="1296"/>
      <c r="GQW180" s="1296"/>
      <c r="GQX180" s="1296"/>
      <c r="GQY180" s="1296"/>
      <c r="GQZ180" s="1296"/>
      <c r="GRA180" s="1296"/>
      <c r="GRB180" s="1296"/>
      <c r="GRC180" s="1296"/>
      <c r="GRD180" s="1296"/>
      <c r="GRE180" s="1296"/>
      <c r="GRF180" s="1296"/>
      <c r="GRG180" s="1296"/>
      <c r="GRH180" s="1296"/>
      <c r="GRI180" s="1296"/>
      <c r="GRJ180" s="1296"/>
      <c r="GRK180" s="1296"/>
      <c r="GRL180" s="1296"/>
      <c r="GRM180" s="1296"/>
      <c r="GRN180" s="1296"/>
      <c r="GRO180" s="1296"/>
      <c r="GRP180" s="1296"/>
      <c r="GRQ180" s="1296"/>
      <c r="GRR180" s="1296"/>
      <c r="GRS180" s="1296"/>
      <c r="GRT180" s="1296"/>
      <c r="GRU180" s="1296"/>
      <c r="GRV180" s="1296"/>
      <c r="GRW180" s="1296"/>
      <c r="GRX180" s="1296"/>
      <c r="GRY180" s="1296"/>
      <c r="GRZ180" s="1296"/>
      <c r="GSA180" s="1296"/>
      <c r="GSB180" s="1296"/>
      <c r="GSC180" s="1296"/>
      <c r="GSD180" s="1296"/>
      <c r="GSE180" s="1296"/>
      <c r="GSF180" s="1296"/>
      <c r="GSG180" s="1296"/>
      <c r="GSH180" s="1296"/>
      <c r="GSI180" s="1296"/>
      <c r="GSJ180" s="1296"/>
      <c r="GSK180" s="1296"/>
      <c r="GSL180" s="1296"/>
      <c r="GSM180" s="1296"/>
      <c r="GSN180" s="1296"/>
      <c r="GSO180" s="1296"/>
      <c r="GSP180" s="1296"/>
      <c r="GSQ180" s="1296"/>
      <c r="GSR180" s="1296"/>
      <c r="GSS180" s="1296"/>
      <c r="GST180" s="1296"/>
      <c r="GSU180" s="1296"/>
      <c r="GSV180" s="1296"/>
      <c r="GSW180" s="1296"/>
      <c r="GSX180" s="1296"/>
      <c r="GSY180" s="1296"/>
      <c r="GSZ180" s="1296"/>
      <c r="GTA180" s="1296"/>
      <c r="GTB180" s="1296"/>
      <c r="GTC180" s="1296"/>
      <c r="GTD180" s="1296"/>
      <c r="GTE180" s="1296"/>
      <c r="GTF180" s="1296"/>
      <c r="GTG180" s="1296"/>
      <c r="GTH180" s="1296"/>
      <c r="GTI180" s="1296"/>
      <c r="GTJ180" s="1296"/>
      <c r="GTK180" s="1296"/>
      <c r="GTL180" s="1296"/>
      <c r="GTM180" s="1296"/>
      <c r="GTN180" s="1296"/>
      <c r="GTO180" s="1296"/>
      <c r="GTP180" s="1296"/>
      <c r="GTQ180" s="1296"/>
      <c r="GTR180" s="1296"/>
      <c r="GTS180" s="1296"/>
      <c r="GTT180" s="1296"/>
      <c r="GTU180" s="1296"/>
      <c r="GTV180" s="1296"/>
      <c r="GTW180" s="1296"/>
      <c r="GTX180" s="1296"/>
      <c r="GTY180" s="1296"/>
      <c r="GTZ180" s="1296"/>
      <c r="GUA180" s="1296"/>
      <c r="GUB180" s="1296"/>
      <c r="GUC180" s="1296"/>
      <c r="GUD180" s="1296"/>
      <c r="GUE180" s="1296"/>
      <c r="GUF180" s="1296"/>
      <c r="GUG180" s="1296"/>
      <c r="GUH180" s="1296"/>
      <c r="GUI180" s="1296"/>
      <c r="GUJ180" s="1296"/>
      <c r="GUK180" s="1296"/>
      <c r="GUL180" s="1296"/>
      <c r="GUM180" s="1296"/>
      <c r="GUN180" s="1296"/>
      <c r="GUO180" s="1296"/>
      <c r="GUP180" s="1296"/>
      <c r="GUQ180" s="1296"/>
      <c r="GUR180" s="1296"/>
      <c r="GUS180" s="1296"/>
      <c r="GUT180" s="1296"/>
      <c r="GUU180" s="1296"/>
      <c r="GUV180" s="1296"/>
      <c r="GUW180" s="1296"/>
      <c r="GUX180" s="1296"/>
      <c r="GUY180" s="1296"/>
      <c r="GUZ180" s="1296"/>
      <c r="GVA180" s="1296"/>
      <c r="GVB180" s="1296"/>
      <c r="GVC180" s="1296"/>
      <c r="GVD180" s="1296"/>
      <c r="GVE180" s="1296"/>
      <c r="GVF180" s="1296"/>
      <c r="GVG180" s="1296"/>
      <c r="GVH180" s="1296"/>
      <c r="GVI180" s="1296"/>
      <c r="GVJ180" s="1296"/>
      <c r="GVK180" s="1296"/>
      <c r="GVL180" s="1296"/>
      <c r="GVM180" s="1296"/>
      <c r="GVN180" s="1296"/>
      <c r="GVO180" s="1296"/>
      <c r="GVP180" s="1296"/>
      <c r="GVQ180" s="1296"/>
      <c r="GVR180" s="1296"/>
      <c r="GVS180" s="1296"/>
      <c r="GVT180" s="1296"/>
      <c r="GVU180" s="1296"/>
      <c r="GVV180" s="1296"/>
      <c r="GVW180" s="1296"/>
      <c r="GVX180" s="1296"/>
      <c r="GVY180" s="1296"/>
      <c r="GVZ180" s="1296"/>
      <c r="GWA180" s="1296"/>
      <c r="GWB180" s="1296"/>
      <c r="GWC180" s="1296"/>
      <c r="GWD180" s="1296"/>
      <c r="GWE180" s="1296"/>
      <c r="GWF180" s="1296"/>
      <c r="GWG180" s="1296"/>
      <c r="GWH180" s="1296"/>
      <c r="GWI180" s="1296"/>
      <c r="GWJ180" s="1296"/>
      <c r="GWK180" s="1296"/>
      <c r="GWL180" s="1296"/>
      <c r="GWM180" s="1296"/>
      <c r="GWN180" s="1296"/>
      <c r="GWO180" s="1296"/>
      <c r="GWP180" s="1296"/>
      <c r="GWQ180" s="1296"/>
      <c r="GWR180" s="1296"/>
      <c r="GWS180" s="1296"/>
      <c r="GWT180" s="1296"/>
      <c r="GWU180" s="1296"/>
      <c r="GWV180" s="1296"/>
      <c r="GWW180" s="1296"/>
      <c r="GWX180" s="1296"/>
      <c r="GWY180" s="1296"/>
      <c r="GWZ180" s="1296"/>
      <c r="GXA180" s="1296"/>
      <c r="GXB180" s="1296"/>
      <c r="GXC180" s="1296"/>
      <c r="GXD180" s="1296"/>
      <c r="GXE180" s="1296"/>
      <c r="GXF180" s="1296"/>
      <c r="GXG180" s="1296"/>
      <c r="GXH180" s="1296"/>
      <c r="GXI180" s="1296"/>
      <c r="GXJ180" s="1296"/>
      <c r="GXK180" s="1296"/>
      <c r="GXL180" s="1296"/>
      <c r="GXM180" s="1296"/>
      <c r="GXN180" s="1296"/>
      <c r="GXO180" s="1296"/>
      <c r="GXP180" s="1296"/>
      <c r="GXQ180" s="1296"/>
      <c r="GXR180" s="1296"/>
      <c r="GXS180" s="1296"/>
      <c r="GXT180" s="1296"/>
      <c r="GXU180" s="1296"/>
      <c r="GXV180" s="1296"/>
      <c r="GXW180" s="1296"/>
      <c r="GXX180" s="1296"/>
      <c r="GXY180" s="1296"/>
      <c r="GXZ180" s="1296"/>
      <c r="GYA180" s="1296"/>
      <c r="GYB180" s="1296"/>
      <c r="GYC180" s="1296"/>
      <c r="GYD180" s="1296"/>
      <c r="GYE180" s="1296"/>
      <c r="GYF180" s="1296"/>
      <c r="GYG180" s="1296"/>
      <c r="GYH180" s="1296"/>
      <c r="GYI180" s="1296"/>
      <c r="GYJ180" s="1296"/>
      <c r="GYK180" s="1296"/>
      <c r="GYL180" s="1296"/>
      <c r="GYM180" s="1296"/>
      <c r="GYN180" s="1296"/>
      <c r="GYO180" s="1296"/>
      <c r="GYP180" s="1296"/>
      <c r="GYQ180" s="1296"/>
      <c r="GYR180" s="1296"/>
      <c r="GYS180" s="1296"/>
      <c r="GYT180" s="1296"/>
      <c r="GYU180" s="1296"/>
      <c r="GYV180" s="1296"/>
      <c r="GYW180" s="1296"/>
      <c r="GYX180" s="1296"/>
      <c r="GYY180" s="1296"/>
      <c r="GYZ180" s="1296"/>
      <c r="GZA180" s="1296"/>
      <c r="GZB180" s="1296"/>
      <c r="GZC180" s="1296"/>
      <c r="GZD180" s="1296"/>
      <c r="GZE180" s="1296"/>
      <c r="GZF180" s="1296"/>
      <c r="GZG180" s="1296"/>
      <c r="GZH180" s="1296"/>
      <c r="GZI180" s="1296"/>
      <c r="GZJ180" s="1296"/>
      <c r="GZK180" s="1296"/>
      <c r="GZL180" s="1296"/>
      <c r="GZM180" s="1296"/>
      <c r="GZN180" s="1296"/>
      <c r="GZO180" s="1296"/>
      <c r="GZP180" s="1296"/>
      <c r="GZQ180" s="1296"/>
      <c r="GZR180" s="1296"/>
      <c r="GZS180" s="1296"/>
      <c r="GZT180" s="1296"/>
      <c r="GZU180" s="1296"/>
      <c r="GZV180" s="1296"/>
      <c r="GZW180" s="1296"/>
      <c r="GZX180" s="1296"/>
      <c r="GZY180" s="1296"/>
      <c r="GZZ180" s="1296"/>
      <c r="HAA180" s="1296"/>
      <c r="HAB180" s="1296"/>
      <c r="HAC180" s="1296"/>
      <c r="HAD180" s="1296"/>
      <c r="HAE180" s="1296"/>
      <c r="HAF180" s="1296"/>
      <c r="HAG180" s="1296"/>
      <c r="HAH180" s="1296"/>
      <c r="HAI180" s="1296"/>
      <c r="HAJ180" s="1296"/>
      <c r="HAK180" s="1296"/>
      <c r="HAL180" s="1296"/>
      <c r="HAM180" s="1296"/>
      <c r="HAN180" s="1296"/>
      <c r="HAO180" s="1296"/>
      <c r="HAP180" s="1296"/>
      <c r="HAQ180" s="1296"/>
      <c r="HAR180" s="1296"/>
      <c r="HAS180" s="1296"/>
      <c r="HAT180" s="1296"/>
      <c r="HAU180" s="1296"/>
      <c r="HAV180" s="1296"/>
      <c r="HAW180" s="1296"/>
      <c r="HAX180" s="1296"/>
      <c r="HAY180" s="1296"/>
      <c r="HAZ180" s="1296"/>
      <c r="HBA180" s="1296"/>
      <c r="HBB180" s="1296"/>
      <c r="HBC180" s="1296"/>
      <c r="HBD180" s="1296"/>
      <c r="HBE180" s="1296"/>
      <c r="HBF180" s="1296"/>
      <c r="HBG180" s="1296"/>
      <c r="HBH180" s="1296"/>
      <c r="HBI180" s="1296"/>
      <c r="HBJ180" s="1296"/>
      <c r="HBK180" s="1296"/>
      <c r="HBL180" s="1296"/>
      <c r="HBM180" s="1296"/>
      <c r="HBN180" s="1296"/>
      <c r="HBO180" s="1296"/>
      <c r="HBP180" s="1296"/>
      <c r="HBQ180" s="1296"/>
      <c r="HBR180" s="1296"/>
      <c r="HBS180" s="1296"/>
      <c r="HBT180" s="1296"/>
      <c r="HBU180" s="1296"/>
      <c r="HBV180" s="1296"/>
      <c r="HBW180" s="1296"/>
      <c r="HBX180" s="1296"/>
      <c r="HBY180" s="1296"/>
      <c r="HBZ180" s="1296"/>
      <c r="HCA180" s="1296"/>
      <c r="HCB180" s="1296"/>
      <c r="HCC180" s="1296"/>
      <c r="HCD180" s="1296"/>
      <c r="HCE180" s="1296"/>
      <c r="HCF180" s="1296"/>
      <c r="HCG180" s="1296"/>
      <c r="HCH180" s="1296"/>
      <c r="HCI180" s="1296"/>
      <c r="HCJ180" s="1296"/>
      <c r="HCK180" s="1296"/>
      <c r="HCL180" s="1296"/>
      <c r="HCM180" s="1296"/>
      <c r="HCN180" s="1296"/>
      <c r="HCO180" s="1296"/>
      <c r="HCP180" s="1296"/>
      <c r="HCQ180" s="1296"/>
      <c r="HCR180" s="1296"/>
      <c r="HCS180" s="1296"/>
      <c r="HCT180" s="1296"/>
      <c r="HCU180" s="1296"/>
      <c r="HCV180" s="1296"/>
      <c r="HCW180" s="1296"/>
      <c r="HCX180" s="1296"/>
      <c r="HCY180" s="1296"/>
      <c r="HCZ180" s="1296"/>
      <c r="HDA180" s="1296"/>
      <c r="HDB180" s="1296"/>
      <c r="HDC180" s="1296"/>
      <c r="HDD180" s="1296"/>
      <c r="HDE180" s="1296"/>
      <c r="HDF180" s="1296"/>
      <c r="HDG180" s="1296"/>
      <c r="HDH180" s="1296"/>
      <c r="HDI180" s="1296"/>
      <c r="HDJ180" s="1296"/>
      <c r="HDK180" s="1296"/>
      <c r="HDL180" s="1296"/>
      <c r="HDM180" s="1296"/>
      <c r="HDN180" s="1296"/>
      <c r="HDO180" s="1296"/>
      <c r="HDP180" s="1296"/>
      <c r="HDQ180" s="1296"/>
      <c r="HDR180" s="1296"/>
      <c r="HDS180" s="1296"/>
      <c r="HDT180" s="1296"/>
      <c r="HDU180" s="1296"/>
      <c r="HDV180" s="1296"/>
      <c r="HDW180" s="1296"/>
      <c r="HDX180" s="1296"/>
      <c r="HDY180" s="1296"/>
      <c r="HDZ180" s="1296"/>
      <c r="HEA180" s="1296"/>
      <c r="HEB180" s="1296"/>
      <c r="HEC180" s="1296"/>
      <c r="HED180" s="1296"/>
      <c r="HEE180" s="1296"/>
      <c r="HEF180" s="1296"/>
      <c r="HEG180" s="1296"/>
      <c r="HEH180" s="1296"/>
      <c r="HEI180" s="1296"/>
      <c r="HEJ180" s="1296"/>
      <c r="HEK180" s="1296"/>
      <c r="HEL180" s="1296"/>
      <c r="HEM180" s="1296"/>
      <c r="HEN180" s="1296"/>
      <c r="HEO180" s="1296"/>
      <c r="HEP180" s="1296"/>
      <c r="HEQ180" s="1296"/>
      <c r="HER180" s="1296"/>
      <c r="HES180" s="1296"/>
      <c r="HET180" s="1296"/>
      <c r="HEU180" s="1296"/>
      <c r="HEV180" s="1296"/>
      <c r="HEW180" s="1296"/>
      <c r="HEX180" s="1296"/>
      <c r="HEY180" s="1296"/>
      <c r="HEZ180" s="1296"/>
      <c r="HFA180" s="1296"/>
      <c r="HFB180" s="1296"/>
      <c r="HFC180" s="1296"/>
      <c r="HFD180" s="1296"/>
      <c r="HFE180" s="1296"/>
      <c r="HFF180" s="1296"/>
      <c r="HFG180" s="1296"/>
      <c r="HFH180" s="1296"/>
      <c r="HFI180" s="1296"/>
      <c r="HFJ180" s="1296"/>
      <c r="HFK180" s="1296"/>
      <c r="HFL180" s="1296"/>
      <c r="HFM180" s="1296"/>
      <c r="HFN180" s="1296"/>
      <c r="HFO180" s="1296"/>
      <c r="HFP180" s="1296"/>
      <c r="HFQ180" s="1296"/>
      <c r="HFR180" s="1296"/>
      <c r="HFS180" s="1296"/>
      <c r="HFT180" s="1296"/>
      <c r="HFU180" s="1296"/>
      <c r="HFV180" s="1296"/>
      <c r="HFW180" s="1296"/>
      <c r="HFX180" s="1296"/>
      <c r="HFY180" s="1296"/>
      <c r="HFZ180" s="1296"/>
      <c r="HGA180" s="1296"/>
      <c r="HGB180" s="1296"/>
      <c r="HGC180" s="1296"/>
      <c r="HGD180" s="1296"/>
      <c r="HGE180" s="1296"/>
      <c r="HGF180" s="1296"/>
      <c r="HGG180" s="1296"/>
      <c r="HGH180" s="1296"/>
      <c r="HGI180" s="1296"/>
      <c r="HGJ180" s="1296"/>
      <c r="HGK180" s="1296"/>
      <c r="HGL180" s="1296"/>
      <c r="HGM180" s="1296"/>
      <c r="HGN180" s="1296"/>
      <c r="HGO180" s="1296"/>
      <c r="HGP180" s="1296"/>
      <c r="HGQ180" s="1296"/>
      <c r="HGR180" s="1296"/>
      <c r="HGS180" s="1296"/>
      <c r="HGT180" s="1296"/>
      <c r="HGU180" s="1296"/>
      <c r="HGV180" s="1296"/>
      <c r="HGW180" s="1296"/>
      <c r="HGX180" s="1296"/>
      <c r="HGY180" s="1296"/>
      <c r="HGZ180" s="1296"/>
      <c r="HHA180" s="1296"/>
      <c r="HHB180" s="1296"/>
      <c r="HHC180" s="1296"/>
      <c r="HHD180" s="1296"/>
      <c r="HHE180" s="1296"/>
      <c r="HHF180" s="1296"/>
      <c r="HHG180" s="1296"/>
      <c r="HHH180" s="1296"/>
      <c r="HHI180" s="1296"/>
      <c r="HHJ180" s="1296"/>
      <c r="HHK180" s="1296"/>
      <c r="HHL180" s="1296"/>
      <c r="HHM180" s="1296"/>
      <c r="HHN180" s="1296"/>
      <c r="HHO180" s="1296"/>
      <c r="HHP180" s="1296"/>
      <c r="HHQ180" s="1296"/>
      <c r="HHR180" s="1296"/>
      <c r="HHS180" s="1296"/>
      <c r="HHT180" s="1296"/>
      <c r="HHU180" s="1296"/>
      <c r="HHV180" s="1296"/>
      <c r="HHW180" s="1296"/>
      <c r="HHX180" s="1296"/>
      <c r="HHY180" s="1296"/>
      <c r="HHZ180" s="1296"/>
      <c r="HIA180" s="1296"/>
      <c r="HIB180" s="1296"/>
      <c r="HIC180" s="1296"/>
      <c r="HID180" s="1296"/>
      <c r="HIE180" s="1296"/>
      <c r="HIF180" s="1296"/>
      <c r="HIG180" s="1296"/>
      <c r="HIH180" s="1296"/>
      <c r="HII180" s="1296"/>
      <c r="HIJ180" s="1296"/>
      <c r="HIK180" s="1296"/>
      <c r="HIL180" s="1296"/>
      <c r="HIM180" s="1296"/>
      <c r="HIN180" s="1296"/>
      <c r="HIO180" s="1296"/>
      <c r="HIP180" s="1296"/>
      <c r="HIQ180" s="1296"/>
      <c r="HIR180" s="1296"/>
      <c r="HIS180" s="1296"/>
      <c r="HIT180" s="1296"/>
      <c r="HIU180" s="1296"/>
      <c r="HIV180" s="1296"/>
      <c r="HIW180" s="1296"/>
      <c r="HIX180" s="1296"/>
      <c r="HIY180" s="1296"/>
      <c r="HIZ180" s="1296"/>
      <c r="HJA180" s="1296"/>
      <c r="HJB180" s="1296"/>
      <c r="HJC180" s="1296"/>
      <c r="HJD180" s="1296"/>
      <c r="HJE180" s="1296"/>
      <c r="HJF180" s="1296"/>
      <c r="HJG180" s="1296"/>
      <c r="HJH180" s="1296"/>
      <c r="HJI180" s="1296"/>
      <c r="HJJ180" s="1296"/>
      <c r="HJK180" s="1296"/>
      <c r="HJL180" s="1296"/>
      <c r="HJM180" s="1296"/>
      <c r="HJN180" s="1296"/>
      <c r="HJO180" s="1296"/>
      <c r="HJP180" s="1296"/>
      <c r="HJQ180" s="1296"/>
      <c r="HJR180" s="1296"/>
      <c r="HJS180" s="1296"/>
      <c r="HJT180" s="1296"/>
      <c r="HJU180" s="1296"/>
      <c r="HJV180" s="1296"/>
      <c r="HJW180" s="1296"/>
      <c r="HJX180" s="1296"/>
      <c r="HJY180" s="1296"/>
      <c r="HJZ180" s="1296"/>
      <c r="HKA180" s="1296"/>
      <c r="HKB180" s="1296"/>
      <c r="HKC180" s="1296"/>
      <c r="HKD180" s="1296"/>
      <c r="HKE180" s="1296"/>
      <c r="HKF180" s="1296"/>
      <c r="HKG180" s="1296"/>
      <c r="HKH180" s="1296"/>
      <c r="HKI180" s="1296"/>
      <c r="HKJ180" s="1296"/>
      <c r="HKK180" s="1296"/>
      <c r="HKL180" s="1296"/>
      <c r="HKM180" s="1296"/>
      <c r="HKN180" s="1296"/>
      <c r="HKO180" s="1296"/>
      <c r="HKP180" s="1296"/>
      <c r="HKQ180" s="1296"/>
      <c r="HKR180" s="1296"/>
      <c r="HKS180" s="1296"/>
      <c r="HKT180" s="1296"/>
      <c r="HKU180" s="1296"/>
      <c r="HKV180" s="1296"/>
      <c r="HKW180" s="1296"/>
      <c r="HKX180" s="1296"/>
      <c r="HKY180" s="1296"/>
      <c r="HKZ180" s="1296"/>
      <c r="HLA180" s="1296"/>
      <c r="HLB180" s="1296"/>
      <c r="HLC180" s="1296"/>
      <c r="HLD180" s="1296"/>
      <c r="HLE180" s="1296"/>
      <c r="HLF180" s="1296"/>
      <c r="HLG180" s="1296"/>
      <c r="HLH180" s="1296"/>
      <c r="HLI180" s="1296"/>
      <c r="HLJ180" s="1296"/>
      <c r="HLK180" s="1296"/>
      <c r="HLL180" s="1296"/>
      <c r="HLM180" s="1296"/>
      <c r="HLN180" s="1296"/>
      <c r="HLO180" s="1296"/>
      <c r="HLP180" s="1296"/>
      <c r="HLQ180" s="1296"/>
      <c r="HLR180" s="1296"/>
      <c r="HLS180" s="1296"/>
      <c r="HLT180" s="1296"/>
      <c r="HLU180" s="1296"/>
      <c r="HLV180" s="1296"/>
      <c r="HLW180" s="1296"/>
      <c r="HLX180" s="1296"/>
      <c r="HLY180" s="1296"/>
      <c r="HLZ180" s="1296"/>
      <c r="HMA180" s="1296"/>
      <c r="HMB180" s="1296"/>
      <c r="HMC180" s="1296"/>
      <c r="HMD180" s="1296"/>
      <c r="HME180" s="1296"/>
      <c r="HMF180" s="1296"/>
      <c r="HMG180" s="1296"/>
      <c r="HMH180" s="1296"/>
      <c r="HMI180" s="1296"/>
      <c r="HMJ180" s="1296"/>
      <c r="HMK180" s="1296"/>
      <c r="HML180" s="1296"/>
      <c r="HMM180" s="1296"/>
      <c r="HMN180" s="1296"/>
      <c r="HMO180" s="1296"/>
      <c r="HMP180" s="1296"/>
      <c r="HMQ180" s="1296"/>
      <c r="HMR180" s="1296"/>
      <c r="HMS180" s="1296"/>
      <c r="HMT180" s="1296"/>
      <c r="HMU180" s="1296"/>
      <c r="HMV180" s="1296"/>
      <c r="HMW180" s="1296"/>
      <c r="HMX180" s="1296"/>
      <c r="HMY180" s="1296"/>
      <c r="HMZ180" s="1296"/>
      <c r="HNA180" s="1296"/>
      <c r="HNB180" s="1296"/>
      <c r="HNC180" s="1296"/>
      <c r="HND180" s="1296"/>
      <c r="HNE180" s="1296"/>
      <c r="HNF180" s="1296"/>
      <c r="HNG180" s="1296"/>
      <c r="HNH180" s="1296"/>
      <c r="HNI180" s="1296"/>
      <c r="HNJ180" s="1296"/>
      <c r="HNK180" s="1296"/>
      <c r="HNL180" s="1296"/>
      <c r="HNM180" s="1296"/>
      <c r="HNN180" s="1296"/>
      <c r="HNO180" s="1296"/>
      <c r="HNP180" s="1296"/>
      <c r="HNQ180" s="1296"/>
      <c r="HNR180" s="1296"/>
      <c r="HNS180" s="1296"/>
      <c r="HNT180" s="1296"/>
      <c r="HNU180" s="1296"/>
      <c r="HNV180" s="1296"/>
      <c r="HNW180" s="1296"/>
      <c r="HNX180" s="1296"/>
      <c r="HNY180" s="1296"/>
      <c r="HNZ180" s="1296"/>
      <c r="HOA180" s="1296"/>
      <c r="HOB180" s="1296"/>
      <c r="HOC180" s="1296"/>
      <c r="HOD180" s="1296"/>
      <c r="HOE180" s="1296"/>
      <c r="HOF180" s="1296"/>
      <c r="HOG180" s="1296"/>
      <c r="HOH180" s="1296"/>
      <c r="HOI180" s="1296"/>
      <c r="HOJ180" s="1296"/>
      <c r="HOK180" s="1296"/>
      <c r="HOL180" s="1296"/>
      <c r="HOM180" s="1296"/>
      <c r="HON180" s="1296"/>
      <c r="HOO180" s="1296"/>
      <c r="HOP180" s="1296"/>
      <c r="HOQ180" s="1296"/>
      <c r="HOR180" s="1296"/>
      <c r="HOS180" s="1296"/>
      <c r="HOT180" s="1296"/>
      <c r="HOU180" s="1296"/>
      <c r="HOV180" s="1296"/>
      <c r="HOW180" s="1296"/>
      <c r="HOX180" s="1296"/>
      <c r="HOY180" s="1296"/>
      <c r="HOZ180" s="1296"/>
      <c r="HPA180" s="1296"/>
      <c r="HPB180" s="1296"/>
      <c r="HPC180" s="1296"/>
      <c r="HPD180" s="1296"/>
      <c r="HPE180" s="1296"/>
      <c r="HPF180" s="1296"/>
      <c r="HPG180" s="1296"/>
      <c r="HPH180" s="1296"/>
      <c r="HPI180" s="1296"/>
      <c r="HPJ180" s="1296"/>
      <c r="HPK180" s="1296"/>
      <c r="HPL180" s="1296"/>
      <c r="HPM180" s="1296"/>
      <c r="HPN180" s="1296"/>
      <c r="HPO180" s="1296"/>
      <c r="HPP180" s="1296"/>
      <c r="HPQ180" s="1296"/>
      <c r="HPR180" s="1296"/>
      <c r="HPS180" s="1296"/>
      <c r="HPT180" s="1296"/>
      <c r="HPU180" s="1296"/>
      <c r="HPV180" s="1296"/>
      <c r="HPW180" s="1296"/>
      <c r="HPX180" s="1296"/>
      <c r="HPY180" s="1296"/>
      <c r="HPZ180" s="1296"/>
      <c r="HQA180" s="1296"/>
      <c r="HQB180" s="1296"/>
      <c r="HQC180" s="1296"/>
      <c r="HQD180" s="1296"/>
      <c r="HQE180" s="1296"/>
      <c r="HQF180" s="1296"/>
      <c r="HQG180" s="1296"/>
      <c r="HQH180" s="1296"/>
      <c r="HQI180" s="1296"/>
      <c r="HQJ180" s="1296"/>
      <c r="HQK180" s="1296"/>
      <c r="HQL180" s="1296"/>
      <c r="HQM180" s="1296"/>
      <c r="HQN180" s="1296"/>
      <c r="HQO180" s="1296"/>
      <c r="HQP180" s="1296"/>
      <c r="HQQ180" s="1296"/>
      <c r="HQR180" s="1296"/>
      <c r="HQS180" s="1296"/>
      <c r="HQT180" s="1296"/>
      <c r="HQU180" s="1296"/>
      <c r="HQV180" s="1296"/>
      <c r="HQW180" s="1296"/>
      <c r="HQX180" s="1296"/>
      <c r="HQY180" s="1296"/>
      <c r="HQZ180" s="1296"/>
      <c r="HRA180" s="1296"/>
      <c r="HRB180" s="1296"/>
      <c r="HRC180" s="1296"/>
      <c r="HRD180" s="1296"/>
      <c r="HRE180" s="1296"/>
      <c r="HRF180" s="1296"/>
      <c r="HRG180" s="1296"/>
      <c r="HRH180" s="1296"/>
      <c r="HRI180" s="1296"/>
      <c r="HRJ180" s="1296"/>
      <c r="HRK180" s="1296"/>
      <c r="HRL180" s="1296"/>
      <c r="HRM180" s="1296"/>
      <c r="HRN180" s="1296"/>
      <c r="HRO180" s="1296"/>
      <c r="HRP180" s="1296"/>
      <c r="HRQ180" s="1296"/>
      <c r="HRR180" s="1296"/>
      <c r="HRS180" s="1296"/>
      <c r="HRT180" s="1296"/>
      <c r="HRU180" s="1296"/>
      <c r="HRV180" s="1296"/>
      <c r="HRW180" s="1296"/>
      <c r="HRX180" s="1296"/>
      <c r="HRY180" s="1296"/>
      <c r="HRZ180" s="1296"/>
      <c r="HSA180" s="1296"/>
      <c r="HSB180" s="1296"/>
      <c r="HSC180" s="1296"/>
      <c r="HSD180" s="1296"/>
      <c r="HSE180" s="1296"/>
      <c r="HSF180" s="1296"/>
      <c r="HSG180" s="1296"/>
      <c r="HSH180" s="1296"/>
      <c r="HSI180" s="1296"/>
      <c r="HSJ180" s="1296"/>
      <c r="HSK180" s="1296"/>
      <c r="HSL180" s="1296"/>
      <c r="HSM180" s="1296"/>
      <c r="HSN180" s="1296"/>
      <c r="HSO180" s="1296"/>
      <c r="HSP180" s="1296"/>
      <c r="HSQ180" s="1296"/>
      <c r="HSR180" s="1296"/>
      <c r="HSS180" s="1296"/>
      <c r="HST180" s="1296"/>
      <c r="HSU180" s="1296"/>
      <c r="HSV180" s="1296"/>
      <c r="HSW180" s="1296"/>
      <c r="HSX180" s="1296"/>
      <c r="HSY180" s="1296"/>
      <c r="HSZ180" s="1296"/>
      <c r="HTA180" s="1296"/>
      <c r="HTB180" s="1296"/>
      <c r="HTC180" s="1296"/>
      <c r="HTD180" s="1296"/>
      <c r="HTE180" s="1296"/>
      <c r="HTF180" s="1296"/>
      <c r="HTG180" s="1296"/>
      <c r="HTH180" s="1296"/>
      <c r="HTI180" s="1296"/>
      <c r="HTJ180" s="1296"/>
      <c r="HTK180" s="1296"/>
      <c r="HTL180" s="1296"/>
      <c r="HTM180" s="1296"/>
      <c r="HTN180" s="1296"/>
      <c r="HTO180" s="1296"/>
      <c r="HTP180" s="1296"/>
      <c r="HTQ180" s="1296"/>
      <c r="HTR180" s="1296"/>
      <c r="HTS180" s="1296"/>
      <c r="HTT180" s="1296"/>
      <c r="HTU180" s="1296"/>
      <c r="HTV180" s="1296"/>
      <c r="HTW180" s="1296"/>
      <c r="HTX180" s="1296"/>
      <c r="HTY180" s="1296"/>
      <c r="HTZ180" s="1296"/>
      <c r="HUA180" s="1296"/>
      <c r="HUB180" s="1296"/>
      <c r="HUC180" s="1296"/>
      <c r="HUD180" s="1296"/>
      <c r="HUE180" s="1296"/>
      <c r="HUF180" s="1296"/>
      <c r="HUG180" s="1296"/>
      <c r="HUH180" s="1296"/>
      <c r="HUI180" s="1296"/>
      <c r="HUJ180" s="1296"/>
      <c r="HUK180" s="1296"/>
      <c r="HUL180" s="1296"/>
      <c r="HUM180" s="1296"/>
      <c r="HUN180" s="1296"/>
      <c r="HUO180" s="1296"/>
      <c r="HUP180" s="1296"/>
      <c r="HUQ180" s="1296"/>
      <c r="HUR180" s="1296"/>
      <c r="HUS180" s="1296"/>
      <c r="HUT180" s="1296"/>
      <c r="HUU180" s="1296"/>
      <c r="HUV180" s="1296"/>
      <c r="HUW180" s="1296"/>
      <c r="HUX180" s="1296"/>
      <c r="HUY180" s="1296"/>
      <c r="HUZ180" s="1296"/>
      <c r="HVA180" s="1296"/>
      <c r="HVB180" s="1296"/>
      <c r="HVC180" s="1296"/>
      <c r="HVD180" s="1296"/>
      <c r="HVE180" s="1296"/>
      <c r="HVF180" s="1296"/>
      <c r="HVG180" s="1296"/>
      <c r="HVH180" s="1296"/>
      <c r="HVI180" s="1296"/>
      <c r="HVJ180" s="1296"/>
      <c r="HVK180" s="1296"/>
      <c r="HVL180" s="1296"/>
      <c r="HVM180" s="1296"/>
      <c r="HVN180" s="1296"/>
      <c r="HVO180" s="1296"/>
      <c r="HVP180" s="1296"/>
      <c r="HVQ180" s="1296"/>
      <c r="HVR180" s="1296"/>
      <c r="HVS180" s="1296"/>
      <c r="HVT180" s="1296"/>
      <c r="HVU180" s="1296"/>
      <c r="HVV180" s="1296"/>
      <c r="HVW180" s="1296"/>
      <c r="HVX180" s="1296"/>
      <c r="HVY180" s="1296"/>
      <c r="HVZ180" s="1296"/>
      <c r="HWA180" s="1296"/>
      <c r="HWB180" s="1296"/>
      <c r="HWC180" s="1296"/>
      <c r="HWD180" s="1296"/>
      <c r="HWE180" s="1296"/>
      <c r="HWF180" s="1296"/>
      <c r="HWG180" s="1296"/>
      <c r="HWH180" s="1296"/>
      <c r="HWI180" s="1296"/>
      <c r="HWJ180" s="1296"/>
      <c r="HWK180" s="1296"/>
      <c r="HWL180" s="1296"/>
      <c r="HWM180" s="1296"/>
      <c r="HWN180" s="1296"/>
      <c r="HWO180" s="1296"/>
      <c r="HWP180" s="1296"/>
      <c r="HWQ180" s="1296"/>
      <c r="HWR180" s="1296"/>
      <c r="HWS180" s="1296"/>
      <c r="HWT180" s="1296"/>
      <c r="HWU180" s="1296"/>
      <c r="HWV180" s="1296"/>
      <c r="HWW180" s="1296"/>
      <c r="HWX180" s="1296"/>
      <c r="HWY180" s="1296"/>
      <c r="HWZ180" s="1296"/>
      <c r="HXA180" s="1296"/>
      <c r="HXB180" s="1296"/>
      <c r="HXC180" s="1296"/>
      <c r="HXD180" s="1296"/>
      <c r="HXE180" s="1296"/>
      <c r="HXF180" s="1296"/>
      <c r="HXG180" s="1296"/>
      <c r="HXH180" s="1296"/>
      <c r="HXI180" s="1296"/>
      <c r="HXJ180" s="1296"/>
      <c r="HXK180" s="1296"/>
      <c r="HXL180" s="1296"/>
      <c r="HXM180" s="1296"/>
      <c r="HXN180" s="1296"/>
      <c r="HXO180" s="1296"/>
      <c r="HXP180" s="1296"/>
      <c r="HXQ180" s="1296"/>
      <c r="HXR180" s="1296"/>
      <c r="HXS180" s="1296"/>
      <c r="HXT180" s="1296"/>
      <c r="HXU180" s="1296"/>
      <c r="HXV180" s="1296"/>
      <c r="HXW180" s="1296"/>
      <c r="HXX180" s="1296"/>
      <c r="HXY180" s="1296"/>
      <c r="HXZ180" s="1296"/>
      <c r="HYA180" s="1296"/>
      <c r="HYB180" s="1296"/>
      <c r="HYC180" s="1296"/>
      <c r="HYD180" s="1296"/>
      <c r="HYE180" s="1296"/>
      <c r="HYF180" s="1296"/>
      <c r="HYG180" s="1296"/>
      <c r="HYH180" s="1296"/>
      <c r="HYI180" s="1296"/>
      <c r="HYJ180" s="1296"/>
      <c r="HYK180" s="1296"/>
      <c r="HYL180" s="1296"/>
      <c r="HYM180" s="1296"/>
      <c r="HYN180" s="1296"/>
      <c r="HYO180" s="1296"/>
      <c r="HYP180" s="1296"/>
      <c r="HYQ180" s="1296"/>
      <c r="HYR180" s="1296"/>
      <c r="HYS180" s="1296"/>
      <c r="HYT180" s="1296"/>
      <c r="HYU180" s="1296"/>
      <c r="HYV180" s="1296"/>
      <c r="HYW180" s="1296"/>
      <c r="HYX180" s="1296"/>
      <c r="HYY180" s="1296"/>
      <c r="HYZ180" s="1296"/>
      <c r="HZA180" s="1296"/>
      <c r="HZB180" s="1296"/>
      <c r="HZC180" s="1296"/>
      <c r="HZD180" s="1296"/>
      <c r="HZE180" s="1296"/>
      <c r="HZF180" s="1296"/>
      <c r="HZG180" s="1296"/>
      <c r="HZH180" s="1296"/>
      <c r="HZI180" s="1296"/>
      <c r="HZJ180" s="1296"/>
      <c r="HZK180" s="1296"/>
      <c r="HZL180" s="1296"/>
      <c r="HZM180" s="1296"/>
      <c r="HZN180" s="1296"/>
      <c r="HZO180" s="1296"/>
      <c r="HZP180" s="1296"/>
      <c r="HZQ180" s="1296"/>
      <c r="HZR180" s="1296"/>
      <c r="HZS180" s="1296"/>
      <c r="HZT180" s="1296"/>
      <c r="HZU180" s="1296"/>
      <c r="HZV180" s="1296"/>
      <c r="HZW180" s="1296"/>
      <c r="HZX180" s="1296"/>
      <c r="HZY180" s="1296"/>
      <c r="HZZ180" s="1296"/>
      <c r="IAA180" s="1296"/>
      <c r="IAB180" s="1296"/>
      <c r="IAC180" s="1296"/>
      <c r="IAD180" s="1296"/>
      <c r="IAE180" s="1296"/>
      <c r="IAF180" s="1296"/>
      <c r="IAG180" s="1296"/>
      <c r="IAH180" s="1296"/>
      <c r="IAI180" s="1296"/>
      <c r="IAJ180" s="1296"/>
      <c r="IAK180" s="1296"/>
      <c r="IAL180" s="1296"/>
      <c r="IAM180" s="1296"/>
      <c r="IAN180" s="1296"/>
      <c r="IAO180" s="1296"/>
      <c r="IAP180" s="1296"/>
      <c r="IAQ180" s="1296"/>
      <c r="IAR180" s="1296"/>
      <c r="IAS180" s="1296"/>
      <c r="IAT180" s="1296"/>
      <c r="IAU180" s="1296"/>
      <c r="IAV180" s="1296"/>
      <c r="IAW180" s="1296"/>
      <c r="IAX180" s="1296"/>
      <c r="IAY180" s="1296"/>
      <c r="IAZ180" s="1296"/>
      <c r="IBA180" s="1296"/>
      <c r="IBB180" s="1296"/>
      <c r="IBC180" s="1296"/>
      <c r="IBD180" s="1296"/>
      <c r="IBE180" s="1296"/>
      <c r="IBF180" s="1296"/>
      <c r="IBG180" s="1296"/>
      <c r="IBH180" s="1296"/>
      <c r="IBI180" s="1296"/>
      <c r="IBJ180" s="1296"/>
      <c r="IBK180" s="1296"/>
      <c r="IBL180" s="1296"/>
      <c r="IBM180" s="1296"/>
      <c r="IBN180" s="1296"/>
      <c r="IBO180" s="1296"/>
      <c r="IBP180" s="1296"/>
      <c r="IBQ180" s="1296"/>
      <c r="IBR180" s="1296"/>
      <c r="IBS180" s="1296"/>
      <c r="IBT180" s="1296"/>
      <c r="IBU180" s="1296"/>
      <c r="IBV180" s="1296"/>
      <c r="IBW180" s="1296"/>
      <c r="IBX180" s="1296"/>
      <c r="IBY180" s="1296"/>
      <c r="IBZ180" s="1296"/>
      <c r="ICA180" s="1296"/>
      <c r="ICB180" s="1296"/>
      <c r="ICC180" s="1296"/>
      <c r="ICD180" s="1296"/>
      <c r="ICE180" s="1296"/>
      <c r="ICF180" s="1296"/>
      <c r="ICG180" s="1296"/>
      <c r="ICH180" s="1296"/>
      <c r="ICI180" s="1296"/>
      <c r="ICJ180" s="1296"/>
      <c r="ICK180" s="1296"/>
      <c r="ICL180" s="1296"/>
      <c r="ICM180" s="1296"/>
      <c r="ICN180" s="1296"/>
      <c r="ICO180" s="1296"/>
      <c r="ICP180" s="1296"/>
      <c r="ICQ180" s="1296"/>
      <c r="ICR180" s="1296"/>
      <c r="ICS180" s="1296"/>
      <c r="ICT180" s="1296"/>
      <c r="ICU180" s="1296"/>
      <c r="ICV180" s="1296"/>
      <c r="ICW180" s="1296"/>
      <c r="ICX180" s="1296"/>
      <c r="ICY180" s="1296"/>
      <c r="ICZ180" s="1296"/>
      <c r="IDA180" s="1296"/>
      <c r="IDB180" s="1296"/>
      <c r="IDC180" s="1296"/>
      <c r="IDD180" s="1296"/>
      <c r="IDE180" s="1296"/>
      <c r="IDF180" s="1296"/>
      <c r="IDG180" s="1296"/>
      <c r="IDH180" s="1296"/>
      <c r="IDI180" s="1296"/>
      <c r="IDJ180" s="1296"/>
      <c r="IDK180" s="1296"/>
      <c r="IDL180" s="1296"/>
      <c r="IDM180" s="1296"/>
      <c r="IDN180" s="1296"/>
      <c r="IDO180" s="1296"/>
      <c r="IDP180" s="1296"/>
      <c r="IDQ180" s="1296"/>
      <c r="IDR180" s="1296"/>
      <c r="IDS180" s="1296"/>
      <c r="IDT180" s="1296"/>
      <c r="IDU180" s="1296"/>
      <c r="IDV180" s="1296"/>
      <c r="IDW180" s="1296"/>
      <c r="IDX180" s="1296"/>
      <c r="IDY180" s="1296"/>
      <c r="IDZ180" s="1296"/>
      <c r="IEA180" s="1296"/>
      <c r="IEB180" s="1296"/>
      <c r="IEC180" s="1296"/>
      <c r="IED180" s="1296"/>
      <c r="IEE180" s="1296"/>
      <c r="IEF180" s="1296"/>
      <c r="IEG180" s="1296"/>
      <c r="IEH180" s="1296"/>
      <c r="IEI180" s="1296"/>
      <c r="IEJ180" s="1296"/>
      <c r="IEK180" s="1296"/>
      <c r="IEL180" s="1296"/>
      <c r="IEM180" s="1296"/>
      <c r="IEN180" s="1296"/>
      <c r="IEO180" s="1296"/>
      <c r="IEP180" s="1296"/>
      <c r="IEQ180" s="1296"/>
      <c r="IER180" s="1296"/>
      <c r="IES180" s="1296"/>
      <c r="IET180" s="1296"/>
      <c r="IEU180" s="1296"/>
      <c r="IEV180" s="1296"/>
      <c r="IEW180" s="1296"/>
      <c r="IEX180" s="1296"/>
      <c r="IEY180" s="1296"/>
      <c r="IEZ180" s="1296"/>
      <c r="IFA180" s="1296"/>
      <c r="IFB180" s="1296"/>
      <c r="IFC180" s="1296"/>
      <c r="IFD180" s="1296"/>
      <c r="IFE180" s="1296"/>
      <c r="IFF180" s="1296"/>
      <c r="IFG180" s="1296"/>
      <c r="IFH180" s="1296"/>
      <c r="IFI180" s="1296"/>
      <c r="IFJ180" s="1296"/>
      <c r="IFK180" s="1296"/>
      <c r="IFL180" s="1296"/>
      <c r="IFM180" s="1296"/>
      <c r="IFN180" s="1296"/>
      <c r="IFO180" s="1296"/>
      <c r="IFP180" s="1296"/>
      <c r="IFQ180" s="1296"/>
      <c r="IFR180" s="1296"/>
      <c r="IFS180" s="1296"/>
      <c r="IFT180" s="1296"/>
      <c r="IFU180" s="1296"/>
      <c r="IFV180" s="1296"/>
      <c r="IFW180" s="1296"/>
      <c r="IFX180" s="1296"/>
      <c r="IFY180" s="1296"/>
      <c r="IFZ180" s="1296"/>
      <c r="IGA180" s="1296"/>
      <c r="IGB180" s="1296"/>
      <c r="IGC180" s="1296"/>
      <c r="IGD180" s="1296"/>
      <c r="IGE180" s="1296"/>
      <c r="IGF180" s="1296"/>
      <c r="IGG180" s="1296"/>
      <c r="IGH180" s="1296"/>
      <c r="IGI180" s="1296"/>
      <c r="IGJ180" s="1296"/>
      <c r="IGK180" s="1296"/>
      <c r="IGL180" s="1296"/>
      <c r="IGM180" s="1296"/>
      <c r="IGN180" s="1296"/>
      <c r="IGO180" s="1296"/>
      <c r="IGP180" s="1296"/>
      <c r="IGQ180" s="1296"/>
      <c r="IGR180" s="1296"/>
      <c r="IGS180" s="1296"/>
      <c r="IGT180" s="1296"/>
      <c r="IGU180" s="1296"/>
      <c r="IGV180" s="1296"/>
      <c r="IGW180" s="1296"/>
      <c r="IGX180" s="1296"/>
      <c r="IGY180" s="1296"/>
      <c r="IGZ180" s="1296"/>
      <c r="IHA180" s="1296"/>
      <c r="IHB180" s="1296"/>
      <c r="IHC180" s="1296"/>
      <c r="IHD180" s="1296"/>
      <c r="IHE180" s="1296"/>
      <c r="IHF180" s="1296"/>
      <c r="IHG180" s="1296"/>
      <c r="IHH180" s="1296"/>
      <c r="IHI180" s="1296"/>
      <c r="IHJ180" s="1296"/>
      <c r="IHK180" s="1296"/>
      <c r="IHL180" s="1296"/>
      <c r="IHM180" s="1296"/>
      <c r="IHN180" s="1296"/>
      <c r="IHO180" s="1296"/>
      <c r="IHP180" s="1296"/>
      <c r="IHQ180" s="1296"/>
      <c r="IHR180" s="1296"/>
      <c r="IHS180" s="1296"/>
      <c r="IHT180" s="1296"/>
      <c r="IHU180" s="1296"/>
      <c r="IHV180" s="1296"/>
      <c r="IHW180" s="1296"/>
      <c r="IHX180" s="1296"/>
      <c r="IHY180" s="1296"/>
      <c r="IHZ180" s="1296"/>
      <c r="IIA180" s="1296"/>
      <c r="IIB180" s="1296"/>
      <c r="IIC180" s="1296"/>
      <c r="IID180" s="1296"/>
      <c r="IIE180" s="1296"/>
      <c r="IIF180" s="1296"/>
      <c r="IIG180" s="1296"/>
      <c r="IIH180" s="1296"/>
      <c r="III180" s="1296"/>
      <c r="IIJ180" s="1296"/>
      <c r="IIK180" s="1296"/>
      <c r="IIL180" s="1296"/>
      <c r="IIM180" s="1296"/>
      <c r="IIN180" s="1296"/>
      <c r="IIO180" s="1296"/>
      <c r="IIP180" s="1296"/>
      <c r="IIQ180" s="1296"/>
      <c r="IIR180" s="1296"/>
      <c r="IIS180" s="1296"/>
      <c r="IIT180" s="1296"/>
      <c r="IIU180" s="1296"/>
      <c r="IIV180" s="1296"/>
      <c r="IIW180" s="1296"/>
      <c r="IIX180" s="1296"/>
      <c r="IIY180" s="1296"/>
      <c r="IIZ180" s="1296"/>
      <c r="IJA180" s="1296"/>
      <c r="IJB180" s="1296"/>
      <c r="IJC180" s="1296"/>
      <c r="IJD180" s="1296"/>
      <c r="IJE180" s="1296"/>
      <c r="IJF180" s="1296"/>
      <c r="IJG180" s="1296"/>
      <c r="IJH180" s="1296"/>
      <c r="IJI180" s="1296"/>
      <c r="IJJ180" s="1296"/>
      <c r="IJK180" s="1296"/>
      <c r="IJL180" s="1296"/>
      <c r="IJM180" s="1296"/>
      <c r="IJN180" s="1296"/>
      <c r="IJO180" s="1296"/>
      <c r="IJP180" s="1296"/>
      <c r="IJQ180" s="1296"/>
      <c r="IJR180" s="1296"/>
      <c r="IJS180" s="1296"/>
      <c r="IJT180" s="1296"/>
      <c r="IJU180" s="1296"/>
      <c r="IJV180" s="1296"/>
      <c r="IJW180" s="1296"/>
      <c r="IJX180" s="1296"/>
      <c r="IJY180" s="1296"/>
      <c r="IJZ180" s="1296"/>
      <c r="IKA180" s="1296"/>
      <c r="IKB180" s="1296"/>
      <c r="IKC180" s="1296"/>
      <c r="IKD180" s="1296"/>
      <c r="IKE180" s="1296"/>
      <c r="IKF180" s="1296"/>
      <c r="IKG180" s="1296"/>
      <c r="IKH180" s="1296"/>
      <c r="IKI180" s="1296"/>
      <c r="IKJ180" s="1296"/>
      <c r="IKK180" s="1296"/>
      <c r="IKL180" s="1296"/>
      <c r="IKM180" s="1296"/>
      <c r="IKN180" s="1296"/>
      <c r="IKO180" s="1296"/>
      <c r="IKP180" s="1296"/>
      <c r="IKQ180" s="1296"/>
      <c r="IKR180" s="1296"/>
      <c r="IKS180" s="1296"/>
      <c r="IKT180" s="1296"/>
      <c r="IKU180" s="1296"/>
      <c r="IKV180" s="1296"/>
      <c r="IKW180" s="1296"/>
      <c r="IKX180" s="1296"/>
      <c r="IKY180" s="1296"/>
      <c r="IKZ180" s="1296"/>
      <c r="ILA180" s="1296"/>
      <c r="ILB180" s="1296"/>
      <c r="ILC180" s="1296"/>
      <c r="ILD180" s="1296"/>
      <c r="ILE180" s="1296"/>
      <c r="ILF180" s="1296"/>
      <c r="ILG180" s="1296"/>
      <c r="ILH180" s="1296"/>
      <c r="ILI180" s="1296"/>
      <c r="ILJ180" s="1296"/>
      <c r="ILK180" s="1296"/>
      <c r="ILL180" s="1296"/>
      <c r="ILM180" s="1296"/>
      <c r="ILN180" s="1296"/>
      <c r="ILO180" s="1296"/>
      <c r="ILP180" s="1296"/>
      <c r="ILQ180" s="1296"/>
      <c r="ILR180" s="1296"/>
      <c r="ILS180" s="1296"/>
      <c r="ILT180" s="1296"/>
      <c r="ILU180" s="1296"/>
      <c r="ILV180" s="1296"/>
      <c r="ILW180" s="1296"/>
      <c r="ILX180" s="1296"/>
      <c r="ILY180" s="1296"/>
      <c r="ILZ180" s="1296"/>
      <c r="IMA180" s="1296"/>
      <c r="IMB180" s="1296"/>
      <c r="IMC180" s="1296"/>
      <c r="IMD180" s="1296"/>
      <c r="IME180" s="1296"/>
      <c r="IMF180" s="1296"/>
      <c r="IMG180" s="1296"/>
      <c r="IMH180" s="1296"/>
      <c r="IMI180" s="1296"/>
      <c r="IMJ180" s="1296"/>
      <c r="IMK180" s="1296"/>
      <c r="IML180" s="1296"/>
      <c r="IMM180" s="1296"/>
      <c r="IMN180" s="1296"/>
      <c r="IMO180" s="1296"/>
      <c r="IMP180" s="1296"/>
      <c r="IMQ180" s="1296"/>
      <c r="IMR180" s="1296"/>
      <c r="IMS180" s="1296"/>
      <c r="IMT180" s="1296"/>
      <c r="IMU180" s="1296"/>
      <c r="IMV180" s="1296"/>
      <c r="IMW180" s="1296"/>
      <c r="IMX180" s="1296"/>
      <c r="IMY180" s="1296"/>
      <c r="IMZ180" s="1296"/>
      <c r="INA180" s="1296"/>
      <c r="INB180" s="1296"/>
      <c r="INC180" s="1296"/>
      <c r="IND180" s="1296"/>
      <c r="INE180" s="1296"/>
      <c r="INF180" s="1296"/>
      <c r="ING180" s="1296"/>
      <c r="INH180" s="1296"/>
      <c r="INI180" s="1296"/>
      <c r="INJ180" s="1296"/>
      <c r="INK180" s="1296"/>
      <c r="INL180" s="1296"/>
      <c r="INM180" s="1296"/>
      <c r="INN180" s="1296"/>
      <c r="INO180" s="1296"/>
      <c r="INP180" s="1296"/>
      <c r="INQ180" s="1296"/>
      <c r="INR180" s="1296"/>
      <c r="INS180" s="1296"/>
      <c r="INT180" s="1296"/>
      <c r="INU180" s="1296"/>
      <c r="INV180" s="1296"/>
      <c r="INW180" s="1296"/>
      <c r="INX180" s="1296"/>
      <c r="INY180" s="1296"/>
      <c r="INZ180" s="1296"/>
      <c r="IOA180" s="1296"/>
      <c r="IOB180" s="1296"/>
      <c r="IOC180" s="1296"/>
      <c r="IOD180" s="1296"/>
      <c r="IOE180" s="1296"/>
      <c r="IOF180" s="1296"/>
      <c r="IOG180" s="1296"/>
      <c r="IOH180" s="1296"/>
      <c r="IOI180" s="1296"/>
      <c r="IOJ180" s="1296"/>
      <c r="IOK180" s="1296"/>
      <c r="IOL180" s="1296"/>
      <c r="IOM180" s="1296"/>
      <c r="ION180" s="1296"/>
      <c r="IOO180" s="1296"/>
      <c r="IOP180" s="1296"/>
      <c r="IOQ180" s="1296"/>
      <c r="IOR180" s="1296"/>
      <c r="IOS180" s="1296"/>
      <c r="IOT180" s="1296"/>
      <c r="IOU180" s="1296"/>
      <c r="IOV180" s="1296"/>
      <c r="IOW180" s="1296"/>
      <c r="IOX180" s="1296"/>
      <c r="IOY180" s="1296"/>
      <c r="IOZ180" s="1296"/>
      <c r="IPA180" s="1296"/>
      <c r="IPB180" s="1296"/>
      <c r="IPC180" s="1296"/>
      <c r="IPD180" s="1296"/>
      <c r="IPE180" s="1296"/>
      <c r="IPF180" s="1296"/>
      <c r="IPG180" s="1296"/>
      <c r="IPH180" s="1296"/>
      <c r="IPI180" s="1296"/>
      <c r="IPJ180" s="1296"/>
      <c r="IPK180" s="1296"/>
      <c r="IPL180" s="1296"/>
      <c r="IPM180" s="1296"/>
      <c r="IPN180" s="1296"/>
      <c r="IPO180" s="1296"/>
      <c r="IPP180" s="1296"/>
      <c r="IPQ180" s="1296"/>
      <c r="IPR180" s="1296"/>
      <c r="IPS180" s="1296"/>
      <c r="IPT180" s="1296"/>
      <c r="IPU180" s="1296"/>
      <c r="IPV180" s="1296"/>
      <c r="IPW180" s="1296"/>
      <c r="IPX180" s="1296"/>
      <c r="IPY180" s="1296"/>
      <c r="IPZ180" s="1296"/>
      <c r="IQA180" s="1296"/>
      <c r="IQB180" s="1296"/>
      <c r="IQC180" s="1296"/>
      <c r="IQD180" s="1296"/>
      <c r="IQE180" s="1296"/>
      <c r="IQF180" s="1296"/>
      <c r="IQG180" s="1296"/>
      <c r="IQH180" s="1296"/>
      <c r="IQI180" s="1296"/>
      <c r="IQJ180" s="1296"/>
      <c r="IQK180" s="1296"/>
      <c r="IQL180" s="1296"/>
      <c r="IQM180" s="1296"/>
      <c r="IQN180" s="1296"/>
      <c r="IQO180" s="1296"/>
      <c r="IQP180" s="1296"/>
      <c r="IQQ180" s="1296"/>
      <c r="IQR180" s="1296"/>
      <c r="IQS180" s="1296"/>
      <c r="IQT180" s="1296"/>
      <c r="IQU180" s="1296"/>
      <c r="IQV180" s="1296"/>
      <c r="IQW180" s="1296"/>
      <c r="IQX180" s="1296"/>
      <c r="IQY180" s="1296"/>
      <c r="IQZ180" s="1296"/>
      <c r="IRA180" s="1296"/>
      <c r="IRB180" s="1296"/>
      <c r="IRC180" s="1296"/>
      <c r="IRD180" s="1296"/>
      <c r="IRE180" s="1296"/>
      <c r="IRF180" s="1296"/>
      <c r="IRG180" s="1296"/>
      <c r="IRH180" s="1296"/>
      <c r="IRI180" s="1296"/>
      <c r="IRJ180" s="1296"/>
      <c r="IRK180" s="1296"/>
      <c r="IRL180" s="1296"/>
      <c r="IRM180" s="1296"/>
      <c r="IRN180" s="1296"/>
      <c r="IRO180" s="1296"/>
      <c r="IRP180" s="1296"/>
      <c r="IRQ180" s="1296"/>
      <c r="IRR180" s="1296"/>
      <c r="IRS180" s="1296"/>
      <c r="IRT180" s="1296"/>
      <c r="IRU180" s="1296"/>
      <c r="IRV180" s="1296"/>
      <c r="IRW180" s="1296"/>
      <c r="IRX180" s="1296"/>
      <c r="IRY180" s="1296"/>
      <c r="IRZ180" s="1296"/>
      <c r="ISA180" s="1296"/>
      <c r="ISB180" s="1296"/>
      <c r="ISC180" s="1296"/>
      <c r="ISD180" s="1296"/>
      <c r="ISE180" s="1296"/>
      <c r="ISF180" s="1296"/>
      <c r="ISG180" s="1296"/>
      <c r="ISH180" s="1296"/>
      <c r="ISI180" s="1296"/>
      <c r="ISJ180" s="1296"/>
      <c r="ISK180" s="1296"/>
      <c r="ISL180" s="1296"/>
      <c r="ISM180" s="1296"/>
      <c r="ISN180" s="1296"/>
      <c r="ISO180" s="1296"/>
      <c r="ISP180" s="1296"/>
      <c r="ISQ180" s="1296"/>
      <c r="ISR180" s="1296"/>
      <c r="ISS180" s="1296"/>
      <c r="IST180" s="1296"/>
      <c r="ISU180" s="1296"/>
      <c r="ISV180" s="1296"/>
      <c r="ISW180" s="1296"/>
      <c r="ISX180" s="1296"/>
      <c r="ISY180" s="1296"/>
      <c r="ISZ180" s="1296"/>
      <c r="ITA180" s="1296"/>
      <c r="ITB180" s="1296"/>
      <c r="ITC180" s="1296"/>
      <c r="ITD180" s="1296"/>
      <c r="ITE180" s="1296"/>
      <c r="ITF180" s="1296"/>
      <c r="ITG180" s="1296"/>
      <c r="ITH180" s="1296"/>
      <c r="ITI180" s="1296"/>
      <c r="ITJ180" s="1296"/>
      <c r="ITK180" s="1296"/>
      <c r="ITL180" s="1296"/>
      <c r="ITM180" s="1296"/>
      <c r="ITN180" s="1296"/>
      <c r="ITO180" s="1296"/>
      <c r="ITP180" s="1296"/>
      <c r="ITQ180" s="1296"/>
      <c r="ITR180" s="1296"/>
      <c r="ITS180" s="1296"/>
      <c r="ITT180" s="1296"/>
      <c r="ITU180" s="1296"/>
      <c r="ITV180" s="1296"/>
      <c r="ITW180" s="1296"/>
      <c r="ITX180" s="1296"/>
      <c r="ITY180" s="1296"/>
      <c r="ITZ180" s="1296"/>
      <c r="IUA180" s="1296"/>
      <c r="IUB180" s="1296"/>
      <c r="IUC180" s="1296"/>
      <c r="IUD180" s="1296"/>
      <c r="IUE180" s="1296"/>
      <c r="IUF180" s="1296"/>
      <c r="IUG180" s="1296"/>
      <c r="IUH180" s="1296"/>
      <c r="IUI180" s="1296"/>
      <c r="IUJ180" s="1296"/>
      <c r="IUK180" s="1296"/>
      <c r="IUL180" s="1296"/>
      <c r="IUM180" s="1296"/>
      <c r="IUN180" s="1296"/>
      <c r="IUO180" s="1296"/>
      <c r="IUP180" s="1296"/>
      <c r="IUQ180" s="1296"/>
      <c r="IUR180" s="1296"/>
      <c r="IUS180" s="1296"/>
      <c r="IUT180" s="1296"/>
      <c r="IUU180" s="1296"/>
      <c r="IUV180" s="1296"/>
      <c r="IUW180" s="1296"/>
      <c r="IUX180" s="1296"/>
      <c r="IUY180" s="1296"/>
      <c r="IUZ180" s="1296"/>
      <c r="IVA180" s="1296"/>
      <c r="IVB180" s="1296"/>
      <c r="IVC180" s="1296"/>
      <c r="IVD180" s="1296"/>
      <c r="IVE180" s="1296"/>
      <c r="IVF180" s="1296"/>
      <c r="IVG180" s="1296"/>
      <c r="IVH180" s="1296"/>
      <c r="IVI180" s="1296"/>
      <c r="IVJ180" s="1296"/>
      <c r="IVK180" s="1296"/>
      <c r="IVL180" s="1296"/>
      <c r="IVM180" s="1296"/>
      <c r="IVN180" s="1296"/>
      <c r="IVO180" s="1296"/>
      <c r="IVP180" s="1296"/>
      <c r="IVQ180" s="1296"/>
      <c r="IVR180" s="1296"/>
      <c r="IVS180" s="1296"/>
      <c r="IVT180" s="1296"/>
      <c r="IVU180" s="1296"/>
      <c r="IVV180" s="1296"/>
      <c r="IVW180" s="1296"/>
      <c r="IVX180" s="1296"/>
      <c r="IVY180" s="1296"/>
      <c r="IVZ180" s="1296"/>
      <c r="IWA180" s="1296"/>
      <c r="IWB180" s="1296"/>
      <c r="IWC180" s="1296"/>
      <c r="IWD180" s="1296"/>
      <c r="IWE180" s="1296"/>
      <c r="IWF180" s="1296"/>
      <c r="IWG180" s="1296"/>
      <c r="IWH180" s="1296"/>
      <c r="IWI180" s="1296"/>
      <c r="IWJ180" s="1296"/>
      <c r="IWK180" s="1296"/>
      <c r="IWL180" s="1296"/>
      <c r="IWM180" s="1296"/>
      <c r="IWN180" s="1296"/>
      <c r="IWO180" s="1296"/>
      <c r="IWP180" s="1296"/>
      <c r="IWQ180" s="1296"/>
      <c r="IWR180" s="1296"/>
      <c r="IWS180" s="1296"/>
      <c r="IWT180" s="1296"/>
      <c r="IWU180" s="1296"/>
      <c r="IWV180" s="1296"/>
      <c r="IWW180" s="1296"/>
      <c r="IWX180" s="1296"/>
      <c r="IWY180" s="1296"/>
      <c r="IWZ180" s="1296"/>
      <c r="IXA180" s="1296"/>
      <c r="IXB180" s="1296"/>
      <c r="IXC180" s="1296"/>
      <c r="IXD180" s="1296"/>
      <c r="IXE180" s="1296"/>
      <c r="IXF180" s="1296"/>
      <c r="IXG180" s="1296"/>
      <c r="IXH180" s="1296"/>
      <c r="IXI180" s="1296"/>
      <c r="IXJ180" s="1296"/>
      <c r="IXK180" s="1296"/>
      <c r="IXL180" s="1296"/>
      <c r="IXM180" s="1296"/>
      <c r="IXN180" s="1296"/>
      <c r="IXO180" s="1296"/>
      <c r="IXP180" s="1296"/>
      <c r="IXQ180" s="1296"/>
      <c r="IXR180" s="1296"/>
      <c r="IXS180" s="1296"/>
      <c r="IXT180" s="1296"/>
      <c r="IXU180" s="1296"/>
      <c r="IXV180" s="1296"/>
      <c r="IXW180" s="1296"/>
      <c r="IXX180" s="1296"/>
      <c r="IXY180" s="1296"/>
      <c r="IXZ180" s="1296"/>
      <c r="IYA180" s="1296"/>
      <c r="IYB180" s="1296"/>
      <c r="IYC180" s="1296"/>
      <c r="IYD180" s="1296"/>
      <c r="IYE180" s="1296"/>
      <c r="IYF180" s="1296"/>
      <c r="IYG180" s="1296"/>
      <c r="IYH180" s="1296"/>
      <c r="IYI180" s="1296"/>
      <c r="IYJ180" s="1296"/>
      <c r="IYK180" s="1296"/>
      <c r="IYL180" s="1296"/>
      <c r="IYM180" s="1296"/>
      <c r="IYN180" s="1296"/>
      <c r="IYO180" s="1296"/>
      <c r="IYP180" s="1296"/>
      <c r="IYQ180" s="1296"/>
      <c r="IYR180" s="1296"/>
      <c r="IYS180" s="1296"/>
      <c r="IYT180" s="1296"/>
      <c r="IYU180" s="1296"/>
      <c r="IYV180" s="1296"/>
      <c r="IYW180" s="1296"/>
      <c r="IYX180" s="1296"/>
      <c r="IYY180" s="1296"/>
      <c r="IYZ180" s="1296"/>
      <c r="IZA180" s="1296"/>
      <c r="IZB180" s="1296"/>
      <c r="IZC180" s="1296"/>
      <c r="IZD180" s="1296"/>
      <c r="IZE180" s="1296"/>
      <c r="IZF180" s="1296"/>
      <c r="IZG180" s="1296"/>
      <c r="IZH180" s="1296"/>
      <c r="IZI180" s="1296"/>
      <c r="IZJ180" s="1296"/>
      <c r="IZK180" s="1296"/>
      <c r="IZL180" s="1296"/>
      <c r="IZM180" s="1296"/>
      <c r="IZN180" s="1296"/>
      <c r="IZO180" s="1296"/>
      <c r="IZP180" s="1296"/>
      <c r="IZQ180" s="1296"/>
      <c r="IZR180" s="1296"/>
      <c r="IZS180" s="1296"/>
      <c r="IZT180" s="1296"/>
      <c r="IZU180" s="1296"/>
      <c r="IZV180" s="1296"/>
      <c r="IZW180" s="1296"/>
      <c r="IZX180" s="1296"/>
      <c r="IZY180" s="1296"/>
      <c r="IZZ180" s="1296"/>
      <c r="JAA180" s="1296"/>
      <c r="JAB180" s="1296"/>
      <c r="JAC180" s="1296"/>
      <c r="JAD180" s="1296"/>
      <c r="JAE180" s="1296"/>
      <c r="JAF180" s="1296"/>
      <c r="JAG180" s="1296"/>
      <c r="JAH180" s="1296"/>
      <c r="JAI180" s="1296"/>
      <c r="JAJ180" s="1296"/>
      <c r="JAK180" s="1296"/>
      <c r="JAL180" s="1296"/>
      <c r="JAM180" s="1296"/>
      <c r="JAN180" s="1296"/>
      <c r="JAO180" s="1296"/>
      <c r="JAP180" s="1296"/>
      <c r="JAQ180" s="1296"/>
      <c r="JAR180" s="1296"/>
      <c r="JAS180" s="1296"/>
      <c r="JAT180" s="1296"/>
      <c r="JAU180" s="1296"/>
      <c r="JAV180" s="1296"/>
      <c r="JAW180" s="1296"/>
      <c r="JAX180" s="1296"/>
      <c r="JAY180" s="1296"/>
      <c r="JAZ180" s="1296"/>
      <c r="JBA180" s="1296"/>
      <c r="JBB180" s="1296"/>
      <c r="JBC180" s="1296"/>
      <c r="JBD180" s="1296"/>
      <c r="JBE180" s="1296"/>
      <c r="JBF180" s="1296"/>
      <c r="JBG180" s="1296"/>
      <c r="JBH180" s="1296"/>
      <c r="JBI180" s="1296"/>
      <c r="JBJ180" s="1296"/>
      <c r="JBK180" s="1296"/>
      <c r="JBL180" s="1296"/>
      <c r="JBM180" s="1296"/>
      <c r="JBN180" s="1296"/>
      <c r="JBO180" s="1296"/>
      <c r="JBP180" s="1296"/>
      <c r="JBQ180" s="1296"/>
      <c r="JBR180" s="1296"/>
      <c r="JBS180" s="1296"/>
      <c r="JBT180" s="1296"/>
      <c r="JBU180" s="1296"/>
      <c r="JBV180" s="1296"/>
      <c r="JBW180" s="1296"/>
      <c r="JBX180" s="1296"/>
      <c r="JBY180" s="1296"/>
      <c r="JBZ180" s="1296"/>
      <c r="JCA180" s="1296"/>
      <c r="JCB180" s="1296"/>
      <c r="JCC180" s="1296"/>
      <c r="JCD180" s="1296"/>
      <c r="JCE180" s="1296"/>
      <c r="JCF180" s="1296"/>
      <c r="JCG180" s="1296"/>
      <c r="JCH180" s="1296"/>
      <c r="JCI180" s="1296"/>
      <c r="JCJ180" s="1296"/>
      <c r="JCK180" s="1296"/>
      <c r="JCL180" s="1296"/>
      <c r="JCM180" s="1296"/>
      <c r="JCN180" s="1296"/>
      <c r="JCO180" s="1296"/>
      <c r="JCP180" s="1296"/>
      <c r="JCQ180" s="1296"/>
      <c r="JCR180" s="1296"/>
      <c r="JCS180" s="1296"/>
      <c r="JCT180" s="1296"/>
      <c r="JCU180" s="1296"/>
      <c r="JCV180" s="1296"/>
      <c r="JCW180" s="1296"/>
      <c r="JCX180" s="1296"/>
      <c r="JCY180" s="1296"/>
      <c r="JCZ180" s="1296"/>
      <c r="JDA180" s="1296"/>
      <c r="JDB180" s="1296"/>
      <c r="JDC180" s="1296"/>
      <c r="JDD180" s="1296"/>
      <c r="JDE180" s="1296"/>
      <c r="JDF180" s="1296"/>
      <c r="JDG180" s="1296"/>
      <c r="JDH180" s="1296"/>
      <c r="JDI180" s="1296"/>
      <c r="JDJ180" s="1296"/>
      <c r="JDK180" s="1296"/>
      <c r="JDL180" s="1296"/>
      <c r="JDM180" s="1296"/>
      <c r="JDN180" s="1296"/>
      <c r="JDO180" s="1296"/>
      <c r="JDP180" s="1296"/>
      <c r="JDQ180" s="1296"/>
      <c r="JDR180" s="1296"/>
      <c r="JDS180" s="1296"/>
      <c r="JDT180" s="1296"/>
      <c r="JDU180" s="1296"/>
      <c r="JDV180" s="1296"/>
      <c r="JDW180" s="1296"/>
      <c r="JDX180" s="1296"/>
      <c r="JDY180" s="1296"/>
      <c r="JDZ180" s="1296"/>
      <c r="JEA180" s="1296"/>
      <c r="JEB180" s="1296"/>
      <c r="JEC180" s="1296"/>
      <c r="JED180" s="1296"/>
      <c r="JEE180" s="1296"/>
      <c r="JEF180" s="1296"/>
      <c r="JEG180" s="1296"/>
      <c r="JEH180" s="1296"/>
      <c r="JEI180" s="1296"/>
      <c r="JEJ180" s="1296"/>
      <c r="JEK180" s="1296"/>
      <c r="JEL180" s="1296"/>
      <c r="JEM180" s="1296"/>
      <c r="JEN180" s="1296"/>
      <c r="JEO180" s="1296"/>
      <c r="JEP180" s="1296"/>
      <c r="JEQ180" s="1296"/>
      <c r="JER180" s="1296"/>
      <c r="JES180" s="1296"/>
      <c r="JET180" s="1296"/>
      <c r="JEU180" s="1296"/>
      <c r="JEV180" s="1296"/>
      <c r="JEW180" s="1296"/>
      <c r="JEX180" s="1296"/>
      <c r="JEY180" s="1296"/>
      <c r="JEZ180" s="1296"/>
      <c r="JFA180" s="1296"/>
      <c r="JFB180" s="1296"/>
      <c r="JFC180" s="1296"/>
      <c r="JFD180" s="1296"/>
      <c r="JFE180" s="1296"/>
      <c r="JFF180" s="1296"/>
      <c r="JFG180" s="1296"/>
      <c r="JFH180" s="1296"/>
      <c r="JFI180" s="1296"/>
      <c r="JFJ180" s="1296"/>
      <c r="JFK180" s="1296"/>
      <c r="JFL180" s="1296"/>
      <c r="JFM180" s="1296"/>
      <c r="JFN180" s="1296"/>
      <c r="JFO180" s="1296"/>
      <c r="JFP180" s="1296"/>
      <c r="JFQ180" s="1296"/>
      <c r="JFR180" s="1296"/>
      <c r="JFS180" s="1296"/>
      <c r="JFT180" s="1296"/>
      <c r="JFU180" s="1296"/>
      <c r="JFV180" s="1296"/>
      <c r="JFW180" s="1296"/>
      <c r="JFX180" s="1296"/>
      <c r="JFY180" s="1296"/>
      <c r="JFZ180" s="1296"/>
      <c r="JGA180" s="1296"/>
      <c r="JGB180" s="1296"/>
      <c r="JGC180" s="1296"/>
      <c r="JGD180" s="1296"/>
      <c r="JGE180" s="1296"/>
      <c r="JGF180" s="1296"/>
      <c r="JGG180" s="1296"/>
      <c r="JGH180" s="1296"/>
      <c r="JGI180" s="1296"/>
      <c r="JGJ180" s="1296"/>
      <c r="JGK180" s="1296"/>
      <c r="JGL180" s="1296"/>
      <c r="JGM180" s="1296"/>
      <c r="JGN180" s="1296"/>
      <c r="JGO180" s="1296"/>
      <c r="JGP180" s="1296"/>
      <c r="JGQ180" s="1296"/>
      <c r="JGR180" s="1296"/>
      <c r="JGS180" s="1296"/>
      <c r="JGT180" s="1296"/>
      <c r="JGU180" s="1296"/>
      <c r="JGV180" s="1296"/>
      <c r="JGW180" s="1296"/>
      <c r="JGX180" s="1296"/>
      <c r="JGY180" s="1296"/>
      <c r="JGZ180" s="1296"/>
      <c r="JHA180" s="1296"/>
      <c r="JHB180" s="1296"/>
      <c r="JHC180" s="1296"/>
      <c r="JHD180" s="1296"/>
      <c r="JHE180" s="1296"/>
      <c r="JHF180" s="1296"/>
      <c r="JHG180" s="1296"/>
      <c r="JHH180" s="1296"/>
      <c r="JHI180" s="1296"/>
      <c r="JHJ180" s="1296"/>
      <c r="JHK180" s="1296"/>
      <c r="JHL180" s="1296"/>
      <c r="JHM180" s="1296"/>
      <c r="JHN180" s="1296"/>
      <c r="JHO180" s="1296"/>
      <c r="JHP180" s="1296"/>
      <c r="JHQ180" s="1296"/>
      <c r="JHR180" s="1296"/>
      <c r="JHS180" s="1296"/>
      <c r="JHT180" s="1296"/>
      <c r="JHU180" s="1296"/>
      <c r="JHV180" s="1296"/>
      <c r="JHW180" s="1296"/>
      <c r="JHX180" s="1296"/>
      <c r="JHY180" s="1296"/>
      <c r="JHZ180" s="1296"/>
      <c r="JIA180" s="1296"/>
      <c r="JIB180" s="1296"/>
      <c r="JIC180" s="1296"/>
      <c r="JID180" s="1296"/>
      <c r="JIE180" s="1296"/>
      <c r="JIF180" s="1296"/>
      <c r="JIG180" s="1296"/>
      <c r="JIH180" s="1296"/>
      <c r="JII180" s="1296"/>
      <c r="JIJ180" s="1296"/>
      <c r="JIK180" s="1296"/>
      <c r="JIL180" s="1296"/>
      <c r="JIM180" s="1296"/>
      <c r="JIN180" s="1296"/>
      <c r="JIO180" s="1296"/>
      <c r="JIP180" s="1296"/>
      <c r="JIQ180" s="1296"/>
      <c r="JIR180" s="1296"/>
      <c r="JIS180" s="1296"/>
      <c r="JIT180" s="1296"/>
      <c r="JIU180" s="1296"/>
      <c r="JIV180" s="1296"/>
      <c r="JIW180" s="1296"/>
      <c r="JIX180" s="1296"/>
      <c r="JIY180" s="1296"/>
      <c r="JIZ180" s="1296"/>
      <c r="JJA180" s="1296"/>
      <c r="JJB180" s="1296"/>
      <c r="JJC180" s="1296"/>
      <c r="JJD180" s="1296"/>
      <c r="JJE180" s="1296"/>
      <c r="JJF180" s="1296"/>
      <c r="JJG180" s="1296"/>
      <c r="JJH180" s="1296"/>
      <c r="JJI180" s="1296"/>
      <c r="JJJ180" s="1296"/>
      <c r="JJK180" s="1296"/>
      <c r="JJL180" s="1296"/>
      <c r="JJM180" s="1296"/>
      <c r="JJN180" s="1296"/>
      <c r="JJO180" s="1296"/>
      <c r="JJP180" s="1296"/>
      <c r="JJQ180" s="1296"/>
      <c r="JJR180" s="1296"/>
      <c r="JJS180" s="1296"/>
      <c r="JJT180" s="1296"/>
      <c r="JJU180" s="1296"/>
      <c r="JJV180" s="1296"/>
      <c r="JJW180" s="1296"/>
      <c r="JJX180" s="1296"/>
      <c r="JJY180" s="1296"/>
      <c r="JJZ180" s="1296"/>
      <c r="JKA180" s="1296"/>
      <c r="JKB180" s="1296"/>
      <c r="JKC180" s="1296"/>
      <c r="JKD180" s="1296"/>
      <c r="JKE180" s="1296"/>
      <c r="JKF180" s="1296"/>
      <c r="JKG180" s="1296"/>
      <c r="JKH180" s="1296"/>
      <c r="JKI180" s="1296"/>
      <c r="JKJ180" s="1296"/>
      <c r="JKK180" s="1296"/>
      <c r="JKL180" s="1296"/>
      <c r="JKM180" s="1296"/>
      <c r="JKN180" s="1296"/>
      <c r="JKO180" s="1296"/>
      <c r="JKP180" s="1296"/>
      <c r="JKQ180" s="1296"/>
      <c r="JKR180" s="1296"/>
      <c r="JKS180" s="1296"/>
      <c r="JKT180" s="1296"/>
      <c r="JKU180" s="1296"/>
      <c r="JKV180" s="1296"/>
      <c r="JKW180" s="1296"/>
      <c r="JKX180" s="1296"/>
      <c r="JKY180" s="1296"/>
      <c r="JKZ180" s="1296"/>
      <c r="JLA180" s="1296"/>
      <c r="JLB180" s="1296"/>
      <c r="JLC180" s="1296"/>
      <c r="JLD180" s="1296"/>
      <c r="JLE180" s="1296"/>
      <c r="JLF180" s="1296"/>
      <c r="JLG180" s="1296"/>
      <c r="JLH180" s="1296"/>
      <c r="JLI180" s="1296"/>
      <c r="JLJ180" s="1296"/>
      <c r="JLK180" s="1296"/>
      <c r="JLL180" s="1296"/>
      <c r="JLM180" s="1296"/>
      <c r="JLN180" s="1296"/>
      <c r="JLO180" s="1296"/>
      <c r="JLP180" s="1296"/>
      <c r="JLQ180" s="1296"/>
      <c r="JLR180" s="1296"/>
      <c r="JLS180" s="1296"/>
      <c r="JLT180" s="1296"/>
      <c r="JLU180" s="1296"/>
      <c r="JLV180" s="1296"/>
      <c r="JLW180" s="1296"/>
      <c r="JLX180" s="1296"/>
      <c r="JLY180" s="1296"/>
      <c r="JLZ180" s="1296"/>
      <c r="JMA180" s="1296"/>
      <c r="JMB180" s="1296"/>
      <c r="JMC180" s="1296"/>
      <c r="JMD180" s="1296"/>
      <c r="JME180" s="1296"/>
      <c r="JMF180" s="1296"/>
      <c r="JMG180" s="1296"/>
      <c r="JMH180" s="1296"/>
      <c r="JMI180" s="1296"/>
      <c r="JMJ180" s="1296"/>
      <c r="JMK180" s="1296"/>
      <c r="JML180" s="1296"/>
      <c r="JMM180" s="1296"/>
      <c r="JMN180" s="1296"/>
      <c r="JMO180" s="1296"/>
      <c r="JMP180" s="1296"/>
      <c r="JMQ180" s="1296"/>
      <c r="JMR180" s="1296"/>
      <c r="JMS180" s="1296"/>
      <c r="JMT180" s="1296"/>
      <c r="JMU180" s="1296"/>
      <c r="JMV180" s="1296"/>
      <c r="JMW180" s="1296"/>
      <c r="JMX180" s="1296"/>
      <c r="JMY180" s="1296"/>
      <c r="JMZ180" s="1296"/>
      <c r="JNA180" s="1296"/>
      <c r="JNB180" s="1296"/>
      <c r="JNC180" s="1296"/>
      <c r="JND180" s="1296"/>
      <c r="JNE180" s="1296"/>
      <c r="JNF180" s="1296"/>
      <c r="JNG180" s="1296"/>
      <c r="JNH180" s="1296"/>
      <c r="JNI180" s="1296"/>
      <c r="JNJ180" s="1296"/>
      <c r="JNK180" s="1296"/>
      <c r="JNL180" s="1296"/>
      <c r="JNM180" s="1296"/>
      <c r="JNN180" s="1296"/>
      <c r="JNO180" s="1296"/>
      <c r="JNP180" s="1296"/>
      <c r="JNQ180" s="1296"/>
      <c r="JNR180" s="1296"/>
      <c r="JNS180" s="1296"/>
      <c r="JNT180" s="1296"/>
      <c r="JNU180" s="1296"/>
      <c r="JNV180" s="1296"/>
      <c r="JNW180" s="1296"/>
      <c r="JNX180" s="1296"/>
      <c r="JNY180" s="1296"/>
      <c r="JNZ180" s="1296"/>
      <c r="JOA180" s="1296"/>
      <c r="JOB180" s="1296"/>
      <c r="JOC180" s="1296"/>
      <c r="JOD180" s="1296"/>
      <c r="JOE180" s="1296"/>
      <c r="JOF180" s="1296"/>
      <c r="JOG180" s="1296"/>
      <c r="JOH180" s="1296"/>
      <c r="JOI180" s="1296"/>
      <c r="JOJ180" s="1296"/>
      <c r="JOK180" s="1296"/>
      <c r="JOL180" s="1296"/>
      <c r="JOM180" s="1296"/>
      <c r="JON180" s="1296"/>
      <c r="JOO180" s="1296"/>
      <c r="JOP180" s="1296"/>
      <c r="JOQ180" s="1296"/>
      <c r="JOR180" s="1296"/>
      <c r="JOS180" s="1296"/>
      <c r="JOT180" s="1296"/>
      <c r="JOU180" s="1296"/>
      <c r="JOV180" s="1296"/>
      <c r="JOW180" s="1296"/>
      <c r="JOX180" s="1296"/>
      <c r="JOY180" s="1296"/>
      <c r="JOZ180" s="1296"/>
      <c r="JPA180" s="1296"/>
      <c r="JPB180" s="1296"/>
      <c r="JPC180" s="1296"/>
      <c r="JPD180" s="1296"/>
      <c r="JPE180" s="1296"/>
      <c r="JPF180" s="1296"/>
      <c r="JPG180" s="1296"/>
      <c r="JPH180" s="1296"/>
      <c r="JPI180" s="1296"/>
      <c r="JPJ180" s="1296"/>
      <c r="JPK180" s="1296"/>
      <c r="JPL180" s="1296"/>
      <c r="JPM180" s="1296"/>
      <c r="JPN180" s="1296"/>
      <c r="JPO180" s="1296"/>
      <c r="JPP180" s="1296"/>
      <c r="JPQ180" s="1296"/>
      <c r="JPR180" s="1296"/>
      <c r="JPS180" s="1296"/>
      <c r="JPT180" s="1296"/>
      <c r="JPU180" s="1296"/>
      <c r="JPV180" s="1296"/>
      <c r="JPW180" s="1296"/>
      <c r="JPX180" s="1296"/>
      <c r="JPY180" s="1296"/>
      <c r="JPZ180" s="1296"/>
      <c r="JQA180" s="1296"/>
      <c r="JQB180" s="1296"/>
      <c r="JQC180" s="1296"/>
      <c r="JQD180" s="1296"/>
      <c r="JQE180" s="1296"/>
      <c r="JQF180" s="1296"/>
      <c r="JQG180" s="1296"/>
      <c r="JQH180" s="1296"/>
      <c r="JQI180" s="1296"/>
      <c r="JQJ180" s="1296"/>
      <c r="JQK180" s="1296"/>
      <c r="JQL180" s="1296"/>
      <c r="JQM180" s="1296"/>
      <c r="JQN180" s="1296"/>
      <c r="JQO180" s="1296"/>
      <c r="JQP180" s="1296"/>
      <c r="JQQ180" s="1296"/>
      <c r="JQR180" s="1296"/>
      <c r="JQS180" s="1296"/>
      <c r="JQT180" s="1296"/>
      <c r="JQU180" s="1296"/>
      <c r="JQV180" s="1296"/>
      <c r="JQW180" s="1296"/>
      <c r="JQX180" s="1296"/>
      <c r="JQY180" s="1296"/>
      <c r="JQZ180" s="1296"/>
      <c r="JRA180" s="1296"/>
      <c r="JRB180" s="1296"/>
      <c r="JRC180" s="1296"/>
      <c r="JRD180" s="1296"/>
      <c r="JRE180" s="1296"/>
      <c r="JRF180" s="1296"/>
      <c r="JRG180" s="1296"/>
      <c r="JRH180" s="1296"/>
      <c r="JRI180" s="1296"/>
      <c r="JRJ180" s="1296"/>
      <c r="JRK180" s="1296"/>
      <c r="JRL180" s="1296"/>
      <c r="JRM180" s="1296"/>
      <c r="JRN180" s="1296"/>
      <c r="JRO180" s="1296"/>
      <c r="JRP180" s="1296"/>
      <c r="JRQ180" s="1296"/>
      <c r="JRR180" s="1296"/>
      <c r="JRS180" s="1296"/>
      <c r="JRT180" s="1296"/>
      <c r="JRU180" s="1296"/>
      <c r="JRV180" s="1296"/>
      <c r="JRW180" s="1296"/>
      <c r="JRX180" s="1296"/>
      <c r="JRY180" s="1296"/>
      <c r="JRZ180" s="1296"/>
      <c r="JSA180" s="1296"/>
      <c r="JSB180" s="1296"/>
      <c r="JSC180" s="1296"/>
      <c r="JSD180" s="1296"/>
      <c r="JSE180" s="1296"/>
      <c r="JSF180" s="1296"/>
      <c r="JSG180" s="1296"/>
      <c r="JSH180" s="1296"/>
      <c r="JSI180" s="1296"/>
      <c r="JSJ180" s="1296"/>
      <c r="JSK180" s="1296"/>
      <c r="JSL180" s="1296"/>
      <c r="JSM180" s="1296"/>
      <c r="JSN180" s="1296"/>
      <c r="JSO180" s="1296"/>
      <c r="JSP180" s="1296"/>
      <c r="JSQ180" s="1296"/>
      <c r="JSR180" s="1296"/>
      <c r="JSS180" s="1296"/>
      <c r="JST180" s="1296"/>
      <c r="JSU180" s="1296"/>
      <c r="JSV180" s="1296"/>
      <c r="JSW180" s="1296"/>
      <c r="JSX180" s="1296"/>
      <c r="JSY180" s="1296"/>
      <c r="JSZ180" s="1296"/>
      <c r="JTA180" s="1296"/>
      <c r="JTB180" s="1296"/>
      <c r="JTC180" s="1296"/>
      <c r="JTD180" s="1296"/>
      <c r="JTE180" s="1296"/>
      <c r="JTF180" s="1296"/>
      <c r="JTG180" s="1296"/>
      <c r="JTH180" s="1296"/>
      <c r="JTI180" s="1296"/>
      <c r="JTJ180" s="1296"/>
      <c r="JTK180" s="1296"/>
      <c r="JTL180" s="1296"/>
      <c r="JTM180" s="1296"/>
      <c r="JTN180" s="1296"/>
      <c r="JTO180" s="1296"/>
      <c r="JTP180" s="1296"/>
      <c r="JTQ180" s="1296"/>
      <c r="JTR180" s="1296"/>
      <c r="JTS180" s="1296"/>
      <c r="JTT180" s="1296"/>
      <c r="JTU180" s="1296"/>
      <c r="JTV180" s="1296"/>
      <c r="JTW180" s="1296"/>
      <c r="JTX180" s="1296"/>
      <c r="JTY180" s="1296"/>
      <c r="JTZ180" s="1296"/>
      <c r="JUA180" s="1296"/>
      <c r="JUB180" s="1296"/>
      <c r="JUC180" s="1296"/>
      <c r="JUD180" s="1296"/>
      <c r="JUE180" s="1296"/>
      <c r="JUF180" s="1296"/>
      <c r="JUG180" s="1296"/>
      <c r="JUH180" s="1296"/>
      <c r="JUI180" s="1296"/>
      <c r="JUJ180" s="1296"/>
      <c r="JUK180" s="1296"/>
      <c r="JUL180" s="1296"/>
      <c r="JUM180" s="1296"/>
      <c r="JUN180" s="1296"/>
      <c r="JUO180" s="1296"/>
      <c r="JUP180" s="1296"/>
      <c r="JUQ180" s="1296"/>
      <c r="JUR180" s="1296"/>
      <c r="JUS180" s="1296"/>
      <c r="JUT180" s="1296"/>
      <c r="JUU180" s="1296"/>
      <c r="JUV180" s="1296"/>
      <c r="JUW180" s="1296"/>
      <c r="JUX180" s="1296"/>
      <c r="JUY180" s="1296"/>
      <c r="JUZ180" s="1296"/>
      <c r="JVA180" s="1296"/>
      <c r="JVB180" s="1296"/>
      <c r="JVC180" s="1296"/>
      <c r="JVD180" s="1296"/>
      <c r="JVE180" s="1296"/>
      <c r="JVF180" s="1296"/>
      <c r="JVG180" s="1296"/>
      <c r="JVH180" s="1296"/>
      <c r="JVI180" s="1296"/>
      <c r="JVJ180" s="1296"/>
      <c r="JVK180" s="1296"/>
      <c r="JVL180" s="1296"/>
      <c r="JVM180" s="1296"/>
      <c r="JVN180" s="1296"/>
      <c r="JVO180" s="1296"/>
      <c r="JVP180" s="1296"/>
      <c r="JVQ180" s="1296"/>
      <c r="JVR180" s="1296"/>
      <c r="JVS180" s="1296"/>
      <c r="JVT180" s="1296"/>
      <c r="JVU180" s="1296"/>
      <c r="JVV180" s="1296"/>
      <c r="JVW180" s="1296"/>
      <c r="JVX180" s="1296"/>
      <c r="JVY180" s="1296"/>
      <c r="JVZ180" s="1296"/>
      <c r="JWA180" s="1296"/>
      <c r="JWB180" s="1296"/>
      <c r="JWC180" s="1296"/>
      <c r="JWD180" s="1296"/>
      <c r="JWE180" s="1296"/>
      <c r="JWF180" s="1296"/>
      <c r="JWG180" s="1296"/>
      <c r="JWH180" s="1296"/>
      <c r="JWI180" s="1296"/>
      <c r="JWJ180" s="1296"/>
      <c r="JWK180" s="1296"/>
      <c r="JWL180" s="1296"/>
      <c r="JWM180" s="1296"/>
      <c r="JWN180" s="1296"/>
      <c r="JWO180" s="1296"/>
      <c r="JWP180" s="1296"/>
      <c r="JWQ180" s="1296"/>
      <c r="JWR180" s="1296"/>
      <c r="JWS180" s="1296"/>
      <c r="JWT180" s="1296"/>
      <c r="JWU180" s="1296"/>
      <c r="JWV180" s="1296"/>
      <c r="JWW180" s="1296"/>
      <c r="JWX180" s="1296"/>
      <c r="JWY180" s="1296"/>
      <c r="JWZ180" s="1296"/>
      <c r="JXA180" s="1296"/>
      <c r="JXB180" s="1296"/>
      <c r="JXC180" s="1296"/>
      <c r="JXD180" s="1296"/>
      <c r="JXE180" s="1296"/>
      <c r="JXF180" s="1296"/>
      <c r="JXG180" s="1296"/>
      <c r="JXH180" s="1296"/>
      <c r="JXI180" s="1296"/>
      <c r="JXJ180" s="1296"/>
      <c r="JXK180" s="1296"/>
      <c r="JXL180" s="1296"/>
      <c r="JXM180" s="1296"/>
      <c r="JXN180" s="1296"/>
      <c r="JXO180" s="1296"/>
      <c r="JXP180" s="1296"/>
      <c r="JXQ180" s="1296"/>
      <c r="JXR180" s="1296"/>
      <c r="JXS180" s="1296"/>
      <c r="JXT180" s="1296"/>
      <c r="JXU180" s="1296"/>
      <c r="JXV180" s="1296"/>
      <c r="JXW180" s="1296"/>
      <c r="JXX180" s="1296"/>
      <c r="JXY180" s="1296"/>
      <c r="JXZ180" s="1296"/>
      <c r="JYA180" s="1296"/>
      <c r="JYB180" s="1296"/>
      <c r="JYC180" s="1296"/>
      <c r="JYD180" s="1296"/>
      <c r="JYE180" s="1296"/>
      <c r="JYF180" s="1296"/>
      <c r="JYG180" s="1296"/>
      <c r="JYH180" s="1296"/>
      <c r="JYI180" s="1296"/>
      <c r="JYJ180" s="1296"/>
      <c r="JYK180" s="1296"/>
      <c r="JYL180" s="1296"/>
      <c r="JYM180" s="1296"/>
      <c r="JYN180" s="1296"/>
      <c r="JYO180" s="1296"/>
      <c r="JYP180" s="1296"/>
      <c r="JYQ180" s="1296"/>
      <c r="JYR180" s="1296"/>
      <c r="JYS180" s="1296"/>
      <c r="JYT180" s="1296"/>
      <c r="JYU180" s="1296"/>
      <c r="JYV180" s="1296"/>
      <c r="JYW180" s="1296"/>
      <c r="JYX180" s="1296"/>
      <c r="JYY180" s="1296"/>
      <c r="JYZ180" s="1296"/>
      <c r="JZA180" s="1296"/>
      <c r="JZB180" s="1296"/>
      <c r="JZC180" s="1296"/>
      <c r="JZD180" s="1296"/>
      <c r="JZE180" s="1296"/>
      <c r="JZF180" s="1296"/>
      <c r="JZG180" s="1296"/>
      <c r="JZH180" s="1296"/>
      <c r="JZI180" s="1296"/>
      <c r="JZJ180" s="1296"/>
      <c r="JZK180" s="1296"/>
      <c r="JZL180" s="1296"/>
      <c r="JZM180" s="1296"/>
      <c r="JZN180" s="1296"/>
      <c r="JZO180" s="1296"/>
      <c r="JZP180" s="1296"/>
      <c r="JZQ180" s="1296"/>
      <c r="JZR180" s="1296"/>
      <c r="JZS180" s="1296"/>
      <c r="JZT180" s="1296"/>
      <c r="JZU180" s="1296"/>
      <c r="JZV180" s="1296"/>
      <c r="JZW180" s="1296"/>
      <c r="JZX180" s="1296"/>
      <c r="JZY180" s="1296"/>
      <c r="JZZ180" s="1296"/>
      <c r="KAA180" s="1296"/>
      <c r="KAB180" s="1296"/>
      <c r="KAC180" s="1296"/>
      <c r="KAD180" s="1296"/>
      <c r="KAE180" s="1296"/>
      <c r="KAF180" s="1296"/>
      <c r="KAG180" s="1296"/>
      <c r="KAH180" s="1296"/>
      <c r="KAI180" s="1296"/>
      <c r="KAJ180" s="1296"/>
      <c r="KAK180" s="1296"/>
      <c r="KAL180" s="1296"/>
      <c r="KAM180" s="1296"/>
      <c r="KAN180" s="1296"/>
      <c r="KAO180" s="1296"/>
      <c r="KAP180" s="1296"/>
      <c r="KAQ180" s="1296"/>
      <c r="KAR180" s="1296"/>
      <c r="KAS180" s="1296"/>
      <c r="KAT180" s="1296"/>
      <c r="KAU180" s="1296"/>
      <c r="KAV180" s="1296"/>
      <c r="KAW180" s="1296"/>
      <c r="KAX180" s="1296"/>
      <c r="KAY180" s="1296"/>
      <c r="KAZ180" s="1296"/>
      <c r="KBA180" s="1296"/>
      <c r="KBB180" s="1296"/>
      <c r="KBC180" s="1296"/>
      <c r="KBD180" s="1296"/>
      <c r="KBE180" s="1296"/>
      <c r="KBF180" s="1296"/>
      <c r="KBG180" s="1296"/>
      <c r="KBH180" s="1296"/>
      <c r="KBI180" s="1296"/>
      <c r="KBJ180" s="1296"/>
      <c r="KBK180" s="1296"/>
      <c r="KBL180" s="1296"/>
      <c r="KBM180" s="1296"/>
      <c r="KBN180" s="1296"/>
      <c r="KBO180" s="1296"/>
      <c r="KBP180" s="1296"/>
      <c r="KBQ180" s="1296"/>
      <c r="KBR180" s="1296"/>
      <c r="KBS180" s="1296"/>
      <c r="KBT180" s="1296"/>
      <c r="KBU180" s="1296"/>
      <c r="KBV180" s="1296"/>
      <c r="KBW180" s="1296"/>
      <c r="KBX180" s="1296"/>
      <c r="KBY180" s="1296"/>
      <c r="KBZ180" s="1296"/>
      <c r="KCA180" s="1296"/>
      <c r="KCB180" s="1296"/>
      <c r="KCC180" s="1296"/>
      <c r="KCD180" s="1296"/>
      <c r="KCE180" s="1296"/>
      <c r="KCF180" s="1296"/>
      <c r="KCG180" s="1296"/>
      <c r="KCH180" s="1296"/>
      <c r="KCI180" s="1296"/>
      <c r="KCJ180" s="1296"/>
      <c r="KCK180" s="1296"/>
      <c r="KCL180" s="1296"/>
      <c r="KCM180" s="1296"/>
      <c r="KCN180" s="1296"/>
      <c r="KCO180" s="1296"/>
      <c r="KCP180" s="1296"/>
      <c r="KCQ180" s="1296"/>
      <c r="KCR180" s="1296"/>
      <c r="KCS180" s="1296"/>
      <c r="KCT180" s="1296"/>
      <c r="KCU180" s="1296"/>
      <c r="KCV180" s="1296"/>
      <c r="KCW180" s="1296"/>
      <c r="KCX180" s="1296"/>
      <c r="KCY180" s="1296"/>
      <c r="KCZ180" s="1296"/>
      <c r="KDA180" s="1296"/>
      <c r="KDB180" s="1296"/>
      <c r="KDC180" s="1296"/>
      <c r="KDD180" s="1296"/>
      <c r="KDE180" s="1296"/>
      <c r="KDF180" s="1296"/>
      <c r="KDG180" s="1296"/>
      <c r="KDH180" s="1296"/>
      <c r="KDI180" s="1296"/>
      <c r="KDJ180" s="1296"/>
      <c r="KDK180" s="1296"/>
      <c r="KDL180" s="1296"/>
      <c r="KDM180" s="1296"/>
      <c r="KDN180" s="1296"/>
      <c r="KDO180" s="1296"/>
      <c r="KDP180" s="1296"/>
      <c r="KDQ180" s="1296"/>
      <c r="KDR180" s="1296"/>
      <c r="KDS180" s="1296"/>
      <c r="KDT180" s="1296"/>
      <c r="KDU180" s="1296"/>
      <c r="KDV180" s="1296"/>
      <c r="KDW180" s="1296"/>
      <c r="KDX180" s="1296"/>
      <c r="KDY180" s="1296"/>
      <c r="KDZ180" s="1296"/>
      <c r="KEA180" s="1296"/>
      <c r="KEB180" s="1296"/>
      <c r="KEC180" s="1296"/>
      <c r="KED180" s="1296"/>
      <c r="KEE180" s="1296"/>
      <c r="KEF180" s="1296"/>
      <c r="KEG180" s="1296"/>
      <c r="KEH180" s="1296"/>
      <c r="KEI180" s="1296"/>
      <c r="KEJ180" s="1296"/>
      <c r="KEK180" s="1296"/>
      <c r="KEL180" s="1296"/>
      <c r="KEM180" s="1296"/>
      <c r="KEN180" s="1296"/>
      <c r="KEO180" s="1296"/>
      <c r="KEP180" s="1296"/>
      <c r="KEQ180" s="1296"/>
      <c r="KER180" s="1296"/>
      <c r="KES180" s="1296"/>
      <c r="KET180" s="1296"/>
      <c r="KEU180" s="1296"/>
      <c r="KEV180" s="1296"/>
      <c r="KEW180" s="1296"/>
      <c r="KEX180" s="1296"/>
      <c r="KEY180" s="1296"/>
      <c r="KEZ180" s="1296"/>
      <c r="KFA180" s="1296"/>
      <c r="KFB180" s="1296"/>
      <c r="KFC180" s="1296"/>
      <c r="KFD180" s="1296"/>
      <c r="KFE180" s="1296"/>
      <c r="KFF180" s="1296"/>
      <c r="KFG180" s="1296"/>
      <c r="KFH180" s="1296"/>
      <c r="KFI180" s="1296"/>
      <c r="KFJ180" s="1296"/>
      <c r="KFK180" s="1296"/>
      <c r="KFL180" s="1296"/>
      <c r="KFM180" s="1296"/>
      <c r="KFN180" s="1296"/>
      <c r="KFO180" s="1296"/>
      <c r="KFP180" s="1296"/>
      <c r="KFQ180" s="1296"/>
      <c r="KFR180" s="1296"/>
      <c r="KFS180" s="1296"/>
      <c r="KFT180" s="1296"/>
      <c r="KFU180" s="1296"/>
      <c r="KFV180" s="1296"/>
      <c r="KFW180" s="1296"/>
      <c r="KFX180" s="1296"/>
      <c r="KFY180" s="1296"/>
      <c r="KFZ180" s="1296"/>
      <c r="KGA180" s="1296"/>
      <c r="KGB180" s="1296"/>
      <c r="KGC180" s="1296"/>
      <c r="KGD180" s="1296"/>
      <c r="KGE180" s="1296"/>
      <c r="KGF180" s="1296"/>
      <c r="KGG180" s="1296"/>
      <c r="KGH180" s="1296"/>
      <c r="KGI180" s="1296"/>
      <c r="KGJ180" s="1296"/>
      <c r="KGK180" s="1296"/>
      <c r="KGL180" s="1296"/>
      <c r="KGM180" s="1296"/>
      <c r="KGN180" s="1296"/>
      <c r="KGO180" s="1296"/>
      <c r="KGP180" s="1296"/>
      <c r="KGQ180" s="1296"/>
      <c r="KGR180" s="1296"/>
      <c r="KGS180" s="1296"/>
      <c r="KGT180" s="1296"/>
      <c r="KGU180" s="1296"/>
      <c r="KGV180" s="1296"/>
      <c r="KGW180" s="1296"/>
      <c r="KGX180" s="1296"/>
      <c r="KGY180" s="1296"/>
      <c r="KGZ180" s="1296"/>
      <c r="KHA180" s="1296"/>
      <c r="KHB180" s="1296"/>
      <c r="KHC180" s="1296"/>
      <c r="KHD180" s="1296"/>
      <c r="KHE180" s="1296"/>
      <c r="KHF180" s="1296"/>
      <c r="KHG180" s="1296"/>
      <c r="KHH180" s="1296"/>
      <c r="KHI180" s="1296"/>
      <c r="KHJ180" s="1296"/>
      <c r="KHK180" s="1296"/>
      <c r="KHL180" s="1296"/>
      <c r="KHM180" s="1296"/>
      <c r="KHN180" s="1296"/>
      <c r="KHO180" s="1296"/>
      <c r="KHP180" s="1296"/>
      <c r="KHQ180" s="1296"/>
      <c r="KHR180" s="1296"/>
      <c r="KHS180" s="1296"/>
      <c r="KHT180" s="1296"/>
      <c r="KHU180" s="1296"/>
      <c r="KHV180" s="1296"/>
      <c r="KHW180" s="1296"/>
      <c r="KHX180" s="1296"/>
      <c r="KHY180" s="1296"/>
      <c r="KHZ180" s="1296"/>
      <c r="KIA180" s="1296"/>
      <c r="KIB180" s="1296"/>
      <c r="KIC180" s="1296"/>
      <c r="KID180" s="1296"/>
      <c r="KIE180" s="1296"/>
      <c r="KIF180" s="1296"/>
      <c r="KIG180" s="1296"/>
      <c r="KIH180" s="1296"/>
      <c r="KII180" s="1296"/>
      <c r="KIJ180" s="1296"/>
      <c r="KIK180" s="1296"/>
      <c r="KIL180" s="1296"/>
      <c r="KIM180" s="1296"/>
      <c r="KIN180" s="1296"/>
      <c r="KIO180" s="1296"/>
      <c r="KIP180" s="1296"/>
      <c r="KIQ180" s="1296"/>
      <c r="KIR180" s="1296"/>
      <c r="KIS180" s="1296"/>
      <c r="KIT180" s="1296"/>
      <c r="KIU180" s="1296"/>
      <c r="KIV180" s="1296"/>
      <c r="KIW180" s="1296"/>
      <c r="KIX180" s="1296"/>
      <c r="KIY180" s="1296"/>
      <c r="KIZ180" s="1296"/>
      <c r="KJA180" s="1296"/>
      <c r="KJB180" s="1296"/>
      <c r="KJC180" s="1296"/>
      <c r="KJD180" s="1296"/>
      <c r="KJE180" s="1296"/>
      <c r="KJF180" s="1296"/>
      <c r="KJG180" s="1296"/>
      <c r="KJH180" s="1296"/>
      <c r="KJI180" s="1296"/>
      <c r="KJJ180" s="1296"/>
      <c r="KJK180" s="1296"/>
      <c r="KJL180" s="1296"/>
      <c r="KJM180" s="1296"/>
      <c r="KJN180" s="1296"/>
      <c r="KJO180" s="1296"/>
      <c r="KJP180" s="1296"/>
      <c r="KJQ180" s="1296"/>
      <c r="KJR180" s="1296"/>
      <c r="KJS180" s="1296"/>
      <c r="KJT180" s="1296"/>
      <c r="KJU180" s="1296"/>
      <c r="KJV180" s="1296"/>
      <c r="KJW180" s="1296"/>
      <c r="KJX180" s="1296"/>
      <c r="KJY180" s="1296"/>
      <c r="KJZ180" s="1296"/>
      <c r="KKA180" s="1296"/>
      <c r="KKB180" s="1296"/>
      <c r="KKC180" s="1296"/>
      <c r="KKD180" s="1296"/>
      <c r="KKE180" s="1296"/>
      <c r="KKF180" s="1296"/>
      <c r="KKG180" s="1296"/>
      <c r="KKH180" s="1296"/>
      <c r="KKI180" s="1296"/>
      <c r="KKJ180" s="1296"/>
      <c r="KKK180" s="1296"/>
      <c r="KKL180" s="1296"/>
      <c r="KKM180" s="1296"/>
      <c r="KKN180" s="1296"/>
      <c r="KKO180" s="1296"/>
      <c r="KKP180" s="1296"/>
      <c r="KKQ180" s="1296"/>
      <c r="KKR180" s="1296"/>
      <c r="KKS180" s="1296"/>
      <c r="KKT180" s="1296"/>
      <c r="KKU180" s="1296"/>
      <c r="KKV180" s="1296"/>
      <c r="KKW180" s="1296"/>
      <c r="KKX180" s="1296"/>
      <c r="KKY180" s="1296"/>
      <c r="KKZ180" s="1296"/>
      <c r="KLA180" s="1296"/>
      <c r="KLB180" s="1296"/>
      <c r="KLC180" s="1296"/>
      <c r="KLD180" s="1296"/>
      <c r="KLE180" s="1296"/>
      <c r="KLF180" s="1296"/>
      <c r="KLG180" s="1296"/>
      <c r="KLH180" s="1296"/>
      <c r="KLI180" s="1296"/>
      <c r="KLJ180" s="1296"/>
      <c r="KLK180" s="1296"/>
      <c r="KLL180" s="1296"/>
      <c r="KLM180" s="1296"/>
      <c r="KLN180" s="1296"/>
      <c r="KLO180" s="1296"/>
      <c r="KLP180" s="1296"/>
      <c r="KLQ180" s="1296"/>
      <c r="KLR180" s="1296"/>
      <c r="KLS180" s="1296"/>
      <c r="KLT180" s="1296"/>
      <c r="KLU180" s="1296"/>
      <c r="KLV180" s="1296"/>
      <c r="KLW180" s="1296"/>
      <c r="KLX180" s="1296"/>
      <c r="KLY180" s="1296"/>
      <c r="KLZ180" s="1296"/>
      <c r="KMA180" s="1296"/>
      <c r="KMB180" s="1296"/>
      <c r="KMC180" s="1296"/>
      <c r="KMD180" s="1296"/>
      <c r="KME180" s="1296"/>
      <c r="KMF180" s="1296"/>
      <c r="KMG180" s="1296"/>
      <c r="KMH180" s="1296"/>
      <c r="KMI180" s="1296"/>
      <c r="KMJ180" s="1296"/>
      <c r="KMK180" s="1296"/>
      <c r="KML180" s="1296"/>
      <c r="KMM180" s="1296"/>
      <c r="KMN180" s="1296"/>
      <c r="KMO180" s="1296"/>
      <c r="KMP180" s="1296"/>
      <c r="KMQ180" s="1296"/>
      <c r="KMR180" s="1296"/>
      <c r="KMS180" s="1296"/>
      <c r="KMT180" s="1296"/>
      <c r="KMU180" s="1296"/>
      <c r="KMV180" s="1296"/>
      <c r="KMW180" s="1296"/>
      <c r="KMX180" s="1296"/>
      <c r="KMY180" s="1296"/>
      <c r="KMZ180" s="1296"/>
      <c r="KNA180" s="1296"/>
      <c r="KNB180" s="1296"/>
      <c r="KNC180" s="1296"/>
      <c r="KND180" s="1296"/>
      <c r="KNE180" s="1296"/>
      <c r="KNF180" s="1296"/>
      <c r="KNG180" s="1296"/>
      <c r="KNH180" s="1296"/>
      <c r="KNI180" s="1296"/>
      <c r="KNJ180" s="1296"/>
      <c r="KNK180" s="1296"/>
      <c r="KNL180" s="1296"/>
      <c r="KNM180" s="1296"/>
      <c r="KNN180" s="1296"/>
      <c r="KNO180" s="1296"/>
      <c r="KNP180" s="1296"/>
      <c r="KNQ180" s="1296"/>
      <c r="KNR180" s="1296"/>
      <c r="KNS180" s="1296"/>
      <c r="KNT180" s="1296"/>
      <c r="KNU180" s="1296"/>
      <c r="KNV180" s="1296"/>
      <c r="KNW180" s="1296"/>
      <c r="KNX180" s="1296"/>
      <c r="KNY180" s="1296"/>
      <c r="KNZ180" s="1296"/>
      <c r="KOA180" s="1296"/>
      <c r="KOB180" s="1296"/>
      <c r="KOC180" s="1296"/>
      <c r="KOD180" s="1296"/>
      <c r="KOE180" s="1296"/>
      <c r="KOF180" s="1296"/>
      <c r="KOG180" s="1296"/>
      <c r="KOH180" s="1296"/>
      <c r="KOI180" s="1296"/>
      <c r="KOJ180" s="1296"/>
      <c r="KOK180" s="1296"/>
      <c r="KOL180" s="1296"/>
      <c r="KOM180" s="1296"/>
      <c r="KON180" s="1296"/>
      <c r="KOO180" s="1296"/>
      <c r="KOP180" s="1296"/>
      <c r="KOQ180" s="1296"/>
      <c r="KOR180" s="1296"/>
      <c r="KOS180" s="1296"/>
      <c r="KOT180" s="1296"/>
      <c r="KOU180" s="1296"/>
      <c r="KOV180" s="1296"/>
      <c r="KOW180" s="1296"/>
      <c r="KOX180" s="1296"/>
      <c r="KOY180" s="1296"/>
      <c r="KOZ180" s="1296"/>
      <c r="KPA180" s="1296"/>
      <c r="KPB180" s="1296"/>
      <c r="KPC180" s="1296"/>
      <c r="KPD180" s="1296"/>
      <c r="KPE180" s="1296"/>
      <c r="KPF180" s="1296"/>
      <c r="KPG180" s="1296"/>
      <c r="KPH180" s="1296"/>
      <c r="KPI180" s="1296"/>
      <c r="KPJ180" s="1296"/>
      <c r="KPK180" s="1296"/>
      <c r="KPL180" s="1296"/>
      <c r="KPM180" s="1296"/>
      <c r="KPN180" s="1296"/>
      <c r="KPO180" s="1296"/>
      <c r="KPP180" s="1296"/>
      <c r="KPQ180" s="1296"/>
      <c r="KPR180" s="1296"/>
      <c r="KPS180" s="1296"/>
      <c r="KPT180" s="1296"/>
      <c r="KPU180" s="1296"/>
      <c r="KPV180" s="1296"/>
      <c r="KPW180" s="1296"/>
      <c r="KPX180" s="1296"/>
      <c r="KPY180" s="1296"/>
      <c r="KPZ180" s="1296"/>
      <c r="KQA180" s="1296"/>
      <c r="KQB180" s="1296"/>
      <c r="KQC180" s="1296"/>
      <c r="KQD180" s="1296"/>
      <c r="KQE180" s="1296"/>
      <c r="KQF180" s="1296"/>
      <c r="KQG180" s="1296"/>
      <c r="KQH180" s="1296"/>
      <c r="KQI180" s="1296"/>
      <c r="KQJ180" s="1296"/>
      <c r="KQK180" s="1296"/>
      <c r="KQL180" s="1296"/>
      <c r="KQM180" s="1296"/>
      <c r="KQN180" s="1296"/>
      <c r="KQO180" s="1296"/>
      <c r="KQP180" s="1296"/>
      <c r="KQQ180" s="1296"/>
      <c r="KQR180" s="1296"/>
      <c r="KQS180" s="1296"/>
      <c r="KQT180" s="1296"/>
      <c r="KQU180" s="1296"/>
      <c r="KQV180" s="1296"/>
      <c r="KQW180" s="1296"/>
      <c r="KQX180" s="1296"/>
      <c r="KQY180" s="1296"/>
      <c r="KQZ180" s="1296"/>
      <c r="KRA180" s="1296"/>
      <c r="KRB180" s="1296"/>
      <c r="KRC180" s="1296"/>
      <c r="KRD180" s="1296"/>
      <c r="KRE180" s="1296"/>
      <c r="KRF180" s="1296"/>
      <c r="KRG180" s="1296"/>
      <c r="KRH180" s="1296"/>
      <c r="KRI180" s="1296"/>
      <c r="KRJ180" s="1296"/>
      <c r="KRK180" s="1296"/>
      <c r="KRL180" s="1296"/>
      <c r="KRM180" s="1296"/>
      <c r="KRN180" s="1296"/>
      <c r="KRO180" s="1296"/>
      <c r="KRP180" s="1296"/>
      <c r="KRQ180" s="1296"/>
      <c r="KRR180" s="1296"/>
      <c r="KRS180" s="1296"/>
      <c r="KRT180" s="1296"/>
      <c r="KRU180" s="1296"/>
      <c r="KRV180" s="1296"/>
      <c r="KRW180" s="1296"/>
      <c r="KRX180" s="1296"/>
      <c r="KRY180" s="1296"/>
      <c r="KRZ180" s="1296"/>
      <c r="KSA180" s="1296"/>
      <c r="KSB180" s="1296"/>
      <c r="KSC180" s="1296"/>
      <c r="KSD180" s="1296"/>
      <c r="KSE180" s="1296"/>
      <c r="KSF180" s="1296"/>
      <c r="KSG180" s="1296"/>
      <c r="KSH180" s="1296"/>
      <c r="KSI180" s="1296"/>
      <c r="KSJ180" s="1296"/>
      <c r="KSK180" s="1296"/>
      <c r="KSL180" s="1296"/>
      <c r="KSM180" s="1296"/>
      <c r="KSN180" s="1296"/>
      <c r="KSO180" s="1296"/>
      <c r="KSP180" s="1296"/>
      <c r="KSQ180" s="1296"/>
      <c r="KSR180" s="1296"/>
      <c r="KSS180" s="1296"/>
      <c r="KST180" s="1296"/>
      <c r="KSU180" s="1296"/>
      <c r="KSV180" s="1296"/>
      <c r="KSW180" s="1296"/>
      <c r="KSX180" s="1296"/>
      <c r="KSY180" s="1296"/>
      <c r="KSZ180" s="1296"/>
      <c r="KTA180" s="1296"/>
      <c r="KTB180" s="1296"/>
      <c r="KTC180" s="1296"/>
      <c r="KTD180" s="1296"/>
      <c r="KTE180" s="1296"/>
      <c r="KTF180" s="1296"/>
      <c r="KTG180" s="1296"/>
      <c r="KTH180" s="1296"/>
      <c r="KTI180" s="1296"/>
      <c r="KTJ180" s="1296"/>
      <c r="KTK180" s="1296"/>
      <c r="KTL180" s="1296"/>
      <c r="KTM180" s="1296"/>
      <c r="KTN180" s="1296"/>
      <c r="KTO180" s="1296"/>
      <c r="KTP180" s="1296"/>
      <c r="KTQ180" s="1296"/>
      <c r="KTR180" s="1296"/>
      <c r="KTS180" s="1296"/>
      <c r="KTT180" s="1296"/>
      <c r="KTU180" s="1296"/>
      <c r="KTV180" s="1296"/>
      <c r="KTW180" s="1296"/>
      <c r="KTX180" s="1296"/>
      <c r="KTY180" s="1296"/>
      <c r="KTZ180" s="1296"/>
      <c r="KUA180" s="1296"/>
      <c r="KUB180" s="1296"/>
      <c r="KUC180" s="1296"/>
      <c r="KUD180" s="1296"/>
      <c r="KUE180" s="1296"/>
      <c r="KUF180" s="1296"/>
      <c r="KUG180" s="1296"/>
      <c r="KUH180" s="1296"/>
      <c r="KUI180" s="1296"/>
      <c r="KUJ180" s="1296"/>
      <c r="KUK180" s="1296"/>
      <c r="KUL180" s="1296"/>
      <c r="KUM180" s="1296"/>
      <c r="KUN180" s="1296"/>
      <c r="KUO180" s="1296"/>
      <c r="KUP180" s="1296"/>
      <c r="KUQ180" s="1296"/>
      <c r="KUR180" s="1296"/>
      <c r="KUS180" s="1296"/>
      <c r="KUT180" s="1296"/>
      <c r="KUU180" s="1296"/>
      <c r="KUV180" s="1296"/>
      <c r="KUW180" s="1296"/>
      <c r="KUX180" s="1296"/>
      <c r="KUY180" s="1296"/>
      <c r="KUZ180" s="1296"/>
      <c r="KVA180" s="1296"/>
      <c r="KVB180" s="1296"/>
      <c r="KVC180" s="1296"/>
      <c r="KVD180" s="1296"/>
      <c r="KVE180" s="1296"/>
      <c r="KVF180" s="1296"/>
      <c r="KVG180" s="1296"/>
      <c r="KVH180" s="1296"/>
      <c r="KVI180" s="1296"/>
      <c r="KVJ180" s="1296"/>
      <c r="KVK180" s="1296"/>
      <c r="KVL180" s="1296"/>
      <c r="KVM180" s="1296"/>
      <c r="KVN180" s="1296"/>
      <c r="KVO180" s="1296"/>
      <c r="KVP180" s="1296"/>
      <c r="KVQ180" s="1296"/>
      <c r="KVR180" s="1296"/>
      <c r="KVS180" s="1296"/>
      <c r="KVT180" s="1296"/>
      <c r="KVU180" s="1296"/>
      <c r="KVV180" s="1296"/>
      <c r="KVW180" s="1296"/>
      <c r="KVX180" s="1296"/>
      <c r="KVY180" s="1296"/>
      <c r="KVZ180" s="1296"/>
      <c r="KWA180" s="1296"/>
      <c r="KWB180" s="1296"/>
      <c r="KWC180" s="1296"/>
      <c r="KWD180" s="1296"/>
      <c r="KWE180" s="1296"/>
      <c r="KWF180" s="1296"/>
      <c r="KWG180" s="1296"/>
      <c r="KWH180" s="1296"/>
      <c r="KWI180" s="1296"/>
      <c r="KWJ180" s="1296"/>
      <c r="KWK180" s="1296"/>
      <c r="KWL180" s="1296"/>
      <c r="KWM180" s="1296"/>
      <c r="KWN180" s="1296"/>
      <c r="KWO180" s="1296"/>
      <c r="KWP180" s="1296"/>
      <c r="KWQ180" s="1296"/>
      <c r="KWR180" s="1296"/>
      <c r="KWS180" s="1296"/>
      <c r="KWT180" s="1296"/>
      <c r="KWU180" s="1296"/>
      <c r="KWV180" s="1296"/>
      <c r="KWW180" s="1296"/>
      <c r="KWX180" s="1296"/>
      <c r="KWY180" s="1296"/>
      <c r="KWZ180" s="1296"/>
      <c r="KXA180" s="1296"/>
      <c r="KXB180" s="1296"/>
      <c r="KXC180" s="1296"/>
      <c r="KXD180" s="1296"/>
      <c r="KXE180" s="1296"/>
      <c r="KXF180" s="1296"/>
      <c r="KXG180" s="1296"/>
      <c r="KXH180" s="1296"/>
      <c r="KXI180" s="1296"/>
      <c r="KXJ180" s="1296"/>
      <c r="KXK180" s="1296"/>
      <c r="KXL180" s="1296"/>
      <c r="KXM180" s="1296"/>
      <c r="KXN180" s="1296"/>
      <c r="KXO180" s="1296"/>
      <c r="KXP180" s="1296"/>
      <c r="KXQ180" s="1296"/>
      <c r="KXR180" s="1296"/>
      <c r="KXS180" s="1296"/>
      <c r="KXT180" s="1296"/>
      <c r="KXU180" s="1296"/>
      <c r="KXV180" s="1296"/>
      <c r="KXW180" s="1296"/>
      <c r="KXX180" s="1296"/>
      <c r="KXY180" s="1296"/>
      <c r="KXZ180" s="1296"/>
      <c r="KYA180" s="1296"/>
      <c r="KYB180" s="1296"/>
      <c r="KYC180" s="1296"/>
      <c r="KYD180" s="1296"/>
      <c r="KYE180" s="1296"/>
      <c r="KYF180" s="1296"/>
      <c r="KYG180" s="1296"/>
      <c r="KYH180" s="1296"/>
      <c r="KYI180" s="1296"/>
      <c r="KYJ180" s="1296"/>
      <c r="KYK180" s="1296"/>
      <c r="KYL180" s="1296"/>
      <c r="KYM180" s="1296"/>
      <c r="KYN180" s="1296"/>
      <c r="KYO180" s="1296"/>
      <c r="KYP180" s="1296"/>
      <c r="KYQ180" s="1296"/>
      <c r="KYR180" s="1296"/>
      <c r="KYS180" s="1296"/>
      <c r="KYT180" s="1296"/>
      <c r="KYU180" s="1296"/>
      <c r="KYV180" s="1296"/>
      <c r="KYW180" s="1296"/>
      <c r="KYX180" s="1296"/>
      <c r="KYY180" s="1296"/>
      <c r="KYZ180" s="1296"/>
      <c r="KZA180" s="1296"/>
      <c r="KZB180" s="1296"/>
      <c r="KZC180" s="1296"/>
      <c r="KZD180" s="1296"/>
      <c r="KZE180" s="1296"/>
      <c r="KZF180" s="1296"/>
      <c r="KZG180" s="1296"/>
      <c r="KZH180" s="1296"/>
      <c r="KZI180" s="1296"/>
      <c r="KZJ180" s="1296"/>
      <c r="KZK180" s="1296"/>
      <c r="KZL180" s="1296"/>
      <c r="KZM180" s="1296"/>
      <c r="KZN180" s="1296"/>
      <c r="KZO180" s="1296"/>
      <c r="KZP180" s="1296"/>
      <c r="KZQ180" s="1296"/>
      <c r="KZR180" s="1296"/>
      <c r="KZS180" s="1296"/>
      <c r="KZT180" s="1296"/>
      <c r="KZU180" s="1296"/>
      <c r="KZV180" s="1296"/>
      <c r="KZW180" s="1296"/>
      <c r="KZX180" s="1296"/>
      <c r="KZY180" s="1296"/>
      <c r="KZZ180" s="1296"/>
      <c r="LAA180" s="1296"/>
      <c r="LAB180" s="1296"/>
      <c r="LAC180" s="1296"/>
      <c r="LAD180" s="1296"/>
      <c r="LAE180" s="1296"/>
      <c r="LAF180" s="1296"/>
      <c r="LAG180" s="1296"/>
      <c r="LAH180" s="1296"/>
      <c r="LAI180" s="1296"/>
      <c r="LAJ180" s="1296"/>
      <c r="LAK180" s="1296"/>
      <c r="LAL180" s="1296"/>
      <c r="LAM180" s="1296"/>
      <c r="LAN180" s="1296"/>
      <c r="LAO180" s="1296"/>
      <c r="LAP180" s="1296"/>
      <c r="LAQ180" s="1296"/>
      <c r="LAR180" s="1296"/>
      <c r="LAS180" s="1296"/>
      <c r="LAT180" s="1296"/>
      <c r="LAU180" s="1296"/>
      <c r="LAV180" s="1296"/>
      <c r="LAW180" s="1296"/>
      <c r="LAX180" s="1296"/>
      <c r="LAY180" s="1296"/>
      <c r="LAZ180" s="1296"/>
      <c r="LBA180" s="1296"/>
      <c r="LBB180" s="1296"/>
      <c r="LBC180" s="1296"/>
      <c r="LBD180" s="1296"/>
      <c r="LBE180" s="1296"/>
      <c r="LBF180" s="1296"/>
      <c r="LBG180" s="1296"/>
      <c r="LBH180" s="1296"/>
      <c r="LBI180" s="1296"/>
      <c r="LBJ180" s="1296"/>
      <c r="LBK180" s="1296"/>
      <c r="LBL180" s="1296"/>
      <c r="LBM180" s="1296"/>
      <c r="LBN180" s="1296"/>
      <c r="LBO180" s="1296"/>
      <c r="LBP180" s="1296"/>
      <c r="LBQ180" s="1296"/>
      <c r="LBR180" s="1296"/>
      <c r="LBS180" s="1296"/>
      <c r="LBT180" s="1296"/>
      <c r="LBU180" s="1296"/>
      <c r="LBV180" s="1296"/>
      <c r="LBW180" s="1296"/>
      <c r="LBX180" s="1296"/>
      <c r="LBY180" s="1296"/>
      <c r="LBZ180" s="1296"/>
      <c r="LCA180" s="1296"/>
      <c r="LCB180" s="1296"/>
      <c r="LCC180" s="1296"/>
      <c r="LCD180" s="1296"/>
      <c r="LCE180" s="1296"/>
      <c r="LCF180" s="1296"/>
      <c r="LCG180" s="1296"/>
      <c r="LCH180" s="1296"/>
      <c r="LCI180" s="1296"/>
      <c r="LCJ180" s="1296"/>
      <c r="LCK180" s="1296"/>
      <c r="LCL180" s="1296"/>
      <c r="LCM180" s="1296"/>
      <c r="LCN180" s="1296"/>
      <c r="LCO180" s="1296"/>
      <c r="LCP180" s="1296"/>
      <c r="LCQ180" s="1296"/>
      <c r="LCR180" s="1296"/>
      <c r="LCS180" s="1296"/>
      <c r="LCT180" s="1296"/>
      <c r="LCU180" s="1296"/>
      <c r="LCV180" s="1296"/>
      <c r="LCW180" s="1296"/>
      <c r="LCX180" s="1296"/>
      <c r="LCY180" s="1296"/>
      <c r="LCZ180" s="1296"/>
      <c r="LDA180" s="1296"/>
      <c r="LDB180" s="1296"/>
      <c r="LDC180" s="1296"/>
      <c r="LDD180" s="1296"/>
      <c r="LDE180" s="1296"/>
      <c r="LDF180" s="1296"/>
      <c r="LDG180" s="1296"/>
      <c r="LDH180" s="1296"/>
      <c r="LDI180" s="1296"/>
      <c r="LDJ180" s="1296"/>
      <c r="LDK180" s="1296"/>
      <c r="LDL180" s="1296"/>
      <c r="LDM180" s="1296"/>
      <c r="LDN180" s="1296"/>
      <c r="LDO180" s="1296"/>
      <c r="LDP180" s="1296"/>
      <c r="LDQ180" s="1296"/>
      <c r="LDR180" s="1296"/>
      <c r="LDS180" s="1296"/>
      <c r="LDT180" s="1296"/>
      <c r="LDU180" s="1296"/>
      <c r="LDV180" s="1296"/>
      <c r="LDW180" s="1296"/>
      <c r="LDX180" s="1296"/>
      <c r="LDY180" s="1296"/>
      <c r="LDZ180" s="1296"/>
      <c r="LEA180" s="1296"/>
      <c r="LEB180" s="1296"/>
      <c r="LEC180" s="1296"/>
      <c r="LED180" s="1296"/>
      <c r="LEE180" s="1296"/>
      <c r="LEF180" s="1296"/>
      <c r="LEG180" s="1296"/>
      <c r="LEH180" s="1296"/>
      <c r="LEI180" s="1296"/>
      <c r="LEJ180" s="1296"/>
      <c r="LEK180" s="1296"/>
      <c r="LEL180" s="1296"/>
      <c r="LEM180" s="1296"/>
      <c r="LEN180" s="1296"/>
      <c r="LEO180" s="1296"/>
      <c r="LEP180" s="1296"/>
      <c r="LEQ180" s="1296"/>
      <c r="LER180" s="1296"/>
      <c r="LES180" s="1296"/>
      <c r="LET180" s="1296"/>
      <c r="LEU180" s="1296"/>
      <c r="LEV180" s="1296"/>
      <c r="LEW180" s="1296"/>
      <c r="LEX180" s="1296"/>
      <c r="LEY180" s="1296"/>
      <c r="LEZ180" s="1296"/>
      <c r="LFA180" s="1296"/>
      <c r="LFB180" s="1296"/>
      <c r="LFC180" s="1296"/>
      <c r="LFD180" s="1296"/>
      <c r="LFE180" s="1296"/>
      <c r="LFF180" s="1296"/>
      <c r="LFG180" s="1296"/>
      <c r="LFH180" s="1296"/>
      <c r="LFI180" s="1296"/>
      <c r="LFJ180" s="1296"/>
      <c r="LFK180" s="1296"/>
      <c r="LFL180" s="1296"/>
      <c r="LFM180" s="1296"/>
      <c r="LFN180" s="1296"/>
      <c r="LFO180" s="1296"/>
      <c r="LFP180" s="1296"/>
      <c r="LFQ180" s="1296"/>
      <c r="LFR180" s="1296"/>
      <c r="LFS180" s="1296"/>
      <c r="LFT180" s="1296"/>
      <c r="LFU180" s="1296"/>
      <c r="LFV180" s="1296"/>
      <c r="LFW180" s="1296"/>
      <c r="LFX180" s="1296"/>
      <c r="LFY180" s="1296"/>
      <c r="LFZ180" s="1296"/>
      <c r="LGA180" s="1296"/>
      <c r="LGB180" s="1296"/>
      <c r="LGC180" s="1296"/>
      <c r="LGD180" s="1296"/>
      <c r="LGE180" s="1296"/>
      <c r="LGF180" s="1296"/>
      <c r="LGG180" s="1296"/>
      <c r="LGH180" s="1296"/>
      <c r="LGI180" s="1296"/>
      <c r="LGJ180" s="1296"/>
      <c r="LGK180" s="1296"/>
      <c r="LGL180" s="1296"/>
      <c r="LGM180" s="1296"/>
      <c r="LGN180" s="1296"/>
      <c r="LGO180" s="1296"/>
      <c r="LGP180" s="1296"/>
      <c r="LGQ180" s="1296"/>
      <c r="LGR180" s="1296"/>
      <c r="LGS180" s="1296"/>
      <c r="LGT180" s="1296"/>
      <c r="LGU180" s="1296"/>
      <c r="LGV180" s="1296"/>
      <c r="LGW180" s="1296"/>
      <c r="LGX180" s="1296"/>
      <c r="LGY180" s="1296"/>
      <c r="LGZ180" s="1296"/>
      <c r="LHA180" s="1296"/>
      <c r="LHB180" s="1296"/>
      <c r="LHC180" s="1296"/>
      <c r="LHD180" s="1296"/>
      <c r="LHE180" s="1296"/>
      <c r="LHF180" s="1296"/>
      <c r="LHG180" s="1296"/>
      <c r="LHH180" s="1296"/>
      <c r="LHI180" s="1296"/>
      <c r="LHJ180" s="1296"/>
      <c r="LHK180" s="1296"/>
      <c r="LHL180" s="1296"/>
      <c r="LHM180" s="1296"/>
      <c r="LHN180" s="1296"/>
      <c r="LHO180" s="1296"/>
      <c r="LHP180" s="1296"/>
      <c r="LHQ180" s="1296"/>
      <c r="LHR180" s="1296"/>
      <c r="LHS180" s="1296"/>
      <c r="LHT180" s="1296"/>
      <c r="LHU180" s="1296"/>
      <c r="LHV180" s="1296"/>
      <c r="LHW180" s="1296"/>
      <c r="LHX180" s="1296"/>
      <c r="LHY180" s="1296"/>
      <c r="LHZ180" s="1296"/>
      <c r="LIA180" s="1296"/>
      <c r="LIB180" s="1296"/>
      <c r="LIC180" s="1296"/>
      <c r="LID180" s="1296"/>
      <c r="LIE180" s="1296"/>
      <c r="LIF180" s="1296"/>
      <c r="LIG180" s="1296"/>
      <c r="LIH180" s="1296"/>
      <c r="LII180" s="1296"/>
      <c r="LIJ180" s="1296"/>
      <c r="LIK180" s="1296"/>
      <c r="LIL180" s="1296"/>
      <c r="LIM180" s="1296"/>
      <c r="LIN180" s="1296"/>
      <c r="LIO180" s="1296"/>
      <c r="LIP180" s="1296"/>
      <c r="LIQ180" s="1296"/>
      <c r="LIR180" s="1296"/>
      <c r="LIS180" s="1296"/>
      <c r="LIT180" s="1296"/>
      <c r="LIU180" s="1296"/>
      <c r="LIV180" s="1296"/>
      <c r="LIW180" s="1296"/>
      <c r="LIX180" s="1296"/>
      <c r="LIY180" s="1296"/>
      <c r="LIZ180" s="1296"/>
      <c r="LJA180" s="1296"/>
      <c r="LJB180" s="1296"/>
      <c r="LJC180" s="1296"/>
      <c r="LJD180" s="1296"/>
      <c r="LJE180" s="1296"/>
      <c r="LJF180" s="1296"/>
      <c r="LJG180" s="1296"/>
      <c r="LJH180" s="1296"/>
      <c r="LJI180" s="1296"/>
      <c r="LJJ180" s="1296"/>
      <c r="LJK180" s="1296"/>
      <c r="LJL180" s="1296"/>
      <c r="LJM180" s="1296"/>
      <c r="LJN180" s="1296"/>
      <c r="LJO180" s="1296"/>
      <c r="LJP180" s="1296"/>
      <c r="LJQ180" s="1296"/>
      <c r="LJR180" s="1296"/>
      <c r="LJS180" s="1296"/>
      <c r="LJT180" s="1296"/>
      <c r="LJU180" s="1296"/>
      <c r="LJV180" s="1296"/>
      <c r="LJW180" s="1296"/>
      <c r="LJX180" s="1296"/>
      <c r="LJY180" s="1296"/>
      <c r="LJZ180" s="1296"/>
      <c r="LKA180" s="1296"/>
      <c r="LKB180" s="1296"/>
      <c r="LKC180" s="1296"/>
      <c r="LKD180" s="1296"/>
      <c r="LKE180" s="1296"/>
      <c r="LKF180" s="1296"/>
      <c r="LKG180" s="1296"/>
      <c r="LKH180" s="1296"/>
      <c r="LKI180" s="1296"/>
      <c r="LKJ180" s="1296"/>
      <c r="LKK180" s="1296"/>
      <c r="LKL180" s="1296"/>
      <c r="LKM180" s="1296"/>
      <c r="LKN180" s="1296"/>
      <c r="LKO180" s="1296"/>
      <c r="LKP180" s="1296"/>
      <c r="LKQ180" s="1296"/>
      <c r="LKR180" s="1296"/>
      <c r="LKS180" s="1296"/>
      <c r="LKT180" s="1296"/>
      <c r="LKU180" s="1296"/>
      <c r="LKV180" s="1296"/>
      <c r="LKW180" s="1296"/>
      <c r="LKX180" s="1296"/>
      <c r="LKY180" s="1296"/>
      <c r="LKZ180" s="1296"/>
      <c r="LLA180" s="1296"/>
      <c r="LLB180" s="1296"/>
      <c r="LLC180" s="1296"/>
      <c r="LLD180" s="1296"/>
      <c r="LLE180" s="1296"/>
      <c r="LLF180" s="1296"/>
      <c r="LLG180" s="1296"/>
      <c r="LLH180" s="1296"/>
      <c r="LLI180" s="1296"/>
      <c r="LLJ180" s="1296"/>
      <c r="LLK180" s="1296"/>
      <c r="LLL180" s="1296"/>
      <c r="LLM180" s="1296"/>
      <c r="LLN180" s="1296"/>
      <c r="LLO180" s="1296"/>
      <c r="LLP180" s="1296"/>
      <c r="LLQ180" s="1296"/>
      <c r="LLR180" s="1296"/>
      <c r="LLS180" s="1296"/>
      <c r="LLT180" s="1296"/>
      <c r="LLU180" s="1296"/>
      <c r="LLV180" s="1296"/>
      <c r="LLW180" s="1296"/>
      <c r="LLX180" s="1296"/>
      <c r="LLY180" s="1296"/>
      <c r="LLZ180" s="1296"/>
      <c r="LMA180" s="1296"/>
      <c r="LMB180" s="1296"/>
      <c r="LMC180" s="1296"/>
      <c r="LMD180" s="1296"/>
      <c r="LME180" s="1296"/>
      <c r="LMF180" s="1296"/>
      <c r="LMG180" s="1296"/>
      <c r="LMH180" s="1296"/>
      <c r="LMI180" s="1296"/>
      <c r="LMJ180" s="1296"/>
      <c r="LMK180" s="1296"/>
      <c r="LML180" s="1296"/>
      <c r="LMM180" s="1296"/>
      <c r="LMN180" s="1296"/>
      <c r="LMO180" s="1296"/>
      <c r="LMP180" s="1296"/>
      <c r="LMQ180" s="1296"/>
      <c r="LMR180" s="1296"/>
      <c r="LMS180" s="1296"/>
      <c r="LMT180" s="1296"/>
      <c r="LMU180" s="1296"/>
      <c r="LMV180" s="1296"/>
      <c r="LMW180" s="1296"/>
      <c r="LMX180" s="1296"/>
      <c r="LMY180" s="1296"/>
      <c r="LMZ180" s="1296"/>
      <c r="LNA180" s="1296"/>
      <c r="LNB180" s="1296"/>
      <c r="LNC180" s="1296"/>
      <c r="LND180" s="1296"/>
      <c r="LNE180" s="1296"/>
      <c r="LNF180" s="1296"/>
      <c r="LNG180" s="1296"/>
      <c r="LNH180" s="1296"/>
      <c r="LNI180" s="1296"/>
      <c r="LNJ180" s="1296"/>
      <c r="LNK180" s="1296"/>
      <c r="LNL180" s="1296"/>
      <c r="LNM180" s="1296"/>
      <c r="LNN180" s="1296"/>
      <c r="LNO180" s="1296"/>
      <c r="LNP180" s="1296"/>
      <c r="LNQ180" s="1296"/>
      <c r="LNR180" s="1296"/>
      <c r="LNS180" s="1296"/>
      <c r="LNT180" s="1296"/>
      <c r="LNU180" s="1296"/>
      <c r="LNV180" s="1296"/>
      <c r="LNW180" s="1296"/>
      <c r="LNX180" s="1296"/>
      <c r="LNY180" s="1296"/>
      <c r="LNZ180" s="1296"/>
      <c r="LOA180" s="1296"/>
      <c r="LOB180" s="1296"/>
      <c r="LOC180" s="1296"/>
      <c r="LOD180" s="1296"/>
      <c r="LOE180" s="1296"/>
      <c r="LOF180" s="1296"/>
      <c r="LOG180" s="1296"/>
      <c r="LOH180" s="1296"/>
      <c r="LOI180" s="1296"/>
      <c r="LOJ180" s="1296"/>
      <c r="LOK180" s="1296"/>
      <c r="LOL180" s="1296"/>
      <c r="LOM180" s="1296"/>
      <c r="LON180" s="1296"/>
      <c r="LOO180" s="1296"/>
      <c r="LOP180" s="1296"/>
      <c r="LOQ180" s="1296"/>
      <c r="LOR180" s="1296"/>
      <c r="LOS180" s="1296"/>
      <c r="LOT180" s="1296"/>
      <c r="LOU180" s="1296"/>
      <c r="LOV180" s="1296"/>
      <c r="LOW180" s="1296"/>
      <c r="LOX180" s="1296"/>
      <c r="LOY180" s="1296"/>
      <c r="LOZ180" s="1296"/>
      <c r="LPA180" s="1296"/>
      <c r="LPB180" s="1296"/>
      <c r="LPC180" s="1296"/>
      <c r="LPD180" s="1296"/>
      <c r="LPE180" s="1296"/>
      <c r="LPF180" s="1296"/>
      <c r="LPG180" s="1296"/>
      <c r="LPH180" s="1296"/>
      <c r="LPI180" s="1296"/>
      <c r="LPJ180" s="1296"/>
      <c r="LPK180" s="1296"/>
      <c r="LPL180" s="1296"/>
      <c r="LPM180" s="1296"/>
      <c r="LPN180" s="1296"/>
      <c r="LPO180" s="1296"/>
      <c r="LPP180" s="1296"/>
      <c r="LPQ180" s="1296"/>
      <c r="LPR180" s="1296"/>
      <c r="LPS180" s="1296"/>
      <c r="LPT180" s="1296"/>
      <c r="LPU180" s="1296"/>
      <c r="LPV180" s="1296"/>
      <c r="LPW180" s="1296"/>
      <c r="LPX180" s="1296"/>
      <c r="LPY180" s="1296"/>
      <c r="LPZ180" s="1296"/>
      <c r="LQA180" s="1296"/>
      <c r="LQB180" s="1296"/>
      <c r="LQC180" s="1296"/>
      <c r="LQD180" s="1296"/>
      <c r="LQE180" s="1296"/>
      <c r="LQF180" s="1296"/>
      <c r="LQG180" s="1296"/>
      <c r="LQH180" s="1296"/>
      <c r="LQI180" s="1296"/>
      <c r="LQJ180" s="1296"/>
      <c r="LQK180" s="1296"/>
      <c r="LQL180" s="1296"/>
      <c r="LQM180" s="1296"/>
      <c r="LQN180" s="1296"/>
      <c r="LQO180" s="1296"/>
      <c r="LQP180" s="1296"/>
      <c r="LQQ180" s="1296"/>
      <c r="LQR180" s="1296"/>
      <c r="LQS180" s="1296"/>
      <c r="LQT180" s="1296"/>
      <c r="LQU180" s="1296"/>
      <c r="LQV180" s="1296"/>
      <c r="LQW180" s="1296"/>
      <c r="LQX180" s="1296"/>
      <c r="LQY180" s="1296"/>
      <c r="LQZ180" s="1296"/>
      <c r="LRA180" s="1296"/>
      <c r="LRB180" s="1296"/>
      <c r="LRC180" s="1296"/>
      <c r="LRD180" s="1296"/>
      <c r="LRE180" s="1296"/>
      <c r="LRF180" s="1296"/>
      <c r="LRG180" s="1296"/>
      <c r="LRH180" s="1296"/>
      <c r="LRI180" s="1296"/>
      <c r="LRJ180" s="1296"/>
      <c r="LRK180" s="1296"/>
      <c r="LRL180" s="1296"/>
      <c r="LRM180" s="1296"/>
      <c r="LRN180" s="1296"/>
      <c r="LRO180" s="1296"/>
      <c r="LRP180" s="1296"/>
      <c r="LRQ180" s="1296"/>
      <c r="LRR180" s="1296"/>
      <c r="LRS180" s="1296"/>
      <c r="LRT180" s="1296"/>
      <c r="LRU180" s="1296"/>
      <c r="LRV180" s="1296"/>
      <c r="LRW180" s="1296"/>
      <c r="LRX180" s="1296"/>
      <c r="LRY180" s="1296"/>
      <c r="LRZ180" s="1296"/>
      <c r="LSA180" s="1296"/>
      <c r="LSB180" s="1296"/>
      <c r="LSC180" s="1296"/>
      <c r="LSD180" s="1296"/>
      <c r="LSE180" s="1296"/>
      <c r="LSF180" s="1296"/>
      <c r="LSG180" s="1296"/>
      <c r="LSH180" s="1296"/>
      <c r="LSI180" s="1296"/>
      <c r="LSJ180" s="1296"/>
      <c r="LSK180" s="1296"/>
      <c r="LSL180" s="1296"/>
      <c r="LSM180" s="1296"/>
      <c r="LSN180" s="1296"/>
      <c r="LSO180" s="1296"/>
      <c r="LSP180" s="1296"/>
      <c r="LSQ180" s="1296"/>
      <c r="LSR180" s="1296"/>
      <c r="LSS180" s="1296"/>
      <c r="LST180" s="1296"/>
      <c r="LSU180" s="1296"/>
      <c r="LSV180" s="1296"/>
      <c r="LSW180" s="1296"/>
      <c r="LSX180" s="1296"/>
      <c r="LSY180" s="1296"/>
      <c r="LSZ180" s="1296"/>
      <c r="LTA180" s="1296"/>
      <c r="LTB180" s="1296"/>
      <c r="LTC180" s="1296"/>
      <c r="LTD180" s="1296"/>
      <c r="LTE180" s="1296"/>
      <c r="LTF180" s="1296"/>
      <c r="LTG180" s="1296"/>
      <c r="LTH180" s="1296"/>
      <c r="LTI180" s="1296"/>
      <c r="LTJ180" s="1296"/>
      <c r="LTK180" s="1296"/>
      <c r="LTL180" s="1296"/>
      <c r="LTM180" s="1296"/>
      <c r="LTN180" s="1296"/>
      <c r="LTO180" s="1296"/>
      <c r="LTP180" s="1296"/>
      <c r="LTQ180" s="1296"/>
      <c r="LTR180" s="1296"/>
      <c r="LTS180" s="1296"/>
      <c r="LTT180" s="1296"/>
      <c r="LTU180" s="1296"/>
      <c r="LTV180" s="1296"/>
      <c r="LTW180" s="1296"/>
      <c r="LTX180" s="1296"/>
      <c r="LTY180" s="1296"/>
      <c r="LTZ180" s="1296"/>
      <c r="LUA180" s="1296"/>
      <c r="LUB180" s="1296"/>
      <c r="LUC180" s="1296"/>
      <c r="LUD180" s="1296"/>
      <c r="LUE180" s="1296"/>
      <c r="LUF180" s="1296"/>
      <c r="LUG180" s="1296"/>
      <c r="LUH180" s="1296"/>
      <c r="LUI180" s="1296"/>
      <c r="LUJ180" s="1296"/>
      <c r="LUK180" s="1296"/>
      <c r="LUL180" s="1296"/>
      <c r="LUM180" s="1296"/>
      <c r="LUN180" s="1296"/>
      <c r="LUO180" s="1296"/>
      <c r="LUP180" s="1296"/>
      <c r="LUQ180" s="1296"/>
      <c r="LUR180" s="1296"/>
      <c r="LUS180" s="1296"/>
      <c r="LUT180" s="1296"/>
      <c r="LUU180" s="1296"/>
      <c r="LUV180" s="1296"/>
      <c r="LUW180" s="1296"/>
      <c r="LUX180" s="1296"/>
      <c r="LUY180" s="1296"/>
      <c r="LUZ180" s="1296"/>
      <c r="LVA180" s="1296"/>
      <c r="LVB180" s="1296"/>
      <c r="LVC180" s="1296"/>
      <c r="LVD180" s="1296"/>
      <c r="LVE180" s="1296"/>
      <c r="LVF180" s="1296"/>
      <c r="LVG180" s="1296"/>
      <c r="LVH180" s="1296"/>
      <c r="LVI180" s="1296"/>
      <c r="LVJ180" s="1296"/>
      <c r="LVK180" s="1296"/>
      <c r="LVL180" s="1296"/>
      <c r="LVM180" s="1296"/>
      <c r="LVN180" s="1296"/>
      <c r="LVO180" s="1296"/>
      <c r="LVP180" s="1296"/>
      <c r="LVQ180" s="1296"/>
      <c r="LVR180" s="1296"/>
      <c r="LVS180" s="1296"/>
      <c r="LVT180" s="1296"/>
      <c r="LVU180" s="1296"/>
      <c r="LVV180" s="1296"/>
      <c r="LVW180" s="1296"/>
      <c r="LVX180" s="1296"/>
      <c r="LVY180" s="1296"/>
      <c r="LVZ180" s="1296"/>
      <c r="LWA180" s="1296"/>
      <c r="LWB180" s="1296"/>
      <c r="LWC180" s="1296"/>
      <c r="LWD180" s="1296"/>
      <c r="LWE180" s="1296"/>
      <c r="LWF180" s="1296"/>
      <c r="LWG180" s="1296"/>
      <c r="LWH180" s="1296"/>
      <c r="LWI180" s="1296"/>
      <c r="LWJ180" s="1296"/>
      <c r="LWK180" s="1296"/>
      <c r="LWL180" s="1296"/>
      <c r="LWM180" s="1296"/>
      <c r="LWN180" s="1296"/>
      <c r="LWO180" s="1296"/>
      <c r="LWP180" s="1296"/>
      <c r="LWQ180" s="1296"/>
      <c r="LWR180" s="1296"/>
      <c r="LWS180" s="1296"/>
      <c r="LWT180" s="1296"/>
      <c r="LWU180" s="1296"/>
      <c r="LWV180" s="1296"/>
      <c r="LWW180" s="1296"/>
      <c r="LWX180" s="1296"/>
      <c r="LWY180" s="1296"/>
      <c r="LWZ180" s="1296"/>
      <c r="LXA180" s="1296"/>
      <c r="LXB180" s="1296"/>
      <c r="LXC180" s="1296"/>
      <c r="LXD180" s="1296"/>
      <c r="LXE180" s="1296"/>
      <c r="LXF180" s="1296"/>
      <c r="LXG180" s="1296"/>
      <c r="LXH180" s="1296"/>
      <c r="LXI180" s="1296"/>
      <c r="LXJ180" s="1296"/>
      <c r="LXK180" s="1296"/>
      <c r="LXL180" s="1296"/>
      <c r="LXM180" s="1296"/>
      <c r="LXN180" s="1296"/>
      <c r="LXO180" s="1296"/>
      <c r="LXP180" s="1296"/>
      <c r="LXQ180" s="1296"/>
      <c r="LXR180" s="1296"/>
      <c r="LXS180" s="1296"/>
      <c r="LXT180" s="1296"/>
      <c r="LXU180" s="1296"/>
      <c r="LXV180" s="1296"/>
      <c r="LXW180" s="1296"/>
      <c r="LXX180" s="1296"/>
      <c r="LXY180" s="1296"/>
      <c r="LXZ180" s="1296"/>
      <c r="LYA180" s="1296"/>
      <c r="LYB180" s="1296"/>
      <c r="LYC180" s="1296"/>
      <c r="LYD180" s="1296"/>
      <c r="LYE180" s="1296"/>
      <c r="LYF180" s="1296"/>
      <c r="LYG180" s="1296"/>
      <c r="LYH180" s="1296"/>
      <c r="LYI180" s="1296"/>
      <c r="LYJ180" s="1296"/>
      <c r="LYK180" s="1296"/>
      <c r="LYL180" s="1296"/>
      <c r="LYM180" s="1296"/>
      <c r="LYN180" s="1296"/>
      <c r="LYO180" s="1296"/>
      <c r="LYP180" s="1296"/>
      <c r="LYQ180" s="1296"/>
      <c r="LYR180" s="1296"/>
      <c r="LYS180" s="1296"/>
      <c r="LYT180" s="1296"/>
      <c r="LYU180" s="1296"/>
      <c r="LYV180" s="1296"/>
      <c r="LYW180" s="1296"/>
      <c r="LYX180" s="1296"/>
      <c r="LYY180" s="1296"/>
      <c r="LYZ180" s="1296"/>
      <c r="LZA180" s="1296"/>
      <c r="LZB180" s="1296"/>
      <c r="LZC180" s="1296"/>
      <c r="LZD180" s="1296"/>
      <c r="LZE180" s="1296"/>
      <c r="LZF180" s="1296"/>
      <c r="LZG180" s="1296"/>
      <c r="LZH180" s="1296"/>
      <c r="LZI180" s="1296"/>
      <c r="LZJ180" s="1296"/>
      <c r="LZK180" s="1296"/>
      <c r="LZL180" s="1296"/>
      <c r="LZM180" s="1296"/>
      <c r="LZN180" s="1296"/>
      <c r="LZO180" s="1296"/>
      <c r="LZP180" s="1296"/>
      <c r="LZQ180" s="1296"/>
      <c r="LZR180" s="1296"/>
      <c r="LZS180" s="1296"/>
      <c r="LZT180" s="1296"/>
      <c r="LZU180" s="1296"/>
      <c r="LZV180" s="1296"/>
      <c r="LZW180" s="1296"/>
      <c r="LZX180" s="1296"/>
      <c r="LZY180" s="1296"/>
      <c r="LZZ180" s="1296"/>
      <c r="MAA180" s="1296"/>
      <c r="MAB180" s="1296"/>
      <c r="MAC180" s="1296"/>
      <c r="MAD180" s="1296"/>
      <c r="MAE180" s="1296"/>
      <c r="MAF180" s="1296"/>
      <c r="MAG180" s="1296"/>
      <c r="MAH180" s="1296"/>
      <c r="MAI180" s="1296"/>
      <c r="MAJ180" s="1296"/>
      <c r="MAK180" s="1296"/>
      <c r="MAL180" s="1296"/>
      <c r="MAM180" s="1296"/>
      <c r="MAN180" s="1296"/>
      <c r="MAO180" s="1296"/>
      <c r="MAP180" s="1296"/>
      <c r="MAQ180" s="1296"/>
      <c r="MAR180" s="1296"/>
      <c r="MAS180" s="1296"/>
      <c r="MAT180" s="1296"/>
      <c r="MAU180" s="1296"/>
      <c r="MAV180" s="1296"/>
      <c r="MAW180" s="1296"/>
      <c r="MAX180" s="1296"/>
      <c r="MAY180" s="1296"/>
      <c r="MAZ180" s="1296"/>
      <c r="MBA180" s="1296"/>
      <c r="MBB180" s="1296"/>
      <c r="MBC180" s="1296"/>
      <c r="MBD180" s="1296"/>
      <c r="MBE180" s="1296"/>
      <c r="MBF180" s="1296"/>
      <c r="MBG180" s="1296"/>
      <c r="MBH180" s="1296"/>
      <c r="MBI180" s="1296"/>
      <c r="MBJ180" s="1296"/>
      <c r="MBK180" s="1296"/>
      <c r="MBL180" s="1296"/>
      <c r="MBM180" s="1296"/>
      <c r="MBN180" s="1296"/>
      <c r="MBO180" s="1296"/>
      <c r="MBP180" s="1296"/>
      <c r="MBQ180" s="1296"/>
      <c r="MBR180" s="1296"/>
      <c r="MBS180" s="1296"/>
      <c r="MBT180" s="1296"/>
      <c r="MBU180" s="1296"/>
      <c r="MBV180" s="1296"/>
      <c r="MBW180" s="1296"/>
      <c r="MBX180" s="1296"/>
      <c r="MBY180" s="1296"/>
      <c r="MBZ180" s="1296"/>
      <c r="MCA180" s="1296"/>
      <c r="MCB180" s="1296"/>
      <c r="MCC180" s="1296"/>
      <c r="MCD180" s="1296"/>
      <c r="MCE180" s="1296"/>
      <c r="MCF180" s="1296"/>
      <c r="MCG180" s="1296"/>
      <c r="MCH180" s="1296"/>
      <c r="MCI180" s="1296"/>
      <c r="MCJ180" s="1296"/>
      <c r="MCK180" s="1296"/>
      <c r="MCL180" s="1296"/>
      <c r="MCM180" s="1296"/>
      <c r="MCN180" s="1296"/>
      <c r="MCO180" s="1296"/>
      <c r="MCP180" s="1296"/>
      <c r="MCQ180" s="1296"/>
      <c r="MCR180" s="1296"/>
      <c r="MCS180" s="1296"/>
      <c r="MCT180" s="1296"/>
      <c r="MCU180" s="1296"/>
      <c r="MCV180" s="1296"/>
      <c r="MCW180" s="1296"/>
      <c r="MCX180" s="1296"/>
      <c r="MCY180" s="1296"/>
      <c r="MCZ180" s="1296"/>
      <c r="MDA180" s="1296"/>
      <c r="MDB180" s="1296"/>
      <c r="MDC180" s="1296"/>
      <c r="MDD180" s="1296"/>
      <c r="MDE180" s="1296"/>
      <c r="MDF180" s="1296"/>
      <c r="MDG180" s="1296"/>
      <c r="MDH180" s="1296"/>
      <c r="MDI180" s="1296"/>
      <c r="MDJ180" s="1296"/>
      <c r="MDK180" s="1296"/>
      <c r="MDL180" s="1296"/>
      <c r="MDM180" s="1296"/>
      <c r="MDN180" s="1296"/>
      <c r="MDO180" s="1296"/>
      <c r="MDP180" s="1296"/>
      <c r="MDQ180" s="1296"/>
      <c r="MDR180" s="1296"/>
      <c r="MDS180" s="1296"/>
      <c r="MDT180" s="1296"/>
      <c r="MDU180" s="1296"/>
      <c r="MDV180" s="1296"/>
      <c r="MDW180" s="1296"/>
      <c r="MDX180" s="1296"/>
      <c r="MDY180" s="1296"/>
      <c r="MDZ180" s="1296"/>
      <c r="MEA180" s="1296"/>
      <c r="MEB180" s="1296"/>
      <c r="MEC180" s="1296"/>
      <c r="MED180" s="1296"/>
      <c r="MEE180" s="1296"/>
      <c r="MEF180" s="1296"/>
      <c r="MEG180" s="1296"/>
      <c r="MEH180" s="1296"/>
      <c r="MEI180" s="1296"/>
      <c r="MEJ180" s="1296"/>
      <c r="MEK180" s="1296"/>
      <c r="MEL180" s="1296"/>
      <c r="MEM180" s="1296"/>
      <c r="MEN180" s="1296"/>
      <c r="MEO180" s="1296"/>
      <c r="MEP180" s="1296"/>
      <c r="MEQ180" s="1296"/>
      <c r="MER180" s="1296"/>
      <c r="MES180" s="1296"/>
      <c r="MET180" s="1296"/>
      <c r="MEU180" s="1296"/>
      <c r="MEV180" s="1296"/>
      <c r="MEW180" s="1296"/>
      <c r="MEX180" s="1296"/>
      <c r="MEY180" s="1296"/>
      <c r="MEZ180" s="1296"/>
      <c r="MFA180" s="1296"/>
      <c r="MFB180" s="1296"/>
      <c r="MFC180" s="1296"/>
      <c r="MFD180" s="1296"/>
      <c r="MFE180" s="1296"/>
      <c r="MFF180" s="1296"/>
      <c r="MFG180" s="1296"/>
      <c r="MFH180" s="1296"/>
      <c r="MFI180" s="1296"/>
      <c r="MFJ180" s="1296"/>
      <c r="MFK180" s="1296"/>
      <c r="MFL180" s="1296"/>
      <c r="MFM180" s="1296"/>
      <c r="MFN180" s="1296"/>
      <c r="MFO180" s="1296"/>
      <c r="MFP180" s="1296"/>
      <c r="MFQ180" s="1296"/>
      <c r="MFR180" s="1296"/>
      <c r="MFS180" s="1296"/>
      <c r="MFT180" s="1296"/>
      <c r="MFU180" s="1296"/>
      <c r="MFV180" s="1296"/>
      <c r="MFW180" s="1296"/>
      <c r="MFX180" s="1296"/>
      <c r="MFY180" s="1296"/>
      <c r="MFZ180" s="1296"/>
      <c r="MGA180" s="1296"/>
      <c r="MGB180" s="1296"/>
      <c r="MGC180" s="1296"/>
      <c r="MGD180" s="1296"/>
      <c r="MGE180" s="1296"/>
      <c r="MGF180" s="1296"/>
      <c r="MGG180" s="1296"/>
      <c r="MGH180" s="1296"/>
      <c r="MGI180" s="1296"/>
      <c r="MGJ180" s="1296"/>
      <c r="MGK180" s="1296"/>
      <c r="MGL180" s="1296"/>
      <c r="MGM180" s="1296"/>
      <c r="MGN180" s="1296"/>
      <c r="MGO180" s="1296"/>
      <c r="MGP180" s="1296"/>
      <c r="MGQ180" s="1296"/>
      <c r="MGR180" s="1296"/>
      <c r="MGS180" s="1296"/>
      <c r="MGT180" s="1296"/>
      <c r="MGU180" s="1296"/>
      <c r="MGV180" s="1296"/>
      <c r="MGW180" s="1296"/>
      <c r="MGX180" s="1296"/>
      <c r="MGY180" s="1296"/>
      <c r="MGZ180" s="1296"/>
      <c r="MHA180" s="1296"/>
      <c r="MHB180" s="1296"/>
      <c r="MHC180" s="1296"/>
      <c r="MHD180" s="1296"/>
      <c r="MHE180" s="1296"/>
      <c r="MHF180" s="1296"/>
      <c r="MHG180" s="1296"/>
      <c r="MHH180" s="1296"/>
      <c r="MHI180" s="1296"/>
      <c r="MHJ180" s="1296"/>
      <c r="MHK180" s="1296"/>
      <c r="MHL180" s="1296"/>
      <c r="MHM180" s="1296"/>
      <c r="MHN180" s="1296"/>
      <c r="MHO180" s="1296"/>
      <c r="MHP180" s="1296"/>
      <c r="MHQ180" s="1296"/>
      <c r="MHR180" s="1296"/>
      <c r="MHS180" s="1296"/>
      <c r="MHT180" s="1296"/>
      <c r="MHU180" s="1296"/>
      <c r="MHV180" s="1296"/>
      <c r="MHW180" s="1296"/>
      <c r="MHX180" s="1296"/>
      <c r="MHY180" s="1296"/>
      <c r="MHZ180" s="1296"/>
      <c r="MIA180" s="1296"/>
      <c r="MIB180" s="1296"/>
      <c r="MIC180" s="1296"/>
      <c r="MID180" s="1296"/>
      <c r="MIE180" s="1296"/>
      <c r="MIF180" s="1296"/>
      <c r="MIG180" s="1296"/>
      <c r="MIH180" s="1296"/>
      <c r="MII180" s="1296"/>
      <c r="MIJ180" s="1296"/>
      <c r="MIK180" s="1296"/>
      <c r="MIL180" s="1296"/>
      <c r="MIM180" s="1296"/>
      <c r="MIN180" s="1296"/>
      <c r="MIO180" s="1296"/>
      <c r="MIP180" s="1296"/>
      <c r="MIQ180" s="1296"/>
      <c r="MIR180" s="1296"/>
      <c r="MIS180" s="1296"/>
      <c r="MIT180" s="1296"/>
      <c r="MIU180" s="1296"/>
      <c r="MIV180" s="1296"/>
      <c r="MIW180" s="1296"/>
      <c r="MIX180" s="1296"/>
      <c r="MIY180" s="1296"/>
      <c r="MIZ180" s="1296"/>
      <c r="MJA180" s="1296"/>
      <c r="MJB180" s="1296"/>
      <c r="MJC180" s="1296"/>
      <c r="MJD180" s="1296"/>
      <c r="MJE180" s="1296"/>
      <c r="MJF180" s="1296"/>
      <c r="MJG180" s="1296"/>
      <c r="MJH180" s="1296"/>
      <c r="MJI180" s="1296"/>
      <c r="MJJ180" s="1296"/>
      <c r="MJK180" s="1296"/>
      <c r="MJL180" s="1296"/>
      <c r="MJM180" s="1296"/>
      <c r="MJN180" s="1296"/>
      <c r="MJO180" s="1296"/>
      <c r="MJP180" s="1296"/>
      <c r="MJQ180" s="1296"/>
      <c r="MJR180" s="1296"/>
      <c r="MJS180" s="1296"/>
      <c r="MJT180" s="1296"/>
      <c r="MJU180" s="1296"/>
      <c r="MJV180" s="1296"/>
      <c r="MJW180" s="1296"/>
      <c r="MJX180" s="1296"/>
      <c r="MJY180" s="1296"/>
      <c r="MJZ180" s="1296"/>
      <c r="MKA180" s="1296"/>
      <c r="MKB180" s="1296"/>
      <c r="MKC180" s="1296"/>
      <c r="MKD180" s="1296"/>
      <c r="MKE180" s="1296"/>
      <c r="MKF180" s="1296"/>
      <c r="MKG180" s="1296"/>
      <c r="MKH180" s="1296"/>
      <c r="MKI180" s="1296"/>
      <c r="MKJ180" s="1296"/>
      <c r="MKK180" s="1296"/>
      <c r="MKL180" s="1296"/>
      <c r="MKM180" s="1296"/>
      <c r="MKN180" s="1296"/>
      <c r="MKO180" s="1296"/>
      <c r="MKP180" s="1296"/>
      <c r="MKQ180" s="1296"/>
      <c r="MKR180" s="1296"/>
      <c r="MKS180" s="1296"/>
      <c r="MKT180" s="1296"/>
      <c r="MKU180" s="1296"/>
      <c r="MKV180" s="1296"/>
      <c r="MKW180" s="1296"/>
      <c r="MKX180" s="1296"/>
      <c r="MKY180" s="1296"/>
      <c r="MKZ180" s="1296"/>
      <c r="MLA180" s="1296"/>
      <c r="MLB180" s="1296"/>
      <c r="MLC180" s="1296"/>
      <c r="MLD180" s="1296"/>
      <c r="MLE180" s="1296"/>
      <c r="MLF180" s="1296"/>
      <c r="MLG180" s="1296"/>
      <c r="MLH180" s="1296"/>
      <c r="MLI180" s="1296"/>
      <c r="MLJ180" s="1296"/>
      <c r="MLK180" s="1296"/>
      <c r="MLL180" s="1296"/>
      <c r="MLM180" s="1296"/>
      <c r="MLN180" s="1296"/>
      <c r="MLO180" s="1296"/>
      <c r="MLP180" s="1296"/>
      <c r="MLQ180" s="1296"/>
      <c r="MLR180" s="1296"/>
      <c r="MLS180" s="1296"/>
      <c r="MLT180" s="1296"/>
      <c r="MLU180" s="1296"/>
      <c r="MLV180" s="1296"/>
      <c r="MLW180" s="1296"/>
      <c r="MLX180" s="1296"/>
      <c r="MLY180" s="1296"/>
      <c r="MLZ180" s="1296"/>
      <c r="MMA180" s="1296"/>
      <c r="MMB180" s="1296"/>
      <c r="MMC180" s="1296"/>
      <c r="MMD180" s="1296"/>
      <c r="MME180" s="1296"/>
      <c r="MMF180" s="1296"/>
      <c r="MMG180" s="1296"/>
      <c r="MMH180" s="1296"/>
      <c r="MMI180" s="1296"/>
      <c r="MMJ180" s="1296"/>
      <c r="MMK180" s="1296"/>
      <c r="MML180" s="1296"/>
      <c r="MMM180" s="1296"/>
      <c r="MMN180" s="1296"/>
      <c r="MMO180" s="1296"/>
      <c r="MMP180" s="1296"/>
      <c r="MMQ180" s="1296"/>
      <c r="MMR180" s="1296"/>
      <c r="MMS180" s="1296"/>
      <c r="MMT180" s="1296"/>
      <c r="MMU180" s="1296"/>
      <c r="MMV180" s="1296"/>
      <c r="MMW180" s="1296"/>
      <c r="MMX180" s="1296"/>
      <c r="MMY180" s="1296"/>
      <c r="MMZ180" s="1296"/>
      <c r="MNA180" s="1296"/>
      <c r="MNB180" s="1296"/>
      <c r="MNC180" s="1296"/>
      <c r="MND180" s="1296"/>
      <c r="MNE180" s="1296"/>
      <c r="MNF180" s="1296"/>
      <c r="MNG180" s="1296"/>
      <c r="MNH180" s="1296"/>
      <c r="MNI180" s="1296"/>
      <c r="MNJ180" s="1296"/>
      <c r="MNK180" s="1296"/>
      <c r="MNL180" s="1296"/>
      <c r="MNM180" s="1296"/>
      <c r="MNN180" s="1296"/>
      <c r="MNO180" s="1296"/>
      <c r="MNP180" s="1296"/>
      <c r="MNQ180" s="1296"/>
      <c r="MNR180" s="1296"/>
      <c r="MNS180" s="1296"/>
      <c r="MNT180" s="1296"/>
      <c r="MNU180" s="1296"/>
      <c r="MNV180" s="1296"/>
      <c r="MNW180" s="1296"/>
      <c r="MNX180" s="1296"/>
      <c r="MNY180" s="1296"/>
      <c r="MNZ180" s="1296"/>
      <c r="MOA180" s="1296"/>
      <c r="MOB180" s="1296"/>
      <c r="MOC180" s="1296"/>
      <c r="MOD180" s="1296"/>
      <c r="MOE180" s="1296"/>
      <c r="MOF180" s="1296"/>
      <c r="MOG180" s="1296"/>
      <c r="MOH180" s="1296"/>
      <c r="MOI180" s="1296"/>
      <c r="MOJ180" s="1296"/>
      <c r="MOK180" s="1296"/>
      <c r="MOL180" s="1296"/>
      <c r="MOM180" s="1296"/>
      <c r="MON180" s="1296"/>
      <c r="MOO180" s="1296"/>
      <c r="MOP180" s="1296"/>
      <c r="MOQ180" s="1296"/>
      <c r="MOR180" s="1296"/>
      <c r="MOS180" s="1296"/>
      <c r="MOT180" s="1296"/>
      <c r="MOU180" s="1296"/>
      <c r="MOV180" s="1296"/>
      <c r="MOW180" s="1296"/>
      <c r="MOX180" s="1296"/>
      <c r="MOY180" s="1296"/>
      <c r="MOZ180" s="1296"/>
      <c r="MPA180" s="1296"/>
      <c r="MPB180" s="1296"/>
      <c r="MPC180" s="1296"/>
      <c r="MPD180" s="1296"/>
      <c r="MPE180" s="1296"/>
      <c r="MPF180" s="1296"/>
      <c r="MPG180" s="1296"/>
      <c r="MPH180" s="1296"/>
      <c r="MPI180" s="1296"/>
      <c r="MPJ180" s="1296"/>
      <c r="MPK180" s="1296"/>
      <c r="MPL180" s="1296"/>
      <c r="MPM180" s="1296"/>
      <c r="MPN180" s="1296"/>
      <c r="MPO180" s="1296"/>
      <c r="MPP180" s="1296"/>
      <c r="MPQ180" s="1296"/>
      <c r="MPR180" s="1296"/>
      <c r="MPS180" s="1296"/>
      <c r="MPT180" s="1296"/>
      <c r="MPU180" s="1296"/>
      <c r="MPV180" s="1296"/>
      <c r="MPW180" s="1296"/>
      <c r="MPX180" s="1296"/>
      <c r="MPY180" s="1296"/>
      <c r="MPZ180" s="1296"/>
      <c r="MQA180" s="1296"/>
      <c r="MQB180" s="1296"/>
      <c r="MQC180" s="1296"/>
      <c r="MQD180" s="1296"/>
      <c r="MQE180" s="1296"/>
      <c r="MQF180" s="1296"/>
      <c r="MQG180" s="1296"/>
      <c r="MQH180" s="1296"/>
      <c r="MQI180" s="1296"/>
      <c r="MQJ180" s="1296"/>
      <c r="MQK180" s="1296"/>
      <c r="MQL180" s="1296"/>
      <c r="MQM180" s="1296"/>
      <c r="MQN180" s="1296"/>
      <c r="MQO180" s="1296"/>
      <c r="MQP180" s="1296"/>
      <c r="MQQ180" s="1296"/>
      <c r="MQR180" s="1296"/>
      <c r="MQS180" s="1296"/>
      <c r="MQT180" s="1296"/>
      <c r="MQU180" s="1296"/>
      <c r="MQV180" s="1296"/>
      <c r="MQW180" s="1296"/>
      <c r="MQX180" s="1296"/>
      <c r="MQY180" s="1296"/>
      <c r="MQZ180" s="1296"/>
      <c r="MRA180" s="1296"/>
      <c r="MRB180" s="1296"/>
      <c r="MRC180" s="1296"/>
      <c r="MRD180" s="1296"/>
      <c r="MRE180" s="1296"/>
      <c r="MRF180" s="1296"/>
      <c r="MRG180" s="1296"/>
      <c r="MRH180" s="1296"/>
      <c r="MRI180" s="1296"/>
      <c r="MRJ180" s="1296"/>
      <c r="MRK180" s="1296"/>
      <c r="MRL180" s="1296"/>
      <c r="MRM180" s="1296"/>
      <c r="MRN180" s="1296"/>
      <c r="MRO180" s="1296"/>
      <c r="MRP180" s="1296"/>
      <c r="MRQ180" s="1296"/>
      <c r="MRR180" s="1296"/>
      <c r="MRS180" s="1296"/>
      <c r="MRT180" s="1296"/>
      <c r="MRU180" s="1296"/>
      <c r="MRV180" s="1296"/>
      <c r="MRW180" s="1296"/>
      <c r="MRX180" s="1296"/>
      <c r="MRY180" s="1296"/>
      <c r="MRZ180" s="1296"/>
      <c r="MSA180" s="1296"/>
      <c r="MSB180" s="1296"/>
      <c r="MSC180" s="1296"/>
      <c r="MSD180" s="1296"/>
      <c r="MSE180" s="1296"/>
      <c r="MSF180" s="1296"/>
      <c r="MSG180" s="1296"/>
      <c r="MSH180" s="1296"/>
      <c r="MSI180" s="1296"/>
      <c r="MSJ180" s="1296"/>
      <c r="MSK180" s="1296"/>
      <c r="MSL180" s="1296"/>
      <c r="MSM180" s="1296"/>
      <c r="MSN180" s="1296"/>
      <c r="MSO180" s="1296"/>
      <c r="MSP180" s="1296"/>
      <c r="MSQ180" s="1296"/>
      <c r="MSR180" s="1296"/>
      <c r="MSS180" s="1296"/>
      <c r="MST180" s="1296"/>
      <c r="MSU180" s="1296"/>
      <c r="MSV180" s="1296"/>
      <c r="MSW180" s="1296"/>
      <c r="MSX180" s="1296"/>
      <c r="MSY180" s="1296"/>
      <c r="MSZ180" s="1296"/>
      <c r="MTA180" s="1296"/>
      <c r="MTB180" s="1296"/>
      <c r="MTC180" s="1296"/>
      <c r="MTD180" s="1296"/>
      <c r="MTE180" s="1296"/>
      <c r="MTF180" s="1296"/>
      <c r="MTG180" s="1296"/>
      <c r="MTH180" s="1296"/>
      <c r="MTI180" s="1296"/>
      <c r="MTJ180" s="1296"/>
      <c r="MTK180" s="1296"/>
      <c r="MTL180" s="1296"/>
      <c r="MTM180" s="1296"/>
      <c r="MTN180" s="1296"/>
      <c r="MTO180" s="1296"/>
      <c r="MTP180" s="1296"/>
      <c r="MTQ180" s="1296"/>
      <c r="MTR180" s="1296"/>
      <c r="MTS180" s="1296"/>
      <c r="MTT180" s="1296"/>
      <c r="MTU180" s="1296"/>
      <c r="MTV180" s="1296"/>
      <c r="MTW180" s="1296"/>
      <c r="MTX180" s="1296"/>
      <c r="MTY180" s="1296"/>
      <c r="MTZ180" s="1296"/>
      <c r="MUA180" s="1296"/>
      <c r="MUB180" s="1296"/>
      <c r="MUC180" s="1296"/>
      <c r="MUD180" s="1296"/>
      <c r="MUE180" s="1296"/>
      <c r="MUF180" s="1296"/>
      <c r="MUG180" s="1296"/>
      <c r="MUH180" s="1296"/>
      <c r="MUI180" s="1296"/>
      <c r="MUJ180" s="1296"/>
      <c r="MUK180" s="1296"/>
      <c r="MUL180" s="1296"/>
      <c r="MUM180" s="1296"/>
      <c r="MUN180" s="1296"/>
      <c r="MUO180" s="1296"/>
      <c r="MUP180" s="1296"/>
      <c r="MUQ180" s="1296"/>
      <c r="MUR180" s="1296"/>
      <c r="MUS180" s="1296"/>
      <c r="MUT180" s="1296"/>
      <c r="MUU180" s="1296"/>
      <c r="MUV180" s="1296"/>
      <c r="MUW180" s="1296"/>
      <c r="MUX180" s="1296"/>
      <c r="MUY180" s="1296"/>
      <c r="MUZ180" s="1296"/>
      <c r="MVA180" s="1296"/>
      <c r="MVB180" s="1296"/>
      <c r="MVC180" s="1296"/>
      <c r="MVD180" s="1296"/>
      <c r="MVE180" s="1296"/>
      <c r="MVF180" s="1296"/>
      <c r="MVG180" s="1296"/>
      <c r="MVH180" s="1296"/>
      <c r="MVI180" s="1296"/>
      <c r="MVJ180" s="1296"/>
      <c r="MVK180" s="1296"/>
      <c r="MVL180" s="1296"/>
      <c r="MVM180" s="1296"/>
      <c r="MVN180" s="1296"/>
      <c r="MVO180" s="1296"/>
      <c r="MVP180" s="1296"/>
      <c r="MVQ180" s="1296"/>
      <c r="MVR180" s="1296"/>
      <c r="MVS180" s="1296"/>
      <c r="MVT180" s="1296"/>
      <c r="MVU180" s="1296"/>
      <c r="MVV180" s="1296"/>
      <c r="MVW180" s="1296"/>
      <c r="MVX180" s="1296"/>
      <c r="MVY180" s="1296"/>
      <c r="MVZ180" s="1296"/>
      <c r="MWA180" s="1296"/>
      <c r="MWB180" s="1296"/>
      <c r="MWC180" s="1296"/>
      <c r="MWD180" s="1296"/>
      <c r="MWE180" s="1296"/>
      <c r="MWF180" s="1296"/>
      <c r="MWG180" s="1296"/>
      <c r="MWH180" s="1296"/>
      <c r="MWI180" s="1296"/>
      <c r="MWJ180" s="1296"/>
      <c r="MWK180" s="1296"/>
      <c r="MWL180" s="1296"/>
      <c r="MWM180" s="1296"/>
      <c r="MWN180" s="1296"/>
      <c r="MWO180" s="1296"/>
      <c r="MWP180" s="1296"/>
      <c r="MWQ180" s="1296"/>
      <c r="MWR180" s="1296"/>
      <c r="MWS180" s="1296"/>
      <c r="MWT180" s="1296"/>
      <c r="MWU180" s="1296"/>
      <c r="MWV180" s="1296"/>
      <c r="MWW180" s="1296"/>
      <c r="MWX180" s="1296"/>
      <c r="MWY180" s="1296"/>
      <c r="MWZ180" s="1296"/>
      <c r="MXA180" s="1296"/>
      <c r="MXB180" s="1296"/>
      <c r="MXC180" s="1296"/>
      <c r="MXD180" s="1296"/>
      <c r="MXE180" s="1296"/>
      <c r="MXF180" s="1296"/>
      <c r="MXG180" s="1296"/>
      <c r="MXH180" s="1296"/>
      <c r="MXI180" s="1296"/>
      <c r="MXJ180" s="1296"/>
      <c r="MXK180" s="1296"/>
      <c r="MXL180" s="1296"/>
      <c r="MXM180" s="1296"/>
      <c r="MXN180" s="1296"/>
      <c r="MXO180" s="1296"/>
      <c r="MXP180" s="1296"/>
      <c r="MXQ180" s="1296"/>
      <c r="MXR180" s="1296"/>
      <c r="MXS180" s="1296"/>
      <c r="MXT180" s="1296"/>
      <c r="MXU180" s="1296"/>
      <c r="MXV180" s="1296"/>
      <c r="MXW180" s="1296"/>
      <c r="MXX180" s="1296"/>
      <c r="MXY180" s="1296"/>
      <c r="MXZ180" s="1296"/>
      <c r="MYA180" s="1296"/>
      <c r="MYB180" s="1296"/>
      <c r="MYC180" s="1296"/>
      <c r="MYD180" s="1296"/>
      <c r="MYE180" s="1296"/>
      <c r="MYF180" s="1296"/>
      <c r="MYG180" s="1296"/>
      <c r="MYH180" s="1296"/>
      <c r="MYI180" s="1296"/>
      <c r="MYJ180" s="1296"/>
      <c r="MYK180" s="1296"/>
      <c r="MYL180" s="1296"/>
      <c r="MYM180" s="1296"/>
      <c r="MYN180" s="1296"/>
      <c r="MYO180" s="1296"/>
      <c r="MYP180" s="1296"/>
      <c r="MYQ180" s="1296"/>
      <c r="MYR180" s="1296"/>
      <c r="MYS180" s="1296"/>
      <c r="MYT180" s="1296"/>
      <c r="MYU180" s="1296"/>
      <c r="MYV180" s="1296"/>
      <c r="MYW180" s="1296"/>
      <c r="MYX180" s="1296"/>
      <c r="MYY180" s="1296"/>
      <c r="MYZ180" s="1296"/>
      <c r="MZA180" s="1296"/>
      <c r="MZB180" s="1296"/>
      <c r="MZC180" s="1296"/>
      <c r="MZD180" s="1296"/>
      <c r="MZE180" s="1296"/>
      <c r="MZF180" s="1296"/>
      <c r="MZG180" s="1296"/>
      <c r="MZH180" s="1296"/>
      <c r="MZI180" s="1296"/>
      <c r="MZJ180" s="1296"/>
      <c r="MZK180" s="1296"/>
      <c r="MZL180" s="1296"/>
      <c r="MZM180" s="1296"/>
      <c r="MZN180" s="1296"/>
      <c r="MZO180" s="1296"/>
      <c r="MZP180" s="1296"/>
      <c r="MZQ180" s="1296"/>
      <c r="MZR180" s="1296"/>
      <c r="MZS180" s="1296"/>
      <c r="MZT180" s="1296"/>
      <c r="MZU180" s="1296"/>
      <c r="MZV180" s="1296"/>
      <c r="MZW180" s="1296"/>
      <c r="MZX180" s="1296"/>
      <c r="MZY180" s="1296"/>
      <c r="MZZ180" s="1296"/>
      <c r="NAA180" s="1296"/>
      <c r="NAB180" s="1296"/>
      <c r="NAC180" s="1296"/>
      <c r="NAD180" s="1296"/>
      <c r="NAE180" s="1296"/>
      <c r="NAF180" s="1296"/>
      <c r="NAG180" s="1296"/>
      <c r="NAH180" s="1296"/>
      <c r="NAI180" s="1296"/>
      <c r="NAJ180" s="1296"/>
      <c r="NAK180" s="1296"/>
      <c r="NAL180" s="1296"/>
      <c r="NAM180" s="1296"/>
      <c r="NAN180" s="1296"/>
      <c r="NAO180" s="1296"/>
      <c r="NAP180" s="1296"/>
      <c r="NAQ180" s="1296"/>
      <c r="NAR180" s="1296"/>
      <c r="NAS180" s="1296"/>
      <c r="NAT180" s="1296"/>
      <c r="NAU180" s="1296"/>
      <c r="NAV180" s="1296"/>
      <c r="NAW180" s="1296"/>
      <c r="NAX180" s="1296"/>
      <c r="NAY180" s="1296"/>
      <c r="NAZ180" s="1296"/>
      <c r="NBA180" s="1296"/>
      <c r="NBB180" s="1296"/>
      <c r="NBC180" s="1296"/>
      <c r="NBD180" s="1296"/>
      <c r="NBE180" s="1296"/>
      <c r="NBF180" s="1296"/>
      <c r="NBG180" s="1296"/>
      <c r="NBH180" s="1296"/>
      <c r="NBI180" s="1296"/>
      <c r="NBJ180" s="1296"/>
      <c r="NBK180" s="1296"/>
      <c r="NBL180" s="1296"/>
      <c r="NBM180" s="1296"/>
      <c r="NBN180" s="1296"/>
      <c r="NBO180" s="1296"/>
      <c r="NBP180" s="1296"/>
      <c r="NBQ180" s="1296"/>
      <c r="NBR180" s="1296"/>
      <c r="NBS180" s="1296"/>
      <c r="NBT180" s="1296"/>
      <c r="NBU180" s="1296"/>
      <c r="NBV180" s="1296"/>
      <c r="NBW180" s="1296"/>
      <c r="NBX180" s="1296"/>
      <c r="NBY180" s="1296"/>
      <c r="NBZ180" s="1296"/>
      <c r="NCA180" s="1296"/>
      <c r="NCB180" s="1296"/>
      <c r="NCC180" s="1296"/>
      <c r="NCD180" s="1296"/>
      <c r="NCE180" s="1296"/>
      <c r="NCF180" s="1296"/>
      <c r="NCG180" s="1296"/>
      <c r="NCH180" s="1296"/>
      <c r="NCI180" s="1296"/>
      <c r="NCJ180" s="1296"/>
      <c r="NCK180" s="1296"/>
      <c r="NCL180" s="1296"/>
      <c r="NCM180" s="1296"/>
      <c r="NCN180" s="1296"/>
      <c r="NCO180" s="1296"/>
      <c r="NCP180" s="1296"/>
      <c r="NCQ180" s="1296"/>
      <c r="NCR180" s="1296"/>
      <c r="NCS180" s="1296"/>
      <c r="NCT180" s="1296"/>
      <c r="NCU180" s="1296"/>
      <c r="NCV180" s="1296"/>
      <c r="NCW180" s="1296"/>
      <c r="NCX180" s="1296"/>
      <c r="NCY180" s="1296"/>
      <c r="NCZ180" s="1296"/>
      <c r="NDA180" s="1296"/>
      <c r="NDB180" s="1296"/>
      <c r="NDC180" s="1296"/>
      <c r="NDD180" s="1296"/>
      <c r="NDE180" s="1296"/>
      <c r="NDF180" s="1296"/>
      <c r="NDG180" s="1296"/>
      <c r="NDH180" s="1296"/>
      <c r="NDI180" s="1296"/>
      <c r="NDJ180" s="1296"/>
      <c r="NDK180" s="1296"/>
      <c r="NDL180" s="1296"/>
      <c r="NDM180" s="1296"/>
      <c r="NDN180" s="1296"/>
      <c r="NDO180" s="1296"/>
      <c r="NDP180" s="1296"/>
      <c r="NDQ180" s="1296"/>
      <c r="NDR180" s="1296"/>
      <c r="NDS180" s="1296"/>
      <c r="NDT180" s="1296"/>
      <c r="NDU180" s="1296"/>
      <c r="NDV180" s="1296"/>
      <c r="NDW180" s="1296"/>
      <c r="NDX180" s="1296"/>
      <c r="NDY180" s="1296"/>
      <c r="NDZ180" s="1296"/>
      <c r="NEA180" s="1296"/>
      <c r="NEB180" s="1296"/>
      <c r="NEC180" s="1296"/>
      <c r="NED180" s="1296"/>
      <c r="NEE180" s="1296"/>
      <c r="NEF180" s="1296"/>
      <c r="NEG180" s="1296"/>
      <c r="NEH180" s="1296"/>
      <c r="NEI180" s="1296"/>
      <c r="NEJ180" s="1296"/>
      <c r="NEK180" s="1296"/>
      <c r="NEL180" s="1296"/>
      <c r="NEM180" s="1296"/>
      <c r="NEN180" s="1296"/>
      <c r="NEO180" s="1296"/>
      <c r="NEP180" s="1296"/>
      <c r="NEQ180" s="1296"/>
      <c r="NER180" s="1296"/>
      <c r="NES180" s="1296"/>
      <c r="NET180" s="1296"/>
      <c r="NEU180" s="1296"/>
      <c r="NEV180" s="1296"/>
      <c r="NEW180" s="1296"/>
      <c r="NEX180" s="1296"/>
      <c r="NEY180" s="1296"/>
      <c r="NEZ180" s="1296"/>
      <c r="NFA180" s="1296"/>
      <c r="NFB180" s="1296"/>
      <c r="NFC180" s="1296"/>
      <c r="NFD180" s="1296"/>
      <c r="NFE180" s="1296"/>
      <c r="NFF180" s="1296"/>
      <c r="NFG180" s="1296"/>
      <c r="NFH180" s="1296"/>
      <c r="NFI180" s="1296"/>
      <c r="NFJ180" s="1296"/>
      <c r="NFK180" s="1296"/>
      <c r="NFL180" s="1296"/>
      <c r="NFM180" s="1296"/>
      <c r="NFN180" s="1296"/>
      <c r="NFO180" s="1296"/>
      <c r="NFP180" s="1296"/>
      <c r="NFQ180" s="1296"/>
      <c r="NFR180" s="1296"/>
      <c r="NFS180" s="1296"/>
      <c r="NFT180" s="1296"/>
      <c r="NFU180" s="1296"/>
      <c r="NFV180" s="1296"/>
      <c r="NFW180" s="1296"/>
      <c r="NFX180" s="1296"/>
      <c r="NFY180" s="1296"/>
      <c r="NFZ180" s="1296"/>
      <c r="NGA180" s="1296"/>
      <c r="NGB180" s="1296"/>
      <c r="NGC180" s="1296"/>
      <c r="NGD180" s="1296"/>
      <c r="NGE180" s="1296"/>
      <c r="NGF180" s="1296"/>
      <c r="NGG180" s="1296"/>
      <c r="NGH180" s="1296"/>
      <c r="NGI180" s="1296"/>
      <c r="NGJ180" s="1296"/>
      <c r="NGK180" s="1296"/>
      <c r="NGL180" s="1296"/>
      <c r="NGM180" s="1296"/>
      <c r="NGN180" s="1296"/>
      <c r="NGO180" s="1296"/>
      <c r="NGP180" s="1296"/>
      <c r="NGQ180" s="1296"/>
      <c r="NGR180" s="1296"/>
      <c r="NGS180" s="1296"/>
      <c r="NGT180" s="1296"/>
      <c r="NGU180" s="1296"/>
      <c r="NGV180" s="1296"/>
      <c r="NGW180" s="1296"/>
      <c r="NGX180" s="1296"/>
      <c r="NGY180" s="1296"/>
      <c r="NGZ180" s="1296"/>
      <c r="NHA180" s="1296"/>
      <c r="NHB180" s="1296"/>
      <c r="NHC180" s="1296"/>
      <c r="NHD180" s="1296"/>
      <c r="NHE180" s="1296"/>
      <c r="NHF180" s="1296"/>
      <c r="NHG180" s="1296"/>
      <c r="NHH180" s="1296"/>
      <c r="NHI180" s="1296"/>
      <c r="NHJ180" s="1296"/>
      <c r="NHK180" s="1296"/>
      <c r="NHL180" s="1296"/>
      <c r="NHM180" s="1296"/>
      <c r="NHN180" s="1296"/>
      <c r="NHO180" s="1296"/>
      <c r="NHP180" s="1296"/>
      <c r="NHQ180" s="1296"/>
      <c r="NHR180" s="1296"/>
      <c r="NHS180" s="1296"/>
      <c r="NHT180" s="1296"/>
      <c r="NHU180" s="1296"/>
      <c r="NHV180" s="1296"/>
      <c r="NHW180" s="1296"/>
      <c r="NHX180" s="1296"/>
      <c r="NHY180" s="1296"/>
      <c r="NHZ180" s="1296"/>
      <c r="NIA180" s="1296"/>
      <c r="NIB180" s="1296"/>
      <c r="NIC180" s="1296"/>
      <c r="NID180" s="1296"/>
      <c r="NIE180" s="1296"/>
      <c r="NIF180" s="1296"/>
      <c r="NIG180" s="1296"/>
      <c r="NIH180" s="1296"/>
      <c r="NII180" s="1296"/>
      <c r="NIJ180" s="1296"/>
      <c r="NIK180" s="1296"/>
      <c r="NIL180" s="1296"/>
      <c r="NIM180" s="1296"/>
      <c r="NIN180" s="1296"/>
      <c r="NIO180" s="1296"/>
      <c r="NIP180" s="1296"/>
      <c r="NIQ180" s="1296"/>
      <c r="NIR180" s="1296"/>
      <c r="NIS180" s="1296"/>
      <c r="NIT180" s="1296"/>
      <c r="NIU180" s="1296"/>
      <c r="NIV180" s="1296"/>
      <c r="NIW180" s="1296"/>
      <c r="NIX180" s="1296"/>
      <c r="NIY180" s="1296"/>
      <c r="NIZ180" s="1296"/>
      <c r="NJA180" s="1296"/>
      <c r="NJB180" s="1296"/>
      <c r="NJC180" s="1296"/>
      <c r="NJD180" s="1296"/>
      <c r="NJE180" s="1296"/>
      <c r="NJF180" s="1296"/>
      <c r="NJG180" s="1296"/>
      <c r="NJH180" s="1296"/>
      <c r="NJI180" s="1296"/>
      <c r="NJJ180" s="1296"/>
      <c r="NJK180" s="1296"/>
      <c r="NJL180" s="1296"/>
      <c r="NJM180" s="1296"/>
      <c r="NJN180" s="1296"/>
      <c r="NJO180" s="1296"/>
      <c r="NJP180" s="1296"/>
      <c r="NJQ180" s="1296"/>
      <c r="NJR180" s="1296"/>
      <c r="NJS180" s="1296"/>
      <c r="NJT180" s="1296"/>
      <c r="NJU180" s="1296"/>
      <c r="NJV180" s="1296"/>
      <c r="NJW180" s="1296"/>
      <c r="NJX180" s="1296"/>
      <c r="NJY180" s="1296"/>
      <c r="NJZ180" s="1296"/>
      <c r="NKA180" s="1296"/>
      <c r="NKB180" s="1296"/>
      <c r="NKC180" s="1296"/>
      <c r="NKD180" s="1296"/>
      <c r="NKE180" s="1296"/>
      <c r="NKF180" s="1296"/>
      <c r="NKG180" s="1296"/>
      <c r="NKH180" s="1296"/>
      <c r="NKI180" s="1296"/>
      <c r="NKJ180" s="1296"/>
      <c r="NKK180" s="1296"/>
      <c r="NKL180" s="1296"/>
      <c r="NKM180" s="1296"/>
      <c r="NKN180" s="1296"/>
      <c r="NKO180" s="1296"/>
      <c r="NKP180" s="1296"/>
      <c r="NKQ180" s="1296"/>
      <c r="NKR180" s="1296"/>
      <c r="NKS180" s="1296"/>
      <c r="NKT180" s="1296"/>
      <c r="NKU180" s="1296"/>
      <c r="NKV180" s="1296"/>
      <c r="NKW180" s="1296"/>
      <c r="NKX180" s="1296"/>
      <c r="NKY180" s="1296"/>
      <c r="NKZ180" s="1296"/>
      <c r="NLA180" s="1296"/>
      <c r="NLB180" s="1296"/>
      <c r="NLC180" s="1296"/>
      <c r="NLD180" s="1296"/>
      <c r="NLE180" s="1296"/>
      <c r="NLF180" s="1296"/>
      <c r="NLG180" s="1296"/>
      <c r="NLH180" s="1296"/>
      <c r="NLI180" s="1296"/>
      <c r="NLJ180" s="1296"/>
      <c r="NLK180" s="1296"/>
      <c r="NLL180" s="1296"/>
      <c r="NLM180" s="1296"/>
      <c r="NLN180" s="1296"/>
      <c r="NLO180" s="1296"/>
      <c r="NLP180" s="1296"/>
      <c r="NLQ180" s="1296"/>
      <c r="NLR180" s="1296"/>
      <c r="NLS180" s="1296"/>
      <c r="NLT180" s="1296"/>
      <c r="NLU180" s="1296"/>
      <c r="NLV180" s="1296"/>
      <c r="NLW180" s="1296"/>
      <c r="NLX180" s="1296"/>
      <c r="NLY180" s="1296"/>
      <c r="NLZ180" s="1296"/>
      <c r="NMA180" s="1296"/>
      <c r="NMB180" s="1296"/>
      <c r="NMC180" s="1296"/>
      <c r="NMD180" s="1296"/>
      <c r="NME180" s="1296"/>
      <c r="NMF180" s="1296"/>
      <c r="NMG180" s="1296"/>
      <c r="NMH180" s="1296"/>
      <c r="NMI180" s="1296"/>
      <c r="NMJ180" s="1296"/>
      <c r="NMK180" s="1296"/>
      <c r="NML180" s="1296"/>
      <c r="NMM180" s="1296"/>
      <c r="NMN180" s="1296"/>
      <c r="NMO180" s="1296"/>
      <c r="NMP180" s="1296"/>
      <c r="NMQ180" s="1296"/>
      <c r="NMR180" s="1296"/>
      <c r="NMS180" s="1296"/>
      <c r="NMT180" s="1296"/>
      <c r="NMU180" s="1296"/>
      <c r="NMV180" s="1296"/>
      <c r="NMW180" s="1296"/>
      <c r="NMX180" s="1296"/>
      <c r="NMY180" s="1296"/>
      <c r="NMZ180" s="1296"/>
      <c r="NNA180" s="1296"/>
      <c r="NNB180" s="1296"/>
      <c r="NNC180" s="1296"/>
      <c r="NND180" s="1296"/>
      <c r="NNE180" s="1296"/>
      <c r="NNF180" s="1296"/>
      <c r="NNG180" s="1296"/>
      <c r="NNH180" s="1296"/>
      <c r="NNI180" s="1296"/>
      <c r="NNJ180" s="1296"/>
      <c r="NNK180" s="1296"/>
      <c r="NNL180" s="1296"/>
      <c r="NNM180" s="1296"/>
      <c r="NNN180" s="1296"/>
      <c r="NNO180" s="1296"/>
      <c r="NNP180" s="1296"/>
      <c r="NNQ180" s="1296"/>
      <c r="NNR180" s="1296"/>
      <c r="NNS180" s="1296"/>
      <c r="NNT180" s="1296"/>
      <c r="NNU180" s="1296"/>
      <c r="NNV180" s="1296"/>
      <c r="NNW180" s="1296"/>
      <c r="NNX180" s="1296"/>
      <c r="NNY180" s="1296"/>
      <c r="NNZ180" s="1296"/>
      <c r="NOA180" s="1296"/>
      <c r="NOB180" s="1296"/>
      <c r="NOC180" s="1296"/>
      <c r="NOD180" s="1296"/>
      <c r="NOE180" s="1296"/>
      <c r="NOF180" s="1296"/>
      <c r="NOG180" s="1296"/>
      <c r="NOH180" s="1296"/>
      <c r="NOI180" s="1296"/>
      <c r="NOJ180" s="1296"/>
      <c r="NOK180" s="1296"/>
      <c r="NOL180" s="1296"/>
      <c r="NOM180" s="1296"/>
      <c r="NON180" s="1296"/>
      <c r="NOO180" s="1296"/>
      <c r="NOP180" s="1296"/>
      <c r="NOQ180" s="1296"/>
      <c r="NOR180" s="1296"/>
      <c r="NOS180" s="1296"/>
      <c r="NOT180" s="1296"/>
      <c r="NOU180" s="1296"/>
      <c r="NOV180" s="1296"/>
      <c r="NOW180" s="1296"/>
      <c r="NOX180" s="1296"/>
      <c r="NOY180" s="1296"/>
      <c r="NOZ180" s="1296"/>
      <c r="NPA180" s="1296"/>
      <c r="NPB180" s="1296"/>
      <c r="NPC180" s="1296"/>
      <c r="NPD180" s="1296"/>
      <c r="NPE180" s="1296"/>
      <c r="NPF180" s="1296"/>
      <c r="NPG180" s="1296"/>
      <c r="NPH180" s="1296"/>
      <c r="NPI180" s="1296"/>
      <c r="NPJ180" s="1296"/>
      <c r="NPK180" s="1296"/>
      <c r="NPL180" s="1296"/>
      <c r="NPM180" s="1296"/>
      <c r="NPN180" s="1296"/>
      <c r="NPO180" s="1296"/>
      <c r="NPP180" s="1296"/>
      <c r="NPQ180" s="1296"/>
      <c r="NPR180" s="1296"/>
      <c r="NPS180" s="1296"/>
      <c r="NPT180" s="1296"/>
      <c r="NPU180" s="1296"/>
      <c r="NPV180" s="1296"/>
      <c r="NPW180" s="1296"/>
      <c r="NPX180" s="1296"/>
      <c r="NPY180" s="1296"/>
      <c r="NPZ180" s="1296"/>
      <c r="NQA180" s="1296"/>
      <c r="NQB180" s="1296"/>
      <c r="NQC180" s="1296"/>
      <c r="NQD180" s="1296"/>
      <c r="NQE180" s="1296"/>
      <c r="NQF180" s="1296"/>
      <c r="NQG180" s="1296"/>
      <c r="NQH180" s="1296"/>
      <c r="NQI180" s="1296"/>
      <c r="NQJ180" s="1296"/>
      <c r="NQK180" s="1296"/>
      <c r="NQL180" s="1296"/>
      <c r="NQM180" s="1296"/>
      <c r="NQN180" s="1296"/>
      <c r="NQO180" s="1296"/>
      <c r="NQP180" s="1296"/>
      <c r="NQQ180" s="1296"/>
      <c r="NQR180" s="1296"/>
      <c r="NQS180" s="1296"/>
      <c r="NQT180" s="1296"/>
      <c r="NQU180" s="1296"/>
      <c r="NQV180" s="1296"/>
      <c r="NQW180" s="1296"/>
      <c r="NQX180" s="1296"/>
      <c r="NQY180" s="1296"/>
      <c r="NQZ180" s="1296"/>
      <c r="NRA180" s="1296"/>
      <c r="NRB180" s="1296"/>
      <c r="NRC180" s="1296"/>
      <c r="NRD180" s="1296"/>
      <c r="NRE180" s="1296"/>
      <c r="NRF180" s="1296"/>
      <c r="NRG180" s="1296"/>
      <c r="NRH180" s="1296"/>
      <c r="NRI180" s="1296"/>
      <c r="NRJ180" s="1296"/>
      <c r="NRK180" s="1296"/>
      <c r="NRL180" s="1296"/>
      <c r="NRM180" s="1296"/>
      <c r="NRN180" s="1296"/>
      <c r="NRO180" s="1296"/>
      <c r="NRP180" s="1296"/>
      <c r="NRQ180" s="1296"/>
      <c r="NRR180" s="1296"/>
      <c r="NRS180" s="1296"/>
      <c r="NRT180" s="1296"/>
      <c r="NRU180" s="1296"/>
      <c r="NRV180" s="1296"/>
      <c r="NRW180" s="1296"/>
      <c r="NRX180" s="1296"/>
      <c r="NRY180" s="1296"/>
      <c r="NRZ180" s="1296"/>
      <c r="NSA180" s="1296"/>
      <c r="NSB180" s="1296"/>
      <c r="NSC180" s="1296"/>
      <c r="NSD180" s="1296"/>
      <c r="NSE180" s="1296"/>
      <c r="NSF180" s="1296"/>
      <c r="NSG180" s="1296"/>
      <c r="NSH180" s="1296"/>
      <c r="NSI180" s="1296"/>
      <c r="NSJ180" s="1296"/>
      <c r="NSK180" s="1296"/>
      <c r="NSL180" s="1296"/>
      <c r="NSM180" s="1296"/>
      <c r="NSN180" s="1296"/>
      <c r="NSO180" s="1296"/>
      <c r="NSP180" s="1296"/>
      <c r="NSQ180" s="1296"/>
      <c r="NSR180" s="1296"/>
      <c r="NSS180" s="1296"/>
      <c r="NST180" s="1296"/>
      <c r="NSU180" s="1296"/>
      <c r="NSV180" s="1296"/>
      <c r="NSW180" s="1296"/>
      <c r="NSX180" s="1296"/>
      <c r="NSY180" s="1296"/>
      <c r="NSZ180" s="1296"/>
      <c r="NTA180" s="1296"/>
      <c r="NTB180" s="1296"/>
      <c r="NTC180" s="1296"/>
      <c r="NTD180" s="1296"/>
      <c r="NTE180" s="1296"/>
      <c r="NTF180" s="1296"/>
      <c r="NTG180" s="1296"/>
      <c r="NTH180" s="1296"/>
      <c r="NTI180" s="1296"/>
      <c r="NTJ180" s="1296"/>
      <c r="NTK180" s="1296"/>
      <c r="NTL180" s="1296"/>
      <c r="NTM180" s="1296"/>
      <c r="NTN180" s="1296"/>
      <c r="NTO180" s="1296"/>
      <c r="NTP180" s="1296"/>
      <c r="NTQ180" s="1296"/>
      <c r="NTR180" s="1296"/>
      <c r="NTS180" s="1296"/>
      <c r="NTT180" s="1296"/>
      <c r="NTU180" s="1296"/>
      <c r="NTV180" s="1296"/>
      <c r="NTW180" s="1296"/>
      <c r="NTX180" s="1296"/>
      <c r="NTY180" s="1296"/>
      <c r="NTZ180" s="1296"/>
      <c r="NUA180" s="1296"/>
      <c r="NUB180" s="1296"/>
      <c r="NUC180" s="1296"/>
      <c r="NUD180" s="1296"/>
      <c r="NUE180" s="1296"/>
      <c r="NUF180" s="1296"/>
      <c r="NUG180" s="1296"/>
      <c r="NUH180" s="1296"/>
      <c r="NUI180" s="1296"/>
      <c r="NUJ180" s="1296"/>
      <c r="NUK180" s="1296"/>
      <c r="NUL180" s="1296"/>
      <c r="NUM180" s="1296"/>
      <c r="NUN180" s="1296"/>
      <c r="NUO180" s="1296"/>
      <c r="NUP180" s="1296"/>
      <c r="NUQ180" s="1296"/>
      <c r="NUR180" s="1296"/>
      <c r="NUS180" s="1296"/>
      <c r="NUT180" s="1296"/>
      <c r="NUU180" s="1296"/>
      <c r="NUV180" s="1296"/>
      <c r="NUW180" s="1296"/>
      <c r="NUX180" s="1296"/>
      <c r="NUY180" s="1296"/>
      <c r="NUZ180" s="1296"/>
      <c r="NVA180" s="1296"/>
      <c r="NVB180" s="1296"/>
      <c r="NVC180" s="1296"/>
      <c r="NVD180" s="1296"/>
      <c r="NVE180" s="1296"/>
      <c r="NVF180" s="1296"/>
      <c r="NVG180" s="1296"/>
      <c r="NVH180" s="1296"/>
      <c r="NVI180" s="1296"/>
      <c r="NVJ180" s="1296"/>
      <c r="NVK180" s="1296"/>
      <c r="NVL180" s="1296"/>
      <c r="NVM180" s="1296"/>
      <c r="NVN180" s="1296"/>
      <c r="NVO180" s="1296"/>
      <c r="NVP180" s="1296"/>
      <c r="NVQ180" s="1296"/>
      <c r="NVR180" s="1296"/>
      <c r="NVS180" s="1296"/>
      <c r="NVT180" s="1296"/>
      <c r="NVU180" s="1296"/>
      <c r="NVV180" s="1296"/>
      <c r="NVW180" s="1296"/>
      <c r="NVX180" s="1296"/>
      <c r="NVY180" s="1296"/>
      <c r="NVZ180" s="1296"/>
      <c r="NWA180" s="1296"/>
      <c r="NWB180" s="1296"/>
      <c r="NWC180" s="1296"/>
      <c r="NWD180" s="1296"/>
      <c r="NWE180" s="1296"/>
      <c r="NWF180" s="1296"/>
      <c r="NWG180" s="1296"/>
      <c r="NWH180" s="1296"/>
      <c r="NWI180" s="1296"/>
      <c r="NWJ180" s="1296"/>
      <c r="NWK180" s="1296"/>
      <c r="NWL180" s="1296"/>
      <c r="NWM180" s="1296"/>
      <c r="NWN180" s="1296"/>
      <c r="NWO180" s="1296"/>
      <c r="NWP180" s="1296"/>
      <c r="NWQ180" s="1296"/>
      <c r="NWR180" s="1296"/>
      <c r="NWS180" s="1296"/>
      <c r="NWT180" s="1296"/>
      <c r="NWU180" s="1296"/>
      <c r="NWV180" s="1296"/>
      <c r="NWW180" s="1296"/>
      <c r="NWX180" s="1296"/>
      <c r="NWY180" s="1296"/>
      <c r="NWZ180" s="1296"/>
      <c r="NXA180" s="1296"/>
      <c r="NXB180" s="1296"/>
      <c r="NXC180" s="1296"/>
      <c r="NXD180" s="1296"/>
      <c r="NXE180" s="1296"/>
      <c r="NXF180" s="1296"/>
      <c r="NXG180" s="1296"/>
      <c r="NXH180" s="1296"/>
      <c r="NXI180" s="1296"/>
      <c r="NXJ180" s="1296"/>
      <c r="NXK180" s="1296"/>
      <c r="NXL180" s="1296"/>
      <c r="NXM180" s="1296"/>
      <c r="NXN180" s="1296"/>
      <c r="NXO180" s="1296"/>
      <c r="NXP180" s="1296"/>
      <c r="NXQ180" s="1296"/>
      <c r="NXR180" s="1296"/>
      <c r="NXS180" s="1296"/>
      <c r="NXT180" s="1296"/>
      <c r="NXU180" s="1296"/>
      <c r="NXV180" s="1296"/>
      <c r="NXW180" s="1296"/>
      <c r="NXX180" s="1296"/>
      <c r="NXY180" s="1296"/>
      <c r="NXZ180" s="1296"/>
      <c r="NYA180" s="1296"/>
      <c r="NYB180" s="1296"/>
      <c r="NYC180" s="1296"/>
      <c r="NYD180" s="1296"/>
      <c r="NYE180" s="1296"/>
      <c r="NYF180" s="1296"/>
      <c r="NYG180" s="1296"/>
      <c r="NYH180" s="1296"/>
      <c r="NYI180" s="1296"/>
      <c r="NYJ180" s="1296"/>
      <c r="NYK180" s="1296"/>
      <c r="NYL180" s="1296"/>
      <c r="NYM180" s="1296"/>
      <c r="NYN180" s="1296"/>
      <c r="NYO180" s="1296"/>
      <c r="NYP180" s="1296"/>
      <c r="NYQ180" s="1296"/>
      <c r="NYR180" s="1296"/>
      <c r="NYS180" s="1296"/>
      <c r="NYT180" s="1296"/>
      <c r="NYU180" s="1296"/>
      <c r="NYV180" s="1296"/>
      <c r="NYW180" s="1296"/>
      <c r="NYX180" s="1296"/>
      <c r="NYY180" s="1296"/>
      <c r="NYZ180" s="1296"/>
      <c r="NZA180" s="1296"/>
      <c r="NZB180" s="1296"/>
      <c r="NZC180" s="1296"/>
      <c r="NZD180" s="1296"/>
      <c r="NZE180" s="1296"/>
      <c r="NZF180" s="1296"/>
      <c r="NZG180" s="1296"/>
      <c r="NZH180" s="1296"/>
      <c r="NZI180" s="1296"/>
      <c r="NZJ180" s="1296"/>
      <c r="NZK180" s="1296"/>
      <c r="NZL180" s="1296"/>
      <c r="NZM180" s="1296"/>
      <c r="NZN180" s="1296"/>
      <c r="NZO180" s="1296"/>
      <c r="NZP180" s="1296"/>
      <c r="NZQ180" s="1296"/>
      <c r="NZR180" s="1296"/>
      <c r="NZS180" s="1296"/>
      <c r="NZT180" s="1296"/>
      <c r="NZU180" s="1296"/>
      <c r="NZV180" s="1296"/>
      <c r="NZW180" s="1296"/>
      <c r="NZX180" s="1296"/>
      <c r="NZY180" s="1296"/>
      <c r="NZZ180" s="1296"/>
      <c r="OAA180" s="1296"/>
      <c r="OAB180" s="1296"/>
      <c r="OAC180" s="1296"/>
      <c r="OAD180" s="1296"/>
      <c r="OAE180" s="1296"/>
      <c r="OAF180" s="1296"/>
      <c r="OAG180" s="1296"/>
      <c r="OAH180" s="1296"/>
      <c r="OAI180" s="1296"/>
      <c r="OAJ180" s="1296"/>
      <c r="OAK180" s="1296"/>
      <c r="OAL180" s="1296"/>
      <c r="OAM180" s="1296"/>
      <c r="OAN180" s="1296"/>
      <c r="OAO180" s="1296"/>
      <c r="OAP180" s="1296"/>
      <c r="OAQ180" s="1296"/>
      <c r="OAR180" s="1296"/>
      <c r="OAS180" s="1296"/>
      <c r="OAT180" s="1296"/>
      <c r="OAU180" s="1296"/>
      <c r="OAV180" s="1296"/>
      <c r="OAW180" s="1296"/>
      <c r="OAX180" s="1296"/>
      <c r="OAY180" s="1296"/>
      <c r="OAZ180" s="1296"/>
      <c r="OBA180" s="1296"/>
      <c r="OBB180" s="1296"/>
      <c r="OBC180" s="1296"/>
      <c r="OBD180" s="1296"/>
      <c r="OBE180" s="1296"/>
      <c r="OBF180" s="1296"/>
      <c r="OBG180" s="1296"/>
      <c r="OBH180" s="1296"/>
      <c r="OBI180" s="1296"/>
      <c r="OBJ180" s="1296"/>
      <c r="OBK180" s="1296"/>
      <c r="OBL180" s="1296"/>
      <c r="OBM180" s="1296"/>
      <c r="OBN180" s="1296"/>
      <c r="OBO180" s="1296"/>
      <c r="OBP180" s="1296"/>
      <c r="OBQ180" s="1296"/>
      <c r="OBR180" s="1296"/>
      <c r="OBS180" s="1296"/>
      <c r="OBT180" s="1296"/>
      <c r="OBU180" s="1296"/>
      <c r="OBV180" s="1296"/>
      <c r="OBW180" s="1296"/>
      <c r="OBX180" s="1296"/>
      <c r="OBY180" s="1296"/>
      <c r="OBZ180" s="1296"/>
      <c r="OCA180" s="1296"/>
      <c r="OCB180" s="1296"/>
      <c r="OCC180" s="1296"/>
      <c r="OCD180" s="1296"/>
      <c r="OCE180" s="1296"/>
      <c r="OCF180" s="1296"/>
      <c r="OCG180" s="1296"/>
      <c r="OCH180" s="1296"/>
      <c r="OCI180" s="1296"/>
      <c r="OCJ180" s="1296"/>
      <c r="OCK180" s="1296"/>
      <c r="OCL180" s="1296"/>
      <c r="OCM180" s="1296"/>
      <c r="OCN180" s="1296"/>
      <c r="OCO180" s="1296"/>
      <c r="OCP180" s="1296"/>
      <c r="OCQ180" s="1296"/>
      <c r="OCR180" s="1296"/>
      <c r="OCS180" s="1296"/>
      <c r="OCT180" s="1296"/>
      <c r="OCU180" s="1296"/>
      <c r="OCV180" s="1296"/>
      <c r="OCW180" s="1296"/>
      <c r="OCX180" s="1296"/>
      <c r="OCY180" s="1296"/>
      <c r="OCZ180" s="1296"/>
      <c r="ODA180" s="1296"/>
      <c r="ODB180" s="1296"/>
      <c r="ODC180" s="1296"/>
      <c r="ODD180" s="1296"/>
      <c r="ODE180" s="1296"/>
      <c r="ODF180" s="1296"/>
      <c r="ODG180" s="1296"/>
      <c r="ODH180" s="1296"/>
      <c r="ODI180" s="1296"/>
      <c r="ODJ180" s="1296"/>
      <c r="ODK180" s="1296"/>
      <c r="ODL180" s="1296"/>
      <c r="ODM180" s="1296"/>
      <c r="ODN180" s="1296"/>
      <c r="ODO180" s="1296"/>
      <c r="ODP180" s="1296"/>
      <c r="ODQ180" s="1296"/>
      <c r="ODR180" s="1296"/>
      <c r="ODS180" s="1296"/>
      <c r="ODT180" s="1296"/>
      <c r="ODU180" s="1296"/>
      <c r="ODV180" s="1296"/>
      <c r="ODW180" s="1296"/>
      <c r="ODX180" s="1296"/>
      <c r="ODY180" s="1296"/>
      <c r="ODZ180" s="1296"/>
      <c r="OEA180" s="1296"/>
      <c r="OEB180" s="1296"/>
      <c r="OEC180" s="1296"/>
      <c r="OED180" s="1296"/>
      <c r="OEE180" s="1296"/>
      <c r="OEF180" s="1296"/>
      <c r="OEG180" s="1296"/>
      <c r="OEH180" s="1296"/>
      <c r="OEI180" s="1296"/>
      <c r="OEJ180" s="1296"/>
      <c r="OEK180" s="1296"/>
      <c r="OEL180" s="1296"/>
      <c r="OEM180" s="1296"/>
      <c r="OEN180" s="1296"/>
      <c r="OEO180" s="1296"/>
      <c r="OEP180" s="1296"/>
      <c r="OEQ180" s="1296"/>
      <c r="OER180" s="1296"/>
      <c r="OES180" s="1296"/>
      <c r="OET180" s="1296"/>
      <c r="OEU180" s="1296"/>
      <c r="OEV180" s="1296"/>
      <c r="OEW180" s="1296"/>
      <c r="OEX180" s="1296"/>
      <c r="OEY180" s="1296"/>
      <c r="OEZ180" s="1296"/>
      <c r="OFA180" s="1296"/>
      <c r="OFB180" s="1296"/>
      <c r="OFC180" s="1296"/>
      <c r="OFD180" s="1296"/>
      <c r="OFE180" s="1296"/>
      <c r="OFF180" s="1296"/>
      <c r="OFG180" s="1296"/>
      <c r="OFH180" s="1296"/>
      <c r="OFI180" s="1296"/>
      <c r="OFJ180" s="1296"/>
      <c r="OFK180" s="1296"/>
      <c r="OFL180" s="1296"/>
      <c r="OFM180" s="1296"/>
      <c r="OFN180" s="1296"/>
      <c r="OFO180" s="1296"/>
      <c r="OFP180" s="1296"/>
      <c r="OFQ180" s="1296"/>
      <c r="OFR180" s="1296"/>
      <c r="OFS180" s="1296"/>
      <c r="OFT180" s="1296"/>
      <c r="OFU180" s="1296"/>
      <c r="OFV180" s="1296"/>
      <c r="OFW180" s="1296"/>
      <c r="OFX180" s="1296"/>
      <c r="OFY180" s="1296"/>
      <c r="OFZ180" s="1296"/>
      <c r="OGA180" s="1296"/>
      <c r="OGB180" s="1296"/>
      <c r="OGC180" s="1296"/>
      <c r="OGD180" s="1296"/>
      <c r="OGE180" s="1296"/>
      <c r="OGF180" s="1296"/>
      <c r="OGG180" s="1296"/>
      <c r="OGH180" s="1296"/>
      <c r="OGI180" s="1296"/>
      <c r="OGJ180" s="1296"/>
      <c r="OGK180" s="1296"/>
      <c r="OGL180" s="1296"/>
      <c r="OGM180" s="1296"/>
      <c r="OGN180" s="1296"/>
      <c r="OGO180" s="1296"/>
      <c r="OGP180" s="1296"/>
      <c r="OGQ180" s="1296"/>
      <c r="OGR180" s="1296"/>
      <c r="OGS180" s="1296"/>
      <c r="OGT180" s="1296"/>
      <c r="OGU180" s="1296"/>
      <c r="OGV180" s="1296"/>
      <c r="OGW180" s="1296"/>
      <c r="OGX180" s="1296"/>
      <c r="OGY180" s="1296"/>
      <c r="OGZ180" s="1296"/>
      <c r="OHA180" s="1296"/>
      <c r="OHB180" s="1296"/>
      <c r="OHC180" s="1296"/>
      <c r="OHD180" s="1296"/>
      <c r="OHE180" s="1296"/>
      <c r="OHF180" s="1296"/>
      <c r="OHG180" s="1296"/>
      <c r="OHH180" s="1296"/>
      <c r="OHI180" s="1296"/>
      <c r="OHJ180" s="1296"/>
      <c r="OHK180" s="1296"/>
      <c r="OHL180" s="1296"/>
      <c r="OHM180" s="1296"/>
      <c r="OHN180" s="1296"/>
      <c r="OHO180" s="1296"/>
      <c r="OHP180" s="1296"/>
      <c r="OHQ180" s="1296"/>
      <c r="OHR180" s="1296"/>
      <c r="OHS180" s="1296"/>
      <c r="OHT180" s="1296"/>
      <c r="OHU180" s="1296"/>
      <c r="OHV180" s="1296"/>
      <c r="OHW180" s="1296"/>
      <c r="OHX180" s="1296"/>
      <c r="OHY180" s="1296"/>
      <c r="OHZ180" s="1296"/>
      <c r="OIA180" s="1296"/>
      <c r="OIB180" s="1296"/>
      <c r="OIC180" s="1296"/>
      <c r="OID180" s="1296"/>
      <c r="OIE180" s="1296"/>
      <c r="OIF180" s="1296"/>
      <c r="OIG180" s="1296"/>
      <c r="OIH180" s="1296"/>
      <c r="OII180" s="1296"/>
      <c r="OIJ180" s="1296"/>
      <c r="OIK180" s="1296"/>
      <c r="OIL180" s="1296"/>
      <c r="OIM180" s="1296"/>
      <c r="OIN180" s="1296"/>
      <c r="OIO180" s="1296"/>
      <c r="OIP180" s="1296"/>
      <c r="OIQ180" s="1296"/>
      <c r="OIR180" s="1296"/>
      <c r="OIS180" s="1296"/>
      <c r="OIT180" s="1296"/>
      <c r="OIU180" s="1296"/>
      <c r="OIV180" s="1296"/>
      <c r="OIW180" s="1296"/>
      <c r="OIX180" s="1296"/>
      <c r="OIY180" s="1296"/>
      <c r="OIZ180" s="1296"/>
      <c r="OJA180" s="1296"/>
      <c r="OJB180" s="1296"/>
      <c r="OJC180" s="1296"/>
      <c r="OJD180" s="1296"/>
      <c r="OJE180" s="1296"/>
      <c r="OJF180" s="1296"/>
      <c r="OJG180" s="1296"/>
      <c r="OJH180" s="1296"/>
      <c r="OJI180" s="1296"/>
      <c r="OJJ180" s="1296"/>
      <c r="OJK180" s="1296"/>
      <c r="OJL180" s="1296"/>
      <c r="OJM180" s="1296"/>
      <c r="OJN180" s="1296"/>
      <c r="OJO180" s="1296"/>
      <c r="OJP180" s="1296"/>
      <c r="OJQ180" s="1296"/>
      <c r="OJR180" s="1296"/>
      <c r="OJS180" s="1296"/>
      <c r="OJT180" s="1296"/>
      <c r="OJU180" s="1296"/>
      <c r="OJV180" s="1296"/>
      <c r="OJW180" s="1296"/>
      <c r="OJX180" s="1296"/>
      <c r="OJY180" s="1296"/>
      <c r="OJZ180" s="1296"/>
      <c r="OKA180" s="1296"/>
      <c r="OKB180" s="1296"/>
      <c r="OKC180" s="1296"/>
      <c r="OKD180" s="1296"/>
      <c r="OKE180" s="1296"/>
      <c r="OKF180" s="1296"/>
      <c r="OKG180" s="1296"/>
      <c r="OKH180" s="1296"/>
      <c r="OKI180" s="1296"/>
      <c r="OKJ180" s="1296"/>
      <c r="OKK180" s="1296"/>
      <c r="OKL180" s="1296"/>
      <c r="OKM180" s="1296"/>
      <c r="OKN180" s="1296"/>
      <c r="OKO180" s="1296"/>
      <c r="OKP180" s="1296"/>
      <c r="OKQ180" s="1296"/>
      <c r="OKR180" s="1296"/>
      <c r="OKS180" s="1296"/>
      <c r="OKT180" s="1296"/>
      <c r="OKU180" s="1296"/>
      <c r="OKV180" s="1296"/>
      <c r="OKW180" s="1296"/>
      <c r="OKX180" s="1296"/>
      <c r="OKY180" s="1296"/>
      <c r="OKZ180" s="1296"/>
      <c r="OLA180" s="1296"/>
      <c r="OLB180" s="1296"/>
      <c r="OLC180" s="1296"/>
      <c r="OLD180" s="1296"/>
      <c r="OLE180" s="1296"/>
      <c r="OLF180" s="1296"/>
      <c r="OLG180" s="1296"/>
      <c r="OLH180" s="1296"/>
      <c r="OLI180" s="1296"/>
      <c r="OLJ180" s="1296"/>
      <c r="OLK180" s="1296"/>
      <c r="OLL180" s="1296"/>
      <c r="OLM180" s="1296"/>
      <c r="OLN180" s="1296"/>
      <c r="OLO180" s="1296"/>
      <c r="OLP180" s="1296"/>
      <c r="OLQ180" s="1296"/>
      <c r="OLR180" s="1296"/>
      <c r="OLS180" s="1296"/>
      <c r="OLT180" s="1296"/>
      <c r="OLU180" s="1296"/>
      <c r="OLV180" s="1296"/>
      <c r="OLW180" s="1296"/>
      <c r="OLX180" s="1296"/>
      <c r="OLY180" s="1296"/>
      <c r="OLZ180" s="1296"/>
      <c r="OMA180" s="1296"/>
      <c r="OMB180" s="1296"/>
      <c r="OMC180" s="1296"/>
      <c r="OMD180" s="1296"/>
      <c r="OME180" s="1296"/>
      <c r="OMF180" s="1296"/>
      <c r="OMG180" s="1296"/>
      <c r="OMH180" s="1296"/>
      <c r="OMI180" s="1296"/>
      <c r="OMJ180" s="1296"/>
      <c r="OMK180" s="1296"/>
      <c r="OML180" s="1296"/>
      <c r="OMM180" s="1296"/>
      <c r="OMN180" s="1296"/>
      <c r="OMO180" s="1296"/>
      <c r="OMP180" s="1296"/>
      <c r="OMQ180" s="1296"/>
      <c r="OMR180" s="1296"/>
      <c r="OMS180" s="1296"/>
      <c r="OMT180" s="1296"/>
      <c r="OMU180" s="1296"/>
      <c r="OMV180" s="1296"/>
      <c r="OMW180" s="1296"/>
      <c r="OMX180" s="1296"/>
      <c r="OMY180" s="1296"/>
      <c r="OMZ180" s="1296"/>
      <c r="ONA180" s="1296"/>
      <c r="ONB180" s="1296"/>
      <c r="ONC180" s="1296"/>
      <c r="OND180" s="1296"/>
      <c r="ONE180" s="1296"/>
      <c r="ONF180" s="1296"/>
      <c r="ONG180" s="1296"/>
      <c r="ONH180" s="1296"/>
      <c r="ONI180" s="1296"/>
      <c r="ONJ180" s="1296"/>
      <c r="ONK180" s="1296"/>
      <c r="ONL180" s="1296"/>
      <c r="ONM180" s="1296"/>
      <c r="ONN180" s="1296"/>
      <c r="ONO180" s="1296"/>
      <c r="ONP180" s="1296"/>
      <c r="ONQ180" s="1296"/>
      <c r="ONR180" s="1296"/>
      <c r="ONS180" s="1296"/>
      <c r="ONT180" s="1296"/>
      <c r="ONU180" s="1296"/>
      <c r="ONV180" s="1296"/>
      <c r="ONW180" s="1296"/>
      <c r="ONX180" s="1296"/>
      <c r="ONY180" s="1296"/>
      <c r="ONZ180" s="1296"/>
      <c r="OOA180" s="1296"/>
      <c r="OOB180" s="1296"/>
      <c r="OOC180" s="1296"/>
      <c r="OOD180" s="1296"/>
      <c r="OOE180" s="1296"/>
      <c r="OOF180" s="1296"/>
      <c r="OOG180" s="1296"/>
      <c r="OOH180" s="1296"/>
      <c r="OOI180" s="1296"/>
      <c r="OOJ180" s="1296"/>
      <c r="OOK180" s="1296"/>
      <c r="OOL180" s="1296"/>
      <c r="OOM180" s="1296"/>
      <c r="OON180" s="1296"/>
      <c r="OOO180" s="1296"/>
      <c r="OOP180" s="1296"/>
      <c r="OOQ180" s="1296"/>
      <c r="OOR180" s="1296"/>
      <c r="OOS180" s="1296"/>
      <c r="OOT180" s="1296"/>
      <c r="OOU180" s="1296"/>
      <c r="OOV180" s="1296"/>
      <c r="OOW180" s="1296"/>
      <c r="OOX180" s="1296"/>
      <c r="OOY180" s="1296"/>
      <c r="OOZ180" s="1296"/>
      <c r="OPA180" s="1296"/>
      <c r="OPB180" s="1296"/>
      <c r="OPC180" s="1296"/>
      <c r="OPD180" s="1296"/>
      <c r="OPE180" s="1296"/>
      <c r="OPF180" s="1296"/>
      <c r="OPG180" s="1296"/>
      <c r="OPH180" s="1296"/>
      <c r="OPI180" s="1296"/>
      <c r="OPJ180" s="1296"/>
      <c r="OPK180" s="1296"/>
      <c r="OPL180" s="1296"/>
      <c r="OPM180" s="1296"/>
      <c r="OPN180" s="1296"/>
      <c r="OPO180" s="1296"/>
      <c r="OPP180" s="1296"/>
      <c r="OPQ180" s="1296"/>
      <c r="OPR180" s="1296"/>
      <c r="OPS180" s="1296"/>
      <c r="OPT180" s="1296"/>
      <c r="OPU180" s="1296"/>
      <c r="OPV180" s="1296"/>
      <c r="OPW180" s="1296"/>
      <c r="OPX180" s="1296"/>
      <c r="OPY180" s="1296"/>
      <c r="OPZ180" s="1296"/>
      <c r="OQA180" s="1296"/>
      <c r="OQB180" s="1296"/>
      <c r="OQC180" s="1296"/>
      <c r="OQD180" s="1296"/>
      <c r="OQE180" s="1296"/>
      <c r="OQF180" s="1296"/>
      <c r="OQG180" s="1296"/>
      <c r="OQH180" s="1296"/>
      <c r="OQI180" s="1296"/>
      <c r="OQJ180" s="1296"/>
      <c r="OQK180" s="1296"/>
      <c r="OQL180" s="1296"/>
      <c r="OQM180" s="1296"/>
      <c r="OQN180" s="1296"/>
      <c r="OQO180" s="1296"/>
      <c r="OQP180" s="1296"/>
      <c r="OQQ180" s="1296"/>
      <c r="OQR180" s="1296"/>
      <c r="OQS180" s="1296"/>
      <c r="OQT180" s="1296"/>
      <c r="OQU180" s="1296"/>
      <c r="OQV180" s="1296"/>
      <c r="OQW180" s="1296"/>
      <c r="OQX180" s="1296"/>
      <c r="OQY180" s="1296"/>
      <c r="OQZ180" s="1296"/>
      <c r="ORA180" s="1296"/>
      <c r="ORB180" s="1296"/>
      <c r="ORC180" s="1296"/>
      <c r="ORD180" s="1296"/>
      <c r="ORE180" s="1296"/>
      <c r="ORF180" s="1296"/>
      <c r="ORG180" s="1296"/>
      <c r="ORH180" s="1296"/>
      <c r="ORI180" s="1296"/>
      <c r="ORJ180" s="1296"/>
      <c r="ORK180" s="1296"/>
      <c r="ORL180" s="1296"/>
      <c r="ORM180" s="1296"/>
      <c r="ORN180" s="1296"/>
      <c r="ORO180" s="1296"/>
      <c r="ORP180" s="1296"/>
      <c r="ORQ180" s="1296"/>
      <c r="ORR180" s="1296"/>
      <c r="ORS180" s="1296"/>
      <c r="ORT180" s="1296"/>
      <c r="ORU180" s="1296"/>
      <c r="ORV180" s="1296"/>
      <c r="ORW180" s="1296"/>
      <c r="ORX180" s="1296"/>
      <c r="ORY180" s="1296"/>
      <c r="ORZ180" s="1296"/>
      <c r="OSA180" s="1296"/>
      <c r="OSB180" s="1296"/>
      <c r="OSC180" s="1296"/>
      <c r="OSD180" s="1296"/>
      <c r="OSE180" s="1296"/>
      <c r="OSF180" s="1296"/>
      <c r="OSG180" s="1296"/>
      <c r="OSH180" s="1296"/>
      <c r="OSI180" s="1296"/>
      <c r="OSJ180" s="1296"/>
      <c r="OSK180" s="1296"/>
      <c r="OSL180" s="1296"/>
      <c r="OSM180" s="1296"/>
      <c r="OSN180" s="1296"/>
      <c r="OSO180" s="1296"/>
      <c r="OSP180" s="1296"/>
      <c r="OSQ180" s="1296"/>
      <c r="OSR180" s="1296"/>
      <c r="OSS180" s="1296"/>
      <c r="OST180" s="1296"/>
      <c r="OSU180" s="1296"/>
      <c r="OSV180" s="1296"/>
      <c r="OSW180" s="1296"/>
      <c r="OSX180" s="1296"/>
      <c r="OSY180" s="1296"/>
      <c r="OSZ180" s="1296"/>
      <c r="OTA180" s="1296"/>
      <c r="OTB180" s="1296"/>
      <c r="OTC180" s="1296"/>
      <c r="OTD180" s="1296"/>
      <c r="OTE180" s="1296"/>
      <c r="OTF180" s="1296"/>
      <c r="OTG180" s="1296"/>
      <c r="OTH180" s="1296"/>
      <c r="OTI180" s="1296"/>
      <c r="OTJ180" s="1296"/>
      <c r="OTK180" s="1296"/>
      <c r="OTL180" s="1296"/>
      <c r="OTM180" s="1296"/>
      <c r="OTN180" s="1296"/>
      <c r="OTO180" s="1296"/>
      <c r="OTP180" s="1296"/>
      <c r="OTQ180" s="1296"/>
      <c r="OTR180" s="1296"/>
      <c r="OTS180" s="1296"/>
      <c r="OTT180" s="1296"/>
      <c r="OTU180" s="1296"/>
      <c r="OTV180" s="1296"/>
      <c r="OTW180" s="1296"/>
      <c r="OTX180" s="1296"/>
      <c r="OTY180" s="1296"/>
      <c r="OTZ180" s="1296"/>
      <c r="OUA180" s="1296"/>
      <c r="OUB180" s="1296"/>
      <c r="OUC180" s="1296"/>
      <c r="OUD180" s="1296"/>
      <c r="OUE180" s="1296"/>
      <c r="OUF180" s="1296"/>
      <c r="OUG180" s="1296"/>
      <c r="OUH180" s="1296"/>
      <c r="OUI180" s="1296"/>
      <c r="OUJ180" s="1296"/>
      <c r="OUK180" s="1296"/>
      <c r="OUL180" s="1296"/>
      <c r="OUM180" s="1296"/>
      <c r="OUN180" s="1296"/>
      <c r="OUO180" s="1296"/>
      <c r="OUP180" s="1296"/>
      <c r="OUQ180" s="1296"/>
      <c r="OUR180" s="1296"/>
      <c r="OUS180" s="1296"/>
      <c r="OUT180" s="1296"/>
      <c r="OUU180" s="1296"/>
      <c r="OUV180" s="1296"/>
      <c r="OUW180" s="1296"/>
      <c r="OUX180" s="1296"/>
      <c r="OUY180" s="1296"/>
      <c r="OUZ180" s="1296"/>
      <c r="OVA180" s="1296"/>
      <c r="OVB180" s="1296"/>
      <c r="OVC180" s="1296"/>
      <c r="OVD180" s="1296"/>
      <c r="OVE180" s="1296"/>
      <c r="OVF180" s="1296"/>
      <c r="OVG180" s="1296"/>
      <c r="OVH180" s="1296"/>
      <c r="OVI180" s="1296"/>
      <c r="OVJ180" s="1296"/>
      <c r="OVK180" s="1296"/>
      <c r="OVL180" s="1296"/>
      <c r="OVM180" s="1296"/>
      <c r="OVN180" s="1296"/>
      <c r="OVO180" s="1296"/>
      <c r="OVP180" s="1296"/>
      <c r="OVQ180" s="1296"/>
      <c r="OVR180" s="1296"/>
      <c r="OVS180" s="1296"/>
      <c r="OVT180" s="1296"/>
      <c r="OVU180" s="1296"/>
      <c r="OVV180" s="1296"/>
      <c r="OVW180" s="1296"/>
      <c r="OVX180" s="1296"/>
      <c r="OVY180" s="1296"/>
      <c r="OVZ180" s="1296"/>
      <c r="OWA180" s="1296"/>
      <c r="OWB180" s="1296"/>
      <c r="OWC180" s="1296"/>
      <c r="OWD180" s="1296"/>
      <c r="OWE180" s="1296"/>
      <c r="OWF180" s="1296"/>
      <c r="OWG180" s="1296"/>
      <c r="OWH180" s="1296"/>
      <c r="OWI180" s="1296"/>
      <c r="OWJ180" s="1296"/>
      <c r="OWK180" s="1296"/>
      <c r="OWL180" s="1296"/>
      <c r="OWM180" s="1296"/>
      <c r="OWN180" s="1296"/>
      <c r="OWO180" s="1296"/>
      <c r="OWP180" s="1296"/>
      <c r="OWQ180" s="1296"/>
      <c r="OWR180" s="1296"/>
      <c r="OWS180" s="1296"/>
      <c r="OWT180" s="1296"/>
      <c r="OWU180" s="1296"/>
      <c r="OWV180" s="1296"/>
      <c r="OWW180" s="1296"/>
      <c r="OWX180" s="1296"/>
      <c r="OWY180" s="1296"/>
      <c r="OWZ180" s="1296"/>
      <c r="OXA180" s="1296"/>
      <c r="OXB180" s="1296"/>
      <c r="OXC180" s="1296"/>
      <c r="OXD180" s="1296"/>
      <c r="OXE180" s="1296"/>
      <c r="OXF180" s="1296"/>
      <c r="OXG180" s="1296"/>
      <c r="OXH180" s="1296"/>
      <c r="OXI180" s="1296"/>
      <c r="OXJ180" s="1296"/>
      <c r="OXK180" s="1296"/>
      <c r="OXL180" s="1296"/>
      <c r="OXM180" s="1296"/>
      <c r="OXN180" s="1296"/>
      <c r="OXO180" s="1296"/>
      <c r="OXP180" s="1296"/>
      <c r="OXQ180" s="1296"/>
      <c r="OXR180" s="1296"/>
      <c r="OXS180" s="1296"/>
      <c r="OXT180" s="1296"/>
      <c r="OXU180" s="1296"/>
      <c r="OXV180" s="1296"/>
      <c r="OXW180" s="1296"/>
      <c r="OXX180" s="1296"/>
      <c r="OXY180" s="1296"/>
      <c r="OXZ180" s="1296"/>
      <c r="OYA180" s="1296"/>
      <c r="OYB180" s="1296"/>
      <c r="OYC180" s="1296"/>
      <c r="OYD180" s="1296"/>
      <c r="OYE180" s="1296"/>
      <c r="OYF180" s="1296"/>
      <c r="OYG180" s="1296"/>
      <c r="OYH180" s="1296"/>
      <c r="OYI180" s="1296"/>
      <c r="OYJ180" s="1296"/>
      <c r="OYK180" s="1296"/>
      <c r="OYL180" s="1296"/>
      <c r="OYM180" s="1296"/>
      <c r="OYN180" s="1296"/>
      <c r="OYO180" s="1296"/>
      <c r="OYP180" s="1296"/>
      <c r="OYQ180" s="1296"/>
      <c r="OYR180" s="1296"/>
      <c r="OYS180" s="1296"/>
      <c r="OYT180" s="1296"/>
      <c r="OYU180" s="1296"/>
      <c r="OYV180" s="1296"/>
      <c r="OYW180" s="1296"/>
      <c r="OYX180" s="1296"/>
      <c r="OYY180" s="1296"/>
      <c r="OYZ180" s="1296"/>
      <c r="OZA180" s="1296"/>
      <c r="OZB180" s="1296"/>
      <c r="OZC180" s="1296"/>
      <c r="OZD180" s="1296"/>
      <c r="OZE180" s="1296"/>
      <c r="OZF180" s="1296"/>
      <c r="OZG180" s="1296"/>
      <c r="OZH180" s="1296"/>
      <c r="OZI180" s="1296"/>
      <c r="OZJ180" s="1296"/>
      <c r="OZK180" s="1296"/>
      <c r="OZL180" s="1296"/>
      <c r="OZM180" s="1296"/>
      <c r="OZN180" s="1296"/>
      <c r="OZO180" s="1296"/>
      <c r="OZP180" s="1296"/>
      <c r="OZQ180" s="1296"/>
      <c r="OZR180" s="1296"/>
      <c r="OZS180" s="1296"/>
      <c r="OZT180" s="1296"/>
      <c r="OZU180" s="1296"/>
      <c r="OZV180" s="1296"/>
      <c r="OZW180" s="1296"/>
      <c r="OZX180" s="1296"/>
      <c r="OZY180" s="1296"/>
      <c r="OZZ180" s="1296"/>
      <c r="PAA180" s="1296"/>
      <c r="PAB180" s="1296"/>
      <c r="PAC180" s="1296"/>
      <c r="PAD180" s="1296"/>
      <c r="PAE180" s="1296"/>
      <c r="PAF180" s="1296"/>
      <c r="PAG180" s="1296"/>
      <c r="PAH180" s="1296"/>
      <c r="PAI180" s="1296"/>
      <c r="PAJ180" s="1296"/>
      <c r="PAK180" s="1296"/>
      <c r="PAL180" s="1296"/>
      <c r="PAM180" s="1296"/>
      <c r="PAN180" s="1296"/>
      <c r="PAO180" s="1296"/>
      <c r="PAP180" s="1296"/>
      <c r="PAQ180" s="1296"/>
      <c r="PAR180" s="1296"/>
      <c r="PAS180" s="1296"/>
      <c r="PAT180" s="1296"/>
      <c r="PAU180" s="1296"/>
      <c r="PAV180" s="1296"/>
      <c r="PAW180" s="1296"/>
      <c r="PAX180" s="1296"/>
      <c r="PAY180" s="1296"/>
      <c r="PAZ180" s="1296"/>
      <c r="PBA180" s="1296"/>
      <c r="PBB180" s="1296"/>
      <c r="PBC180" s="1296"/>
      <c r="PBD180" s="1296"/>
      <c r="PBE180" s="1296"/>
      <c r="PBF180" s="1296"/>
      <c r="PBG180" s="1296"/>
      <c r="PBH180" s="1296"/>
      <c r="PBI180" s="1296"/>
      <c r="PBJ180" s="1296"/>
      <c r="PBK180" s="1296"/>
      <c r="PBL180" s="1296"/>
      <c r="PBM180" s="1296"/>
      <c r="PBN180" s="1296"/>
      <c r="PBO180" s="1296"/>
      <c r="PBP180" s="1296"/>
      <c r="PBQ180" s="1296"/>
      <c r="PBR180" s="1296"/>
      <c r="PBS180" s="1296"/>
      <c r="PBT180" s="1296"/>
      <c r="PBU180" s="1296"/>
      <c r="PBV180" s="1296"/>
      <c r="PBW180" s="1296"/>
      <c r="PBX180" s="1296"/>
      <c r="PBY180" s="1296"/>
      <c r="PBZ180" s="1296"/>
      <c r="PCA180" s="1296"/>
      <c r="PCB180" s="1296"/>
      <c r="PCC180" s="1296"/>
      <c r="PCD180" s="1296"/>
      <c r="PCE180" s="1296"/>
      <c r="PCF180" s="1296"/>
      <c r="PCG180" s="1296"/>
      <c r="PCH180" s="1296"/>
      <c r="PCI180" s="1296"/>
      <c r="PCJ180" s="1296"/>
      <c r="PCK180" s="1296"/>
      <c r="PCL180" s="1296"/>
      <c r="PCM180" s="1296"/>
      <c r="PCN180" s="1296"/>
      <c r="PCO180" s="1296"/>
      <c r="PCP180" s="1296"/>
      <c r="PCQ180" s="1296"/>
      <c r="PCR180" s="1296"/>
      <c r="PCS180" s="1296"/>
      <c r="PCT180" s="1296"/>
      <c r="PCU180" s="1296"/>
      <c r="PCV180" s="1296"/>
      <c r="PCW180" s="1296"/>
      <c r="PCX180" s="1296"/>
      <c r="PCY180" s="1296"/>
      <c r="PCZ180" s="1296"/>
      <c r="PDA180" s="1296"/>
      <c r="PDB180" s="1296"/>
      <c r="PDC180" s="1296"/>
      <c r="PDD180" s="1296"/>
      <c r="PDE180" s="1296"/>
      <c r="PDF180" s="1296"/>
      <c r="PDG180" s="1296"/>
      <c r="PDH180" s="1296"/>
      <c r="PDI180" s="1296"/>
      <c r="PDJ180" s="1296"/>
      <c r="PDK180" s="1296"/>
      <c r="PDL180" s="1296"/>
      <c r="PDM180" s="1296"/>
      <c r="PDN180" s="1296"/>
      <c r="PDO180" s="1296"/>
      <c r="PDP180" s="1296"/>
      <c r="PDQ180" s="1296"/>
      <c r="PDR180" s="1296"/>
      <c r="PDS180" s="1296"/>
      <c r="PDT180" s="1296"/>
      <c r="PDU180" s="1296"/>
      <c r="PDV180" s="1296"/>
      <c r="PDW180" s="1296"/>
      <c r="PDX180" s="1296"/>
      <c r="PDY180" s="1296"/>
      <c r="PDZ180" s="1296"/>
      <c r="PEA180" s="1296"/>
      <c r="PEB180" s="1296"/>
      <c r="PEC180" s="1296"/>
      <c r="PED180" s="1296"/>
      <c r="PEE180" s="1296"/>
      <c r="PEF180" s="1296"/>
      <c r="PEG180" s="1296"/>
      <c r="PEH180" s="1296"/>
      <c r="PEI180" s="1296"/>
      <c r="PEJ180" s="1296"/>
      <c r="PEK180" s="1296"/>
      <c r="PEL180" s="1296"/>
      <c r="PEM180" s="1296"/>
      <c r="PEN180" s="1296"/>
      <c r="PEO180" s="1296"/>
      <c r="PEP180" s="1296"/>
      <c r="PEQ180" s="1296"/>
      <c r="PER180" s="1296"/>
      <c r="PES180" s="1296"/>
      <c r="PET180" s="1296"/>
      <c r="PEU180" s="1296"/>
      <c r="PEV180" s="1296"/>
      <c r="PEW180" s="1296"/>
      <c r="PEX180" s="1296"/>
      <c r="PEY180" s="1296"/>
      <c r="PEZ180" s="1296"/>
      <c r="PFA180" s="1296"/>
      <c r="PFB180" s="1296"/>
      <c r="PFC180" s="1296"/>
      <c r="PFD180" s="1296"/>
      <c r="PFE180" s="1296"/>
      <c r="PFF180" s="1296"/>
      <c r="PFG180" s="1296"/>
      <c r="PFH180" s="1296"/>
      <c r="PFI180" s="1296"/>
      <c r="PFJ180" s="1296"/>
      <c r="PFK180" s="1296"/>
      <c r="PFL180" s="1296"/>
      <c r="PFM180" s="1296"/>
      <c r="PFN180" s="1296"/>
      <c r="PFO180" s="1296"/>
      <c r="PFP180" s="1296"/>
      <c r="PFQ180" s="1296"/>
      <c r="PFR180" s="1296"/>
      <c r="PFS180" s="1296"/>
      <c r="PFT180" s="1296"/>
      <c r="PFU180" s="1296"/>
      <c r="PFV180" s="1296"/>
      <c r="PFW180" s="1296"/>
      <c r="PFX180" s="1296"/>
      <c r="PFY180" s="1296"/>
      <c r="PFZ180" s="1296"/>
      <c r="PGA180" s="1296"/>
      <c r="PGB180" s="1296"/>
      <c r="PGC180" s="1296"/>
      <c r="PGD180" s="1296"/>
      <c r="PGE180" s="1296"/>
      <c r="PGF180" s="1296"/>
      <c r="PGG180" s="1296"/>
      <c r="PGH180" s="1296"/>
      <c r="PGI180" s="1296"/>
      <c r="PGJ180" s="1296"/>
      <c r="PGK180" s="1296"/>
      <c r="PGL180" s="1296"/>
      <c r="PGM180" s="1296"/>
      <c r="PGN180" s="1296"/>
      <c r="PGO180" s="1296"/>
      <c r="PGP180" s="1296"/>
      <c r="PGQ180" s="1296"/>
      <c r="PGR180" s="1296"/>
      <c r="PGS180" s="1296"/>
      <c r="PGT180" s="1296"/>
      <c r="PGU180" s="1296"/>
      <c r="PGV180" s="1296"/>
      <c r="PGW180" s="1296"/>
      <c r="PGX180" s="1296"/>
      <c r="PGY180" s="1296"/>
      <c r="PGZ180" s="1296"/>
      <c r="PHA180" s="1296"/>
      <c r="PHB180" s="1296"/>
      <c r="PHC180" s="1296"/>
      <c r="PHD180" s="1296"/>
      <c r="PHE180" s="1296"/>
      <c r="PHF180" s="1296"/>
      <c r="PHG180" s="1296"/>
      <c r="PHH180" s="1296"/>
      <c r="PHI180" s="1296"/>
      <c r="PHJ180" s="1296"/>
      <c r="PHK180" s="1296"/>
      <c r="PHL180" s="1296"/>
      <c r="PHM180" s="1296"/>
      <c r="PHN180" s="1296"/>
      <c r="PHO180" s="1296"/>
      <c r="PHP180" s="1296"/>
      <c r="PHQ180" s="1296"/>
      <c r="PHR180" s="1296"/>
      <c r="PHS180" s="1296"/>
      <c r="PHT180" s="1296"/>
      <c r="PHU180" s="1296"/>
      <c r="PHV180" s="1296"/>
      <c r="PHW180" s="1296"/>
      <c r="PHX180" s="1296"/>
      <c r="PHY180" s="1296"/>
      <c r="PHZ180" s="1296"/>
      <c r="PIA180" s="1296"/>
      <c r="PIB180" s="1296"/>
      <c r="PIC180" s="1296"/>
      <c r="PID180" s="1296"/>
      <c r="PIE180" s="1296"/>
      <c r="PIF180" s="1296"/>
      <c r="PIG180" s="1296"/>
      <c r="PIH180" s="1296"/>
      <c r="PII180" s="1296"/>
      <c r="PIJ180" s="1296"/>
      <c r="PIK180" s="1296"/>
      <c r="PIL180" s="1296"/>
      <c r="PIM180" s="1296"/>
      <c r="PIN180" s="1296"/>
      <c r="PIO180" s="1296"/>
      <c r="PIP180" s="1296"/>
      <c r="PIQ180" s="1296"/>
      <c r="PIR180" s="1296"/>
      <c r="PIS180" s="1296"/>
      <c r="PIT180" s="1296"/>
      <c r="PIU180" s="1296"/>
      <c r="PIV180" s="1296"/>
      <c r="PIW180" s="1296"/>
      <c r="PIX180" s="1296"/>
      <c r="PIY180" s="1296"/>
      <c r="PIZ180" s="1296"/>
      <c r="PJA180" s="1296"/>
      <c r="PJB180" s="1296"/>
      <c r="PJC180" s="1296"/>
      <c r="PJD180" s="1296"/>
      <c r="PJE180" s="1296"/>
      <c r="PJF180" s="1296"/>
      <c r="PJG180" s="1296"/>
      <c r="PJH180" s="1296"/>
      <c r="PJI180" s="1296"/>
      <c r="PJJ180" s="1296"/>
      <c r="PJK180" s="1296"/>
      <c r="PJL180" s="1296"/>
      <c r="PJM180" s="1296"/>
      <c r="PJN180" s="1296"/>
      <c r="PJO180" s="1296"/>
      <c r="PJP180" s="1296"/>
      <c r="PJQ180" s="1296"/>
      <c r="PJR180" s="1296"/>
      <c r="PJS180" s="1296"/>
      <c r="PJT180" s="1296"/>
      <c r="PJU180" s="1296"/>
      <c r="PJV180" s="1296"/>
      <c r="PJW180" s="1296"/>
      <c r="PJX180" s="1296"/>
      <c r="PJY180" s="1296"/>
      <c r="PJZ180" s="1296"/>
      <c r="PKA180" s="1296"/>
      <c r="PKB180" s="1296"/>
      <c r="PKC180" s="1296"/>
      <c r="PKD180" s="1296"/>
      <c r="PKE180" s="1296"/>
      <c r="PKF180" s="1296"/>
      <c r="PKG180" s="1296"/>
      <c r="PKH180" s="1296"/>
      <c r="PKI180" s="1296"/>
      <c r="PKJ180" s="1296"/>
      <c r="PKK180" s="1296"/>
      <c r="PKL180" s="1296"/>
      <c r="PKM180" s="1296"/>
      <c r="PKN180" s="1296"/>
      <c r="PKO180" s="1296"/>
      <c r="PKP180" s="1296"/>
      <c r="PKQ180" s="1296"/>
      <c r="PKR180" s="1296"/>
      <c r="PKS180" s="1296"/>
      <c r="PKT180" s="1296"/>
      <c r="PKU180" s="1296"/>
      <c r="PKV180" s="1296"/>
      <c r="PKW180" s="1296"/>
      <c r="PKX180" s="1296"/>
      <c r="PKY180" s="1296"/>
      <c r="PKZ180" s="1296"/>
      <c r="PLA180" s="1296"/>
      <c r="PLB180" s="1296"/>
      <c r="PLC180" s="1296"/>
      <c r="PLD180" s="1296"/>
      <c r="PLE180" s="1296"/>
      <c r="PLF180" s="1296"/>
      <c r="PLG180" s="1296"/>
      <c r="PLH180" s="1296"/>
      <c r="PLI180" s="1296"/>
      <c r="PLJ180" s="1296"/>
      <c r="PLK180" s="1296"/>
      <c r="PLL180" s="1296"/>
      <c r="PLM180" s="1296"/>
      <c r="PLN180" s="1296"/>
      <c r="PLO180" s="1296"/>
      <c r="PLP180" s="1296"/>
      <c r="PLQ180" s="1296"/>
      <c r="PLR180" s="1296"/>
      <c r="PLS180" s="1296"/>
      <c r="PLT180" s="1296"/>
      <c r="PLU180" s="1296"/>
      <c r="PLV180" s="1296"/>
      <c r="PLW180" s="1296"/>
      <c r="PLX180" s="1296"/>
      <c r="PLY180" s="1296"/>
      <c r="PLZ180" s="1296"/>
      <c r="PMA180" s="1296"/>
      <c r="PMB180" s="1296"/>
      <c r="PMC180" s="1296"/>
      <c r="PMD180" s="1296"/>
      <c r="PME180" s="1296"/>
      <c r="PMF180" s="1296"/>
      <c r="PMG180" s="1296"/>
      <c r="PMH180" s="1296"/>
      <c r="PMI180" s="1296"/>
      <c r="PMJ180" s="1296"/>
      <c r="PMK180" s="1296"/>
      <c r="PML180" s="1296"/>
      <c r="PMM180" s="1296"/>
      <c r="PMN180" s="1296"/>
      <c r="PMO180" s="1296"/>
      <c r="PMP180" s="1296"/>
      <c r="PMQ180" s="1296"/>
      <c r="PMR180" s="1296"/>
      <c r="PMS180" s="1296"/>
      <c r="PMT180" s="1296"/>
      <c r="PMU180" s="1296"/>
      <c r="PMV180" s="1296"/>
      <c r="PMW180" s="1296"/>
      <c r="PMX180" s="1296"/>
      <c r="PMY180" s="1296"/>
      <c r="PMZ180" s="1296"/>
      <c r="PNA180" s="1296"/>
      <c r="PNB180" s="1296"/>
      <c r="PNC180" s="1296"/>
      <c r="PND180" s="1296"/>
      <c r="PNE180" s="1296"/>
      <c r="PNF180" s="1296"/>
      <c r="PNG180" s="1296"/>
      <c r="PNH180" s="1296"/>
      <c r="PNI180" s="1296"/>
      <c r="PNJ180" s="1296"/>
      <c r="PNK180" s="1296"/>
      <c r="PNL180" s="1296"/>
      <c r="PNM180" s="1296"/>
      <c r="PNN180" s="1296"/>
      <c r="PNO180" s="1296"/>
      <c r="PNP180" s="1296"/>
      <c r="PNQ180" s="1296"/>
      <c r="PNR180" s="1296"/>
      <c r="PNS180" s="1296"/>
      <c r="PNT180" s="1296"/>
      <c r="PNU180" s="1296"/>
      <c r="PNV180" s="1296"/>
      <c r="PNW180" s="1296"/>
      <c r="PNX180" s="1296"/>
      <c r="PNY180" s="1296"/>
      <c r="PNZ180" s="1296"/>
      <c r="POA180" s="1296"/>
      <c r="POB180" s="1296"/>
      <c r="POC180" s="1296"/>
      <c r="POD180" s="1296"/>
      <c r="POE180" s="1296"/>
      <c r="POF180" s="1296"/>
      <c r="POG180" s="1296"/>
      <c r="POH180" s="1296"/>
      <c r="POI180" s="1296"/>
      <c r="POJ180" s="1296"/>
      <c r="POK180" s="1296"/>
      <c r="POL180" s="1296"/>
      <c r="POM180" s="1296"/>
      <c r="PON180" s="1296"/>
      <c r="POO180" s="1296"/>
      <c r="POP180" s="1296"/>
      <c r="POQ180" s="1296"/>
      <c r="POR180" s="1296"/>
      <c r="POS180" s="1296"/>
      <c r="POT180" s="1296"/>
      <c r="POU180" s="1296"/>
      <c r="POV180" s="1296"/>
      <c r="POW180" s="1296"/>
      <c r="POX180" s="1296"/>
      <c r="POY180" s="1296"/>
      <c r="POZ180" s="1296"/>
      <c r="PPA180" s="1296"/>
      <c r="PPB180" s="1296"/>
      <c r="PPC180" s="1296"/>
      <c r="PPD180" s="1296"/>
      <c r="PPE180" s="1296"/>
      <c r="PPF180" s="1296"/>
      <c r="PPG180" s="1296"/>
      <c r="PPH180" s="1296"/>
      <c r="PPI180" s="1296"/>
      <c r="PPJ180" s="1296"/>
      <c r="PPK180" s="1296"/>
      <c r="PPL180" s="1296"/>
      <c r="PPM180" s="1296"/>
      <c r="PPN180" s="1296"/>
      <c r="PPO180" s="1296"/>
      <c r="PPP180" s="1296"/>
      <c r="PPQ180" s="1296"/>
      <c r="PPR180" s="1296"/>
      <c r="PPS180" s="1296"/>
      <c r="PPT180" s="1296"/>
      <c r="PPU180" s="1296"/>
      <c r="PPV180" s="1296"/>
      <c r="PPW180" s="1296"/>
      <c r="PPX180" s="1296"/>
      <c r="PPY180" s="1296"/>
      <c r="PPZ180" s="1296"/>
      <c r="PQA180" s="1296"/>
      <c r="PQB180" s="1296"/>
      <c r="PQC180" s="1296"/>
      <c r="PQD180" s="1296"/>
      <c r="PQE180" s="1296"/>
      <c r="PQF180" s="1296"/>
      <c r="PQG180" s="1296"/>
      <c r="PQH180" s="1296"/>
      <c r="PQI180" s="1296"/>
      <c r="PQJ180" s="1296"/>
      <c r="PQK180" s="1296"/>
      <c r="PQL180" s="1296"/>
      <c r="PQM180" s="1296"/>
      <c r="PQN180" s="1296"/>
      <c r="PQO180" s="1296"/>
      <c r="PQP180" s="1296"/>
      <c r="PQQ180" s="1296"/>
      <c r="PQR180" s="1296"/>
      <c r="PQS180" s="1296"/>
      <c r="PQT180" s="1296"/>
      <c r="PQU180" s="1296"/>
      <c r="PQV180" s="1296"/>
      <c r="PQW180" s="1296"/>
      <c r="PQX180" s="1296"/>
      <c r="PQY180" s="1296"/>
      <c r="PQZ180" s="1296"/>
      <c r="PRA180" s="1296"/>
      <c r="PRB180" s="1296"/>
      <c r="PRC180" s="1296"/>
      <c r="PRD180" s="1296"/>
      <c r="PRE180" s="1296"/>
      <c r="PRF180" s="1296"/>
      <c r="PRG180" s="1296"/>
      <c r="PRH180" s="1296"/>
      <c r="PRI180" s="1296"/>
      <c r="PRJ180" s="1296"/>
      <c r="PRK180" s="1296"/>
      <c r="PRL180" s="1296"/>
      <c r="PRM180" s="1296"/>
      <c r="PRN180" s="1296"/>
      <c r="PRO180" s="1296"/>
      <c r="PRP180" s="1296"/>
      <c r="PRQ180" s="1296"/>
      <c r="PRR180" s="1296"/>
      <c r="PRS180" s="1296"/>
      <c r="PRT180" s="1296"/>
      <c r="PRU180" s="1296"/>
      <c r="PRV180" s="1296"/>
      <c r="PRW180" s="1296"/>
      <c r="PRX180" s="1296"/>
      <c r="PRY180" s="1296"/>
      <c r="PRZ180" s="1296"/>
      <c r="PSA180" s="1296"/>
      <c r="PSB180" s="1296"/>
      <c r="PSC180" s="1296"/>
      <c r="PSD180" s="1296"/>
      <c r="PSE180" s="1296"/>
      <c r="PSF180" s="1296"/>
      <c r="PSG180" s="1296"/>
      <c r="PSH180" s="1296"/>
      <c r="PSI180" s="1296"/>
      <c r="PSJ180" s="1296"/>
      <c r="PSK180" s="1296"/>
      <c r="PSL180" s="1296"/>
      <c r="PSM180" s="1296"/>
      <c r="PSN180" s="1296"/>
      <c r="PSO180" s="1296"/>
      <c r="PSP180" s="1296"/>
      <c r="PSQ180" s="1296"/>
      <c r="PSR180" s="1296"/>
      <c r="PSS180" s="1296"/>
      <c r="PST180" s="1296"/>
      <c r="PSU180" s="1296"/>
      <c r="PSV180" s="1296"/>
      <c r="PSW180" s="1296"/>
      <c r="PSX180" s="1296"/>
      <c r="PSY180" s="1296"/>
      <c r="PSZ180" s="1296"/>
      <c r="PTA180" s="1296"/>
      <c r="PTB180" s="1296"/>
      <c r="PTC180" s="1296"/>
      <c r="PTD180" s="1296"/>
      <c r="PTE180" s="1296"/>
      <c r="PTF180" s="1296"/>
      <c r="PTG180" s="1296"/>
      <c r="PTH180" s="1296"/>
      <c r="PTI180" s="1296"/>
      <c r="PTJ180" s="1296"/>
      <c r="PTK180" s="1296"/>
      <c r="PTL180" s="1296"/>
      <c r="PTM180" s="1296"/>
      <c r="PTN180" s="1296"/>
      <c r="PTO180" s="1296"/>
      <c r="PTP180" s="1296"/>
      <c r="PTQ180" s="1296"/>
      <c r="PTR180" s="1296"/>
      <c r="PTS180" s="1296"/>
      <c r="PTT180" s="1296"/>
      <c r="PTU180" s="1296"/>
      <c r="PTV180" s="1296"/>
      <c r="PTW180" s="1296"/>
      <c r="PTX180" s="1296"/>
      <c r="PTY180" s="1296"/>
      <c r="PTZ180" s="1296"/>
      <c r="PUA180" s="1296"/>
      <c r="PUB180" s="1296"/>
      <c r="PUC180" s="1296"/>
      <c r="PUD180" s="1296"/>
      <c r="PUE180" s="1296"/>
      <c r="PUF180" s="1296"/>
      <c r="PUG180" s="1296"/>
      <c r="PUH180" s="1296"/>
      <c r="PUI180" s="1296"/>
      <c r="PUJ180" s="1296"/>
      <c r="PUK180" s="1296"/>
      <c r="PUL180" s="1296"/>
      <c r="PUM180" s="1296"/>
      <c r="PUN180" s="1296"/>
      <c r="PUO180" s="1296"/>
      <c r="PUP180" s="1296"/>
      <c r="PUQ180" s="1296"/>
      <c r="PUR180" s="1296"/>
      <c r="PUS180" s="1296"/>
      <c r="PUT180" s="1296"/>
      <c r="PUU180" s="1296"/>
      <c r="PUV180" s="1296"/>
      <c r="PUW180" s="1296"/>
      <c r="PUX180" s="1296"/>
      <c r="PUY180" s="1296"/>
      <c r="PUZ180" s="1296"/>
      <c r="PVA180" s="1296"/>
      <c r="PVB180" s="1296"/>
      <c r="PVC180" s="1296"/>
      <c r="PVD180" s="1296"/>
      <c r="PVE180" s="1296"/>
      <c r="PVF180" s="1296"/>
      <c r="PVG180" s="1296"/>
      <c r="PVH180" s="1296"/>
      <c r="PVI180" s="1296"/>
      <c r="PVJ180" s="1296"/>
      <c r="PVK180" s="1296"/>
      <c r="PVL180" s="1296"/>
      <c r="PVM180" s="1296"/>
      <c r="PVN180" s="1296"/>
      <c r="PVO180" s="1296"/>
      <c r="PVP180" s="1296"/>
      <c r="PVQ180" s="1296"/>
      <c r="PVR180" s="1296"/>
      <c r="PVS180" s="1296"/>
      <c r="PVT180" s="1296"/>
      <c r="PVU180" s="1296"/>
      <c r="PVV180" s="1296"/>
      <c r="PVW180" s="1296"/>
      <c r="PVX180" s="1296"/>
      <c r="PVY180" s="1296"/>
      <c r="PVZ180" s="1296"/>
      <c r="PWA180" s="1296"/>
      <c r="PWB180" s="1296"/>
      <c r="PWC180" s="1296"/>
      <c r="PWD180" s="1296"/>
      <c r="PWE180" s="1296"/>
      <c r="PWF180" s="1296"/>
      <c r="PWG180" s="1296"/>
      <c r="PWH180" s="1296"/>
      <c r="PWI180" s="1296"/>
      <c r="PWJ180" s="1296"/>
      <c r="PWK180" s="1296"/>
      <c r="PWL180" s="1296"/>
      <c r="PWM180" s="1296"/>
      <c r="PWN180" s="1296"/>
      <c r="PWO180" s="1296"/>
      <c r="PWP180" s="1296"/>
      <c r="PWQ180" s="1296"/>
      <c r="PWR180" s="1296"/>
      <c r="PWS180" s="1296"/>
      <c r="PWT180" s="1296"/>
      <c r="PWU180" s="1296"/>
      <c r="PWV180" s="1296"/>
      <c r="PWW180" s="1296"/>
      <c r="PWX180" s="1296"/>
      <c r="PWY180" s="1296"/>
      <c r="PWZ180" s="1296"/>
      <c r="PXA180" s="1296"/>
      <c r="PXB180" s="1296"/>
      <c r="PXC180" s="1296"/>
      <c r="PXD180" s="1296"/>
      <c r="PXE180" s="1296"/>
      <c r="PXF180" s="1296"/>
      <c r="PXG180" s="1296"/>
      <c r="PXH180" s="1296"/>
      <c r="PXI180" s="1296"/>
      <c r="PXJ180" s="1296"/>
      <c r="PXK180" s="1296"/>
      <c r="PXL180" s="1296"/>
      <c r="PXM180" s="1296"/>
      <c r="PXN180" s="1296"/>
      <c r="PXO180" s="1296"/>
      <c r="PXP180" s="1296"/>
      <c r="PXQ180" s="1296"/>
      <c r="PXR180" s="1296"/>
      <c r="PXS180" s="1296"/>
      <c r="PXT180" s="1296"/>
      <c r="PXU180" s="1296"/>
      <c r="PXV180" s="1296"/>
      <c r="PXW180" s="1296"/>
      <c r="PXX180" s="1296"/>
      <c r="PXY180" s="1296"/>
      <c r="PXZ180" s="1296"/>
      <c r="PYA180" s="1296"/>
      <c r="PYB180" s="1296"/>
      <c r="PYC180" s="1296"/>
      <c r="PYD180" s="1296"/>
      <c r="PYE180" s="1296"/>
      <c r="PYF180" s="1296"/>
      <c r="PYG180" s="1296"/>
      <c r="PYH180" s="1296"/>
      <c r="PYI180" s="1296"/>
      <c r="PYJ180" s="1296"/>
      <c r="PYK180" s="1296"/>
      <c r="PYL180" s="1296"/>
      <c r="PYM180" s="1296"/>
      <c r="PYN180" s="1296"/>
      <c r="PYO180" s="1296"/>
      <c r="PYP180" s="1296"/>
      <c r="PYQ180" s="1296"/>
      <c r="PYR180" s="1296"/>
      <c r="PYS180" s="1296"/>
      <c r="PYT180" s="1296"/>
      <c r="PYU180" s="1296"/>
      <c r="PYV180" s="1296"/>
      <c r="PYW180" s="1296"/>
      <c r="PYX180" s="1296"/>
      <c r="PYY180" s="1296"/>
      <c r="PYZ180" s="1296"/>
      <c r="PZA180" s="1296"/>
      <c r="PZB180" s="1296"/>
      <c r="PZC180" s="1296"/>
      <c r="PZD180" s="1296"/>
      <c r="PZE180" s="1296"/>
      <c r="PZF180" s="1296"/>
      <c r="PZG180" s="1296"/>
      <c r="PZH180" s="1296"/>
      <c r="PZI180" s="1296"/>
      <c r="PZJ180" s="1296"/>
      <c r="PZK180" s="1296"/>
      <c r="PZL180" s="1296"/>
      <c r="PZM180" s="1296"/>
      <c r="PZN180" s="1296"/>
      <c r="PZO180" s="1296"/>
      <c r="PZP180" s="1296"/>
      <c r="PZQ180" s="1296"/>
      <c r="PZR180" s="1296"/>
      <c r="PZS180" s="1296"/>
      <c r="PZT180" s="1296"/>
      <c r="PZU180" s="1296"/>
      <c r="PZV180" s="1296"/>
      <c r="PZW180" s="1296"/>
      <c r="PZX180" s="1296"/>
      <c r="PZY180" s="1296"/>
      <c r="PZZ180" s="1296"/>
      <c r="QAA180" s="1296"/>
      <c r="QAB180" s="1296"/>
      <c r="QAC180" s="1296"/>
      <c r="QAD180" s="1296"/>
      <c r="QAE180" s="1296"/>
      <c r="QAF180" s="1296"/>
      <c r="QAG180" s="1296"/>
      <c r="QAH180" s="1296"/>
      <c r="QAI180" s="1296"/>
      <c r="QAJ180" s="1296"/>
      <c r="QAK180" s="1296"/>
      <c r="QAL180" s="1296"/>
      <c r="QAM180" s="1296"/>
      <c r="QAN180" s="1296"/>
      <c r="QAO180" s="1296"/>
      <c r="QAP180" s="1296"/>
      <c r="QAQ180" s="1296"/>
      <c r="QAR180" s="1296"/>
      <c r="QAS180" s="1296"/>
      <c r="QAT180" s="1296"/>
      <c r="QAU180" s="1296"/>
      <c r="QAV180" s="1296"/>
      <c r="QAW180" s="1296"/>
      <c r="QAX180" s="1296"/>
      <c r="QAY180" s="1296"/>
      <c r="QAZ180" s="1296"/>
      <c r="QBA180" s="1296"/>
      <c r="QBB180" s="1296"/>
      <c r="QBC180" s="1296"/>
      <c r="QBD180" s="1296"/>
      <c r="QBE180" s="1296"/>
      <c r="QBF180" s="1296"/>
      <c r="QBG180" s="1296"/>
      <c r="QBH180" s="1296"/>
      <c r="QBI180" s="1296"/>
      <c r="QBJ180" s="1296"/>
      <c r="QBK180" s="1296"/>
      <c r="QBL180" s="1296"/>
      <c r="QBM180" s="1296"/>
      <c r="QBN180" s="1296"/>
      <c r="QBO180" s="1296"/>
      <c r="QBP180" s="1296"/>
      <c r="QBQ180" s="1296"/>
      <c r="QBR180" s="1296"/>
      <c r="QBS180" s="1296"/>
      <c r="QBT180" s="1296"/>
      <c r="QBU180" s="1296"/>
      <c r="QBV180" s="1296"/>
      <c r="QBW180" s="1296"/>
      <c r="QBX180" s="1296"/>
      <c r="QBY180" s="1296"/>
      <c r="QBZ180" s="1296"/>
      <c r="QCA180" s="1296"/>
      <c r="QCB180" s="1296"/>
      <c r="QCC180" s="1296"/>
      <c r="QCD180" s="1296"/>
      <c r="QCE180" s="1296"/>
      <c r="QCF180" s="1296"/>
      <c r="QCG180" s="1296"/>
      <c r="QCH180" s="1296"/>
      <c r="QCI180" s="1296"/>
      <c r="QCJ180" s="1296"/>
      <c r="QCK180" s="1296"/>
      <c r="QCL180" s="1296"/>
      <c r="QCM180" s="1296"/>
      <c r="QCN180" s="1296"/>
      <c r="QCO180" s="1296"/>
      <c r="QCP180" s="1296"/>
      <c r="QCQ180" s="1296"/>
      <c r="QCR180" s="1296"/>
      <c r="QCS180" s="1296"/>
      <c r="QCT180" s="1296"/>
      <c r="QCU180" s="1296"/>
      <c r="QCV180" s="1296"/>
      <c r="QCW180" s="1296"/>
      <c r="QCX180" s="1296"/>
      <c r="QCY180" s="1296"/>
      <c r="QCZ180" s="1296"/>
      <c r="QDA180" s="1296"/>
      <c r="QDB180" s="1296"/>
      <c r="QDC180" s="1296"/>
      <c r="QDD180" s="1296"/>
      <c r="QDE180" s="1296"/>
      <c r="QDF180" s="1296"/>
      <c r="QDG180" s="1296"/>
      <c r="QDH180" s="1296"/>
      <c r="QDI180" s="1296"/>
      <c r="QDJ180" s="1296"/>
      <c r="QDK180" s="1296"/>
      <c r="QDL180" s="1296"/>
      <c r="QDM180" s="1296"/>
      <c r="QDN180" s="1296"/>
      <c r="QDO180" s="1296"/>
      <c r="QDP180" s="1296"/>
      <c r="QDQ180" s="1296"/>
      <c r="QDR180" s="1296"/>
      <c r="QDS180" s="1296"/>
      <c r="QDT180" s="1296"/>
      <c r="QDU180" s="1296"/>
      <c r="QDV180" s="1296"/>
      <c r="QDW180" s="1296"/>
      <c r="QDX180" s="1296"/>
      <c r="QDY180" s="1296"/>
      <c r="QDZ180" s="1296"/>
      <c r="QEA180" s="1296"/>
      <c r="QEB180" s="1296"/>
      <c r="QEC180" s="1296"/>
      <c r="QED180" s="1296"/>
      <c r="QEE180" s="1296"/>
      <c r="QEF180" s="1296"/>
      <c r="QEG180" s="1296"/>
      <c r="QEH180" s="1296"/>
      <c r="QEI180" s="1296"/>
      <c r="QEJ180" s="1296"/>
      <c r="QEK180" s="1296"/>
      <c r="QEL180" s="1296"/>
      <c r="QEM180" s="1296"/>
      <c r="QEN180" s="1296"/>
      <c r="QEO180" s="1296"/>
      <c r="QEP180" s="1296"/>
      <c r="QEQ180" s="1296"/>
      <c r="QER180" s="1296"/>
      <c r="QES180" s="1296"/>
      <c r="QET180" s="1296"/>
      <c r="QEU180" s="1296"/>
      <c r="QEV180" s="1296"/>
      <c r="QEW180" s="1296"/>
      <c r="QEX180" s="1296"/>
      <c r="QEY180" s="1296"/>
      <c r="QEZ180" s="1296"/>
      <c r="QFA180" s="1296"/>
      <c r="QFB180" s="1296"/>
      <c r="QFC180" s="1296"/>
      <c r="QFD180" s="1296"/>
      <c r="QFE180" s="1296"/>
      <c r="QFF180" s="1296"/>
      <c r="QFG180" s="1296"/>
      <c r="QFH180" s="1296"/>
      <c r="QFI180" s="1296"/>
      <c r="QFJ180" s="1296"/>
      <c r="QFK180" s="1296"/>
      <c r="QFL180" s="1296"/>
      <c r="QFM180" s="1296"/>
      <c r="QFN180" s="1296"/>
      <c r="QFO180" s="1296"/>
      <c r="QFP180" s="1296"/>
      <c r="QFQ180" s="1296"/>
      <c r="QFR180" s="1296"/>
      <c r="QFS180" s="1296"/>
      <c r="QFT180" s="1296"/>
      <c r="QFU180" s="1296"/>
      <c r="QFV180" s="1296"/>
      <c r="QFW180" s="1296"/>
      <c r="QFX180" s="1296"/>
      <c r="QFY180" s="1296"/>
      <c r="QFZ180" s="1296"/>
      <c r="QGA180" s="1296"/>
      <c r="QGB180" s="1296"/>
      <c r="QGC180" s="1296"/>
      <c r="QGD180" s="1296"/>
      <c r="QGE180" s="1296"/>
      <c r="QGF180" s="1296"/>
      <c r="QGG180" s="1296"/>
      <c r="QGH180" s="1296"/>
      <c r="QGI180" s="1296"/>
      <c r="QGJ180" s="1296"/>
      <c r="QGK180" s="1296"/>
      <c r="QGL180" s="1296"/>
      <c r="QGM180" s="1296"/>
      <c r="QGN180" s="1296"/>
      <c r="QGO180" s="1296"/>
      <c r="QGP180" s="1296"/>
      <c r="QGQ180" s="1296"/>
      <c r="QGR180" s="1296"/>
      <c r="QGS180" s="1296"/>
      <c r="QGT180" s="1296"/>
      <c r="QGU180" s="1296"/>
      <c r="QGV180" s="1296"/>
      <c r="QGW180" s="1296"/>
      <c r="QGX180" s="1296"/>
      <c r="QGY180" s="1296"/>
      <c r="QGZ180" s="1296"/>
      <c r="QHA180" s="1296"/>
      <c r="QHB180" s="1296"/>
      <c r="QHC180" s="1296"/>
      <c r="QHD180" s="1296"/>
      <c r="QHE180" s="1296"/>
      <c r="QHF180" s="1296"/>
      <c r="QHG180" s="1296"/>
      <c r="QHH180" s="1296"/>
      <c r="QHI180" s="1296"/>
      <c r="QHJ180" s="1296"/>
      <c r="QHK180" s="1296"/>
      <c r="QHL180" s="1296"/>
      <c r="QHM180" s="1296"/>
      <c r="QHN180" s="1296"/>
      <c r="QHO180" s="1296"/>
      <c r="QHP180" s="1296"/>
      <c r="QHQ180" s="1296"/>
      <c r="QHR180" s="1296"/>
      <c r="QHS180" s="1296"/>
      <c r="QHT180" s="1296"/>
      <c r="QHU180" s="1296"/>
      <c r="QHV180" s="1296"/>
      <c r="QHW180" s="1296"/>
      <c r="QHX180" s="1296"/>
      <c r="QHY180" s="1296"/>
      <c r="QHZ180" s="1296"/>
      <c r="QIA180" s="1296"/>
      <c r="QIB180" s="1296"/>
      <c r="QIC180" s="1296"/>
      <c r="QID180" s="1296"/>
      <c r="QIE180" s="1296"/>
      <c r="QIF180" s="1296"/>
      <c r="QIG180" s="1296"/>
      <c r="QIH180" s="1296"/>
      <c r="QII180" s="1296"/>
      <c r="QIJ180" s="1296"/>
      <c r="QIK180" s="1296"/>
      <c r="QIL180" s="1296"/>
      <c r="QIM180" s="1296"/>
      <c r="QIN180" s="1296"/>
      <c r="QIO180" s="1296"/>
      <c r="QIP180" s="1296"/>
      <c r="QIQ180" s="1296"/>
      <c r="QIR180" s="1296"/>
      <c r="QIS180" s="1296"/>
      <c r="QIT180" s="1296"/>
      <c r="QIU180" s="1296"/>
      <c r="QIV180" s="1296"/>
      <c r="QIW180" s="1296"/>
      <c r="QIX180" s="1296"/>
      <c r="QIY180" s="1296"/>
      <c r="QIZ180" s="1296"/>
      <c r="QJA180" s="1296"/>
      <c r="QJB180" s="1296"/>
      <c r="QJC180" s="1296"/>
      <c r="QJD180" s="1296"/>
      <c r="QJE180" s="1296"/>
      <c r="QJF180" s="1296"/>
      <c r="QJG180" s="1296"/>
      <c r="QJH180" s="1296"/>
      <c r="QJI180" s="1296"/>
      <c r="QJJ180" s="1296"/>
      <c r="QJK180" s="1296"/>
      <c r="QJL180" s="1296"/>
      <c r="QJM180" s="1296"/>
      <c r="QJN180" s="1296"/>
      <c r="QJO180" s="1296"/>
      <c r="QJP180" s="1296"/>
      <c r="QJQ180" s="1296"/>
      <c r="QJR180" s="1296"/>
      <c r="QJS180" s="1296"/>
      <c r="QJT180" s="1296"/>
      <c r="QJU180" s="1296"/>
      <c r="QJV180" s="1296"/>
      <c r="QJW180" s="1296"/>
      <c r="QJX180" s="1296"/>
      <c r="QJY180" s="1296"/>
      <c r="QJZ180" s="1296"/>
      <c r="QKA180" s="1296"/>
      <c r="QKB180" s="1296"/>
      <c r="QKC180" s="1296"/>
      <c r="QKD180" s="1296"/>
      <c r="QKE180" s="1296"/>
      <c r="QKF180" s="1296"/>
      <c r="QKG180" s="1296"/>
      <c r="QKH180" s="1296"/>
      <c r="QKI180" s="1296"/>
      <c r="QKJ180" s="1296"/>
      <c r="QKK180" s="1296"/>
      <c r="QKL180" s="1296"/>
      <c r="QKM180" s="1296"/>
      <c r="QKN180" s="1296"/>
      <c r="QKO180" s="1296"/>
      <c r="QKP180" s="1296"/>
      <c r="QKQ180" s="1296"/>
      <c r="QKR180" s="1296"/>
      <c r="QKS180" s="1296"/>
      <c r="QKT180" s="1296"/>
      <c r="QKU180" s="1296"/>
      <c r="QKV180" s="1296"/>
      <c r="QKW180" s="1296"/>
      <c r="QKX180" s="1296"/>
      <c r="QKY180" s="1296"/>
      <c r="QKZ180" s="1296"/>
      <c r="QLA180" s="1296"/>
      <c r="QLB180" s="1296"/>
      <c r="QLC180" s="1296"/>
      <c r="QLD180" s="1296"/>
      <c r="QLE180" s="1296"/>
      <c r="QLF180" s="1296"/>
      <c r="QLG180" s="1296"/>
      <c r="QLH180" s="1296"/>
      <c r="QLI180" s="1296"/>
      <c r="QLJ180" s="1296"/>
      <c r="QLK180" s="1296"/>
      <c r="QLL180" s="1296"/>
      <c r="QLM180" s="1296"/>
      <c r="QLN180" s="1296"/>
      <c r="QLO180" s="1296"/>
      <c r="QLP180" s="1296"/>
      <c r="QLQ180" s="1296"/>
      <c r="QLR180" s="1296"/>
      <c r="QLS180" s="1296"/>
      <c r="QLT180" s="1296"/>
      <c r="QLU180" s="1296"/>
      <c r="QLV180" s="1296"/>
      <c r="QLW180" s="1296"/>
      <c r="QLX180" s="1296"/>
      <c r="QLY180" s="1296"/>
      <c r="QLZ180" s="1296"/>
      <c r="QMA180" s="1296"/>
      <c r="QMB180" s="1296"/>
      <c r="QMC180" s="1296"/>
      <c r="QMD180" s="1296"/>
      <c r="QME180" s="1296"/>
      <c r="QMF180" s="1296"/>
      <c r="QMG180" s="1296"/>
      <c r="QMH180" s="1296"/>
      <c r="QMI180" s="1296"/>
      <c r="QMJ180" s="1296"/>
      <c r="QMK180" s="1296"/>
      <c r="QML180" s="1296"/>
      <c r="QMM180" s="1296"/>
      <c r="QMN180" s="1296"/>
      <c r="QMO180" s="1296"/>
      <c r="QMP180" s="1296"/>
      <c r="QMQ180" s="1296"/>
      <c r="QMR180" s="1296"/>
      <c r="QMS180" s="1296"/>
      <c r="QMT180" s="1296"/>
      <c r="QMU180" s="1296"/>
      <c r="QMV180" s="1296"/>
      <c r="QMW180" s="1296"/>
      <c r="QMX180" s="1296"/>
      <c r="QMY180" s="1296"/>
      <c r="QMZ180" s="1296"/>
      <c r="QNA180" s="1296"/>
      <c r="QNB180" s="1296"/>
      <c r="QNC180" s="1296"/>
      <c r="QND180" s="1296"/>
      <c r="QNE180" s="1296"/>
      <c r="QNF180" s="1296"/>
      <c r="QNG180" s="1296"/>
      <c r="QNH180" s="1296"/>
      <c r="QNI180" s="1296"/>
      <c r="QNJ180" s="1296"/>
      <c r="QNK180" s="1296"/>
      <c r="QNL180" s="1296"/>
      <c r="QNM180" s="1296"/>
      <c r="QNN180" s="1296"/>
      <c r="QNO180" s="1296"/>
      <c r="QNP180" s="1296"/>
      <c r="QNQ180" s="1296"/>
      <c r="QNR180" s="1296"/>
      <c r="QNS180" s="1296"/>
      <c r="QNT180" s="1296"/>
      <c r="QNU180" s="1296"/>
      <c r="QNV180" s="1296"/>
      <c r="QNW180" s="1296"/>
      <c r="QNX180" s="1296"/>
      <c r="QNY180" s="1296"/>
      <c r="QNZ180" s="1296"/>
      <c r="QOA180" s="1296"/>
      <c r="QOB180" s="1296"/>
      <c r="QOC180" s="1296"/>
      <c r="QOD180" s="1296"/>
      <c r="QOE180" s="1296"/>
      <c r="QOF180" s="1296"/>
      <c r="QOG180" s="1296"/>
      <c r="QOH180" s="1296"/>
      <c r="QOI180" s="1296"/>
      <c r="QOJ180" s="1296"/>
      <c r="QOK180" s="1296"/>
      <c r="QOL180" s="1296"/>
      <c r="QOM180" s="1296"/>
      <c r="QON180" s="1296"/>
      <c r="QOO180" s="1296"/>
      <c r="QOP180" s="1296"/>
      <c r="QOQ180" s="1296"/>
      <c r="QOR180" s="1296"/>
      <c r="QOS180" s="1296"/>
      <c r="QOT180" s="1296"/>
      <c r="QOU180" s="1296"/>
      <c r="QOV180" s="1296"/>
      <c r="QOW180" s="1296"/>
      <c r="QOX180" s="1296"/>
      <c r="QOY180" s="1296"/>
      <c r="QOZ180" s="1296"/>
      <c r="QPA180" s="1296"/>
      <c r="QPB180" s="1296"/>
      <c r="QPC180" s="1296"/>
      <c r="QPD180" s="1296"/>
      <c r="QPE180" s="1296"/>
      <c r="QPF180" s="1296"/>
      <c r="QPG180" s="1296"/>
      <c r="QPH180" s="1296"/>
      <c r="QPI180" s="1296"/>
      <c r="QPJ180" s="1296"/>
      <c r="QPK180" s="1296"/>
      <c r="QPL180" s="1296"/>
      <c r="QPM180" s="1296"/>
      <c r="QPN180" s="1296"/>
      <c r="QPO180" s="1296"/>
      <c r="QPP180" s="1296"/>
      <c r="QPQ180" s="1296"/>
      <c r="QPR180" s="1296"/>
      <c r="QPS180" s="1296"/>
      <c r="QPT180" s="1296"/>
      <c r="QPU180" s="1296"/>
      <c r="QPV180" s="1296"/>
      <c r="QPW180" s="1296"/>
      <c r="QPX180" s="1296"/>
      <c r="QPY180" s="1296"/>
      <c r="QPZ180" s="1296"/>
      <c r="QQA180" s="1296"/>
      <c r="QQB180" s="1296"/>
      <c r="QQC180" s="1296"/>
      <c r="QQD180" s="1296"/>
      <c r="QQE180" s="1296"/>
      <c r="QQF180" s="1296"/>
      <c r="QQG180" s="1296"/>
      <c r="QQH180" s="1296"/>
      <c r="QQI180" s="1296"/>
      <c r="QQJ180" s="1296"/>
      <c r="QQK180" s="1296"/>
      <c r="QQL180" s="1296"/>
      <c r="QQM180" s="1296"/>
      <c r="QQN180" s="1296"/>
      <c r="QQO180" s="1296"/>
      <c r="QQP180" s="1296"/>
      <c r="QQQ180" s="1296"/>
      <c r="QQR180" s="1296"/>
      <c r="QQS180" s="1296"/>
      <c r="QQT180" s="1296"/>
      <c r="QQU180" s="1296"/>
      <c r="QQV180" s="1296"/>
      <c r="QQW180" s="1296"/>
      <c r="QQX180" s="1296"/>
      <c r="QQY180" s="1296"/>
      <c r="QQZ180" s="1296"/>
      <c r="QRA180" s="1296"/>
      <c r="QRB180" s="1296"/>
      <c r="QRC180" s="1296"/>
      <c r="QRD180" s="1296"/>
      <c r="QRE180" s="1296"/>
      <c r="QRF180" s="1296"/>
      <c r="QRG180" s="1296"/>
      <c r="QRH180" s="1296"/>
      <c r="QRI180" s="1296"/>
      <c r="QRJ180" s="1296"/>
      <c r="QRK180" s="1296"/>
      <c r="QRL180" s="1296"/>
      <c r="QRM180" s="1296"/>
      <c r="QRN180" s="1296"/>
      <c r="QRO180" s="1296"/>
      <c r="QRP180" s="1296"/>
      <c r="QRQ180" s="1296"/>
      <c r="QRR180" s="1296"/>
      <c r="QRS180" s="1296"/>
      <c r="QRT180" s="1296"/>
      <c r="QRU180" s="1296"/>
      <c r="QRV180" s="1296"/>
      <c r="QRW180" s="1296"/>
      <c r="QRX180" s="1296"/>
      <c r="QRY180" s="1296"/>
      <c r="QRZ180" s="1296"/>
      <c r="QSA180" s="1296"/>
      <c r="QSB180" s="1296"/>
      <c r="QSC180" s="1296"/>
      <c r="QSD180" s="1296"/>
      <c r="QSE180" s="1296"/>
      <c r="QSF180" s="1296"/>
      <c r="QSG180" s="1296"/>
      <c r="QSH180" s="1296"/>
      <c r="QSI180" s="1296"/>
      <c r="QSJ180" s="1296"/>
      <c r="QSK180" s="1296"/>
      <c r="QSL180" s="1296"/>
      <c r="QSM180" s="1296"/>
      <c r="QSN180" s="1296"/>
      <c r="QSO180" s="1296"/>
      <c r="QSP180" s="1296"/>
      <c r="QSQ180" s="1296"/>
      <c r="QSR180" s="1296"/>
      <c r="QSS180" s="1296"/>
      <c r="QST180" s="1296"/>
      <c r="QSU180" s="1296"/>
      <c r="QSV180" s="1296"/>
      <c r="QSW180" s="1296"/>
      <c r="QSX180" s="1296"/>
      <c r="QSY180" s="1296"/>
      <c r="QSZ180" s="1296"/>
      <c r="QTA180" s="1296"/>
      <c r="QTB180" s="1296"/>
      <c r="QTC180" s="1296"/>
      <c r="QTD180" s="1296"/>
      <c r="QTE180" s="1296"/>
      <c r="QTF180" s="1296"/>
      <c r="QTG180" s="1296"/>
      <c r="QTH180" s="1296"/>
      <c r="QTI180" s="1296"/>
      <c r="QTJ180" s="1296"/>
      <c r="QTK180" s="1296"/>
      <c r="QTL180" s="1296"/>
      <c r="QTM180" s="1296"/>
      <c r="QTN180" s="1296"/>
      <c r="QTO180" s="1296"/>
      <c r="QTP180" s="1296"/>
      <c r="QTQ180" s="1296"/>
      <c r="QTR180" s="1296"/>
      <c r="QTS180" s="1296"/>
      <c r="QTT180" s="1296"/>
      <c r="QTU180" s="1296"/>
      <c r="QTV180" s="1296"/>
      <c r="QTW180" s="1296"/>
      <c r="QTX180" s="1296"/>
      <c r="QTY180" s="1296"/>
      <c r="QTZ180" s="1296"/>
      <c r="QUA180" s="1296"/>
      <c r="QUB180" s="1296"/>
      <c r="QUC180" s="1296"/>
      <c r="QUD180" s="1296"/>
      <c r="QUE180" s="1296"/>
      <c r="QUF180" s="1296"/>
      <c r="QUG180" s="1296"/>
      <c r="QUH180" s="1296"/>
      <c r="QUI180" s="1296"/>
      <c r="QUJ180" s="1296"/>
      <c r="QUK180" s="1296"/>
      <c r="QUL180" s="1296"/>
      <c r="QUM180" s="1296"/>
      <c r="QUN180" s="1296"/>
      <c r="QUO180" s="1296"/>
      <c r="QUP180" s="1296"/>
      <c r="QUQ180" s="1296"/>
      <c r="QUR180" s="1296"/>
      <c r="QUS180" s="1296"/>
      <c r="QUT180" s="1296"/>
      <c r="QUU180" s="1296"/>
      <c r="QUV180" s="1296"/>
      <c r="QUW180" s="1296"/>
      <c r="QUX180" s="1296"/>
      <c r="QUY180" s="1296"/>
      <c r="QUZ180" s="1296"/>
      <c r="QVA180" s="1296"/>
      <c r="QVB180" s="1296"/>
      <c r="QVC180" s="1296"/>
      <c r="QVD180" s="1296"/>
      <c r="QVE180" s="1296"/>
      <c r="QVF180" s="1296"/>
      <c r="QVG180" s="1296"/>
      <c r="QVH180" s="1296"/>
      <c r="QVI180" s="1296"/>
      <c r="QVJ180" s="1296"/>
      <c r="QVK180" s="1296"/>
      <c r="QVL180" s="1296"/>
      <c r="QVM180" s="1296"/>
      <c r="QVN180" s="1296"/>
      <c r="QVO180" s="1296"/>
      <c r="QVP180" s="1296"/>
      <c r="QVQ180" s="1296"/>
      <c r="QVR180" s="1296"/>
      <c r="QVS180" s="1296"/>
      <c r="QVT180" s="1296"/>
      <c r="QVU180" s="1296"/>
      <c r="QVV180" s="1296"/>
      <c r="QVW180" s="1296"/>
      <c r="QVX180" s="1296"/>
      <c r="QVY180" s="1296"/>
      <c r="QVZ180" s="1296"/>
      <c r="QWA180" s="1296"/>
      <c r="QWB180" s="1296"/>
      <c r="QWC180" s="1296"/>
      <c r="QWD180" s="1296"/>
      <c r="QWE180" s="1296"/>
      <c r="QWF180" s="1296"/>
      <c r="QWG180" s="1296"/>
      <c r="QWH180" s="1296"/>
      <c r="QWI180" s="1296"/>
      <c r="QWJ180" s="1296"/>
      <c r="QWK180" s="1296"/>
      <c r="QWL180" s="1296"/>
      <c r="QWM180" s="1296"/>
      <c r="QWN180" s="1296"/>
      <c r="QWO180" s="1296"/>
      <c r="QWP180" s="1296"/>
      <c r="QWQ180" s="1296"/>
      <c r="QWR180" s="1296"/>
      <c r="QWS180" s="1296"/>
      <c r="QWT180" s="1296"/>
      <c r="QWU180" s="1296"/>
      <c r="QWV180" s="1296"/>
      <c r="QWW180" s="1296"/>
      <c r="QWX180" s="1296"/>
      <c r="QWY180" s="1296"/>
      <c r="QWZ180" s="1296"/>
      <c r="QXA180" s="1296"/>
      <c r="QXB180" s="1296"/>
      <c r="QXC180" s="1296"/>
      <c r="QXD180" s="1296"/>
      <c r="QXE180" s="1296"/>
      <c r="QXF180" s="1296"/>
      <c r="QXG180" s="1296"/>
      <c r="QXH180" s="1296"/>
      <c r="QXI180" s="1296"/>
      <c r="QXJ180" s="1296"/>
      <c r="QXK180" s="1296"/>
      <c r="QXL180" s="1296"/>
      <c r="QXM180" s="1296"/>
      <c r="QXN180" s="1296"/>
      <c r="QXO180" s="1296"/>
      <c r="QXP180" s="1296"/>
      <c r="QXQ180" s="1296"/>
      <c r="QXR180" s="1296"/>
      <c r="QXS180" s="1296"/>
      <c r="QXT180" s="1296"/>
      <c r="QXU180" s="1296"/>
      <c r="QXV180" s="1296"/>
      <c r="QXW180" s="1296"/>
      <c r="QXX180" s="1296"/>
      <c r="QXY180" s="1296"/>
      <c r="QXZ180" s="1296"/>
      <c r="QYA180" s="1296"/>
      <c r="QYB180" s="1296"/>
      <c r="QYC180" s="1296"/>
      <c r="QYD180" s="1296"/>
      <c r="QYE180" s="1296"/>
      <c r="QYF180" s="1296"/>
      <c r="QYG180" s="1296"/>
      <c r="QYH180" s="1296"/>
      <c r="QYI180" s="1296"/>
      <c r="QYJ180" s="1296"/>
      <c r="QYK180" s="1296"/>
      <c r="QYL180" s="1296"/>
      <c r="QYM180" s="1296"/>
      <c r="QYN180" s="1296"/>
      <c r="QYO180" s="1296"/>
      <c r="QYP180" s="1296"/>
      <c r="QYQ180" s="1296"/>
      <c r="QYR180" s="1296"/>
      <c r="QYS180" s="1296"/>
      <c r="QYT180" s="1296"/>
      <c r="QYU180" s="1296"/>
      <c r="QYV180" s="1296"/>
      <c r="QYW180" s="1296"/>
      <c r="QYX180" s="1296"/>
      <c r="QYY180" s="1296"/>
      <c r="QYZ180" s="1296"/>
      <c r="QZA180" s="1296"/>
      <c r="QZB180" s="1296"/>
      <c r="QZC180" s="1296"/>
      <c r="QZD180" s="1296"/>
      <c r="QZE180" s="1296"/>
      <c r="QZF180" s="1296"/>
      <c r="QZG180" s="1296"/>
      <c r="QZH180" s="1296"/>
      <c r="QZI180" s="1296"/>
      <c r="QZJ180" s="1296"/>
      <c r="QZK180" s="1296"/>
      <c r="QZL180" s="1296"/>
      <c r="QZM180" s="1296"/>
      <c r="QZN180" s="1296"/>
      <c r="QZO180" s="1296"/>
      <c r="QZP180" s="1296"/>
      <c r="QZQ180" s="1296"/>
      <c r="QZR180" s="1296"/>
      <c r="QZS180" s="1296"/>
      <c r="QZT180" s="1296"/>
      <c r="QZU180" s="1296"/>
      <c r="QZV180" s="1296"/>
      <c r="QZW180" s="1296"/>
      <c r="QZX180" s="1296"/>
      <c r="QZY180" s="1296"/>
      <c r="QZZ180" s="1296"/>
      <c r="RAA180" s="1296"/>
      <c r="RAB180" s="1296"/>
      <c r="RAC180" s="1296"/>
      <c r="RAD180" s="1296"/>
      <c r="RAE180" s="1296"/>
      <c r="RAF180" s="1296"/>
      <c r="RAG180" s="1296"/>
      <c r="RAH180" s="1296"/>
      <c r="RAI180" s="1296"/>
      <c r="RAJ180" s="1296"/>
      <c r="RAK180" s="1296"/>
      <c r="RAL180" s="1296"/>
      <c r="RAM180" s="1296"/>
      <c r="RAN180" s="1296"/>
      <c r="RAO180" s="1296"/>
      <c r="RAP180" s="1296"/>
      <c r="RAQ180" s="1296"/>
      <c r="RAR180" s="1296"/>
      <c r="RAS180" s="1296"/>
      <c r="RAT180" s="1296"/>
      <c r="RAU180" s="1296"/>
      <c r="RAV180" s="1296"/>
      <c r="RAW180" s="1296"/>
      <c r="RAX180" s="1296"/>
      <c r="RAY180" s="1296"/>
      <c r="RAZ180" s="1296"/>
      <c r="RBA180" s="1296"/>
      <c r="RBB180" s="1296"/>
      <c r="RBC180" s="1296"/>
      <c r="RBD180" s="1296"/>
      <c r="RBE180" s="1296"/>
      <c r="RBF180" s="1296"/>
      <c r="RBG180" s="1296"/>
      <c r="RBH180" s="1296"/>
      <c r="RBI180" s="1296"/>
      <c r="RBJ180" s="1296"/>
      <c r="RBK180" s="1296"/>
      <c r="RBL180" s="1296"/>
      <c r="RBM180" s="1296"/>
      <c r="RBN180" s="1296"/>
      <c r="RBO180" s="1296"/>
      <c r="RBP180" s="1296"/>
      <c r="RBQ180" s="1296"/>
      <c r="RBR180" s="1296"/>
      <c r="RBS180" s="1296"/>
      <c r="RBT180" s="1296"/>
      <c r="RBU180" s="1296"/>
      <c r="RBV180" s="1296"/>
      <c r="RBW180" s="1296"/>
      <c r="RBX180" s="1296"/>
      <c r="RBY180" s="1296"/>
      <c r="RBZ180" s="1296"/>
      <c r="RCA180" s="1296"/>
      <c r="RCB180" s="1296"/>
      <c r="RCC180" s="1296"/>
      <c r="RCD180" s="1296"/>
      <c r="RCE180" s="1296"/>
      <c r="RCF180" s="1296"/>
      <c r="RCG180" s="1296"/>
      <c r="RCH180" s="1296"/>
      <c r="RCI180" s="1296"/>
      <c r="RCJ180" s="1296"/>
      <c r="RCK180" s="1296"/>
      <c r="RCL180" s="1296"/>
      <c r="RCM180" s="1296"/>
      <c r="RCN180" s="1296"/>
      <c r="RCO180" s="1296"/>
      <c r="RCP180" s="1296"/>
      <c r="RCQ180" s="1296"/>
      <c r="RCR180" s="1296"/>
      <c r="RCS180" s="1296"/>
      <c r="RCT180" s="1296"/>
      <c r="RCU180" s="1296"/>
      <c r="RCV180" s="1296"/>
      <c r="RCW180" s="1296"/>
      <c r="RCX180" s="1296"/>
      <c r="RCY180" s="1296"/>
      <c r="RCZ180" s="1296"/>
      <c r="RDA180" s="1296"/>
      <c r="RDB180" s="1296"/>
      <c r="RDC180" s="1296"/>
      <c r="RDD180" s="1296"/>
      <c r="RDE180" s="1296"/>
      <c r="RDF180" s="1296"/>
      <c r="RDG180" s="1296"/>
      <c r="RDH180" s="1296"/>
      <c r="RDI180" s="1296"/>
      <c r="RDJ180" s="1296"/>
      <c r="RDK180" s="1296"/>
      <c r="RDL180" s="1296"/>
      <c r="RDM180" s="1296"/>
      <c r="RDN180" s="1296"/>
      <c r="RDO180" s="1296"/>
      <c r="RDP180" s="1296"/>
      <c r="RDQ180" s="1296"/>
      <c r="RDR180" s="1296"/>
      <c r="RDS180" s="1296"/>
      <c r="RDT180" s="1296"/>
      <c r="RDU180" s="1296"/>
      <c r="RDV180" s="1296"/>
      <c r="RDW180" s="1296"/>
      <c r="RDX180" s="1296"/>
      <c r="RDY180" s="1296"/>
      <c r="RDZ180" s="1296"/>
      <c r="REA180" s="1296"/>
      <c r="REB180" s="1296"/>
      <c r="REC180" s="1296"/>
      <c r="RED180" s="1296"/>
      <c r="REE180" s="1296"/>
      <c r="REF180" s="1296"/>
      <c r="REG180" s="1296"/>
      <c r="REH180" s="1296"/>
      <c r="REI180" s="1296"/>
      <c r="REJ180" s="1296"/>
      <c r="REK180" s="1296"/>
      <c r="REL180" s="1296"/>
      <c r="REM180" s="1296"/>
      <c r="REN180" s="1296"/>
      <c r="REO180" s="1296"/>
      <c r="REP180" s="1296"/>
      <c r="REQ180" s="1296"/>
      <c r="RER180" s="1296"/>
      <c r="RES180" s="1296"/>
      <c r="RET180" s="1296"/>
      <c r="REU180" s="1296"/>
      <c r="REV180" s="1296"/>
      <c r="REW180" s="1296"/>
      <c r="REX180" s="1296"/>
      <c r="REY180" s="1296"/>
      <c r="REZ180" s="1296"/>
      <c r="RFA180" s="1296"/>
      <c r="RFB180" s="1296"/>
      <c r="RFC180" s="1296"/>
      <c r="RFD180" s="1296"/>
      <c r="RFE180" s="1296"/>
      <c r="RFF180" s="1296"/>
      <c r="RFG180" s="1296"/>
      <c r="RFH180" s="1296"/>
      <c r="RFI180" s="1296"/>
      <c r="RFJ180" s="1296"/>
      <c r="RFK180" s="1296"/>
      <c r="RFL180" s="1296"/>
      <c r="RFM180" s="1296"/>
      <c r="RFN180" s="1296"/>
      <c r="RFO180" s="1296"/>
      <c r="RFP180" s="1296"/>
      <c r="RFQ180" s="1296"/>
      <c r="RFR180" s="1296"/>
      <c r="RFS180" s="1296"/>
      <c r="RFT180" s="1296"/>
      <c r="RFU180" s="1296"/>
      <c r="RFV180" s="1296"/>
      <c r="RFW180" s="1296"/>
      <c r="RFX180" s="1296"/>
      <c r="RFY180" s="1296"/>
      <c r="RFZ180" s="1296"/>
      <c r="RGA180" s="1296"/>
      <c r="RGB180" s="1296"/>
      <c r="RGC180" s="1296"/>
      <c r="RGD180" s="1296"/>
      <c r="RGE180" s="1296"/>
      <c r="RGF180" s="1296"/>
      <c r="RGG180" s="1296"/>
      <c r="RGH180" s="1296"/>
      <c r="RGI180" s="1296"/>
      <c r="RGJ180" s="1296"/>
      <c r="RGK180" s="1296"/>
      <c r="RGL180" s="1296"/>
      <c r="RGM180" s="1296"/>
      <c r="RGN180" s="1296"/>
      <c r="RGO180" s="1296"/>
      <c r="RGP180" s="1296"/>
      <c r="RGQ180" s="1296"/>
      <c r="RGR180" s="1296"/>
      <c r="RGS180" s="1296"/>
      <c r="RGT180" s="1296"/>
      <c r="RGU180" s="1296"/>
      <c r="RGV180" s="1296"/>
      <c r="RGW180" s="1296"/>
      <c r="RGX180" s="1296"/>
      <c r="RGY180" s="1296"/>
      <c r="RGZ180" s="1296"/>
      <c r="RHA180" s="1296"/>
      <c r="RHB180" s="1296"/>
      <c r="RHC180" s="1296"/>
      <c r="RHD180" s="1296"/>
      <c r="RHE180" s="1296"/>
      <c r="RHF180" s="1296"/>
      <c r="RHG180" s="1296"/>
      <c r="RHH180" s="1296"/>
      <c r="RHI180" s="1296"/>
      <c r="RHJ180" s="1296"/>
      <c r="RHK180" s="1296"/>
      <c r="RHL180" s="1296"/>
      <c r="RHM180" s="1296"/>
      <c r="RHN180" s="1296"/>
      <c r="RHO180" s="1296"/>
      <c r="RHP180" s="1296"/>
      <c r="RHQ180" s="1296"/>
      <c r="RHR180" s="1296"/>
      <c r="RHS180" s="1296"/>
      <c r="RHT180" s="1296"/>
      <c r="RHU180" s="1296"/>
      <c r="RHV180" s="1296"/>
      <c r="RHW180" s="1296"/>
      <c r="RHX180" s="1296"/>
      <c r="RHY180" s="1296"/>
      <c r="RHZ180" s="1296"/>
      <c r="RIA180" s="1296"/>
      <c r="RIB180" s="1296"/>
      <c r="RIC180" s="1296"/>
      <c r="RID180" s="1296"/>
      <c r="RIE180" s="1296"/>
      <c r="RIF180" s="1296"/>
      <c r="RIG180" s="1296"/>
      <c r="RIH180" s="1296"/>
      <c r="RII180" s="1296"/>
      <c r="RIJ180" s="1296"/>
      <c r="RIK180" s="1296"/>
      <c r="RIL180" s="1296"/>
      <c r="RIM180" s="1296"/>
      <c r="RIN180" s="1296"/>
      <c r="RIO180" s="1296"/>
      <c r="RIP180" s="1296"/>
      <c r="RIQ180" s="1296"/>
      <c r="RIR180" s="1296"/>
      <c r="RIS180" s="1296"/>
      <c r="RIT180" s="1296"/>
      <c r="RIU180" s="1296"/>
      <c r="RIV180" s="1296"/>
      <c r="RIW180" s="1296"/>
      <c r="RIX180" s="1296"/>
      <c r="RIY180" s="1296"/>
      <c r="RIZ180" s="1296"/>
      <c r="RJA180" s="1296"/>
      <c r="RJB180" s="1296"/>
      <c r="RJC180" s="1296"/>
      <c r="RJD180" s="1296"/>
      <c r="RJE180" s="1296"/>
      <c r="RJF180" s="1296"/>
      <c r="RJG180" s="1296"/>
      <c r="RJH180" s="1296"/>
      <c r="RJI180" s="1296"/>
      <c r="RJJ180" s="1296"/>
      <c r="RJK180" s="1296"/>
      <c r="RJL180" s="1296"/>
      <c r="RJM180" s="1296"/>
      <c r="RJN180" s="1296"/>
      <c r="RJO180" s="1296"/>
      <c r="RJP180" s="1296"/>
      <c r="RJQ180" s="1296"/>
      <c r="RJR180" s="1296"/>
      <c r="RJS180" s="1296"/>
      <c r="RJT180" s="1296"/>
      <c r="RJU180" s="1296"/>
      <c r="RJV180" s="1296"/>
      <c r="RJW180" s="1296"/>
      <c r="RJX180" s="1296"/>
      <c r="RJY180" s="1296"/>
      <c r="RJZ180" s="1296"/>
      <c r="RKA180" s="1296"/>
      <c r="RKB180" s="1296"/>
      <c r="RKC180" s="1296"/>
      <c r="RKD180" s="1296"/>
      <c r="RKE180" s="1296"/>
      <c r="RKF180" s="1296"/>
      <c r="RKG180" s="1296"/>
      <c r="RKH180" s="1296"/>
      <c r="RKI180" s="1296"/>
      <c r="RKJ180" s="1296"/>
      <c r="RKK180" s="1296"/>
      <c r="RKL180" s="1296"/>
      <c r="RKM180" s="1296"/>
      <c r="RKN180" s="1296"/>
      <c r="RKO180" s="1296"/>
      <c r="RKP180" s="1296"/>
      <c r="RKQ180" s="1296"/>
      <c r="RKR180" s="1296"/>
      <c r="RKS180" s="1296"/>
      <c r="RKT180" s="1296"/>
      <c r="RKU180" s="1296"/>
      <c r="RKV180" s="1296"/>
      <c r="RKW180" s="1296"/>
      <c r="RKX180" s="1296"/>
      <c r="RKY180" s="1296"/>
      <c r="RKZ180" s="1296"/>
      <c r="RLA180" s="1296"/>
      <c r="RLB180" s="1296"/>
      <c r="RLC180" s="1296"/>
      <c r="RLD180" s="1296"/>
      <c r="RLE180" s="1296"/>
      <c r="RLF180" s="1296"/>
      <c r="RLG180" s="1296"/>
      <c r="RLH180" s="1296"/>
      <c r="RLI180" s="1296"/>
      <c r="RLJ180" s="1296"/>
      <c r="RLK180" s="1296"/>
      <c r="RLL180" s="1296"/>
      <c r="RLM180" s="1296"/>
      <c r="RLN180" s="1296"/>
      <c r="RLO180" s="1296"/>
      <c r="RLP180" s="1296"/>
      <c r="RLQ180" s="1296"/>
      <c r="RLR180" s="1296"/>
      <c r="RLS180" s="1296"/>
      <c r="RLT180" s="1296"/>
      <c r="RLU180" s="1296"/>
      <c r="RLV180" s="1296"/>
      <c r="RLW180" s="1296"/>
      <c r="RLX180" s="1296"/>
      <c r="RLY180" s="1296"/>
      <c r="RLZ180" s="1296"/>
      <c r="RMA180" s="1296"/>
      <c r="RMB180" s="1296"/>
      <c r="RMC180" s="1296"/>
      <c r="RMD180" s="1296"/>
      <c r="RME180" s="1296"/>
      <c r="RMF180" s="1296"/>
      <c r="RMG180" s="1296"/>
      <c r="RMH180" s="1296"/>
      <c r="RMI180" s="1296"/>
      <c r="RMJ180" s="1296"/>
      <c r="RMK180" s="1296"/>
      <c r="RML180" s="1296"/>
      <c r="RMM180" s="1296"/>
      <c r="RMN180" s="1296"/>
      <c r="RMO180" s="1296"/>
      <c r="RMP180" s="1296"/>
      <c r="RMQ180" s="1296"/>
      <c r="RMR180" s="1296"/>
      <c r="RMS180" s="1296"/>
      <c r="RMT180" s="1296"/>
      <c r="RMU180" s="1296"/>
      <c r="RMV180" s="1296"/>
      <c r="RMW180" s="1296"/>
      <c r="RMX180" s="1296"/>
      <c r="RMY180" s="1296"/>
      <c r="RMZ180" s="1296"/>
      <c r="RNA180" s="1296"/>
      <c r="RNB180" s="1296"/>
      <c r="RNC180" s="1296"/>
      <c r="RND180" s="1296"/>
      <c r="RNE180" s="1296"/>
      <c r="RNF180" s="1296"/>
      <c r="RNG180" s="1296"/>
      <c r="RNH180" s="1296"/>
      <c r="RNI180" s="1296"/>
      <c r="RNJ180" s="1296"/>
      <c r="RNK180" s="1296"/>
      <c r="RNL180" s="1296"/>
      <c r="RNM180" s="1296"/>
      <c r="RNN180" s="1296"/>
      <c r="RNO180" s="1296"/>
      <c r="RNP180" s="1296"/>
      <c r="RNQ180" s="1296"/>
      <c r="RNR180" s="1296"/>
      <c r="RNS180" s="1296"/>
      <c r="RNT180" s="1296"/>
      <c r="RNU180" s="1296"/>
      <c r="RNV180" s="1296"/>
      <c r="RNW180" s="1296"/>
      <c r="RNX180" s="1296"/>
      <c r="RNY180" s="1296"/>
      <c r="RNZ180" s="1296"/>
      <c r="ROA180" s="1296"/>
      <c r="ROB180" s="1296"/>
      <c r="ROC180" s="1296"/>
      <c r="ROD180" s="1296"/>
      <c r="ROE180" s="1296"/>
      <c r="ROF180" s="1296"/>
      <c r="ROG180" s="1296"/>
      <c r="ROH180" s="1296"/>
      <c r="ROI180" s="1296"/>
      <c r="ROJ180" s="1296"/>
      <c r="ROK180" s="1296"/>
      <c r="ROL180" s="1296"/>
      <c r="ROM180" s="1296"/>
      <c r="RON180" s="1296"/>
      <c r="ROO180" s="1296"/>
      <c r="ROP180" s="1296"/>
      <c r="ROQ180" s="1296"/>
      <c r="ROR180" s="1296"/>
      <c r="ROS180" s="1296"/>
      <c r="ROT180" s="1296"/>
      <c r="ROU180" s="1296"/>
      <c r="ROV180" s="1296"/>
      <c r="ROW180" s="1296"/>
      <c r="ROX180" s="1296"/>
      <c r="ROY180" s="1296"/>
      <c r="ROZ180" s="1296"/>
      <c r="RPA180" s="1296"/>
      <c r="RPB180" s="1296"/>
      <c r="RPC180" s="1296"/>
      <c r="RPD180" s="1296"/>
      <c r="RPE180" s="1296"/>
      <c r="RPF180" s="1296"/>
      <c r="RPG180" s="1296"/>
      <c r="RPH180" s="1296"/>
      <c r="RPI180" s="1296"/>
      <c r="RPJ180" s="1296"/>
      <c r="RPK180" s="1296"/>
      <c r="RPL180" s="1296"/>
      <c r="RPM180" s="1296"/>
      <c r="RPN180" s="1296"/>
      <c r="RPO180" s="1296"/>
      <c r="RPP180" s="1296"/>
      <c r="RPQ180" s="1296"/>
      <c r="RPR180" s="1296"/>
      <c r="RPS180" s="1296"/>
      <c r="RPT180" s="1296"/>
      <c r="RPU180" s="1296"/>
      <c r="RPV180" s="1296"/>
      <c r="RPW180" s="1296"/>
      <c r="RPX180" s="1296"/>
      <c r="RPY180" s="1296"/>
      <c r="RPZ180" s="1296"/>
      <c r="RQA180" s="1296"/>
      <c r="RQB180" s="1296"/>
      <c r="RQC180" s="1296"/>
      <c r="RQD180" s="1296"/>
      <c r="RQE180" s="1296"/>
      <c r="RQF180" s="1296"/>
      <c r="RQG180" s="1296"/>
      <c r="RQH180" s="1296"/>
      <c r="RQI180" s="1296"/>
      <c r="RQJ180" s="1296"/>
      <c r="RQK180" s="1296"/>
      <c r="RQL180" s="1296"/>
      <c r="RQM180" s="1296"/>
      <c r="RQN180" s="1296"/>
      <c r="RQO180" s="1296"/>
      <c r="RQP180" s="1296"/>
      <c r="RQQ180" s="1296"/>
      <c r="RQR180" s="1296"/>
      <c r="RQS180" s="1296"/>
      <c r="RQT180" s="1296"/>
      <c r="RQU180" s="1296"/>
      <c r="RQV180" s="1296"/>
      <c r="RQW180" s="1296"/>
      <c r="RQX180" s="1296"/>
      <c r="RQY180" s="1296"/>
      <c r="RQZ180" s="1296"/>
      <c r="RRA180" s="1296"/>
      <c r="RRB180" s="1296"/>
      <c r="RRC180" s="1296"/>
      <c r="RRD180" s="1296"/>
      <c r="RRE180" s="1296"/>
      <c r="RRF180" s="1296"/>
      <c r="RRG180" s="1296"/>
      <c r="RRH180" s="1296"/>
      <c r="RRI180" s="1296"/>
      <c r="RRJ180" s="1296"/>
      <c r="RRK180" s="1296"/>
      <c r="RRL180" s="1296"/>
      <c r="RRM180" s="1296"/>
      <c r="RRN180" s="1296"/>
      <c r="RRO180" s="1296"/>
      <c r="RRP180" s="1296"/>
      <c r="RRQ180" s="1296"/>
      <c r="RRR180" s="1296"/>
      <c r="RRS180" s="1296"/>
      <c r="RRT180" s="1296"/>
      <c r="RRU180" s="1296"/>
      <c r="RRV180" s="1296"/>
      <c r="RRW180" s="1296"/>
      <c r="RRX180" s="1296"/>
      <c r="RRY180" s="1296"/>
      <c r="RRZ180" s="1296"/>
      <c r="RSA180" s="1296"/>
      <c r="RSB180" s="1296"/>
      <c r="RSC180" s="1296"/>
      <c r="RSD180" s="1296"/>
      <c r="RSE180" s="1296"/>
      <c r="RSF180" s="1296"/>
      <c r="RSG180" s="1296"/>
      <c r="RSH180" s="1296"/>
      <c r="RSI180" s="1296"/>
      <c r="RSJ180" s="1296"/>
      <c r="RSK180" s="1296"/>
      <c r="RSL180" s="1296"/>
      <c r="RSM180" s="1296"/>
      <c r="RSN180" s="1296"/>
      <c r="RSO180" s="1296"/>
      <c r="RSP180" s="1296"/>
      <c r="RSQ180" s="1296"/>
      <c r="RSR180" s="1296"/>
      <c r="RSS180" s="1296"/>
      <c r="RST180" s="1296"/>
      <c r="RSU180" s="1296"/>
      <c r="RSV180" s="1296"/>
      <c r="RSW180" s="1296"/>
      <c r="RSX180" s="1296"/>
      <c r="RSY180" s="1296"/>
      <c r="RSZ180" s="1296"/>
      <c r="RTA180" s="1296"/>
      <c r="RTB180" s="1296"/>
      <c r="RTC180" s="1296"/>
      <c r="RTD180" s="1296"/>
      <c r="RTE180" s="1296"/>
      <c r="RTF180" s="1296"/>
      <c r="RTG180" s="1296"/>
      <c r="RTH180" s="1296"/>
      <c r="RTI180" s="1296"/>
      <c r="RTJ180" s="1296"/>
      <c r="RTK180" s="1296"/>
      <c r="RTL180" s="1296"/>
      <c r="RTM180" s="1296"/>
      <c r="RTN180" s="1296"/>
      <c r="RTO180" s="1296"/>
      <c r="RTP180" s="1296"/>
      <c r="RTQ180" s="1296"/>
      <c r="RTR180" s="1296"/>
      <c r="RTS180" s="1296"/>
      <c r="RTT180" s="1296"/>
      <c r="RTU180" s="1296"/>
      <c r="RTV180" s="1296"/>
      <c r="RTW180" s="1296"/>
      <c r="RTX180" s="1296"/>
      <c r="RTY180" s="1296"/>
      <c r="RTZ180" s="1296"/>
      <c r="RUA180" s="1296"/>
      <c r="RUB180" s="1296"/>
      <c r="RUC180" s="1296"/>
      <c r="RUD180" s="1296"/>
      <c r="RUE180" s="1296"/>
      <c r="RUF180" s="1296"/>
      <c r="RUG180" s="1296"/>
      <c r="RUH180" s="1296"/>
      <c r="RUI180" s="1296"/>
      <c r="RUJ180" s="1296"/>
      <c r="RUK180" s="1296"/>
      <c r="RUL180" s="1296"/>
      <c r="RUM180" s="1296"/>
      <c r="RUN180" s="1296"/>
      <c r="RUO180" s="1296"/>
      <c r="RUP180" s="1296"/>
      <c r="RUQ180" s="1296"/>
      <c r="RUR180" s="1296"/>
      <c r="RUS180" s="1296"/>
      <c r="RUT180" s="1296"/>
      <c r="RUU180" s="1296"/>
      <c r="RUV180" s="1296"/>
      <c r="RUW180" s="1296"/>
      <c r="RUX180" s="1296"/>
      <c r="RUY180" s="1296"/>
      <c r="RUZ180" s="1296"/>
      <c r="RVA180" s="1296"/>
      <c r="RVB180" s="1296"/>
      <c r="RVC180" s="1296"/>
      <c r="RVD180" s="1296"/>
      <c r="RVE180" s="1296"/>
      <c r="RVF180" s="1296"/>
      <c r="RVG180" s="1296"/>
      <c r="RVH180" s="1296"/>
      <c r="RVI180" s="1296"/>
      <c r="RVJ180" s="1296"/>
      <c r="RVK180" s="1296"/>
      <c r="RVL180" s="1296"/>
      <c r="RVM180" s="1296"/>
      <c r="RVN180" s="1296"/>
      <c r="RVO180" s="1296"/>
      <c r="RVP180" s="1296"/>
      <c r="RVQ180" s="1296"/>
      <c r="RVR180" s="1296"/>
      <c r="RVS180" s="1296"/>
      <c r="RVT180" s="1296"/>
      <c r="RVU180" s="1296"/>
      <c r="RVV180" s="1296"/>
      <c r="RVW180" s="1296"/>
      <c r="RVX180" s="1296"/>
      <c r="RVY180" s="1296"/>
      <c r="RVZ180" s="1296"/>
      <c r="RWA180" s="1296"/>
      <c r="RWB180" s="1296"/>
      <c r="RWC180" s="1296"/>
      <c r="RWD180" s="1296"/>
      <c r="RWE180" s="1296"/>
      <c r="RWF180" s="1296"/>
      <c r="RWG180" s="1296"/>
      <c r="RWH180" s="1296"/>
      <c r="RWI180" s="1296"/>
      <c r="RWJ180" s="1296"/>
      <c r="RWK180" s="1296"/>
      <c r="RWL180" s="1296"/>
      <c r="RWM180" s="1296"/>
      <c r="RWN180" s="1296"/>
      <c r="RWO180" s="1296"/>
      <c r="RWP180" s="1296"/>
      <c r="RWQ180" s="1296"/>
      <c r="RWR180" s="1296"/>
      <c r="RWS180" s="1296"/>
      <c r="RWT180" s="1296"/>
      <c r="RWU180" s="1296"/>
      <c r="RWV180" s="1296"/>
      <c r="RWW180" s="1296"/>
      <c r="RWX180" s="1296"/>
      <c r="RWY180" s="1296"/>
      <c r="RWZ180" s="1296"/>
      <c r="RXA180" s="1296"/>
      <c r="RXB180" s="1296"/>
      <c r="RXC180" s="1296"/>
      <c r="RXD180" s="1296"/>
      <c r="RXE180" s="1296"/>
      <c r="RXF180" s="1296"/>
      <c r="RXG180" s="1296"/>
      <c r="RXH180" s="1296"/>
      <c r="RXI180" s="1296"/>
      <c r="RXJ180" s="1296"/>
      <c r="RXK180" s="1296"/>
      <c r="RXL180" s="1296"/>
      <c r="RXM180" s="1296"/>
      <c r="RXN180" s="1296"/>
      <c r="RXO180" s="1296"/>
      <c r="RXP180" s="1296"/>
      <c r="RXQ180" s="1296"/>
      <c r="RXR180" s="1296"/>
      <c r="RXS180" s="1296"/>
      <c r="RXT180" s="1296"/>
      <c r="RXU180" s="1296"/>
      <c r="RXV180" s="1296"/>
      <c r="RXW180" s="1296"/>
      <c r="RXX180" s="1296"/>
      <c r="RXY180" s="1296"/>
      <c r="RXZ180" s="1296"/>
      <c r="RYA180" s="1296"/>
      <c r="RYB180" s="1296"/>
      <c r="RYC180" s="1296"/>
      <c r="RYD180" s="1296"/>
      <c r="RYE180" s="1296"/>
      <c r="RYF180" s="1296"/>
      <c r="RYG180" s="1296"/>
      <c r="RYH180" s="1296"/>
      <c r="RYI180" s="1296"/>
      <c r="RYJ180" s="1296"/>
      <c r="RYK180" s="1296"/>
      <c r="RYL180" s="1296"/>
      <c r="RYM180" s="1296"/>
      <c r="RYN180" s="1296"/>
      <c r="RYO180" s="1296"/>
      <c r="RYP180" s="1296"/>
      <c r="RYQ180" s="1296"/>
      <c r="RYR180" s="1296"/>
      <c r="RYS180" s="1296"/>
      <c r="RYT180" s="1296"/>
      <c r="RYU180" s="1296"/>
      <c r="RYV180" s="1296"/>
      <c r="RYW180" s="1296"/>
      <c r="RYX180" s="1296"/>
      <c r="RYY180" s="1296"/>
      <c r="RYZ180" s="1296"/>
      <c r="RZA180" s="1296"/>
      <c r="RZB180" s="1296"/>
      <c r="RZC180" s="1296"/>
      <c r="RZD180" s="1296"/>
      <c r="RZE180" s="1296"/>
      <c r="RZF180" s="1296"/>
      <c r="RZG180" s="1296"/>
      <c r="RZH180" s="1296"/>
      <c r="RZI180" s="1296"/>
      <c r="RZJ180" s="1296"/>
      <c r="RZK180" s="1296"/>
      <c r="RZL180" s="1296"/>
      <c r="RZM180" s="1296"/>
      <c r="RZN180" s="1296"/>
      <c r="RZO180" s="1296"/>
      <c r="RZP180" s="1296"/>
      <c r="RZQ180" s="1296"/>
      <c r="RZR180" s="1296"/>
      <c r="RZS180" s="1296"/>
      <c r="RZT180" s="1296"/>
      <c r="RZU180" s="1296"/>
      <c r="RZV180" s="1296"/>
      <c r="RZW180" s="1296"/>
      <c r="RZX180" s="1296"/>
      <c r="RZY180" s="1296"/>
      <c r="RZZ180" s="1296"/>
      <c r="SAA180" s="1296"/>
      <c r="SAB180" s="1296"/>
      <c r="SAC180" s="1296"/>
      <c r="SAD180" s="1296"/>
      <c r="SAE180" s="1296"/>
      <c r="SAF180" s="1296"/>
      <c r="SAG180" s="1296"/>
      <c r="SAH180" s="1296"/>
      <c r="SAI180" s="1296"/>
      <c r="SAJ180" s="1296"/>
      <c r="SAK180" s="1296"/>
      <c r="SAL180" s="1296"/>
      <c r="SAM180" s="1296"/>
      <c r="SAN180" s="1296"/>
      <c r="SAO180" s="1296"/>
      <c r="SAP180" s="1296"/>
      <c r="SAQ180" s="1296"/>
      <c r="SAR180" s="1296"/>
      <c r="SAS180" s="1296"/>
      <c r="SAT180" s="1296"/>
      <c r="SAU180" s="1296"/>
      <c r="SAV180" s="1296"/>
      <c r="SAW180" s="1296"/>
      <c r="SAX180" s="1296"/>
      <c r="SAY180" s="1296"/>
      <c r="SAZ180" s="1296"/>
      <c r="SBA180" s="1296"/>
      <c r="SBB180" s="1296"/>
      <c r="SBC180" s="1296"/>
      <c r="SBD180" s="1296"/>
      <c r="SBE180" s="1296"/>
      <c r="SBF180" s="1296"/>
      <c r="SBG180" s="1296"/>
      <c r="SBH180" s="1296"/>
      <c r="SBI180" s="1296"/>
      <c r="SBJ180" s="1296"/>
      <c r="SBK180" s="1296"/>
      <c r="SBL180" s="1296"/>
      <c r="SBM180" s="1296"/>
      <c r="SBN180" s="1296"/>
      <c r="SBO180" s="1296"/>
      <c r="SBP180" s="1296"/>
      <c r="SBQ180" s="1296"/>
      <c r="SBR180" s="1296"/>
      <c r="SBS180" s="1296"/>
      <c r="SBT180" s="1296"/>
      <c r="SBU180" s="1296"/>
      <c r="SBV180" s="1296"/>
      <c r="SBW180" s="1296"/>
      <c r="SBX180" s="1296"/>
      <c r="SBY180" s="1296"/>
      <c r="SBZ180" s="1296"/>
      <c r="SCA180" s="1296"/>
      <c r="SCB180" s="1296"/>
      <c r="SCC180" s="1296"/>
      <c r="SCD180" s="1296"/>
      <c r="SCE180" s="1296"/>
      <c r="SCF180" s="1296"/>
      <c r="SCG180" s="1296"/>
      <c r="SCH180" s="1296"/>
      <c r="SCI180" s="1296"/>
      <c r="SCJ180" s="1296"/>
      <c r="SCK180" s="1296"/>
      <c r="SCL180" s="1296"/>
      <c r="SCM180" s="1296"/>
      <c r="SCN180" s="1296"/>
      <c r="SCO180" s="1296"/>
      <c r="SCP180" s="1296"/>
      <c r="SCQ180" s="1296"/>
      <c r="SCR180" s="1296"/>
      <c r="SCS180" s="1296"/>
      <c r="SCT180" s="1296"/>
      <c r="SCU180" s="1296"/>
      <c r="SCV180" s="1296"/>
      <c r="SCW180" s="1296"/>
      <c r="SCX180" s="1296"/>
      <c r="SCY180" s="1296"/>
      <c r="SCZ180" s="1296"/>
      <c r="SDA180" s="1296"/>
      <c r="SDB180" s="1296"/>
      <c r="SDC180" s="1296"/>
      <c r="SDD180" s="1296"/>
      <c r="SDE180" s="1296"/>
      <c r="SDF180" s="1296"/>
      <c r="SDG180" s="1296"/>
      <c r="SDH180" s="1296"/>
      <c r="SDI180" s="1296"/>
      <c r="SDJ180" s="1296"/>
      <c r="SDK180" s="1296"/>
      <c r="SDL180" s="1296"/>
      <c r="SDM180" s="1296"/>
      <c r="SDN180" s="1296"/>
      <c r="SDO180" s="1296"/>
      <c r="SDP180" s="1296"/>
      <c r="SDQ180" s="1296"/>
      <c r="SDR180" s="1296"/>
      <c r="SDS180" s="1296"/>
      <c r="SDT180" s="1296"/>
      <c r="SDU180" s="1296"/>
      <c r="SDV180" s="1296"/>
      <c r="SDW180" s="1296"/>
      <c r="SDX180" s="1296"/>
      <c r="SDY180" s="1296"/>
      <c r="SDZ180" s="1296"/>
      <c r="SEA180" s="1296"/>
      <c r="SEB180" s="1296"/>
      <c r="SEC180" s="1296"/>
      <c r="SED180" s="1296"/>
      <c r="SEE180" s="1296"/>
      <c r="SEF180" s="1296"/>
      <c r="SEG180" s="1296"/>
      <c r="SEH180" s="1296"/>
      <c r="SEI180" s="1296"/>
      <c r="SEJ180" s="1296"/>
      <c r="SEK180" s="1296"/>
      <c r="SEL180" s="1296"/>
      <c r="SEM180" s="1296"/>
      <c r="SEN180" s="1296"/>
      <c r="SEO180" s="1296"/>
      <c r="SEP180" s="1296"/>
      <c r="SEQ180" s="1296"/>
      <c r="SER180" s="1296"/>
      <c r="SES180" s="1296"/>
      <c r="SET180" s="1296"/>
      <c r="SEU180" s="1296"/>
      <c r="SEV180" s="1296"/>
      <c r="SEW180" s="1296"/>
      <c r="SEX180" s="1296"/>
      <c r="SEY180" s="1296"/>
      <c r="SEZ180" s="1296"/>
      <c r="SFA180" s="1296"/>
      <c r="SFB180" s="1296"/>
      <c r="SFC180" s="1296"/>
      <c r="SFD180" s="1296"/>
      <c r="SFE180" s="1296"/>
      <c r="SFF180" s="1296"/>
      <c r="SFG180" s="1296"/>
      <c r="SFH180" s="1296"/>
      <c r="SFI180" s="1296"/>
      <c r="SFJ180" s="1296"/>
      <c r="SFK180" s="1296"/>
      <c r="SFL180" s="1296"/>
      <c r="SFM180" s="1296"/>
      <c r="SFN180" s="1296"/>
      <c r="SFO180" s="1296"/>
      <c r="SFP180" s="1296"/>
      <c r="SFQ180" s="1296"/>
      <c r="SFR180" s="1296"/>
      <c r="SFS180" s="1296"/>
      <c r="SFT180" s="1296"/>
      <c r="SFU180" s="1296"/>
      <c r="SFV180" s="1296"/>
      <c r="SFW180" s="1296"/>
      <c r="SFX180" s="1296"/>
      <c r="SFY180" s="1296"/>
      <c r="SFZ180" s="1296"/>
      <c r="SGA180" s="1296"/>
      <c r="SGB180" s="1296"/>
      <c r="SGC180" s="1296"/>
      <c r="SGD180" s="1296"/>
      <c r="SGE180" s="1296"/>
      <c r="SGF180" s="1296"/>
      <c r="SGG180" s="1296"/>
      <c r="SGH180" s="1296"/>
      <c r="SGI180" s="1296"/>
      <c r="SGJ180" s="1296"/>
      <c r="SGK180" s="1296"/>
      <c r="SGL180" s="1296"/>
      <c r="SGM180" s="1296"/>
      <c r="SGN180" s="1296"/>
      <c r="SGO180" s="1296"/>
      <c r="SGP180" s="1296"/>
      <c r="SGQ180" s="1296"/>
      <c r="SGR180" s="1296"/>
      <c r="SGS180" s="1296"/>
      <c r="SGT180" s="1296"/>
      <c r="SGU180" s="1296"/>
      <c r="SGV180" s="1296"/>
      <c r="SGW180" s="1296"/>
      <c r="SGX180" s="1296"/>
      <c r="SGY180" s="1296"/>
      <c r="SGZ180" s="1296"/>
      <c r="SHA180" s="1296"/>
      <c r="SHB180" s="1296"/>
      <c r="SHC180" s="1296"/>
      <c r="SHD180" s="1296"/>
      <c r="SHE180" s="1296"/>
      <c r="SHF180" s="1296"/>
      <c r="SHG180" s="1296"/>
      <c r="SHH180" s="1296"/>
      <c r="SHI180" s="1296"/>
      <c r="SHJ180" s="1296"/>
      <c r="SHK180" s="1296"/>
      <c r="SHL180" s="1296"/>
      <c r="SHM180" s="1296"/>
      <c r="SHN180" s="1296"/>
      <c r="SHO180" s="1296"/>
      <c r="SHP180" s="1296"/>
      <c r="SHQ180" s="1296"/>
      <c r="SHR180" s="1296"/>
      <c r="SHS180" s="1296"/>
      <c r="SHT180" s="1296"/>
      <c r="SHU180" s="1296"/>
      <c r="SHV180" s="1296"/>
      <c r="SHW180" s="1296"/>
      <c r="SHX180" s="1296"/>
      <c r="SHY180" s="1296"/>
      <c r="SHZ180" s="1296"/>
      <c r="SIA180" s="1296"/>
      <c r="SIB180" s="1296"/>
      <c r="SIC180" s="1296"/>
      <c r="SID180" s="1296"/>
      <c r="SIE180" s="1296"/>
      <c r="SIF180" s="1296"/>
      <c r="SIG180" s="1296"/>
      <c r="SIH180" s="1296"/>
      <c r="SII180" s="1296"/>
      <c r="SIJ180" s="1296"/>
      <c r="SIK180" s="1296"/>
      <c r="SIL180" s="1296"/>
      <c r="SIM180" s="1296"/>
      <c r="SIN180" s="1296"/>
      <c r="SIO180" s="1296"/>
      <c r="SIP180" s="1296"/>
      <c r="SIQ180" s="1296"/>
      <c r="SIR180" s="1296"/>
      <c r="SIS180" s="1296"/>
      <c r="SIT180" s="1296"/>
      <c r="SIU180" s="1296"/>
      <c r="SIV180" s="1296"/>
      <c r="SIW180" s="1296"/>
      <c r="SIX180" s="1296"/>
      <c r="SIY180" s="1296"/>
      <c r="SIZ180" s="1296"/>
      <c r="SJA180" s="1296"/>
      <c r="SJB180" s="1296"/>
      <c r="SJC180" s="1296"/>
      <c r="SJD180" s="1296"/>
      <c r="SJE180" s="1296"/>
      <c r="SJF180" s="1296"/>
      <c r="SJG180" s="1296"/>
      <c r="SJH180" s="1296"/>
      <c r="SJI180" s="1296"/>
      <c r="SJJ180" s="1296"/>
      <c r="SJK180" s="1296"/>
      <c r="SJL180" s="1296"/>
      <c r="SJM180" s="1296"/>
      <c r="SJN180" s="1296"/>
      <c r="SJO180" s="1296"/>
      <c r="SJP180" s="1296"/>
      <c r="SJQ180" s="1296"/>
      <c r="SJR180" s="1296"/>
      <c r="SJS180" s="1296"/>
      <c r="SJT180" s="1296"/>
      <c r="SJU180" s="1296"/>
      <c r="SJV180" s="1296"/>
      <c r="SJW180" s="1296"/>
      <c r="SJX180" s="1296"/>
      <c r="SJY180" s="1296"/>
      <c r="SJZ180" s="1296"/>
      <c r="SKA180" s="1296"/>
      <c r="SKB180" s="1296"/>
      <c r="SKC180" s="1296"/>
      <c r="SKD180" s="1296"/>
      <c r="SKE180" s="1296"/>
      <c r="SKF180" s="1296"/>
      <c r="SKG180" s="1296"/>
      <c r="SKH180" s="1296"/>
      <c r="SKI180" s="1296"/>
      <c r="SKJ180" s="1296"/>
      <c r="SKK180" s="1296"/>
      <c r="SKL180" s="1296"/>
      <c r="SKM180" s="1296"/>
      <c r="SKN180" s="1296"/>
      <c r="SKO180" s="1296"/>
      <c r="SKP180" s="1296"/>
      <c r="SKQ180" s="1296"/>
      <c r="SKR180" s="1296"/>
      <c r="SKS180" s="1296"/>
      <c r="SKT180" s="1296"/>
      <c r="SKU180" s="1296"/>
      <c r="SKV180" s="1296"/>
      <c r="SKW180" s="1296"/>
      <c r="SKX180" s="1296"/>
      <c r="SKY180" s="1296"/>
      <c r="SKZ180" s="1296"/>
      <c r="SLA180" s="1296"/>
      <c r="SLB180" s="1296"/>
      <c r="SLC180" s="1296"/>
      <c r="SLD180" s="1296"/>
      <c r="SLE180" s="1296"/>
      <c r="SLF180" s="1296"/>
      <c r="SLG180" s="1296"/>
      <c r="SLH180" s="1296"/>
      <c r="SLI180" s="1296"/>
      <c r="SLJ180" s="1296"/>
      <c r="SLK180" s="1296"/>
      <c r="SLL180" s="1296"/>
      <c r="SLM180" s="1296"/>
      <c r="SLN180" s="1296"/>
      <c r="SLO180" s="1296"/>
      <c r="SLP180" s="1296"/>
      <c r="SLQ180" s="1296"/>
      <c r="SLR180" s="1296"/>
      <c r="SLS180" s="1296"/>
      <c r="SLT180" s="1296"/>
      <c r="SLU180" s="1296"/>
      <c r="SLV180" s="1296"/>
      <c r="SLW180" s="1296"/>
      <c r="SLX180" s="1296"/>
      <c r="SLY180" s="1296"/>
      <c r="SLZ180" s="1296"/>
      <c r="SMA180" s="1296"/>
      <c r="SMB180" s="1296"/>
      <c r="SMC180" s="1296"/>
      <c r="SMD180" s="1296"/>
      <c r="SME180" s="1296"/>
      <c r="SMF180" s="1296"/>
      <c r="SMG180" s="1296"/>
      <c r="SMH180" s="1296"/>
      <c r="SMI180" s="1296"/>
      <c r="SMJ180" s="1296"/>
      <c r="SMK180" s="1296"/>
      <c r="SML180" s="1296"/>
      <c r="SMM180" s="1296"/>
      <c r="SMN180" s="1296"/>
      <c r="SMO180" s="1296"/>
      <c r="SMP180" s="1296"/>
      <c r="SMQ180" s="1296"/>
      <c r="SMR180" s="1296"/>
      <c r="SMS180" s="1296"/>
      <c r="SMT180" s="1296"/>
      <c r="SMU180" s="1296"/>
      <c r="SMV180" s="1296"/>
      <c r="SMW180" s="1296"/>
      <c r="SMX180" s="1296"/>
      <c r="SMY180" s="1296"/>
      <c r="SMZ180" s="1296"/>
      <c r="SNA180" s="1296"/>
      <c r="SNB180" s="1296"/>
      <c r="SNC180" s="1296"/>
      <c r="SND180" s="1296"/>
      <c r="SNE180" s="1296"/>
      <c r="SNF180" s="1296"/>
      <c r="SNG180" s="1296"/>
      <c r="SNH180" s="1296"/>
      <c r="SNI180" s="1296"/>
      <c r="SNJ180" s="1296"/>
      <c r="SNK180" s="1296"/>
      <c r="SNL180" s="1296"/>
      <c r="SNM180" s="1296"/>
      <c r="SNN180" s="1296"/>
      <c r="SNO180" s="1296"/>
      <c r="SNP180" s="1296"/>
      <c r="SNQ180" s="1296"/>
      <c r="SNR180" s="1296"/>
      <c r="SNS180" s="1296"/>
      <c r="SNT180" s="1296"/>
      <c r="SNU180" s="1296"/>
      <c r="SNV180" s="1296"/>
      <c r="SNW180" s="1296"/>
      <c r="SNX180" s="1296"/>
      <c r="SNY180" s="1296"/>
      <c r="SNZ180" s="1296"/>
      <c r="SOA180" s="1296"/>
      <c r="SOB180" s="1296"/>
      <c r="SOC180" s="1296"/>
      <c r="SOD180" s="1296"/>
      <c r="SOE180" s="1296"/>
      <c r="SOF180" s="1296"/>
      <c r="SOG180" s="1296"/>
      <c r="SOH180" s="1296"/>
      <c r="SOI180" s="1296"/>
      <c r="SOJ180" s="1296"/>
      <c r="SOK180" s="1296"/>
      <c r="SOL180" s="1296"/>
      <c r="SOM180" s="1296"/>
      <c r="SON180" s="1296"/>
      <c r="SOO180" s="1296"/>
      <c r="SOP180" s="1296"/>
      <c r="SOQ180" s="1296"/>
      <c r="SOR180" s="1296"/>
      <c r="SOS180" s="1296"/>
      <c r="SOT180" s="1296"/>
      <c r="SOU180" s="1296"/>
      <c r="SOV180" s="1296"/>
      <c r="SOW180" s="1296"/>
      <c r="SOX180" s="1296"/>
      <c r="SOY180" s="1296"/>
      <c r="SOZ180" s="1296"/>
      <c r="SPA180" s="1296"/>
      <c r="SPB180" s="1296"/>
      <c r="SPC180" s="1296"/>
      <c r="SPD180" s="1296"/>
      <c r="SPE180" s="1296"/>
      <c r="SPF180" s="1296"/>
      <c r="SPG180" s="1296"/>
      <c r="SPH180" s="1296"/>
      <c r="SPI180" s="1296"/>
      <c r="SPJ180" s="1296"/>
      <c r="SPK180" s="1296"/>
      <c r="SPL180" s="1296"/>
      <c r="SPM180" s="1296"/>
      <c r="SPN180" s="1296"/>
      <c r="SPO180" s="1296"/>
      <c r="SPP180" s="1296"/>
      <c r="SPQ180" s="1296"/>
      <c r="SPR180" s="1296"/>
      <c r="SPS180" s="1296"/>
      <c r="SPT180" s="1296"/>
      <c r="SPU180" s="1296"/>
      <c r="SPV180" s="1296"/>
      <c r="SPW180" s="1296"/>
      <c r="SPX180" s="1296"/>
      <c r="SPY180" s="1296"/>
      <c r="SPZ180" s="1296"/>
      <c r="SQA180" s="1296"/>
      <c r="SQB180" s="1296"/>
      <c r="SQC180" s="1296"/>
      <c r="SQD180" s="1296"/>
      <c r="SQE180" s="1296"/>
      <c r="SQF180" s="1296"/>
      <c r="SQG180" s="1296"/>
      <c r="SQH180" s="1296"/>
      <c r="SQI180" s="1296"/>
      <c r="SQJ180" s="1296"/>
      <c r="SQK180" s="1296"/>
      <c r="SQL180" s="1296"/>
      <c r="SQM180" s="1296"/>
      <c r="SQN180" s="1296"/>
      <c r="SQO180" s="1296"/>
      <c r="SQP180" s="1296"/>
      <c r="SQQ180" s="1296"/>
      <c r="SQR180" s="1296"/>
      <c r="SQS180" s="1296"/>
      <c r="SQT180" s="1296"/>
      <c r="SQU180" s="1296"/>
      <c r="SQV180" s="1296"/>
      <c r="SQW180" s="1296"/>
      <c r="SQX180" s="1296"/>
      <c r="SQY180" s="1296"/>
      <c r="SQZ180" s="1296"/>
      <c r="SRA180" s="1296"/>
      <c r="SRB180" s="1296"/>
      <c r="SRC180" s="1296"/>
      <c r="SRD180" s="1296"/>
      <c r="SRE180" s="1296"/>
      <c r="SRF180" s="1296"/>
      <c r="SRG180" s="1296"/>
      <c r="SRH180" s="1296"/>
      <c r="SRI180" s="1296"/>
      <c r="SRJ180" s="1296"/>
      <c r="SRK180" s="1296"/>
      <c r="SRL180" s="1296"/>
      <c r="SRM180" s="1296"/>
      <c r="SRN180" s="1296"/>
      <c r="SRO180" s="1296"/>
      <c r="SRP180" s="1296"/>
      <c r="SRQ180" s="1296"/>
      <c r="SRR180" s="1296"/>
      <c r="SRS180" s="1296"/>
      <c r="SRT180" s="1296"/>
      <c r="SRU180" s="1296"/>
      <c r="SRV180" s="1296"/>
      <c r="SRW180" s="1296"/>
      <c r="SRX180" s="1296"/>
      <c r="SRY180" s="1296"/>
      <c r="SRZ180" s="1296"/>
      <c r="SSA180" s="1296"/>
      <c r="SSB180" s="1296"/>
      <c r="SSC180" s="1296"/>
      <c r="SSD180" s="1296"/>
      <c r="SSE180" s="1296"/>
      <c r="SSF180" s="1296"/>
      <c r="SSG180" s="1296"/>
      <c r="SSH180" s="1296"/>
      <c r="SSI180" s="1296"/>
      <c r="SSJ180" s="1296"/>
      <c r="SSK180" s="1296"/>
      <c r="SSL180" s="1296"/>
      <c r="SSM180" s="1296"/>
      <c r="SSN180" s="1296"/>
      <c r="SSO180" s="1296"/>
      <c r="SSP180" s="1296"/>
      <c r="SSQ180" s="1296"/>
      <c r="SSR180" s="1296"/>
      <c r="SSS180" s="1296"/>
      <c r="SST180" s="1296"/>
      <c r="SSU180" s="1296"/>
      <c r="SSV180" s="1296"/>
      <c r="SSW180" s="1296"/>
      <c r="SSX180" s="1296"/>
      <c r="SSY180" s="1296"/>
      <c r="SSZ180" s="1296"/>
      <c r="STA180" s="1296"/>
      <c r="STB180" s="1296"/>
      <c r="STC180" s="1296"/>
      <c r="STD180" s="1296"/>
      <c r="STE180" s="1296"/>
      <c r="STF180" s="1296"/>
      <c r="STG180" s="1296"/>
      <c r="STH180" s="1296"/>
      <c r="STI180" s="1296"/>
      <c r="STJ180" s="1296"/>
      <c r="STK180" s="1296"/>
      <c r="STL180" s="1296"/>
      <c r="STM180" s="1296"/>
      <c r="STN180" s="1296"/>
      <c r="STO180" s="1296"/>
      <c r="STP180" s="1296"/>
      <c r="STQ180" s="1296"/>
      <c r="STR180" s="1296"/>
      <c r="STS180" s="1296"/>
      <c r="STT180" s="1296"/>
      <c r="STU180" s="1296"/>
      <c r="STV180" s="1296"/>
      <c r="STW180" s="1296"/>
      <c r="STX180" s="1296"/>
      <c r="STY180" s="1296"/>
      <c r="STZ180" s="1296"/>
      <c r="SUA180" s="1296"/>
      <c r="SUB180" s="1296"/>
      <c r="SUC180" s="1296"/>
      <c r="SUD180" s="1296"/>
      <c r="SUE180" s="1296"/>
      <c r="SUF180" s="1296"/>
      <c r="SUG180" s="1296"/>
      <c r="SUH180" s="1296"/>
      <c r="SUI180" s="1296"/>
      <c r="SUJ180" s="1296"/>
      <c r="SUK180" s="1296"/>
      <c r="SUL180" s="1296"/>
      <c r="SUM180" s="1296"/>
      <c r="SUN180" s="1296"/>
      <c r="SUO180" s="1296"/>
      <c r="SUP180" s="1296"/>
      <c r="SUQ180" s="1296"/>
      <c r="SUR180" s="1296"/>
      <c r="SUS180" s="1296"/>
      <c r="SUT180" s="1296"/>
      <c r="SUU180" s="1296"/>
      <c r="SUV180" s="1296"/>
      <c r="SUW180" s="1296"/>
      <c r="SUX180" s="1296"/>
      <c r="SUY180" s="1296"/>
      <c r="SUZ180" s="1296"/>
      <c r="SVA180" s="1296"/>
      <c r="SVB180" s="1296"/>
      <c r="SVC180" s="1296"/>
      <c r="SVD180" s="1296"/>
      <c r="SVE180" s="1296"/>
      <c r="SVF180" s="1296"/>
      <c r="SVG180" s="1296"/>
      <c r="SVH180" s="1296"/>
      <c r="SVI180" s="1296"/>
      <c r="SVJ180" s="1296"/>
      <c r="SVK180" s="1296"/>
      <c r="SVL180" s="1296"/>
      <c r="SVM180" s="1296"/>
      <c r="SVN180" s="1296"/>
      <c r="SVO180" s="1296"/>
      <c r="SVP180" s="1296"/>
      <c r="SVQ180" s="1296"/>
      <c r="SVR180" s="1296"/>
      <c r="SVS180" s="1296"/>
      <c r="SVT180" s="1296"/>
      <c r="SVU180" s="1296"/>
      <c r="SVV180" s="1296"/>
      <c r="SVW180" s="1296"/>
      <c r="SVX180" s="1296"/>
      <c r="SVY180" s="1296"/>
      <c r="SVZ180" s="1296"/>
      <c r="SWA180" s="1296"/>
      <c r="SWB180" s="1296"/>
      <c r="SWC180" s="1296"/>
      <c r="SWD180" s="1296"/>
      <c r="SWE180" s="1296"/>
      <c r="SWF180" s="1296"/>
      <c r="SWG180" s="1296"/>
      <c r="SWH180" s="1296"/>
      <c r="SWI180" s="1296"/>
      <c r="SWJ180" s="1296"/>
      <c r="SWK180" s="1296"/>
      <c r="SWL180" s="1296"/>
      <c r="SWM180" s="1296"/>
      <c r="SWN180" s="1296"/>
      <c r="SWO180" s="1296"/>
      <c r="SWP180" s="1296"/>
      <c r="SWQ180" s="1296"/>
      <c r="SWR180" s="1296"/>
      <c r="SWS180" s="1296"/>
      <c r="SWT180" s="1296"/>
      <c r="SWU180" s="1296"/>
      <c r="SWV180" s="1296"/>
      <c r="SWW180" s="1296"/>
      <c r="SWX180" s="1296"/>
      <c r="SWY180" s="1296"/>
      <c r="SWZ180" s="1296"/>
      <c r="SXA180" s="1296"/>
      <c r="SXB180" s="1296"/>
      <c r="SXC180" s="1296"/>
      <c r="SXD180" s="1296"/>
      <c r="SXE180" s="1296"/>
      <c r="SXF180" s="1296"/>
      <c r="SXG180" s="1296"/>
      <c r="SXH180" s="1296"/>
      <c r="SXI180" s="1296"/>
      <c r="SXJ180" s="1296"/>
      <c r="SXK180" s="1296"/>
      <c r="SXL180" s="1296"/>
      <c r="SXM180" s="1296"/>
      <c r="SXN180" s="1296"/>
      <c r="SXO180" s="1296"/>
      <c r="SXP180" s="1296"/>
      <c r="SXQ180" s="1296"/>
      <c r="SXR180" s="1296"/>
      <c r="SXS180" s="1296"/>
      <c r="SXT180" s="1296"/>
      <c r="SXU180" s="1296"/>
      <c r="SXV180" s="1296"/>
      <c r="SXW180" s="1296"/>
      <c r="SXX180" s="1296"/>
      <c r="SXY180" s="1296"/>
      <c r="SXZ180" s="1296"/>
      <c r="SYA180" s="1296"/>
      <c r="SYB180" s="1296"/>
      <c r="SYC180" s="1296"/>
      <c r="SYD180" s="1296"/>
      <c r="SYE180" s="1296"/>
      <c r="SYF180" s="1296"/>
      <c r="SYG180" s="1296"/>
      <c r="SYH180" s="1296"/>
      <c r="SYI180" s="1296"/>
      <c r="SYJ180" s="1296"/>
      <c r="SYK180" s="1296"/>
      <c r="SYL180" s="1296"/>
      <c r="SYM180" s="1296"/>
      <c r="SYN180" s="1296"/>
      <c r="SYO180" s="1296"/>
      <c r="SYP180" s="1296"/>
      <c r="SYQ180" s="1296"/>
      <c r="SYR180" s="1296"/>
      <c r="SYS180" s="1296"/>
      <c r="SYT180" s="1296"/>
      <c r="SYU180" s="1296"/>
      <c r="SYV180" s="1296"/>
      <c r="SYW180" s="1296"/>
      <c r="SYX180" s="1296"/>
      <c r="SYY180" s="1296"/>
      <c r="SYZ180" s="1296"/>
      <c r="SZA180" s="1296"/>
      <c r="SZB180" s="1296"/>
      <c r="SZC180" s="1296"/>
      <c r="SZD180" s="1296"/>
      <c r="SZE180" s="1296"/>
      <c r="SZF180" s="1296"/>
      <c r="SZG180" s="1296"/>
      <c r="SZH180" s="1296"/>
      <c r="SZI180" s="1296"/>
      <c r="SZJ180" s="1296"/>
      <c r="SZK180" s="1296"/>
      <c r="SZL180" s="1296"/>
      <c r="SZM180" s="1296"/>
      <c r="SZN180" s="1296"/>
      <c r="SZO180" s="1296"/>
      <c r="SZP180" s="1296"/>
      <c r="SZQ180" s="1296"/>
      <c r="SZR180" s="1296"/>
      <c r="SZS180" s="1296"/>
      <c r="SZT180" s="1296"/>
      <c r="SZU180" s="1296"/>
      <c r="SZV180" s="1296"/>
      <c r="SZW180" s="1296"/>
      <c r="SZX180" s="1296"/>
      <c r="SZY180" s="1296"/>
      <c r="SZZ180" s="1296"/>
      <c r="TAA180" s="1296"/>
      <c r="TAB180" s="1296"/>
      <c r="TAC180" s="1296"/>
      <c r="TAD180" s="1296"/>
      <c r="TAE180" s="1296"/>
      <c r="TAF180" s="1296"/>
      <c r="TAG180" s="1296"/>
      <c r="TAH180" s="1296"/>
      <c r="TAI180" s="1296"/>
      <c r="TAJ180" s="1296"/>
      <c r="TAK180" s="1296"/>
      <c r="TAL180" s="1296"/>
      <c r="TAM180" s="1296"/>
      <c r="TAN180" s="1296"/>
      <c r="TAO180" s="1296"/>
      <c r="TAP180" s="1296"/>
      <c r="TAQ180" s="1296"/>
      <c r="TAR180" s="1296"/>
      <c r="TAS180" s="1296"/>
      <c r="TAT180" s="1296"/>
      <c r="TAU180" s="1296"/>
      <c r="TAV180" s="1296"/>
      <c r="TAW180" s="1296"/>
      <c r="TAX180" s="1296"/>
      <c r="TAY180" s="1296"/>
      <c r="TAZ180" s="1296"/>
      <c r="TBA180" s="1296"/>
      <c r="TBB180" s="1296"/>
      <c r="TBC180" s="1296"/>
      <c r="TBD180" s="1296"/>
      <c r="TBE180" s="1296"/>
      <c r="TBF180" s="1296"/>
      <c r="TBG180" s="1296"/>
      <c r="TBH180" s="1296"/>
      <c r="TBI180" s="1296"/>
      <c r="TBJ180" s="1296"/>
      <c r="TBK180" s="1296"/>
      <c r="TBL180" s="1296"/>
      <c r="TBM180" s="1296"/>
      <c r="TBN180" s="1296"/>
      <c r="TBO180" s="1296"/>
      <c r="TBP180" s="1296"/>
      <c r="TBQ180" s="1296"/>
      <c r="TBR180" s="1296"/>
      <c r="TBS180" s="1296"/>
      <c r="TBT180" s="1296"/>
      <c r="TBU180" s="1296"/>
      <c r="TBV180" s="1296"/>
      <c r="TBW180" s="1296"/>
      <c r="TBX180" s="1296"/>
      <c r="TBY180" s="1296"/>
      <c r="TBZ180" s="1296"/>
      <c r="TCA180" s="1296"/>
      <c r="TCB180" s="1296"/>
      <c r="TCC180" s="1296"/>
      <c r="TCD180" s="1296"/>
      <c r="TCE180" s="1296"/>
      <c r="TCF180" s="1296"/>
      <c r="TCG180" s="1296"/>
      <c r="TCH180" s="1296"/>
      <c r="TCI180" s="1296"/>
      <c r="TCJ180" s="1296"/>
      <c r="TCK180" s="1296"/>
      <c r="TCL180" s="1296"/>
      <c r="TCM180" s="1296"/>
      <c r="TCN180" s="1296"/>
      <c r="TCO180" s="1296"/>
      <c r="TCP180" s="1296"/>
      <c r="TCQ180" s="1296"/>
      <c r="TCR180" s="1296"/>
      <c r="TCS180" s="1296"/>
      <c r="TCT180" s="1296"/>
      <c r="TCU180" s="1296"/>
      <c r="TCV180" s="1296"/>
      <c r="TCW180" s="1296"/>
      <c r="TCX180" s="1296"/>
      <c r="TCY180" s="1296"/>
      <c r="TCZ180" s="1296"/>
      <c r="TDA180" s="1296"/>
      <c r="TDB180" s="1296"/>
      <c r="TDC180" s="1296"/>
      <c r="TDD180" s="1296"/>
      <c r="TDE180" s="1296"/>
      <c r="TDF180" s="1296"/>
      <c r="TDG180" s="1296"/>
      <c r="TDH180" s="1296"/>
      <c r="TDI180" s="1296"/>
      <c r="TDJ180" s="1296"/>
      <c r="TDK180" s="1296"/>
      <c r="TDL180" s="1296"/>
      <c r="TDM180" s="1296"/>
      <c r="TDN180" s="1296"/>
      <c r="TDO180" s="1296"/>
      <c r="TDP180" s="1296"/>
      <c r="TDQ180" s="1296"/>
      <c r="TDR180" s="1296"/>
      <c r="TDS180" s="1296"/>
      <c r="TDT180" s="1296"/>
      <c r="TDU180" s="1296"/>
      <c r="TDV180" s="1296"/>
      <c r="TDW180" s="1296"/>
      <c r="TDX180" s="1296"/>
      <c r="TDY180" s="1296"/>
      <c r="TDZ180" s="1296"/>
      <c r="TEA180" s="1296"/>
      <c r="TEB180" s="1296"/>
      <c r="TEC180" s="1296"/>
      <c r="TED180" s="1296"/>
      <c r="TEE180" s="1296"/>
      <c r="TEF180" s="1296"/>
      <c r="TEG180" s="1296"/>
      <c r="TEH180" s="1296"/>
      <c r="TEI180" s="1296"/>
      <c r="TEJ180" s="1296"/>
      <c r="TEK180" s="1296"/>
      <c r="TEL180" s="1296"/>
      <c r="TEM180" s="1296"/>
      <c r="TEN180" s="1296"/>
      <c r="TEO180" s="1296"/>
      <c r="TEP180" s="1296"/>
      <c r="TEQ180" s="1296"/>
      <c r="TER180" s="1296"/>
      <c r="TES180" s="1296"/>
      <c r="TET180" s="1296"/>
      <c r="TEU180" s="1296"/>
      <c r="TEV180" s="1296"/>
      <c r="TEW180" s="1296"/>
      <c r="TEX180" s="1296"/>
      <c r="TEY180" s="1296"/>
      <c r="TEZ180" s="1296"/>
      <c r="TFA180" s="1296"/>
      <c r="TFB180" s="1296"/>
      <c r="TFC180" s="1296"/>
      <c r="TFD180" s="1296"/>
      <c r="TFE180" s="1296"/>
      <c r="TFF180" s="1296"/>
      <c r="TFG180" s="1296"/>
      <c r="TFH180" s="1296"/>
      <c r="TFI180" s="1296"/>
      <c r="TFJ180" s="1296"/>
      <c r="TFK180" s="1296"/>
      <c r="TFL180" s="1296"/>
      <c r="TFM180" s="1296"/>
      <c r="TFN180" s="1296"/>
      <c r="TFO180" s="1296"/>
      <c r="TFP180" s="1296"/>
      <c r="TFQ180" s="1296"/>
      <c r="TFR180" s="1296"/>
      <c r="TFS180" s="1296"/>
      <c r="TFT180" s="1296"/>
      <c r="TFU180" s="1296"/>
      <c r="TFV180" s="1296"/>
      <c r="TFW180" s="1296"/>
      <c r="TFX180" s="1296"/>
      <c r="TFY180" s="1296"/>
      <c r="TFZ180" s="1296"/>
      <c r="TGA180" s="1296"/>
      <c r="TGB180" s="1296"/>
      <c r="TGC180" s="1296"/>
      <c r="TGD180" s="1296"/>
      <c r="TGE180" s="1296"/>
      <c r="TGF180" s="1296"/>
      <c r="TGG180" s="1296"/>
      <c r="TGH180" s="1296"/>
      <c r="TGI180" s="1296"/>
      <c r="TGJ180" s="1296"/>
      <c r="TGK180" s="1296"/>
      <c r="TGL180" s="1296"/>
      <c r="TGM180" s="1296"/>
      <c r="TGN180" s="1296"/>
      <c r="TGO180" s="1296"/>
      <c r="TGP180" s="1296"/>
      <c r="TGQ180" s="1296"/>
      <c r="TGR180" s="1296"/>
      <c r="TGS180" s="1296"/>
      <c r="TGT180" s="1296"/>
      <c r="TGU180" s="1296"/>
      <c r="TGV180" s="1296"/>
      <c r="TGW180" s="1296"/>
      <c r="TGX180" s="1296"/>
      <c r="TGY180" s="1296"/>
      <c r="TGZ180" s="1296"/>
      <c r="THA180" s="1296"/>
      <c r="THB180" s="1296"/>
      <c r="THC180" s="1296"/>
      <c r="THD180" s="1296"/>
      <c r="THE180" s="1296"/>
      <c r="THF180" s="1296"/>
      <c r="THG180" s="1296"/>
      <c r="THH180" s="1296"/>
      <c r="THI180" s="1296"/>
      <c r="THJ180" s="1296"/>
      <c r="THK180" s="1296"/>
      <c r="THL180" s="1296"/>
      <c r="THM180" s="1296"/>
      <c r="THN180" s="1296"/>
      <c r="THO180" s="1296"/>
      <c r="THP180" s="1296"/>
      <c r="THQ180" s="1296"/>
      <c r="THR180" s="1296"/>
      <c r="THS180" s="1296"/>
      <c r="THT180" s="1296"/>
      <c r="THU180" s="1296"/>
      <c r="THV180" s="1296"/>
      <c r="THW180" s="1296"/>
      <c r="THX180" s="1296"/>
      <c r="THY180" s="1296"/>
      <c r="THZ180" s="1296"/>
      <c r="TIA180" s="1296"/>
      <c r="TIB180" s="1296"/>
      <c r="TIC180" s="1296"/>
      <c r="TID180" s="1296"/>
      <c r="TIE180" s="1296"/>
      <c r="TIF180" s="1296"/>
      <c r="TIG180" s="1296"/>
      <c r="TIH180" s="1296"/>
      <c r="TII180" s="1296"/>
      <c r="TIJ180" s="1296"/>
      <c r="TIK180" s="1296"/>
      <c r="TIL180" s="1296"/>
      <c r="TIM180" s="1296"/>
      <c r="TIN180" s="1296"/>
      <c r="TIO180" s="1296"/>
      <c r="TIP180" s="1296"/>
      <c r="TIQ180" s="1296"/>
      <c r="TIR180" s="1296"/>
      <c r="TIS180" s="1296"/>
      <c r="TIT180" s="1296"/>
      <c r="TIU180" s="1296"/>
      <c r="TIV180" s="1296"/>
      <c r="TIW180" s="1296"/>
      <c r="TIX180" s="1296"/>
      <c r="TIY180" s="1296"/>
      <c r="TIZ180" s="1296"/>
      <c r="TJA180" s="1296"/>
      <c r="TJB180" s="1296"/>
      <c r="TJC180" s="1296"/>
      <c r="TJD180" s="1296"/>
      <c r="TJE180" s="1296"/>
      <c r="TJF180" s="1296"/>
      <c r="TJG180" s="1296"/>
      <c r="TJH180" s="1296"/>
      <c r="TJI180" s="1296"/>
      <c r="TJJ180" s="1296"/>
      <c r="TJK180" s="1296"/>
      <c r="TJL180" s="1296"/>
      <c r="TJM180" s="1296"/>
      <c r="TJN180" s="1296"/>
      <c r="TJO180" s="1296"/>
      <c r="TJP180" s="1296"/>
      <c r="TJQ180" s="1296"/>
      <c r="TJR180" s="1296"/>
      <c r="TJS180" s="1296"/>
      <c r="TJT180" s="1296"/>
      <c r="TJU180" s="1296"/>
      <c r="TJV180" s="1296"/>
      <c r="TJW180" s="1296"/>
      <c r="TJX180" s="1296"/>
      <c r="TJY180" s="1296"/>
      <c r="TJZ180" s="1296"/>
      <c r="TKA180" s="1296"/>
      <c r="TKB180" s="1296"/>
      <c r="TKC180" s="1296"/>
      <c r="TKD180" s="1296"/>
      <c r="TKE180" s="1296"/>
      <c r="TKF180" s="1296"/>
      <c r="TKG180" s="1296"/>
      <c r="TKH180" s="1296"/>
      <c r="TKI180" s="1296"/>
      <c r="TKJ180" s="1296"/>
      <c r="TKK180" s="1296"/>
      <c r="TKL180" s="1296"/>
      <c r="TKM180" s="1296"/>
      <c r="TKN180" s="1296"/>
      <c r="TKO180" s="1296"/>
      <c r="TKP180" s="1296"/>
      <c r="TKQ180" s="1296"/>
      <c r="TKR180" s="1296"/>
      <c r="TKS180" s="1296"/>
      <c r="TKT180" s="1296"/>
      <c r="TKU180" s="1296"/>
      <c r="TKV180" s="1296"/>
      <c r="TKW180" s="1296"/>
      <c r="TKX180" s="1296"/>
      <c r="TKY180" s="1296"/>
      <c r="TKZ180" s="1296"/>
      <c r="TLA180" s="1296"/>
      <c r="TLB180" s="1296"/>
      <c r="TLC180" s="1296"/>
      <c r="TLD180" s="1296"/>
      <c r="TLE180" s="1296"/>
      <c r="TLF180" s="1296"/>
      <c r="TLG180" s="1296"/>
      <c r="TLH180" s="1296"/>
      <c r="TLI180" s="1296"/>
      <c r="TLJ180" s="1296"/>
      <c r="TLK180" s="1296"/>
      <c r="TLL180" s="1296"/>
      <c r="TLM180" s="1296"/>
      <c r="TLN180" s="1296"/>
      <c r="TLO180" s="1296"/>
      <c r="TLP180" s="1296"/>
      <c r="TLQ180" s="1296"/>
      <c r="TLR180" s="1296"/>
      <c r="TLS180" s="1296"/>
      <c r="TLT180" s="1296"/>
      <c r="TLU180" s="1296"/>
      <c r="TLV180" s="1296"/>
      <c r="TLW180" s="1296"/>
      <c r="TLX180" s="1296"/>
      <c r="TLY180" s="1296"/>
      <c r="TLZ180" s="1296"/>
      <c r="TMA180" s="1296"/>
      <c r="TMB180" s="1296"/>
      <c r="TMC180" s="1296"/>
      <c r="TMD180" s="1296"/>
      <c r="TME180" s="1296"/>
      <c r="TMF180" s="1296"/>
      <c r="TMG180" s="1296"/>
      <c r="TMH180" s="1296"/>
      <c r="TMI180" s="1296"/>
      <c r="TMJ180" s="1296"/>
      <c r="TMK180" s="1296"/>
      <c r="TML180" s="1296"/>
      <c r="TMM180" s="1296"/>
      <c r="TMN180" s="1296"/>
      <c r="TMO180" s="1296"/>
      <c r="TMP180" s="1296"/>
      <c r="TMQ180" s="1296"/>
      <c r="TMR180" s="1296"/>
      <c r="TMS180" s="1296"/>
      <c r="TMT180" s="1296"/>
      <c r="TMU180" s="1296"/>
      <c r="TMV180" s="1296"/>
      <c r="TMW180" s="1296"/>
      <c r="TMX180" s="1296"/>
      <c r="TMY180" s="1296"/>
      <c r="TMZ180" s="1296"/>
      <c r="TNA180" s="1296"/>
      <c r="TNB180" s="1296"/>
      <c r="TNC180" s="1296"/>
      <c r="TND180" s="1296"/>
      <c r="TNE180" s="1296"/>
      <c r="TNF180" s="1296"/>
      <c r="TNG180" s="1296"/>
      <c r="TNH180" s="1296"/>
      <c r="TNI180" s="1296"/>
      <c r="TNJ180" s="1296"/>
      <c r="TNK180" s="1296"/>
      <c r="TNL180" s="1296"/>
      <c r="TNM180" s="1296"/>
      <c r="TNN180" s="1296"/>
      <c r="TNO180" s="1296"/>
      <c r="TNP180" s="1296"/>
      <c r="TNQ180" s="1296"/>
      <c r="TNR180" s="1296"/>
      <c r="TNS180" s="1296"/>
      <c r="TNT180" s="1296"/>
      <c r="TNU180" s="1296"/>
      <c r="TNV180" s="1296"/>
      <c r="TNW180" s="1296"/>
      <c r="TNX180" s="1296"/>
      <c r="TNY180" s="1296"/>
      <c r="TNZ180" s="1296"/>
      <c r="TOA180" s="1296"/>
      <c r="TOB180" s="1296"/>
      <c r="TOC180" s="1296"/>
      <c r="TOD180" s="1296"/>
      <c r="TOE180" s="1296"/>
      <c r="TOF180" s="1296"/>
      <c r="TOG180" s="1296"/>
      <c r="TOH180" s="1296"/>
      <c r="TOI180" s="1296"/>
      <c r="TOJ180" s="1296"/>
      <c r="TOK180" s="1296"/>
      <c r="TOL180" s="1296"/>
      <c r="TOM180" s="1296"/>
      <c r="TON180" s="1296"/>
      <c r="TOO180" s="1296"/>
      <c r="TOP180" s="1296"/>
      <c r="TOQ180" s="1296"/>
      <c r="TOR180" s="1296"/>
      <c r="TOS180" s="1296"/>
      <c r="TOT180" s="1296"/>
      <c r="TOU180" s="1296"/>
      <c r="TOV180" s="1296"/>
      <c r="TOW180" s="1296"/>
      <c r="TOX180" s="1296"/>
      <c r="TOY180" s="1296"/>
      <c r="TOZ180" s="1296"/>
      <c r="TPA180" s="1296"/>
      <c r="TPB180" s="1296"/>
      <c r="TPC180" s="1296"/>
      <c r="TPD180" s="1296"/>
      <c r="TPE180" s="1296"/>
      <c r="TPF180" s="1296"/>
      <c r="TPG180" s="1296"/>
      <c r="TPH180" s="1296"/>
      <c r="TPI180" s="1296"/>
      <c r="TPJ180" s="1296"/>
      <c r="TPK180" s="1296"/>
      <c r="TPL180" s="1296"/>
      <c r="TPM180" s="1296"/>
      <c r="TPN180" s="1296"/>
      <c r="TPO180" s="1296"/>
      <c r="TPP180" s="1296"/>
      <c r="TPQ180" s="1296"/>
      <c r="TPR180" s="1296"/>
      <c r="TPS180" s="1296"/>
      <c r="TPT180" s="1296"/>
      <c r="TPU180" s="1296"/>
      <c r="TPV180" s="1296"/>
      <c r="TPW180" s="1296"/>
      <c r="TPX180" s="1296"/>
      <c r="TPY180" s="1296"/>
      <c r="TPZ180" s="1296"/>
      <c r="TQA180" s="1296"/>
      <c r="TQB180" s="1296"/>
      <c r="TQC180" s="1296"/>
      <c r="TQD180" s="1296"/>
      <c r="TQE180" s="1296"/>
      <c r="TQF180" s="1296"/>
      <c r="TQG180" s="1296"/>
      <c r="TQH180" s="1296"/>
      <c r="TQI180" s="1296"/>
      <c r="TQJ180" s="1296"/>
      <c r="TQK180" s="1296"/>
      <c r="TQL180" s="1296"/>
      <c r="TQM180" s="1296"/>
      <c r="TQN180" s="1296"/>
      <c r="TQO180" s="1296"/>
      <c r="TQP180" s="1296"/>
      <c r="TQQ180" s="1296"/>
      <c r="TQR180" s="1296"/>
      <c r="TQS180" s="1296"/>
      <c r="TQT180" s="1296"/>
      <c r="TQU180" s="1296"/>
      <c r="TQV180" s="1296"/>
      <c r="TQW180" s="1296"/>
      <c r="TQX180" s="1296"/>
      <c r="TQY180" s="1296"/>
      <c r="TQZ180" s="1296"/>
      <c r="TRA180" s="1296"/>
      <c r="TRB180" s="1296"/>
      <c r="TRC180" s="1296"/>
      <c r="TRD180" s="1296"/>
      <c r="TRE180" s="1296"/>
      <c r="TRF180" s="1296"/>
      <c r="TRG180" s="1296"/>
      <c r="TRH180" s="1296"/>
      <c r="TRI180" s="1296"/>
      <c r="TRJ180" s="1296"/>
      <c r="TRK180" s="1296"/>
      <c r="TRL180" s="1296"/>
      <c r="TRM180" s="1296"/>
      <c r="TRN180" s="1296"/>
      <c r="TRO180" s="1296"/>
      <c r="TRP180" s="1296"/>
      <c r="TRQ180" s="1296"/>
      <c r="TRR180" s="1296"/>
      <c r="TRS180" s="1296"/>
      <c r="TRT180" s="1296"/>
      <c r="TRU180" s="1296"/>
      <c r="TRV180" s="1296"/>
      <c r="TRW180" s="1296"/>
      <c r="TRX180" s="1296"/>
      <c r="TRY180" s="1296"/>
      <c r="TRZ180" s="1296"/>
      <c r="TSA180" s="1296"/>
      <c r="TSB180" s="1296"/>
      <c r="TSC180" s="1296"/>
      <c r="TSD180" s="1296"/>
      <c r="TSE180" s="1296"/>
      <c r="TSF180" s="1296"/>
      <c r="TSG180" s="1296"/>
      <c r="TSH180" s="1296"/>
      <c r="TSI180" s="1296"/>
      <c r="TSJ180" s="1296"/>
      <c r="TSK180" s="1296"/>
      <c r="TSL180" s="1296"/>
      <c r="TSM180" s="1296"/>
      <c r="TSN180" s="1296"/>
      <c r="TSO180" s="1296"/>
      <c r="TSP180" s="1296"/>
      <c r="TSQ180" s="1296"/>
      <c r="TSR180" s="1296"/>
      <c r="TSS180" s="1296"/>
      <c r="TST180" s="1296"/>
      <c r="TSU180" s="1296"/>
      <c r="TSV180" s="1296"/>
      <c r="TSW180" s="1296"/>
      <c r="TSX180" s="1296"/>
      <c r="TSY180" s="1296"/>
      <c r="TSZ180" s="1296"/>
      <c r="TTA180" s="1296"/>
      <c r="TTB180" s="1296"/>
      <c r="TTC180" s="1296"/>
      <c r="TTD180" s="1296"/>
      <c r="TTE180" s="1296"/>
      <c r="TTF180" s="1296"/>
      <c r="TTG180" s="1296"/>
      <c r="TTH180" s="1296"/>
      <c r="TTI180" s="1296"/>
      <c r="TTJ180" s="1296"/>
      <c r="TTK180" s="1296"/>
      <c r="TTL180" s="1296"/>
      <c r="TTM180" s="1296"/>
      <c r="TTN180" s="1296"/>
      <c r="TTO180" s="1296"/>
      <c r="TTP180" s="1296"/>
      <c r="TTQ180" s="1296"/>
      <c r="TTR180" s="1296"/>
      <c r="TTS180" s="1296"/>
      <c r="TTT180" s="1296"/>
      <c r="TTU180" s="1296"/>
      <c r="TTV180" s="1296"/>
      <c r="TTW180" s="1296"/>
      <c r="TTX180" s="1296"/>
      <c r="TTY180" s="1296"/>
      <c r="TTZ180" s="1296"/>
      <c r="TUA180" s="1296"/>
      <c r="TUB180" s="1296"/>
      <c r="TUC180" s="1296"/>
      <c r="TUD180" s="1296"/>
      <c r="TUE180" s="1296"/>
      <c r="TUF180" s="1296"/>
      <c r="TUG180" s="1296"/>
      <c r="TUH180" s="1296"/>
      <c r="TUI180" s="1296"/>
      <c r="TUJ180" s="1296"/>
      <c r="TUK180" s="1296"/>
      <c r="TUL180" s="1296"/>
      <c r="TUM180" s="1296"/>
      <c r="TUN180" s="1296"/>
      <c r="TUO180" s="1296"/>
      <c r="TUP180" s="1296"/>
      <c r="TUQ180" s="1296"/>
      <c r="TUR180" s="1296"/>
      <c r="TUS180" s="1296"/>
      <c r="TUT180" s="1296"/>
      <c r="TUU180" s="1296"/>
      <c r="TUV180" s="1296"/>
      <c r="TUW180" s="1296"/>
      <c r="TUX180" s="1296"/>
      <c r="TUY180" s="1296"/>
      <c r="TUZ180" s="1296"/>
      <c r="TVA180" s="1296"/>
      <c r="TVB180" s="1296"/>
      <c r="TVC180" s="1296"/>
      <c r="TVD180" s="1296"/>
      <c r="TVE180" s="1296"/>
      <c r="TVF180" s="1296"/>
      <c r="TVG180" s="1296"/>
      <c r="TVH180" s="1296"/>
      <c r="TVI180" s="1296"/>
      <c r="TVJ180" s="1296"/>
      <c r="TVK180" s="1296"/>
      <c r="TVL180" s="1296"/>
      <c r="TVM180" s="1296"/>
      <c r="TVN180" s="1296"/>
      <c r="TVO180" s="1296"/>
      <c r="TVP180" s="1296"/>
      <c r="TVQ180" s="1296"/>
      <c r="TVR180" s="1296"/>
      <c r="TVS180" s="1296"/>
      <c r="TVT180" s="1296"/>
      <c r="TVU180" s="1296"/>
      <c r="TVV180" s="1296"/>
      <c r="TVW180" s="1296"/>
      <c r="TVX180" s="1296"/>
      <c r="TVY180" s="1296"/>
      <c r="TVZ180" s="1296"/>
      <c r="TWA180" s="1296"/>
      <c r="TWB180" s="1296"/>
      <c r="TWC180" s="1296"/>
      <c r="TWD180" s="1296"/>
      <c r="TWE180" s="1296"/>
      <c r="TWF180" s="1296"/>
      <c r="TWG180" s="1296"/>
      <c r="TWH180" s="1296"/>
      <c r="TWI180" s="1296"/>
      <c r="TWJ180" s="1296"/>
      <c r="TWK180" s="1296"/>
      <c r="TWL180" s="1296"/>
      <c r="TWM180" s="1296"/>
      <c r="TWN180" s="1296"/>
      <c r="TWO180" s="1296"/>
      <c r="TWP180" s="1296"/>
      <c r="TWQ180" s="1296"/>
      <c r="TWR180" s="1296"/>
      <c r="TWS180" s="1296"/>
      <c r="TWT180" s="1296"/>
      <c r="TWU180" s="1296"/>
      <c r="TWV180" s="1296"/>
      <c r="TWW180" s="1296"/>
      <c r="TWX180" s="1296"/>
      <c r="TWY180" s="1296"/>
      <c r="TWZ180" s="1296"/>
      <c r="TXA180" s="1296"/>
      <c r="TXB180" s="1296"/>
      <c r="TXC180" s="1296"/>
      <c r="TXD180" s="1296"/>
      <c r="TXE180" s="1296"/>
      <c r="TXF180" s="1296"/>
      <c r="TXG180" s="1296"/>
      <c r="TXH180" s="1296"/>
      <c r="TXI180" s="1296"/>
      <c r="TXJ180" s="1296"/>
      <c r="TXK180" s="1296"/>
      <c r="TXL180" s="1296"/>
      <c r="TXM180" s="1296"/>
      <c r="TXN180" s="1296"/>
      <c r="TXO180" s="1296"/>
      <c r="TXP180" s="1296"/>
      <c r="TXQ180" s="1296"/>
      <c r="TXR180" s="1296"/>
      <c r="TXS180" s="1296"/>
      <c r="TXT180" s="1296"/>
      <c r="TXU180" s="1296"/>
      <c r="TXV180" s="1296"/>
      <c r="TXW180" s="1296"/>
      <c r="TXX180" s="1296"/>
      <c r="TXY180" s="1296"/>
      <c r="TXZ180" s="1296"/>
      <c r="TYA180" s="1296"/>
      <c r="TYB180" s="1296"/>
      <c r="TYC180" s="1296"/>
      <c r="TYD180" s="1296"/>
      <c r="TYE180" s="1296"/>
      <c r="TYF180" s="1296"/>
      <c r="TYG180" s="1296"/>
      <c r="TYH180" s="1296"/>
      <c r="TYI180" s="1296"/>
      <c r="TYJ180" s="1296"/>
      <c r="TYK180" s="1296"/>
      <c r="TYL180" s="1296"/>
      <c r="TYM180" s="1296"/>
      <c r="TYN180" s="1296"/>
      <c r="TYO180" s="1296"/>
      <c r="TYP180" s="1296"/>
      <c r="TYQ180" s="1296"/>
      <c r="TYR180" s="1296"/>
      <c r="TYS180" s="1296"/>
      <c r="TYT180" s="1296"/>
      <c r="TYU180" s="1296"/>
      <c r="TYV180" s="1296"/>
      <c r="TYW180" s="1296"/>
      <c r="TYX180" s="1296"/>
      <c r="TYY180" s="1296"/>
      <c r="TYZ180" s="1296"/>
      <c r="TZA180" s="1296"/>
      <c r="TZB180" s="1296"/>
      <c r="TZC180" s="1296"/>
      <c r="TZD180" s="1296"/>
      <c r="TZE180" s="1296"/>
      <c r="TZF180" s="1296"/>
      <c r="TZG180" s="1296"/>
      <c r="TZH180" s="1296"/>
      <c r="TZI180" s="1296"/>
      <c r="TZJ180" s="1296"/>
      <c r="TZK180" s="1296"/>
      <c r="TZL180" s="1296"/>
      <c r="TZM180" s="1296"/>
      <c r="TZN180" s="1296"/>
      <c r="TZO180" s="1296"/>
      <c r="TZP180" s="1296"/>
      <c r="TZQ180" s="1296"/>
      <c r="TZR180" s="1296"/>
      <c r="TZS180" s="1296"/>
      <c r="TZT180" s="1296"/>
      <c r="TZU180" s="1296"/>
      <c r="TZV180" s="1296"/>
      <c r="TZW180" s="1296"/>
      <c r="TZX180" s="1296"/>
      <c r="TZY180" s="1296"/>
      <c r="TZZ180" s="1296"/>
      <c r="UAA180" s="1296"/>
      <c r="UAB180" s="1296"/>
      <c r="UAC180" s="1296"/>
      <c r="UAD180" s="1296"/>
      <c r="UAE180" s="1296"/>
      <c r="UAF180" s="1296"/>
      <c r="UAG180" s="1296"/>
      <c r="UAH180" s="1296"/>
      <c r="UAI180" s="1296"/>
      <c r="UAJ180" s="1296"/>
      <c r="UAK180" s="1296"/>
      <c r="UAL180" s="1296"/>
      <c r="UAM180" s="1296"/>
      <c r="UAN180" s="1296"/>
      <c r="UAO180" s="1296"/>
      <c r="UAP180" s="1296"/>
      <c r="UAQ180" s="1296"/>
      <c r="UAR180" s="1296"/>
      <c r="UAS180" s="1296"/>
      <c r="UAT180" s="1296"/>
      <c r="UAU180" s="1296"/>
      <c r="UAV180" s="1296"/>
      <c r="UAW180" s="1296"/>
      <c r="UAX180" s="1296"/>
      <c r="UAY180" s="1296"/>
      <c r="UAZ180" s="1296"/>
      <c r="UBA180" s="1296"/>
      <c r="UBB180" s="1296"/>
      <c r="UBC180" s="1296"/>
      <c r="UBD180" s="1296"/>
      <c r="UBE180" s="1296"/>
      <c r="UBF180" s="1296"/>
      <c r="UBG180" s="1296"/>
      <c r="UBH180" s="1296"/>
      <c r="UBI180" s="1296"/>
      <c r="UBJ180" s="1296"/>
      <c r="UBK180" s="1296"/>
      <c r="UBL180" s="1296"/>
      <c r="UBM180" s="1296"/>
      <c r="UBN180" s="1296"/>
      <c r="UBO180" s="1296"/>
      <c r="UBP180" s="1296"/>
      <c r="UBQ180" s="1296"/>
      <c r="UBR180" s="1296"/>
      <c r="UBS180" s="1296"/>
      <c r="UBT180" s="1296"/>
      <c r="UBU180" s="1296"/>
      <c r="UBV180" s="1296"/>
      <c r="UBW180" s="1296"/>
      <c r="UBX180" s="1296"/>
      <c r="UBY180" s="1296"/>
      <c r="UBZ180" s="1296"/>
      <c r="UCA180" s="1296"/>
      <c r="UCB180" s="1296"/>
      <c r="UCC180" s="1296"/>
      <c r="UCD180" s="1296"/>
      <c r="UCE180" s="1296"/>
      <c r="UCF180" s="1296"/>
      <c r="UCG180" s="1296"/>
      <c r="UCH180" s="1296"/>
      <c r="UCI180" s="1296"/>
      <c r="UCJ180" s="1296"/>
      <c r="UCK180" s="1296"/>
      <c r="UCL180" s="1296"/>
      <c r="UCM180" s="1296"/>
      <c r="UCN180" s="1296"/>
      <c r="UCO180" s="1296"/>
      <c r="UCP180" s="1296"/>
      <c r="UCQ180" s="1296"/>
      <c r="UCR180" s="1296"/>
      <c r="UCS180" s="1296"/>
      <c r="UCT180" s="1296"/>
      <c r="UCU180" s="1296"/>
      <c r="UCV180" s="1296"/>
      <c r="UCW180" s="1296"/>
      <c r="UCX180" s="1296"/>
      <c r="UCY180" s="1296"/>
      <c r="UCZ180" s="1296"/>
      <c r="UDA180" s="1296"/>
      <c r="UDB180" s="1296"/>
      <c r="UDC180" s="1296"/>
      <c r="UDD180" s="1296"/>
      <c r="UDE180" s="1296"/>
      <c r="UDF180" s="1296"/>
      <c r="UDG180" s="1296"/>
      <c r="UDH180" s="1296"/>
      <c r="UDI180" s="1296"/>
      <c r="UDJ180" s="1296"/>
      <c r="UDK180" s="1296"/>
      <c r="UDL180" s="1296"/>
      <c r="UDM180" s="1296"/>
      <c r="UDN180" s="1296"/>
      <c r="UDO180" s="1296"/>
      <c r="UDP180" s="1296"/>
      <c r="UDQ180" s="1296"/>
      <c r="UDR180" s="1296"/>
      <c r="UDS180" s="1296"/>
      <c r="UDT180" s="1296"/>
      <c r="UDU180" s="1296"/>
      <c r="UDV180" s="1296"/>
      <c r="UDW180" s="1296"/>
      <c r="UDX180" s="1296"/>
      <c r="UDY180" s="1296"/>
      <c r="UDZ180" s="1296"/>
      <c r="UEA180" s="1296"/>
      <c r="UEB180" s="1296"/>
      <c r="UEC180" s="1296"/>
      <c r="UED180" s="1296"/>
      <c r="UEE180" s="1296"/>
      <c r="UEF180" s="1296"/>
      <c r="UEG180" s="1296"/>
      <c r="UEH180" s="1296"/>
      <c r="UEI180" s="1296"/>
      <c r="UEJ180" s="1296"/>
      <c r="UEK180" s="1296"/>
      <c r="UEL180" s="1296"/>
      <c r="UEM180" s="1296"/>
      <c r="UEN180" s="1296"/>
      <c r="UEO180" s="1296"/>
      <c r="UEP180" s="1296"/>
      <c r="UEQ180" s="1296"/>
      <c r="UER180" s="1296"/>
      <c r="UES180" s="1296"/>
      <c r="UET180" s="1296"/>
      <c r="UEU180" s="1296"/>
      <c r="UEV180" s="1296"/>
      <c r="UEW180" s="1296"/>
      <c r="UEX180" s="1296"/>
      <c r="UEY180" s="1296"/>
      <c r="UEZ180" s="1296"/>
      <c r="UFA180" s="1296"/>
      <c r="UFB180" s="1296"/>
      <c r="UFC180" s="1296"/>
      <c r="UFD180" s="1296"/>
      <c r="UFE180" s="1296"/>
      <c r="UFF180" s="1296"/>
      <c r="UFG180" s="1296"/>
      <c r="UFH180" s="1296"/>
      <c r="UFI180" s="1296"/>
      <c r="UFJ180" s="1296"/>
      <c r="UFK180" s="1296"/>
      <c r="UFL180" s="1296"/>
      <c r="UFM180" s="1296"/>
      <c r="UFN180" s="1296"/>
      <c r="UFO180" s="1296"/>
      <c r="UFP180" s="1296"/>
      <c r="UFQ180" s="1296"/>
      <c r="UFR180" s="1296"/>
      <c r="UFS180" s="1296"/>
      <c r="UFT180" s="1296"/>
      <c r="UFU180" s="1296"/>
      <c r="UFV180" s="1296"/>
      <c r="UFW180" s="1296"/>
      <c r="UFX180" s="1296"/>
      <c r="UFY180" s="1296"/>
      <c r="UFZ180" s="1296"/>
      <c r="UGA180" s="1296"/>
      <c r="UGB180" s="1296"/>
      <c r="UGC180" s="1296"/>
      <c r="UGD180" s="1296"/>
      <c r="UGE180" s="1296"/>
      <c r="UGF180" s="1296"/>
      <c r="UGG180" s="1296"/>
      <c r="UGH180" s="1296"/>
      <c r="UGI180" s="1296"/>
      <c r="UGJ180" s="1296"/>
      <c r="UGK180" s="1296"/>
      <c r="UGL180" s="1296"/>
      <c r="UGM180" s="1296"/>
      <c r="UGN180" s="1296"/>
      <c r="UGO180" s="1296"/>
      <c r="UGP180" s="1296"/>
      <c r="UGQ180" s="1296"/>
      <c r="UGR180" s="1296"/>
      <c r="UGS180" s="1296"/>
      <c r="UGT180" s="1296"/>
      <c r="UGU180" s="1296"/>
      <c r="UGV180" s="1296"/>
      <c r="UGW180" s="1296"/>
      <c r="UGX180" s="1296"/>
      <c r="UGY180" s="1296"/>
      <c r="UGZ180" s="1296"/>
      <c r="UHA180" s="1296"/>
      <c r="UHB180" s="1296"/>
      <c r="UHC180" s="1296"/>
      <c r="UHD180" s="1296"/>
      <c r="UHE180" s="1296"/>
      <c r="UHF180" s="1296"/>
      <c r="UHG180" s="1296"/>
      <c r="UHH180" s="1296"/>
      <c r="UHI180" s="1296"/>
      <c r="UHJ180" s="1296"/>
      <c r="UHK180" s="1296"/>
      <c r="UHL180" s="1296"/>
      <c r="UHM180" s="1296"/>
      <c r="UHN180" s="1296"/>
      <c r="UHO180" s="1296"/>
      <c r="UHP180" s="1296"/>
      <c r="UHQ180" s="1296"/>
      <c r="UHR180" s="1296"/>
      <c r="UHS180" s="1296"/>
      <c r="UHT180" s="1296"/>
      <c r="UHU180" s="1296"/>
      <c r="UHV180" s="1296"/>
      <c r="UHW180" s="1296"/>
      <c r="UHX180" s="1296"/>
      <c r="UHY180" s="1296"/>
      <c r="UHZ180" s="1296"/>
      <c r="UIA180" s="1296"/>
      <c r="UIB180" s="1296"/>
      <c r="UIC180" s="1296"/>
      <c r="UID180" s="1296"/>
      <c r="UIE180" s="1296"/>
      <c r="UIF180" s="1296"/>
      <c r="UIG180" s="1296"/>
      <c r="UIH180" s="1296"/>
      <c r="UII180" s="1296"/>
      <c r="UIJ180" s="1296"/>
      <c r="UIK180" s="1296"/>
      <c r="UIL180" s="1296"/>
      <c r="UIM180" s="1296"/>
      <c r="UIN180" s="1296"/>
      <c r="UIO180" s="1296"/>
      <c r="UIP180" s="1296"/>
      <c r="UIQ180" s="1296"/>
      <c r="UIR180" s="1296"/>
      <c r="UIS180" s="1296"/>
      <c r="UIT180" s="1296"/>
      <c r="UIU180" s="1296"/>
      <c r="UIV180" s="1296"/>
      <c r="UIW180" s="1296"/>
      <c r="UIX180" s="1296"/>
      <c r="UIY180" s="1296"/>
      <c r="UIZ180" s="1296"/>
      <c r="UJA180" s="1296"/>
      <c r="UJB180" s="1296"/>
      <c r="UJC180" s="1296"/>
      <c r="UJD180" s="1296"/>
      <c r="UJE180" s="1296"/>
      <c r="UJF180" s="1296"/>
      <c r="UJG180" s="1296"/>
      <c r="UJH180" s="1296"/>
      <c r="UJI180" s="1296"/>
      <c r="UJJ180" s="1296"/>
      <c r="UJK180" s="1296"/>
      <c r="UJL180" s="1296"/>
      <c r="UJM180" s="1296"/>
      <c r="UJN180" s="1296"/>
      <c r="UJO180" s="1296"/>
      <c r="UJP180" s="1296"/>
      <c r="UJQ180" s="1296"/>
      <c r="UJR180" s="1296"/>
      <c r="UJS180" s="1296"/>
      <c r="UJT180" s="1296"/>
      <c r="UJU180" s="1296"/>
      <c r="UJV180" s="1296"/>
      <c r="UJW180" s="1296"/>
      <c r="UJX180" s="1296"/>
      <c r="UJY180" s="1296"/>
      <c r="UJZ180" s="1296"/>
      <c r="UKA180" s="1296"/>
      <c r="UKB180" s="1296"/>
      <c r="UKC180" s="1296"/>
      <c r="UKD180" s="1296"/>
      <c r="UKE180" s="1296"/>
      <c r="UKF180" s="1296"/>
      <c r="UKG180" s="1296"/>
      <c r="UKH180" s="1296"/>
      <c r="UKI180" s="1296"/>
      <c r="UKJ180" s="1296"/>
      <c r="UKK180" s="1296"/>
      <c r="UKL180" s="1296"/>
      <c r="UKM180" s="1296"/>
      <c r="UKN180" s="1296"/>
      <c r="UKO180" s="1296"/>
      <c r="UKP180" s="1296"/>
      <c r="UKQ180" s="1296"/>
      <c r="UKR180" s="1296"/>
      <c r="UKS180" s="1296"/>
      <c r="UKT180" s="1296"/>
      <c r="UKU180" s="1296"/>
      <c r="UKV180" s="1296"/>
      <c r="UKW180" s="1296"/>
      <c r="UKX180" s="1296"/>
      <c r="UKY180" s="1296"/>
      <c r="UKZ180" s="1296"/>
      <c r="ULA180" s="1296"/>
      <c r="ULB180" s="1296"/>
      <c r="ULC180" s="1296"/>
      <c r="ULD180" s="1296"/>
      <c r="ULE180" s="1296"/>
      <c r="ULF180" s="1296"/>
      <c r="ULG180" s="1296"/>
      <c r="ULH180" s="1296"/>
      <c r="ULI180" s="1296"/>
      <c r="ULJ180" s="1296"/>
      <c r="ULK180" s="1296"/>
      <c r="ULL180" s="1296"/>
      <c r="ULM180" s="1296"/>
      <c r="ULN180" s="1296"/>
      <c r="ULO180" s="1296"/>
      <c r="ULP180" s="1296"/>
      <c r="ULQ180" s="1296"/>
      <c r="ULR180" s="1296"/>
      <c r="ULS180" s="1296"/>
      <c r="ULT180" s="1296"/>
      <c r="ULU180" s="1296"/>
      <c r="ULV180" s="1296"/>
      <c r="ULW180" s="1296"/>
      <c r="ULX180" s="1296"/>
      <c r="ULY180" s="1296"/>
      <c r="ULZ180" s="1296"/>
      <c r="UMA180" s="1296"/>
      <c r="UMB180" s="1296"/>
      <c r="UMC180" s="1296"/>
      <c r="UMD180" s="1296"/>
      <c r="UME180" s="1296"/>
      <c r="UMF180" s="1296"/>
      <c r="UMG180" s="1296"/>
      <c r="UMH180" s="1296"/>
      <c r="UMI180" s="1296"/>
      <c r="UMJ180" s="1296"/>
      <c r="UMK180" s="1296"/>
      <c r="UML180" s="1296"/>
      <c r="UMM180" s="1296"/>
      <c r="UMN180" s="1296"/>
      <c r="UMO180" s="1296"/>
      <c r="UMP180" s="1296"/>
      <c r="UMQ180" s="1296"/>
      <c r="UMR180" s="1296"/>
      <c r="UMS180" s="1296"/>
      <c r="UMT180" s="1296"/>
      <c r="UMU180" s="1296"/>
      <c r="UMV180" s="1296"/>
      <c r="UMW180" s="1296"/>
      <c r="UMX180" s="1296"/>
      <c r="UMY180" s="1296"/>
      <c r="UMZ180" s="1296"/>
      <c r="UNA180" s="1296"/>
      <c r="UNB180" s="1296"/>
      <c r="UNC180" s="1296"/>
      <c r="UND180" s="1296"/>
      <c r="UNE180" s="1296"/>
      <c r="UNF180" s="1296"/>
      <c r="UNG180" s="1296"/>
      <c r="UNH180" s="1296"/>
      <c r="UNI180" s="1296"/>
      <c r="UNJ180" s="1296"/>
      <c r="UNK180" s="1296"/>
      <c r="UNL180" s="1296"/>
      <c r="UNM180" s="1296"/>
      <c r="UNN180" s="1296"/>
      <c r="UNO180" s="1296"/>
      <c r="UNP180" s="1296"/>
      <c r="UNQ180" s="1296"/>
      <c r="UNR180" s="1296"/>
      <c r="UNS180" s="1296"/>
      <c r="UNT180" s="1296"/>
      <c r="UNU180" s="1296"/>
      <c r="UNV180" s="1296"/>
      <c r="UNW180" s="1296"/>
      <c r="UNX180" s="1296"/>
      <c r="UNY180" s="1296"/>
      <c r="UNZ180" s="1296"/>
      <c r="UOA180" s="1296"/>
      <c r="UOB180" s="1296"/>
      <c r="UOC180" s="1296"/>
      <c r="UOD180" s="1296"/>
      <c r="UOE180" s="1296"/>
      <c r="UOF180" s="1296"/>
      <c r="UOG180" s="1296"/>
      <c r="UOH180" s="1296"/>
      <c r="UOI180" s="1296"/>
      <c r="UOJ180" s="1296"/>
      <c r="UOK180" s="1296"/>
      <c r="UOL180" s="1296"/>
      <c r="UOM180" s="1296"/>
      <c r="UON180" s="1296"/>
      <c r="UOO180" s="1296"/>
      <c r="UOP180" s="1296"/>
      <c r="UOQ180" s="1296"/>
      <c r="UOR180" s="1296"/>
      <c r="UOS180" s="1296"/>
      <c r="UOT180" s="1296"/>
      <c r="UOU180" s="1296"/>
      <c r="UOV180" s="1296"/>
      <c r="UOW180" s="1296"/>
      <c r="UOX180" s="1296"/>
      <c r="UOY180" s="1296"/>
      <c r="UOZ180" s="1296"/>
      <c r="UPA180" s="1296"/>
      <c r="UPB180" s="1296"/>
      <c r="UPC180" s="1296"/>
      <c r="UPD180" s="1296"/>
      <c r="UPE180" s="1296"/>
      <c r="UPF180" s="1296"/>
      <c r="UPG180" s="1296"/>
      <c r="UPH180" s="1296"/>
      <c r="UPI180" s="1296"/>
      <c r="UPJ180" s="1296"/>
      <c r="UPK180" s="1296"/>
      <c r="UPL180" s="1296"/>
      <c r="UPM180" s="1296"/>
      <c r="UPN180" s="1296"/>
      <c r="UPO180" s="1296"/>
      <c r="UPP180" s="1296"/>
      <c r="UPQ180" s="1296"/>
      <c r="UPR180" s="1296"/>
      <c r="UPS180" s="1296"/>
      <c r="UPT180" s="1296"/>
      <c r="UPU180" s="1296"/>
      <c r="UPV180" s="1296"/>
      <c r="UPW180" s="1296"/>
      <c r="UPX180" s="1296"/>
      <c r="UPY180" s="1296"/>
      <c r="UPZ180" s="1296"/>
      <c r="UQA180" s="1296"/>
      <c r="UQB180" s="1296"/>
      <c r="UQC180" s="1296"/>
      <c r="UQD180" s="1296"/>
      <c r="UQE180" s="1296"/>
      <c r="UQF180" s="1296"/>
      <c r="UQG180" s="1296"/>
      <c r="UQH180" s="1296"/>
      <c r="UQI180" s="1296"/>
      <c r="UQJ180" s="1296"/>
      <c r="UQK180" s="1296"/>
      <c r="UQL180" s="1296"/>
      <c r="UQM180" s="1296"/>
      <c r="UQN180" s="1296"/>
      <c r="UQO180" s="1296"/>
      <c r="UQP180" s="1296"/>
      <c r="UQQ180" s="1296"/>
      <c r="UQR180" s="1296"/>
      <c r="UQS180" s="1296"/>
      <c r="UQT180" s="1296"/>
      <c r="UQU180" s="1296"/>
      <c r="UQV180" s="1296"/>
      <c r="UQW180" s="1296"/>
      <c r="UQX180" s="1296"/>
      <c r="UQY180" s="1296"/>
      <c r="UQZ180" s="1296"/>
      <c r="URA180" s="1296"/>
      <c r="URB180" s="1296"/>
      <c r="URC180" s="1296"/>
      <c r="URD180" s="1296"/>
      <c r="URE180" s="1296"/>
      <c r="URF180" s="1296"/>
      <c r="URG180" s="1296"/>
      <c r="URH180" s="1296"/>
      <c r="URI180" s="1296"/>
      <c r="URJ180" s="1296"/>
      <c r="URK180" s="1296"/>
      <c r="URL180" s="1296"/>
      <c r="URM180" s="1296"/>
      <c r="URN180" s="1296"/>
      <c r="URO180" s="1296"/>
      <c r="URP180" s="1296"/>
      <c r="URQ180" s="1296"/>
      <c r="URR180" s="1296"/>
      <c r="URS180" s="1296"/>
      <c r="URT180" s="1296"/>
      <c r="URU180" s="1296"/>
      <c r="URV180" s="1296"/>
      <c r="URW180" s="1296"/>
      <c r="URX180" s="1296"/>
      <c r="URY180" s="1296"/>
      <c r="URZ180" s="1296"/>
      <c r="USA180" s="1296"/>
      <c r="USB180" s="1296"/>
      <c r="USC180" s="1296"/>
      <c r="USD180" s="1296"/>
      <c r="USE180" s="1296"/>
      <c r="USF180" s="1296"/>
      <c r="USG180" s="1296"/>
      <c r="USH180" s="1296"/>
      <c r="USI180" s="1296"/>
      <c r="USJ180" s="1296"/>
      <c r="USK180" s="1296"/>
      <c r="USL180" s="1296"/>
      <c r="USM180" s="1296"/>
      <c r="USN180" s="1296"/>
      <c r="USO180" s="1296"/>
      <c r="USP180" s="1296"/>
      <c r="USQ180" s="1296"/>
      <c r="USR180" s="1296"/>
      <c r="USS180" s="1296"/>
      <c r="UST180" s="1296"/>
      <c r="USU180" s="1296"/>
      <c r="USV180" s="1296"/>
      <c r="USW180" s="1296"/>
      <c r="USX180" s="1296"/>
      <c r="USY180" s="1296"/>
      <c r="USZ180" s="1296"/>
      <c r="UTA180" s="1296"/>
      <c r="UTB180" s="1296"/>
      <c r="UTC180" s="1296"/>
      <c r="UTD180" s="1296"/>
      <c r="UTE180" s="1296"/>
      <c r="UTF180" s="1296"/>
      <c r="UTG180" s="1296"/>
      <c r="UTH180" s="1296"/>
      <c r="UTI180" s="1296"/>
      <c r="UTJ180" s="1296"/>
      <c r="UTK180" s="1296"/>
      <c r="UTL180" s="1296"/>
      <c r="UTM180" s="1296"/>
      <c r="UTN180" s="1296"/>
      <c r="UTO180" s="1296"/>
      <c r="UTP180" s="1296"/>
      <c r="UTQ180" s="1296"/>
      <c r="UTR180" s="1296"/>
      <c r="UTS180" s="1296"/>
      <c r="UTT180" s="1296"/>
      <c r="UTU180" s="1296"/>
      <c r="UTV180" s="1296"/>
      <c r="UTW180" s="1296"/>
      <c r="UTX180" s="1296"/>
      <c r="UTY180" s="1296"/>
      <c r="UTZ180" s="1296"/>
      <c r="UUA180" s="1296"/>
      <c r="UUB180" s="1296"/>
      <c r="UUC180" s="1296"/>
      <c r="UUD180" s="1296"/>
      <c r="UUE180" s="1296"/>
      <c r="UUF180" s="1296"/>
      <c r="UUG180" s="1296"/>
      <c r="UUH180" s="1296"/>
      <c r="UUI180" s="1296"/>
      <c r="UUJ180" s="1296"/>
      <c r="UUK180" s="1296"/>
      <c r="UUL180" s="1296"/>
      <c r="UUM180" s="1296"/>
      <c r="UUN180" s="1296"/>
      <c r="UUO180" s="1296"/>
      <c r="UUP180" s="1296"/>
      <c r="UUQ180" s="1296"/>
      <c r="UUR180" s="1296"/>
      <c r="UUS180" s="1296"/>
      <c r="UUT180" s="1296"/>
      <c r="UUU180" s="1296"/>
      <c r="UUV180" s="1296"/>
      <c r="UUW180" s="1296"/>
      <c r="UUX180" s="1296"/>
      <c r="UUY180" s="1296"/>
      <c r="UUZ180" s="1296"/>
      <c r="UVA180" s="1296"/>
      <c r="UVB180" s="1296"/>
      <c r="UVC180" s="1296"/>
      <c r="UVD180" s="1296"/>
      <c r="UVE180" s="1296"/>
      <c r="UVF180" s="1296"/>
      <c r="UVG180" s="1296"/>
      <c r="UVH180" s="1296"/>
      <c r="UVI180" s="1296"/>
      <c r="UVJ180" s="1296"/>
      <c r="UVK180" s="1296"/>
      <c r="UVL180" s="1296"/>
      <c r="UVM180" s="1296"/>
      <c r="UVN180" s="1296"/>
      <c r="UVO180" s="1296"/>
      <c r="UVP180" s="1296"/>
      <c r="UVQ180" s="1296"/>
      <c r="UVR180" s="1296"/>
      <c r="UVS180" s="1296"/>
      <c r="UVT180" s="1296"/>
      <c r="UVU180" s="1296"/>
      <c r="UVV180" s="1296"/>
      <c r="UVW180" s="1296"/>
      <c r="UVX180" s="1296"/>
      <c r="UVY180" s="1296"/>
      <c r="UVZ180" s="1296"/>
      <c r="UWA180" s="1296"/>
      <c r="UWB180" s="1296"/>
      <c r="UWC180" s="1296"/>
      <c r="UWD180" s="1296"/>
      <c r="UWE180" s="1296"/>
      <c r="UWF180" s="1296"/>
      <c r="UWG180" s="1296"/>
      <c r="UWH180" s="1296"/>
      <c r="UWI180" s="1296"/>
      <c r="UWJ180" s="1296"/>
      <c r="UWK180" s="1296"/>
      <c r="UWL180" s="1296"/>
      <c r="UWM180" s="1296"/>
      <c r="UWN180" s="1296"/>
      <c r="UWO180" s="1296"/>
      <c r="UWP180" s="1296"/>
      <c r="UWQ180" s="1296"/>
      <c r="UWR180" s="1296"/>
      <c r="UWS180" s="1296"/>
      <c r="UWT180" s="1296"/>
      <c r="UWU180" s="1296"/>
      <c r="UWV180" s="1296"/>
      <c r="UWW180" s="1296"/>
      <c r="UWX180" s="1296"/>
      <c r="UWY180" s="1296"/>
      <c r="UWZ180" s="1296"/>
      <c r="UXA180" s="1296"/>
      <c r="UXB180" s="1296"/>
      <c r="UXC180" s="1296"/>
      <c r="UXD180" s="1296"/>
      <c r="UXE180" s="1296"/>
      <c r="UXF180" s="1296"/>
      <c r="UXG180" s="1296"/>
      <c r="UXH180" s="1296"/>
      <c r="UXI180" s="1296"/>
      <c r="UXJ180" s="1296"/>
      <c r="UXK180" s="1296"/>
      <c r="UXL180" s="1296"/>
      <c r="UXM180" s="1296"/>
      <c r="UXN180" s="1296"/>
      <c r="UXO180" s="1296"/>
      <c r="UXP180" s="1296"/>
      <c r="UXQ180" s="1296"/>
      <c r="UXR180" s="1296"/>
      <c r="UXS180" s="1296"/>
      <c r="UXT180" s="1296"/>
      <c r="UXU180" s="1296"/>
      <c r="UXV180" s="1296"/>
      <c r="UXW180" s="1296"/>
      <c r="UXX180" s="1296"/>
      <c r="UXY180" s="1296"/>
      <c r="UXZ180" s="1296"/>
      <c r="UYA180" s="1296"/>
      <c r="UYB180" s="1296"/>
      <c r="UYC180" s="1296"/>
      <c r="UYD180" s="1296"/>
      <c r="UYE180" s="1296"/>
      <c r="UYF180" s="1296"/>
      <c r="UYG180" s="1296"/>
      <c r="UYH180" s="1296"/>
      <c r="UYI180" s="1296"/>
      <c r="UYJ180" s="1296"/>
      <c r="UYK180" s="1296"/>
      <c r="UYL180" s="1296"/>
      <c r="UYM180" s="1296"/>
      <c r="UYN180" s="1296"/>
      <c r="UYO180" s="1296"/>
      <c r="UYP180" s="1296"/>
      <c r="UYQ180" s="1296"/>
      <c r="UYR180" s="1296"/>
      <c r="UYS180" s="1296"/>
      <c r="UYT180" s="1296"/>
      <c r="UYU180" s="1296"/>
      <c r="UYV180" s="1296"/>
      <c r="UYW180" s="1296"/>
      <c r="UYX180" s="1296"/>
      <c r="UYY180" s="1296"/>
      <c r="UYZ180" s="1296"/>
      <c r="UZA180" s="1296"/>
      <c r="UZB180" s="1296"/>
      <c r="UZC180" s="1296"/>
      <c r="UZD180" s="1296"/>
      <c r="UZE180" s="1296"/>
      <c r="UZF180" s="1296"/>
      <c r="UZG180" s="1296"/>
      <c r="UZH180" s="1296"/>
      <c r="UZI180" s="1296"/>
      <c r="UZJ180" s="1296"/>
      <c r="UZK180" s="1296"/>
      <c r="UZL180" s="1296"/>
      <c r="UZM180" s="1296"/>
      <c r="UZN180" s="1296"/>
      <c r="UZO180" s="1296"/>
      <c r="UZP180" s="1296"/>
      <c r="UZQ180" s="1296"/>
      <c r="UZR180" s="1296"/>
      <c r="UZS180" s="1296"/>
      <c r="UZT180" s="1296"/>
      <c r="UZU180" s="1296"/>
      <c r="UZV180" s="1296"/>
      <c r="UZW180" s="1296"/>
      <c r="UZX180" s="1296"/>
      <c r="UZY180" s="1296"/>
      <c r="UZZ180" s="1296"/>
      <c r="VAA180" s="1296"/>
      <c r="VAB180" s="1296"/>
      <c r="VAC180" s="1296"/>
      <c r="VAD180" s="1296"/>
      <c r="VAE180" s="1296"/>
      <c r="VAF180" s="1296"/>
      <c r="VAG180" s="1296"/>
      <c r="VAH180" s="1296"/>
      <c r="VAI180" s="1296"/>
      <c r="VAJ180" s="1296"/>
      <c r="VAK180" s="1296"/>
      <c r="VAL180" s="1296"/>
      <c r="VAM180" s="1296"/>
      <c r="VAN180" s="1296"/>
      <c r="VAO180" s="1296"/>
      <c r="VAP180" s="1296"/>
      <c r="VAQ180" s="1296"/>
      <c r="VAR180" s="1296"/>
      <c r="VAS180" s="1296"/>
      <c r="VAT180" s="1296"/>
      <c r="VAU180" s="1296"/>
      <c r="VAV180" s="1296"/>
      <c r="VAW180" s="1296"/>
      <c r="VAX180" s="1296"/>
      <c r="VAY180" s="1296"/>
      <c r="VAZ180" s="1296"/>
      <c r="VBA180" s="1296"/>
      <c r="VBB180" s="1296"/>
      <c r="VBC180" s="1296"/>
      <c r="VBD180" s="1296"/>
      <c r="VBE180" s="1296"/>
      <c r="VBF180" s="1296"/>
      <c r="VBG180" s="1296"/>
      <c r="VBH180" s="1296"/>
      <c r="VBI180" s="1296"/>
      <c r="VBJ180" s="1296"/>
      <c r="VBK180" s="1296"/>
      <c r="VBL180" s="1296"/>
      <c r="VBM180" s="1296"/>
      <c r="VBN180" s="1296"/>
      <c r="VBO180" s="1296"/>
      <c r="VBP180" s="1296"/>
      <c r="VBQ180" s="1296"/>
      <c r="VBR180" s="1296"/>
      <c r="VBS180" s="1296"/>
      <c r="VBT180" s="1296"/>
      <c r="VBU180" s="1296"/>
      <c r="VBV180" s="1296"/>
      <c r="VBW180" s="1296"/>
      <c r="VBX180" s="1296"/>
      <c r="VBY180" s="1296"/>
      <c r="VBZ180" s="1296"/>
      <c r="VCA180" s="1296"/>
      <c r="VCB180" s="1296"/>
      <c r="VCC180" s="1296"/>
      <c r="VCD180" s="1296"/>
      <c r="VCE180" s="1296"/>
      <c r="VCF180" s="1296"/>
      <c r="VCG180" s="1296"/>
      <c r="VCH180" s="1296"/>
      <c r="VCI180" s="1296"/>
      <c r="VCJ180" s="1296"/>
      <c r="VCK180" s="1296"/>
      <c r="VCL180" s="1296"/>
      <c r="VCM180" s="1296"/>
      <c r="VCN180" s="1296"/>
      <c r="VCO180" s="1296"/>
      <c r="VCP180" s="1296"/>
      <c r="VCQ180" s="1296"/>
      <c r="VCR180" s="1296"/>
      <c r="VCS180" s="1296"/>
      <c r="VCT180" s="1296"/>
      <c r="VCU180" s="1296"/>
      <c r="VCV180" s="1296"/>
      <c r="VCW180" s="1296"/>
      <c r="VCX180" s="1296"/>
      <c r="VCY180" s="1296"/>
      <c r="VCZ180" s="1296"/>
      <c r="VDA180" s="1296"/>
      <c r="VDB180" s="1296"/>
      <c r="VDC180" s="1296"/>
      <c r="VDD180" s="1296"/>
      <c r="VDE180" s="1296"/>
      <c r="VDF180" s="1296"/>
      <c r="VDG180" s="1296"/>
      <c r="VDH180" s="1296"/>
      <c r="VDI180" s="1296"/>
      <c r="VDJ180" s="1296"/>
      <c r="VDK180" s="1296"/>
      <c r="VDL180" s="1296"/>
      <c r="VDM180" s="1296"/>
      <c r="VDN180" s="1296"/>
      <c r="VDO180" s="1296"/>
      <c r="VDP180" s="1296"/>
      <c r="VDQ180" s="1296"/>
      <c r="VDR180" s="1296"/>
      <c r="VDS180" s="1296"/>
      <c r="VDT180" s="1296"/>
      <c r="VDU180" s="1296"/>
      <c r="VDV180" s="1296"/>
      <c r="VDW180" s="1296"/>
      <c r="VDX180" s="1296"/>
      <c r="VDY180" s="1296"/>
      <c r="VDZ180" s="1296"/>
      <c r="VEA180" s="1296"/>
      <c r="VEB180" s="1296"/>
      <c r="VEC180" s="1296"/>
      <c r="VED180" s="1296"/>
      <c r="VEE180" s="1296"/>
      <c r="VEF180" s="1296"/>
      <c r="VEG180" s="1296"/>
      <c r="VEH180" s="1296"/>
      <c r="VEI180" s="1296"/>
      <c r="VEJ180" s="1296"/>
      <c r="VEK180" s="1296"/>
      <c r="VEL180" s="1296"/>
      <c r="VEM180" s="1296"/>
      <c r="VEN180" s="1296"/>
      <c r="VEO180" s="1296"/>
      <c r="VEP180" s="1296"/>
      <c r="VEQ180" s="1296"/>
      <c r="VER180" s="1296"/>
      <c r="VES180" s="1296"/>
      <c r="VET180" s="1296"/>
      <c r="VEU180" s="1296"/>
      <c r="VEV180" s="1296"/>
      <c r="VEW180" s="1296"/>
      <c r="VEX180" s="1296"/>
      <c r="VEY180" s="1296"/>
      <c r="VEZ180" s="1296"/>
      <c r="VFA180" s="1296"/>
      <c r="VFB180" s="1296"/>
      <c r="VFC180" s="1296"/>
      <c r="VFD180" s="1296"/>
      <c r="VFE180" s="1296"/>
      <c r="VFF180" s="1296"/>
      <c r="VFG180" s="1296"/>
      <c r="VFH180" s="1296"/>
      <c r="VFI180" s="1296"/>
      <c r="VFJ180" s="1296"/>
      <c r="VFK180" s="1296"/>
      <c r="VFL180" s="1296"/>
      <c r="VFM180" s="1296"/>
      <c r="VFN180" s="1296"/>
      <c r="VFO180" s="1296"/>
      <c r="VFP180" s="1296"/>
      <c r="VFQ180" s="1296"/>
      <c r="VFR180" s="1296"/>
      <c r="VFS180" s="1296"/>
      <c r="VFT180" s="1296"/>
      <c r="VFU180" s="1296"/>
      <c r="VFV180" s="1296"/>
      <c r="VFW180" s="1296"/>
      <c r="VFX180" s="1296"/>
      <c r="VFY180" s="1296"/>
      <c r="VFZ180" s="1296"/>
      <c r="VGA180" s="1296"/>
      <c r="VGB180" s="1296"/>
      <c r="VGC180" s="1296"/>
      <c r="VGD180" s="1296"/>
      <c r="VGE180" s="1296"/>
      <c r="VGF180" s="1296"/>
      <c r="VGG180" s="1296"/>
      <c r="VGH180" s="1296"/>
      <c r="VGI180" s="1296"/>
      <c r="VGJ180" s="1296"/>
      <c r="VGK180" s="1296"/>
      <c r="VGL180" s="1296"/>
      <c r="VGM180" s="1296"/>
      <c r="VGN180" s="1296"/>
      <c r="VGO180" s="1296"/>
      <c r="VGP180" s="1296"/>
      <c r="VGQ180" s="1296"/>
      <c r="VGR180" s="1296"/>
      <c r="VGS180" s="1296"/>
      <c r="VGT180" s="1296"/>
      <c r="VGU180" s="1296"/>
      <c r="VGV180" s="1296"/>
      <c r="VGW180" s="1296"/>
      <c r="VGX180" s="1296"/>
      <c r="VGY180" s="1296"/>
      <c r="VGZ180" s="1296"/>
      <c r="VHA180" s="1296"/>
      <c r="VHB180" s="1296"/>
      <c r="VHC180" s="1296"/>
      <c r="VHD180" s="1296"/>
      <c r="VHE180" s="1296"/>
      <c r="VHF180" s="1296"/>
      <c r="VHG180" s="1296"/>
      <c r="VHH180" s="1296"/>
      <c r="VHI180" s="1296"/>
      <c r="VHJ180" s="1296"/>
      <c r="VHK180" s="1296"/>
      <c r="VHL180" s="1296"/>
      <c r="VHM180" s="1296"/>
      <c r="VHN180" s="1296"/>
      <c r="VHO180" s="1296"/>
      <c r="VHP180" s="1296"/>
      <c r="VHQ180" s="1296"/>
      <c r="VHR180" s="1296"/>
      <c r="VHS180" s="1296"/>
      <c r="VHT180" s="1296"/>
      <c r="VHU180" s="1296"/>
      <c r="VHV180" s="1296"/>
      <c r="VHW180" s="1296"/>
      <c r="VHX180" s="1296"/>
      <c r="VHY180" s="1296"/>
      <c r="VHZ180" s="1296"/>
      <c r="VIA180" s="1296"/>
      <c r="VIB180" s="1296"/>
      <c r="VIC180" s="1296"/>
      <c r="VID180" s="1296"/>
      <c r="VIE180" s="1296"/>
      <c r="VIF180" s="1296"/>
      <c r="VIG180" s="1296"/>
      <c r="VIH180" s="1296"/>
      <c r="VII180" s="1296"/>
      <c r="VIJ180" s="1296"/>
      <c r="VIK180" s="1296"/>
      <c r="VIL180" s="1296"/>
      <c r="VIM180" s="1296"/>
      <c r="VIN180" s="1296"/>
      <c r="VIO180" s="1296"/>
      <c r="VIP180" s="1296"/>
      <c r="VIQ180" s="1296"/>
      <c r="VIR180" s="1296"/>
      <c r="VIS180" s="1296"/>
      <c r="VIT180" s="1296"/>
      <c r="VIU180" s="1296"/>
      <c r="VIV180" s="1296"/>
      <c r="VIW180" s="1296"/>
      <c r="VIX180" s="1296"/>
      <c r="VIY180" s="1296"/>
      <c r="VIZ180" s="1296"/>
      <c r="VJA180" s="1296"/>
      <c r="VJB180" s="1296"/>
      <c r="VJC180" s="1296"/>
      <c r="VJD180" s="1296"/>
      <c r="VJE180" s="1296"/>
      <c r="VJF180" s="1296"/>
      <c r="VJG180" s="1296"/>
      <c r="VJH180" s="1296"/>
      <c r="VJI180" s="1296"/>
      <c r="VJJ180" s="1296"/>
      <c r="VJK180" s="1296"/>
      <c r="VJL180" s="1296"/>
      <c r="VJM180" s="1296"/>
      <c r="VJN180" s="1296"/>
      <c r="VJO180" s="1296"/>
      <c r="VJP180" s="1296"/>
      <c r="VJQ180" s="1296"/>
      <c r="VJR180" s="1296"/>
      <c r="VJS180" s="1296"/>
      <c r="VJT180" s="1296"/>
      <c r="VJU180" s="1296"/>
      <c r="VJV180" s="1296"/>
      <c r="VJW180" s="1296"/>
      <c r="VJX180" s="1296"/>
      <c r="VJY180" s="1296"/>
      <c r="VJZ180" s="1296"/>
      <c r="VKA180" s="1296"/>
      <c r="VKB180" s="1296"/>
      <c r="VKC180" s="1296"/>
      <c r="VKD180" s="1296"/>
      <c r="VKE180" s="1296"/>
      <c r="VKF180" s="1296"/>
      <c r="VKG180" s="1296"/>
      <c r="VKH180" s="1296"/>
      <c r="VKI180" s="1296"/>
      <c r="VKJ180" s="1296"/>
      <c r="VKK180" s="1296"/>
      <c r="VKL180" s="1296"/>
      <c r="VKM180" s="1296"/>
      <c r="VKN180" s="1296"/>
      <c r="VKO180" s="1296"/>
      <c r="VKP180" s="1296"/>
      <c r="VKQ180" s="1296"/>
      <c r="VKR180" s="1296"/>
      <c r="VKS180" s="1296"/>
      <c r="VKT180" s="1296"/>
      <c r="VKU180" s="1296"/>
      <c r="VKV180" s="1296"/>
      <c r="VKW180" s="1296"/>
      <c r="VKX180" s="1296"/>
      <c r="VKY180" s="1296"/>
      <c r="VKZ180" s="1296"/>
      <c r="VLA180" s="1296"/>
      <c r="VLB180" s="1296"/>
      <c r="VLC180" s="1296"/>
      <c r="VLD180" s="1296"/>
      <c r="VLE180" s="1296"/>
      <c r="VLF180" s="1296"/>
      <c r="VLG180" s="1296"/>
      <c r="VLH180" s="1296"/>
      <c r="VLI180" s="1296"/>
      <c r="VLJ180" s="1296"/>
      <c r="VLK180" s="1296"/>
      <c r="VLL180" s="1296"/>
      <c r="VLM180" s="1296"/>
      <c r="VLN180" s="1296"/>
      <c r="VLO180" s="1296"/>
      <c r="VLP180" s="1296"/>
      <c r="VLQ180" s="1296"/>
      <c r="VLR180" s="1296"/>
      <c r="VLS180" s="1296"/>
      <c r="VLT180" s="1296"/>
      <c r="VLU180" s="1296"/>
      <c r="VLV180" s="1296"/>
      <c r="VLW180" s="1296"/>
      <c r="VLX180" s="1296"/>
      <c r="VLY180" s="1296"/>
      <c r="VLZ180" s="1296"/>
      <c r="VMA180" s="1296"/>
      <c r="VMB180" s="1296"/>
      <c r="VMC180" s="1296"/>
      <c r="VMD180" s="1296"/>
      <c r="VME180" s="1296"/>
      <c r="VMF180" s="1296"/>
      <c r="VMG180" s="1296"/>
      <c r="VMH180" s="1296"/>
      <c r="VMI180" s="1296"/>
      <c r="VMJ180" s="1296"/>
      <c r="VMK180" s="1296"/>
      <c r="VML180" s="1296"/>
      <c r="VMM180" s="1296"/>
      <c r="VMN180" s="1296"/>
      <c r="VMO180" s="1296"/>
      <c r="VMP180" s="1296"/>
      <c r="VMQ180" s="1296"/>
      <c r="VMR180" s="1296"/>
      <c r="VMS180" s="1296"/>
      <c r="VMT180" s="1296"/>
      <c r="VMU180" s="1296"/>
      <c r="VMV180" s="1296"/>
      <c r="VMW180" s="1296"/>
      <c r="VMX180" s="1296"/>
      <c r="VMY180" s="1296"/>
      <c r="VMZ180" s="1296"/>
      <c r="VNA180" s="1296"/>
      <c r="VNB180" s="1296"/>
      <c r="VNC180" s="1296"/>
      <c r="VND180" s="1296"/>
      <c r="VNE180" s="1296"/>
      <c r="VNF180" s="1296"/>
      <c r="VNG180" s="1296"/>
      <c r="VNH180" s="1296"/>
      <c r="VNI180" s="1296"/>
      <c r="VNJ180" s="1296"/>
      <c r="VNK180" s="1296"/>
      <c r="VNL180" s="1296"/>
      <c r="VNM180" s="1296"/>
      <c r="VNN180" s="1296"/>
      <c r="VNO180" s="1296"/>
      <c r="VNP180" s="1296"/>
      <c r="VNQ180" s="1296"/>
      <c r="VNR180" s="1296"/>
      <c r="VNS180" s="1296"/>
      <c r="VNT180" s="1296"/>
      <c r="VNU180" s="1296"/>
      <c r="VNV180" s="1296"/>
      <c r="VNW180" s="1296"/>
      <c r="VNX180" s="1296"/>
      <c r="VNY180" s="1296"/>
      <c r="VNZ180" s="1296"/>
      <c r="VOA180" s="1296"/>
      <c r="VOB180" s="1296"/>
      <c r="VOC180" s="1296"/>
      <c r="VOD180" s="1296"/>
      <c r="VOE180" s="1296"/>
      <c r="VOF180" s="1296"/>
      <c r="VOG180" s="1296"/>
      <c r="VOH180" s="1296"/>
      <c r="VOI180" s="1296"/>
      <c r="VOJ180" s="1296"/>
      <c r="VOK180" s="1296"/>
      <c r="VOL180" s="1296"/>
      <c r="VOM180" s="1296"/>
      <c r="VON180" s="1296"/>
      <c r="VOO180" s="1296"/>
      <c r="VOP180" s="1296"/>
      <c r="VOQ180" s="1296"/>
      <c r="VOR180" s="1296"/>
      <c r="VOS180" s="1296"/>
      <c r="VOT180" s="1296"/>
      <c r="VOU180" s="1296"/>
      <c r="VOV180" s="1296"/>
      <c r="VOW180" s="1296"/>
      <c r="VOX180" s="1296"/>
      <c r="VOY180" s="1296"/>
      <c r="VOZ180" s="1296"/>
      <c r="VPA180" s="1296"/>
      <c r="VPB180" s="1296"/>
      <c r="VPC180" s="1296"/>
      <c r="VPD180" s="1296"/>
      <c r="VPE180" s="1296"/>
      <c r="VPF180" s="1296"/>
      <c r="VPG180" s="1296"/>
      <c r="VPH180" s="1296"/>
      <c r="VPI180" s="1296"/>
      <c r="VPJ180" s="1296"/>
      <c r="VPK180" s="1296"/>
      <c r="VPL180" s="1296"/>
      <c r="VPM180" s="1296"/>
      <c r="VPN180" s="1296"/>
      <c r="VPO180" s="1296"/>
      <c r="VPP180" s="1296"/>
      <c r="VPQ180" s="1296"/>
      <c r="VPR180" s="1296"/>
      <c r="VPS180" s="1296"/>
      <c r="VPT180" s="1296"/>
      <c r="VPU180" s="1296"/>
      <c r="VPV180" s="1296"/>
      <c r="VPW180" s="1296"/>
      <c r="VPX180" s="1296"/>
      <c r="VPY180" s="1296"/>
      <c r="VPZ180" s="1296"/>
      <c r="VQA180" s="1296"/>
      <c r="VQB180" s="1296"/>
      <c r="VQC180" s="1296"/>
      <c r="VQD180" s="1296"/>
      <c r="VQE180" s="1296"/>
      <c r="VQF180" s="1296"/>
      <c r="VQG180" s="1296"/>
      <c r="VQH180" s="1296"/>
      <c r="VQI180" s="1296"/>
      <c r="VQJ180" s="1296"/>
      <c r="VQK180" s="1296"/>
      <c r="VQL180" s="1296"/>
      <c r="VQM180" s="1296"/>
      <c r="VQN180" s="1296"/>
      <c r="VQO180" s="1296"/>
      <c r="VQP180" s="1296"/>
      <c r="VQQ180" s="1296"/>
      <c r="VQR180" s="1296"/>
      <c r="VQS180" s="1296"/>
      <c r="VQT180" s="1296"/>
      <c r="VQU180" s="1296"/>
      <c r="VQV180" s="1296"/>
      <c r="VQW180" s="1296"/>
      <c r="VQX180" s="1296"/>
      <c r="VQY180" s="1296"/>
      <c r="VQZ180" s="1296"/>
      <c r="VRA180" s="1296"/>
      <c r="VRB180" s="1296"/>
      <c r="VRC180" s="1296"/>
      <c r="VRD180" s="1296"/>
      <c r="VRE180" s="1296"/>
      <c r="VRF180" s="1296"/>
      <c r="VRG180" s="1296"/>
      <c r="VRH180" s="1296"/>
      <c r="VRI180" s="1296"/>
      <c r="VRJ180" s="1296"/>
      <c r="VRK180" s="1296"/>
      <c r="VRL180" s="1296"/>
      <c r="VRM180" s="1296"/>
      <c r="VRN180" s="1296"/>
      <c r="VRO180" s="1296"/>
      <c r="VRP180" s="1296"/>
      <c r="VRQ180" s="1296"/>
      <c r="VRR180" s="1296"/>
      <c r="VRS180" s="1296"/>
      <c r="VRT180" s="1296"/>
      <c r="VRU180" s="1296"/>
      <c r="VRV180" s="1296"/>
      <c r="VRW180" s="1296"/>
      <c r="VRX180" s="1296"/>
      <c r="VRY180" s="1296"/>
      <c r="VRZ180" s="1296"/>
      <c r="VSA180" s="1296"/>
      <c r="VSB180" s="1296"/>
      <c r="VSC180" s="1296"/>
      <c r="VSD180" s="1296"/>
      <c r="VSE180" s="1296"/>
      <c r="VSF180" s="1296"/>
      <c r="VSG180" s="1296"/>
      <c r="VSH180" s="1296"/>
      <c r="VSI180" s="1296"/>
      <c r="VSJ180" s="1296"/>
      <c r="VSK180" s="1296"/>
      <c r="VSL180" s="1296"/>
      <c r="VSM180" s="1296"/>
      <c r="VSN180" s="1296"/>
      <c r="VSO180" s="1296"/>
      <c r="VSP180" s="1296"/>
      <c r="VSQ180" s="1296"/>
      <c r="VSR180" s="1296"/>
      <c r="VSS180" s="1296"/>
      <c r="VST180" s="1296"/>
      <c r="VSU180" s="1296"/>
      <c r="VSV180" s="1296"/>
      <c r="VSW180" s="1296"/>
      <c r="VSX180" s="1296"/>
      <c r="VSY180" s="1296"/>
      <c r="VSZ180" s="1296"/>
      <c r="VTA180" s="1296"/>
      <c r="VTB180" s="1296"/>
      <c r="VTC180" s="1296"/>
      <c r="VTD180" s="1296"/>
      <c r="VTE180" s="1296"/>
      <c r="VTF180" s="1296"/>
      <c r="VTG180" s="1296"/>
      <c r="VTH180" s="1296"/>
      <c r="VTI180" s="1296"/>
      <c r="VTJ180" s="1296"/>
      <c r="VTK180" s="1296"/>
      <c r="VTL180" s="1296"/>
      <c r="VTM180" s="1296"/>
      <c r="VTN180" s="1296"/>
      <c r="VTO180" s="1296"/>
      <c r="VTP180" s="1296"/>
      <c r="VTQ180" s="1296"/>
      <c r="VTR180" s="1296"/>
      <c r="VTS180" s="1296"/>
      <c r="VTT180" s="1296"/>
      <c r="VTU180" s="1296"/>
      <c r="VTV180" s="1296"/>
      <c r="VTW180" s="1296"/>
      <c r="VTX180" s="1296"/>
      <c r="VTY180" s="1296"/>
      <c r="VTZ180" s="1296"/>
      <c r="VUA180" s="1296"/>
      <c r="VUB180" s="1296"/>
      <c r="VUC180" s="1296"/>
      <c r="VUD180" s="1296"/>
      <c r="VUE180" s="1296"/>
      <c r="VUF180" s="1296"/>
      <c r="VUG180" s="1296"/>
      <c r="VUH180" s="1296"/>
      <c r="VUI180" s="1296"/>
      <c r="VUJ180" s="1296"/>
      <c r="VUK180" s="1296"/>
      <c r="VUL180" s="1296"/>
      <c r="VUM180" s="1296"/>
      <c r="VUN180" s="1296"/>
      <c r="VUO180" s="1296"/>
      <c r="VUP180" s="1296"/>
      <c r="VUQ180" s="1296"/>
      <c r="VUR180" s="1296"/>
      <c r="VUS180" s="1296"/>
      <c r="VUT180" s="1296"/>
      <c r="VUU180" s="1296"/>
      <c r="VUV180" s="1296"/>
      <c r="VUW180" s="1296"/>
      <c r="VUX180" s="1296"/>
      <c r="VUY180" s="1296"/>
      <c r="VUZ180" s="1296"/>
      <c r="VVA180" s="1296"/>
      <c r="VVB180" s="1296"/>
      <c r="VVC180" s="1296"/>
      <c r="VVD180" s="1296"/>
      <c r="VVE180" s="1296"/>
      <c r="VVF180" s="1296"/>
      <c r="VVG180" s="1296"/>
      <c r="VVH180" s="1296"/>
      <c r="VVI180" s="1296"/>
      <c r="VVJ180" s="1296"/>
      <c r="VVK180" s="1296"/>
      <c r="VVL180" s="1296"/>
      <c r="VVM180" s="1296"/>
      <c r="VVN180" s="1296"/>
      <c r="VVO180" s="1296"/>
      <c r="VVP180" s="1296"/>
      <c r="VVQ180" s="1296"/>
      <c r="VVR180" s="1296"/>
      <c r="VVS180" s="1296"/>
      <c r="VVT180" s="1296"/>
      <c r="VVU180" s="1296"/>
      <c r="VVV180" s="1296"/>
      <c r="VVW180" s="1296"/>
      <c r="VVX180" s="1296"/>
      <c r="VVY180" s="1296"/>
      <c r="VVZ180" s="1296"/>
      <c r="VWA180" s="1296"/>
      <c r="VWB180" s="1296"/>
      <c r="VWC180" s="1296"/>
      <c r="VWD180" s="1296"/>
      <c r="VWE180" s="1296"/>
      <c r="VWF180" s="1296"/>
      <c r="VWG180" s="1296"/>
      <c r="VWH180" s="1296"/>
      <c r="VWI180" s="1296"/>
      <c r="VWJ180" s="1296"/>
      <c r="VWK180" s="1296"/>
      <c r="VWL180" s="1296"/>
      <c r="VWM180" s="1296"/>
      <c r="VWN180" s="1296"/>
      <c r="VWO180" s="1296"/>
      <c r="VWP180" s="1296"/>
      <c r="VWQ180" s="1296"/>
      <c r="VWR180" s="1296"/>
      <c r="VWS180" s="1296"/>
      <c r="VWT180" s="1296"/>
      <c r="VWU180" s="1296"/>
      <c r="VWV180" s="1296"/>
      <c r="VWW180" s="1296"/>
      <c r="VWX180" s="1296"/>
      <c r="VWY180" s="1296"/>
      <c r="VWZ180" s="1296"/>
      <c r="VXA180" s="1296"/>
      <c r="VXB180" s="1296"/>
      <c r="VXC180" s="1296"/>
      <c r="VXD180" s="1296"/>
      <c r="VXE180" s="1296"/>
      <c r="VXF180" s="1296"/>
      <c r="VXG180" s="1296"/>
      <c r="VXH180" s="1296"/>
      <c r="VXI180" s="1296"/>
      <c r="VXJ180" s="1296"/>
      <c r="VXK180" s="1296"/>
      <c r="VXL180" s="1296"/>
      <c r="VXM180" s="1296"/>
      <c r="VXN180" s="1296"/>
      <c r="VXO180" s="1296"/>
      <c r="VXP180" s="1296"/>
      <c r="VXQ180" s="1296"/>
      <c r="VXR180" s="1296"/>
      <c r="VXS180" s="1296"/>
      <c r="VXT180" s="1296"/>
      <c r="VXU180" s="1296"/>
      <c r="VXV180" s="1296"/>
      <c r="VXW180" s="1296"/>
      <c r="VXX180" s="1296"/>
      <c r="VXY180" s="1296"/>
      <c r="VXZ180" s="1296"/>
      <c r="VYA180" s="1296"/>
      <c r="VYB180" s="1296"/>
      <c r="VYC180" s="1296"/>
      <c r="VYD180" s="1296"/>
      <c r="VYE180" s="1296"/>
      <c r="VYF180" s="1296"/>
      <c r="VYG180" s="1296"/>
      <c r="VYH180" s="1296"/>
      <c r="VYI180" s="1296"/>
      <c r="VYJ180" s="1296"/>
      <c r="VYK180" s="1296"/>
      <c r="VYL180" s="1296"/>
      <c r="VYM180" s="1296"/>
      <c r="VYN180" s="1296"/>
      <c r="VYO180" s="1296"/>
      <c r="VYP180" s="1296"/>
      <c r="VYQ180" s="1296"/>
      <c r="VYR180" s="1296"/>
      <c r="VYS180" s="1296"/>
      <c r="VYT180" s="1296"/>
      <c r="VYU180" s="1296"/>
      <c r="VYV180" s="1296"/>
      <c r="VYW180" s="1296"/>
      <c r="VYX180" s="1296"/>
      <c r="VYY180" s="1296"/>
      <c r="VYZ180" s="1296"/>
      <c r="VZA180" s="1296"/>
      <c r="VZB180" s="1296"/>
      <c r="VZC180" s="1296"/>
      <c r="VZD180" s="1296"/>
      <c r="VZE180" s="1296"/>
      <c r="VZF180" s="1296"/>
      <c r="VZG180" s="1296"/>
      <c r="VZH180" s="1296"/>
      <c r="VZI180" s="1296"/>
      <c r="VZJ180" s="1296"/>
      <c r="VZK180" s="1296"/>
      <c r="VZL180" s="1296"/>
      <c r="VZM180" s="1296"/>
      <c r="VZN180" s="1296"/>
      <c r="VZO180" s="1296"/>
      <c r="VZP180" s="1296"/>
      <c r="VZQ180" s="1296"/>
      <c r="VZR180" s="1296"/>
      <c r="VZS180" s="1296"/>
      <c r="VZT180" s="1296"/>
      <c r="VZU180" s="1296"/>
      <c r="VZV180" s="1296"/>
      <c r="VZW180" s="1296"/>
      <c r="VZX180" s="1296"/>
      <c r="VZY180" s="1296"/>
      <c r="VZZ180" s="1296"/>
      <c r="WAA180" s="1296"/>
      <c r="WAB180" s="1296"/>
      <c r="WAC180" s="1296"/>
      <c r="WAD180" s="1296"/>
      <c r="WAE180" s="1296"/>
      <c r="WAF180" s="1296"/>
      <c r="WAG180" s="1296"/>
      <c r="WAH180" s="1296"/>
      <c r="WAI180" s="1296"/>
      <c r="WAJ180" s="1296"/>
      <c r="WAK180" s="1296"/>
      <c r="WAL180" s="1296"/>
      <c r="WAM180" s="1296"/>
      <c r="WAN180" s="1296"/>
      <c r="WAO180" s="1296"/>
      <c r="WAP180" s="1296"/>
      <c r="WAQ180" s="1296"/>
      <c r="WAR180" s="1296"/>
      <c r="WAS180" s="1296"/>
      <c r="WAT180" s="1296"/>
      <c r="WAU180" s="1296"/>
      <c r="WAV180" s="1296"/>
      <c r="WAW180" s="1296"/>
      <c r="WAX180" s="1296"/>
      <c r="WAY180" s="1296"/>
      <c r="WAZ180" s="1296"/>
      <c r="WBA180" s="1296"/>
      <c r="WBB180" s="1296"/>
      <c r="WBC180" s="1296"/>
      <c r="WBD180" s="1296"/>
      <c r="WBE180" s="1296"/>
      <c r="WBF180" s="1296"/>
      <c r="WBG180" s="1296"/>
      <c r="WBH180" s="1296"/>
      <c r="WBI180" s="1296"/>
      <c r="WBJ180" s="1296"/>
      <c r="WBK180" s="1296"/>
      <c r="WBL180" s="1296"/>
      <c r="WBM180" s="1296"/>
      <c r="WBN180" s="1296"/>
      <c r="WBO180" s="1296"/>
      <c r="WBP180" s="1296"/>
      <c r="WBQ180" s="1296"/>
      <c r="WBR180" s="1296"/>
      <c r="WBS180" s="1296"/>
      <c r="WBT180" s="1296"/>
      <c r="WBU180" s="1296"/>
      <c r="WBV180" s="1296"/>
      <c r="WBW180" s="1296"/>
      <c r="WBX180" s="1296"/>
      <c r="WBY180" s="1296"/>
      <c r="WBZ180" s="1296"/>
      <c r="WCA180" s="1296"/>
      <c r="WCB180" s="1296"/>
      <c r="WCC180" s="1296"/>
      <c r="WCD180" s="1296"/>
      <c r="WCE180" s="1296"/>
      <c r="WCF180" s="1296"/>
      <c r="WCG180" s="1296"/>
      <c r="WCH180" s="1296"/>
      <c r="WCI180" s="1296"/>
      <c r="WCJ180" s="1296"/>
      <c r="WCK180" s="1296"/>
      <c r="WCL180" s="1296"/>
      <c r="WCM180" s="1296"/>
      <c r="WCN180" s="1296"/>
      <c r="WCO180" s="1296"/>
      <c r="WCP180" s="1296"/>
      <c r="WCQ180" s="1296"/>
      <c r="WCR180" s="1296"/>
      <c r="WCS180" s="1296"/>
      <c r="WCT180" s="1296"/>
      <c r="WCU180" s="1296"/>
      <c r="WCV180" s="1296"/>
      <c r="WCW180" s="1296"/>
      <c r="WCX180" s="1296"/>
      <c r="WCY180" s="1296"/>
      <c r="WCZ180" s="1296"/>
      <c r="WDA180" s="1296"/>
      <c r="WDB180" s="1296"/>
      <c r="WDC180" s="1296"/>
      <c r="WDD180" s="1296"/>
      <c r="WDE180" s="1296"/>
      <c r="WDF180" s="1296"/>
      <c r="WDG180" s="1296"/>
      <c r="WDH180" s="1296"/>
      <c r="WDI180" s="1296"/>
      <c r="WDJ180" s="1296"/>
      <c r="WDK180" s="1296"/>
      <c r="WDL180" s="1296"/>
      <c r="WDM180" s="1296"/>
      <c r="WDN180" s="1296"/>
      <c r="WDO180" s="1296"/>
      <c r="WDP180" s="1296"/>
      <c r="WDQ180" s="1296"/>
      <c r="WDR180" s="1296"/>
      <c r="WDS180" s="1296"/>
      <c r="WDT180" s="1296"/>
      <c r="WDU180" s="1296"/>
      <c r="WDV180" s="1296"/>
      <c r="WDW180" s="1296"/>
      <c r="WDX180" s="1296"/>
      <c r="WDY180" s="1296"/>
      <c r="WDZ180" s="1296"/>
      <c r="WEA180" s="1296"/>
      <c r="WEB180" s="1296"/>
      <c r="WEC180" s="1296"/>
      <c r="WED180" s="1296"/>
      <c r="WEE180" s="1296"/>
      <c r="WEF180" s="1296"/>
      <c r="WEG180" s="1296"/>
      <c r="WEH180" s="1296"/>
      <c r="WEI180" s="1296"/>
      <c r="WEJ180" s="1296"/>
      <c r="WEK180" s="1296"/>
      <c r="WEL180" s="1296"/>
      <c r="WEM180" s="1296"/>
      <c r="WEN180" s="1296"/>
      <c r="WEO180" s="1296"/>
      <c r="WEP180" s="1296"/>
      <c r="WEQ180" s="1296"/>
      <c r="WER180" s="1296"/>
      <c r="WES180" s="1296"/>
      <c r="WET180" s="1296"/>
      <c r="WEU180" s="1296"/>
      <c r="WEV180" s="1296"/>
      <c r="WEW180" s="1296"/>
      <c r="WEX180" s="1296"/>
      <c r="WEY180" s="1296"/>
      <c r="WEZ180" s="1296"/>
      <c r="WFA180" s="1296"/>
      <c r="WFB180" s="1296"/>
      <c r="WFC180" s="1296"/>
      <c r="WFD180" s="1296"/>
      <c r="WFE180" s="1296"/>
      <c r="WFF180" s="1296"/>
      <c r="WFG180" s="1296"/>
      <c r="WFH180" s="1296"/>
      <c r="WFI180" s="1296"/>
      <c r="WFJ180" s="1296"/>
      <c r="WFK180" s="1296"/>
      <c r="WFL180" s="1296"/>
      <c r="WFM180" s="1296"/>
      <c r="WFN180" s="1296"/>
      <c r="WFO180" s="1296"/>
      <c r="WFP180" s="1296"/>
      <c r="WFQ180" s="1296"/>
      <c r="WFR180" s="1296"/>
      <c r="WFS180" s="1296"/>
      <c r="WFT180" s="1296"/>
      <c r="WFU180" s="1296"/>
      <c r="WFV180" s="1296"/>
      <c r="WFW180" s="1296"/>
      <c r="WFX180" s="1296"/>
      <c r="WFY180" s="1296"/>
      <c r="WFZ180" s="1296"/>
      <c r="WGA180" s="1296"/>
      <c r="WGB180" s="1296"/>
      <c r="WGC180" s="1296"/>
      <c r="WGD180" s="1296"/>
      <c r="WGE180" s="1296"/>
      <c r="WGF180" s="1296"/>
      <c r="WGG180" s="1296"/>
      <c r="WGH180" s="1296"/>
      <c r="WGI180" s="1296"/>
      <c r="WGJ180" s="1296"/>
      <c r="WGK180" s="1296"/>
      <c r="WGL180" s="1296"/>
      <c r="WGM180" s="1296"/>
      <c r="WGN180" s="1296"/>
      <c r="WGO180" s="1296"/>
      <c r="WGP180" s="1296"/>
      <c r="WGQ180" s="1296"/>
      <c r="WGR180" s="1296"/>
      <c r="WGS180" s="1296"/>
      <c r="WGT180" s="1296"/>
      <c r="WGU180" s="1296"/>
      <c r="WGV180" s="1296"/>
      <c r="WGW180" s="1296"/>
      <c r="WGX180" s="1296"/>
      <c r="WGY180" s="1296"/>
      <c r="WGZ180" s="1296"/>
      <c r="WHA180" s="1296"/>
      <c r="WHB180" s="1296"/>
      <c r="WHC180" s="1296"/>
      <c r="WHD180" s="1296"/>
      <c r="WHE180" s="1296"/>
      <c r="WHF180" s="1296"/>
      <c r="WHG180" s="1296"/>
      <c r="WHH180" s="1296"/>
      <c r="WHI180" s="1296"/>
      <c r="WHJ180" s="1296"/>
      <c r="WHK180" s="1296"/>
      <c r="WHL180" s="1296"/>
      <c r="WHM180" s="1296"/>
      <c r="WHN180" s="1296"/>
      <c r="WHO180" s="1296"/>
      <c r="WHP180" s="1296"/>
      <c r="WHQ180" s="1296"/>
      <c r="WHR180" s="1296"/>
      <c r="WHS180" s="1296"/>
      <c r="WHT180" s="1296"/>
      <c r="WHU180" s="1296"/>
      <c r="WHV180" s="1296"/>
      <c r="WHW180" s="1296"/>
      <c r="WHX180" s="1296"/>
      <c r="WHY180" s="1296"/>
      <c r="WHZ180" s="1296"/>
      <c r="WIA180" s="1296"/>
      <c r="WIB180" s="1296"/>
      <c r="WIC180" s="1296"/>
      <c r="WID180" s="1296"/>
      <c r="WIE180" s="1296"/>
      <c r="WIF180" s="1296"/>
      <c r="WIG180" s="1296"/>
      <c r="WIH180" s="1296"/>
      <c r="WII180" s="1296"/>
      <c r="WIJ180" s="1296"/>
      <c r="WIK180" s="1296"/>
      <c r="WIL180" s="1296"/>
      <c r="WIM180" s="1296"/>
      <c r="WIN180" s="1296"/>
      <c r="WIO180" s="1296"/>
      <c r="WIP180" s="1296"/>
      <c r="WIQ180" s="1296"/>
      <c r="WIR180" s="1296"/>
      <c r="WIS180" s="1296"/>
      <c r="WIT180" s="1296"/>
      <c r="WIU180" s="1296"/>
      <c r="WIV180" s="1296"/>
      <c r="WIW180" s="1296"/>
      <c r="WIX180" s="1296"/>
      <c r="WIY180" s="1296"/>
      <c r="WIZ180" s="1296"/>
      <c r="WJA180" s="1296"/>
      <c r="WJB180" s="1296"/>
      <c r="WJC180" s="1296"/>
      <c r="WJD180" s="1296"/>
      <c r="WJE180" s="1296"/>
      <c r="WJF180" s="1296"/>
      <c r="WJG180" s="1296"/>
      <c r="WJH180" s="1296"/>
      <c r="WJI180" s="1296"/>
      <c r="WJJ180" s="1296"/>
      <c r="WJK180" s="1296"/>
      <c r="WJL180" s="1296"/>
      <c r="WJM180" s="1296"/>
      <c r="WJN180" s="1296"/>
      <c r="WJO180" s="1296"/>
      <c r="WJP180" s="1296"/>
      <c r="WJQ180" s="1296"/>
      <c r="WJR180" s="1296"/>
      <c r="WJS180" s="1296"/>
      <c r="WJT180" s="1296"/>
      <c r="WJU180" s="1296"/>
      <c r="WJV180" s="1296"/>
      <c r="WJW180" s="1296"/>
      <c r="WJX180" s="1296"/>
      <c r="WJY180" s="1296"/>
      <c r="WJZ180" s="1296"/>
      <c r="WKA180" s="1296"/>
      <c r="WKB180" s="1296"/>
      <c r="WKC180" s="1296"/>
      <c r="WKD180" s="1296"/>
      <c r="WKE180" s="1296"/>
      <c r="WKF180" s="1296"/>
      <c r="WKG180" s="1296"/>
      <c r="WKH180" s="1296"/>
      <c r="WKI180" s="1296"/>
      <c r="WKJ180" s="1296"/>
      <c r="WKK180" s="1296"/>
      <c r="WKL180" s="1296"/>
      <c r="WKM180" s="1296"/>
      <c r="WKN180" s="1296"/>
      <c r="WKO180" s="1296"/>
      <c r="WKP180" s="1296"/>
      <c r="WKQ180" s="1296"/>
      <c r="WKR180" s="1296"/>
      <c r="WKS180" s="1296"/>
      <c r="WKT180" s="1296"/>
      <c r="WKU180" s="1296"/>
      <c r="WKV180" s="1296"/>
      <c r="WKW180" s="1296"/>
      <c r="WKX180" s="1296"/>
      <c r="WKY180" s="1296"/>
      <c r="WKZ180" s="1296"/>
      <c r="WLA180" s="1296"/>
      <c r="WLB180" s="1296"/>
      <c r="WLC180" s="1296"/>
      <c r="WLD180" s="1296"/>
      <c r="WLE180" s="1296"/>
      <c r="WLF180" s="1296"/>
      <c r="WLG180" s="1296"/>
      <c r="WLH180" s="1296"/>
      <c r="WLI180" s="1296"/>
      <c r="WLJ180" s="1296"/>
      <c r="WLK180" s="1296"/>
      <c r="WLL180" s="1296"/>
      <c r="WLM180" s="1296"/>
      <c r="WLN180" s="1296"/>
      <c r="WLO180" s="1296"/>
      <c r="WLP180" s="1296"/>
      <c r="WLQ180" s="1296"/>
      <c r="WLR180" s="1296"/>
      <c r="WLS180" s="1296"/>
      <c r="WLT180" s="1296"/>
      <c r="WLU180" s="1296"/>
      <c r="WLV180" s="1296"/>
      <c r="WLW180" s="1296"/>
      <c r="WLX180" s="1296"/>
      <c r="WLY180" s="1296"/>
      <c r="WLZ180" s="1296"/>
      <c r="WMA180" s="1296"/>
      <c r="WMB180" s="1296"/>
      <c r="WMC180" s="1296"/>
      <c r="WMD180" s="1296"/>
      <c r="WME180" s="1296"/>
      <c r="WMF180" s="1296"/>
      <c r="WMG180" s="1296"/>
      <c r="WMH180" s="1296"/>
      <c r="WMI180" s="1296"/>
      <c r="WMJ180" s="1296"/>
      <c r="WMK180" s="1296"/>
      <c r="WML180" s="1296"/>
      <c r="WMM180" s="1296"/>
      <c r="WMN180" s="1296"/>
      <c r="WMO180" s="1296"/>
      <c r="WMP180" s="1296"/>
      <c r="WMQ180" s="1296"/>
      <c r="WMR180" s="1296"/>
      <c r="WMS180" s="1296"/>
      <c r="WMT180" s="1296"/>
      <c r="WMU180" s="1296"/>
      <c r="WMV180" s="1296"/>
      <c r="WMW180" s="1296"/>
      <c r="WMX180" s="1296"/>
      <c r="WMY180" s="1296"/>
      <c r="WMZ180" s="1296"/>
      <c r="WNA180" s="1296"/>
      <c r="WNB180" s="1296"/>
      <c r="WNC180" s="1296"/>
      <c r="WND180" s="1296"/>
      <c r="WNE180" s="1296"/>
      <c r="WNF180" s="1296"/>
      <c r="WNG180" s="1296"/>
      <c r="WNH180" s="1296"/>
      <c r="WNI180" s="1296"/>
      <c r="WNJ180" s="1296"/>
      <c r="WNK180" s="1296"/>
      <c r="WNL180" s="1296"/>
      <c r="WNM180" s="1296"/>
      <c r="WNN180" s="1296"/>
      <c r="WNO180" s="1296"/>
      <c r="WNP180" s="1296"/>
      <c r="WNQ180" s="1296"/>
      <c r="WNR180" s="1296"/>
      <c r="WNS180" s="1296"/>
      <c r="WNT180" s="1296"/>
      <c r="WNU180" s="1296"/>
      <c r="WNV180" s="1296"/>
      <c r="WNW180" s="1296"/>
      <c r="WNX180" s="1296"/>
      <c r="WNY180" s="1296"/>
      <c r="WNZ180" s="1296"/>
      <c r="WOA180" s="1296"/>
      <c r="WOB180" s="1296"/>
      <c r="WOC180" s="1296"/>
      <c r="WOD180" s="1296"/>
      <c r="WOE180" s="1296"/>
      <c r="WOF180" s="1296"/>
      <c r="WOG180" s="1296"/>
      <c r="WOH180" s="1296"/>
      <c r="WOI180" s="1296"/>
      <c r="WOJ180" s="1296"/>
      <c r="WOK180" s="1296"/>
      <c r="WOL180" s="1296"/>
      <c r="WOM180" s="1296"/>
      <c r="WON180" s="1296"/>
      <c r="WOO180" s="1296"/>
      <c r="WOP180" s="1296"/>
      <c r="WOQ180" s="1296"/>
      <c r="WOR180" s="1296"/>
      <c r="WOS180" s="1296"/>
      <c r="WOT180" s="1296"/>
      <c r="WOU180" s="1296"/>
      <c r="WOV180" s="1296"/>
      <c r="WOW180" s="1296"/>
      <c r="WOX180" s="1296"/>
      <c r="WOY180" s="1296"/>
      <c r="WOZ180" s="1296"/>
      <c r="WPA180" s="1296"/>
      <c r="WPB180" s="1296"/>
      <c r="WPC180" s="1296"/>
      <c r="WPD180" s="1296"/>
      <c r="WPE180" s="1296"/>
      <c r="WPF180" s="1296"/>
      <c r="WPG180" s="1296"/>
      <c r="WPH180" s="1296"/>
      <c r="WPI180" s="1296"/>
      <c r="WPJ180" s="1296"/>
      <c r="WPK180" s="1296"/>
      <c r="WPL180" s="1296"/>
      <c r="WPM180" s="1296"/>
      <c r="WPN180" s="1296"/>
      <c r="WPO180" s="1296"/>
      <c r="WPP180" s="1296"/>
      <c r="WPQ180" s="1296"/>
      <c r="WPR180" s="1296"/>
      <c r="WPS180" s="1296"/>
      <c r="WPT180" s="1296"/>
      <c r="WPU180" s="1296"/>
      <c r="WPV180" s="1296"/>
      <c r="WPW180" s="1296"/>
      <c r="WPX180" s="1296"/>
      <c r="WPY180" s="1296"/>
      <c r="WPZ180" s="1296"/>
      <c r="WQA180" s="1296"/>
      <c r="WQB180" s="1296"/>
      <c r="WQC180" s="1296"/>
      <c r="WQD180" s="1296"/>
      <c r="WQE180" s="1296"/>
      <c r="WQF180" s="1296"/>
      <c r="WQG180" s="1296"/>
      <c r="WQH180" s="1296"/>
      <c r="WQI180" s="1296"/>
      <c r="WQJ180" s="1296"/>
      <c r="WQK180" s="1296"/>
      <c r="WQL180" s="1296"/>
      <c r="WQM180" s="1296"/>
      <c r="WQN180" s="1296"/>
      <c r="WQO180" s="1296"/>
      <c r="WQP180" s="1296"/>
      <c r="WQQ180" s="1296"/>
      <c r="WQR180" s="1296"/>
      <c r="WQS180" s="1296"/>
      <c r="WQT180" s="1296"/>
      <c r="WQU180" s="1296"/>
      <c r="WQV180" s="1296"/>
      <c r="WQW180" s="1296"/>
      <c r="WQX180" s="1296"/>
      <c r="WQY180" s="1296"/>
      <c r="WQZ180" s="1296"/>
      <c r="WRA180" s="1296"/>
      <c r="WRB180" s="1296"/>
      <c r="WRC180" s="1296"/>
      <c r="WRD180" s="1296"/>
      <c r="WRE180" s="1296"/>
      <c r="WRF180" s="1296"/>
      <c r="WRG180" s="1296"/>
      <c r="WRH180" s="1296"/>
      <c r="WRI180" s="1296"/>
      <c r="WRJ180" s="1296"/>
      <c r="WRK180" s="1296"/>
      <c r="WRL180" s="1296"/>
      <c r="WRM180" s="1296"/>
      <c r="WRN180" s="1296"/>
      <c r="WRO180" s="1296"/>
      <c r="WRP180" s="1296"/>
      <c r="WRQ180" s="1296"/>
      <c r="WRR180" s="1296"/>
      <c r="WRS180" s="1296"/>
      <c r="WRT180" s="1296"/>
      <c r="WRU180" s="1296"/>
      <c r="WRV180" s="1296"/>
      <c r="WRW180" s="1296"/>
      <c r="WRX180" s="1296"/>
      <c r="WRY180" s="1296"/>
      <c r="WRZ180" s="1296"/>
      <c r="WSA180" s="1296"/>
      <c r="WSB180" s="1296"/>
      <c r="WSC180" s="1296"/>
      <c r="WSD180" s="1296"/>
      <c r="WSE180" s="1296"/>
      <c r="WSF180" s="1296"/>
      <c r="WSG180" s="1296"/>
      <c r="WSH180" s="1296"/>
      <c r="WSI180" s="1296"/>
      <c r="WSJ180" s="1296"/>
      <c r="WSK180" s="1296"/>
      <c r="WSL180" s="1296"/>
      <c r="WSM180" s="1296"/>
      <c r="WSN180" s="1296"/>
      <c r="WSO180" s="1296"/>
      <c r="WSP180" s="1296"/>
      <c r="WSQ180" s="1296"/>
      <c r="WSR180" s="1296"/>
      <c r="WSS180" s="1296"/>
      <c r="WST180" s="1296"/>
      <c r="WSU180" s="1296"/>
      <c r="WSV180" s="1296"/>
      <c r="WSW180" s="1296"/>
      <c r="WSX180" s="1296"/>
      <c r="WSY180" s="1296"/>
      <c r="WSZ180" s="1296"/>
      <c r="WTA180" s="1296"/>
      <c r="WTB180" s="1296"/>
      <c r="WTC180" s="1296"/>
      <c r="WTD180" s="1296"/>
      <c r="WTE180" s="1296"/>
      <c r="WTF180" s="1296"/>
      <c r="WTG180" s="1296"/>
      <c r="WTH180" s="1296"/>
      <c r="WTI180" s="1296"/>
      <c r="WTJ180" s="1296"/>
      <c r="WTK180" s="1296"/>
      <c r="WTL180" s="1296"/>
      <c r="WTM180" s="1296"/>
      <c r="WTN180" s="1296"/>
      <c r="WTO180" s="1296"/>
      <c r="WTP180" s="1296"/>
      <c r="WTQ180" s="1296"/>
      <c r="WTR180" s="1296"/>
      <c r="WTS180" s="1296"/>
      <c r="WTT180" s="1296"/>
      <c r="WTU180" s="1296"/>
      <c r="WTV180" s="1296"/>
      <c r="WTW180" s="1296"/>
      <c r="WTX180" s="1296"/>
      <c r="WTY180" s="1296"/>
      <c r="WTZ180" s="1296"/>
      <c r="WUA180" s="1296"/>
      <c r="WUB180" s="1296"/>
      <c r="WUC180" s="1296"/>
      <c r="WUD180" s="1296"/>
      <c r="WUE180" s="1296"/>
      <c r="WUF180" s="1296"/>
      <c r="WUG180" s="1296"/>
      <c r="WUH180" s="1296"/>
      <c r="WUI180" s="1296"/>
      <c r="WUJ180" s="1296"/>
      <c r="WUK180" s="1296"/>
      <c r="WUL180" s="1296"/>
      <c r="WUM180" s="1296"/>
      <c r="WUN180" s="1296"/>
      <c r="WUO180" s="1296"/>
      <c r="WUP180" s="1296"/>
      <c r="WUQ180" s="1296"/>
      <c r="WUR180" s="1296"/>
      <c r="WUS180" s="1296"/>
      <c r="WUT180" s="1296"/>
      <c r="WUU180" s="1296"/>
      <c r="WUV180" s="1296"/>
      <c r="WUW180" s="1296"/>
      <c r="WUX180" s="1296"/>
      <c r="WUY180" s="1296"/>
      <c r="WUZ180" s="1296"/>
      <c r="WVA180" s="1296"/>
      <c r="WVB180" s="1296"/>
      <c r="WVC180" s="1296"/>
      <c r="WVD180" s="1296"/>
      <c r="WVE180" s="1296"/>
      <c r="WVF180" s="1296"/>
      <c r="WVG180" s="1296"/>
      <c r="WVH180" s="1296"/>
      <c r="WVI180" s="1296"/>
      <c r="WVJ180" s="1296"/>
      <c r="WVK180" s="1296"/>
      <c r="WVL180" s="1296"/>
      <c r="WVM180" s="1296"/>
    </row>
    <row r="181" spans="1:16133">
      <c r="A181" s="324">
        <f t="shared" si="2"/>
        <v>174</v>
      </c>
      <c r="B181" s="622" t="s">
        <v>313</v>
      </c>
      <c r="C181" s="324"/>
      <c r="D181" s="1299" t="s">
        <v>228</v>
      </c>
      <c r="E181" s="1010">
        <v>1.86</v>
      </c>
      <c r="F181" s="1010">
        <v>12.47</v>
      </c>
      <c r="G181" s="1010">
        <v>134.69999999999999</v>
      </c>
      <c r="H181" s="825">
        <v>1.115</v>
      </c>
      <c r="I181" s="1010">
        <v>0.29899999999999999</v>
      </c>
      <c r="J181" s="622"/>
      <c r="K181" s="1591" t="s">
        <v>196</v>
      </c>
      <c r="L181" s="1079">
        <v>45889</v>
      </c>
      <c r="M181" s="1079">
        <v>45895</v>
      </c>
      <c r="N181" s="1487" t="s">
        <v>1676</v>
      </c>
      <c r="O181" s="1011"/>
      <c r="P181" s="1009" t="s">
        <v>197</v>
      </c>
      <c r="V181" s="1305"/>
      <c r="W181" s="1305"/>
      <c r="X181" s="1305"/>
      <c r="Y181" s="1305"/>
      <c r="Z181" s="1305"/>
      <c r="AA181" s="1305"/>
      <c r="AB181" s="1305"/>
      <c r="AC181" s="1305"/>
      <c r="AD181" s="1305"/>
      <c r="AE181" s="1305"/>
      <c r="AF181" s="1305"/>
      <c r="AG181" s="1305"/>
      <c r="AH181" s="1305"/>
      <c r="AI181" s="1305"/>
      <c r="AJ181" s="1305"/>
      <c r="AK181" s="1305"/>
      <c r="AL181" s="1305"/>
      <c r="AM181" s="1305"/>
      <c r="AN181" s="1305"/>
      <c r="AO181" s="1305"/>
      <c r="AP181" s="1305"/>
      <c r="AQ181" s="1305"/>
      <c r="AR181" s="1305"/>
      <c r="AS181" s="1305"/>
      <c r="AT181" s="1305"/>
      <c r="AU181" s="1305"/>
      <c r="AV181" s="1305"/>
      <c r="AW181" s="1305"/>
      <c r="AX181" s="1305"/>
      <c r="AY181" s="1305"/>
      <c r="AZ181" s="1305"/>
      <c r="BA181" s="1305"/>
      <c r="BB181" s="1305"/>
      <c r="BC181" s="1305"/>
      <c r="BD181" s="1305"/>
      <c r="BE181" s="1305"/>
      <c r="BF181" s="1305"/>
      <c r="BG181" s="1305"/>
      <c r="BH181" s="1305"/>
      <c r="BI181" s="1305"/>
      <c r="BJ181" s="1305"/>
      <c r="BK181" s="1305"/>
      <c r="BL181" s="1305"/>
      <c r="BM181" s="1305"/>
      <c r="BN181" s="1305"/>
      <c r="BO181" s="1305"/>
      <c r="BP181" s="1305"/>
      <c r="BQ181" s="1305"/>
      <c r="BR181" s="1305"/>
      <c r="BS181" s="1305"/>
      <c r="BT181" s="1305"/>
      <c r="BU181" s="1305"/>
      <c r="BV181" s="1305"/>
      <c r="BW181" s="1305"/>
      <c r="BX181" s="1305"/>
      <c r="BY181" s="1305"/>
      <c r="BZ181" s="1305"/>
      <c r="CA181" s="1305"/>
      <c r="CB181" s="1305"/>
      <c r="CC181" s="1305"/>
      <c r="CD181" s="1305"/>
      <c r="CE181" s="1305"/>
      <c r="CF181" s="1305"/>
      <c r="CG181" s="1305"/>
      <c r="CH181" s="1305"/>
      <c r="CI181" s="1305"/>
      <c r="CJ181" s="1305"/>
      <c r="CK181" s="1305"/>
      <c r="CL181" s="1305"/>
      <c r="CM181" s="1305"/>
      <c r="CN181" s="1305"/>
      <c r="CO181" s="1305"/>
      <c r="CP181" s="1305"/>
      <c r="CQ181" s="1305"/>
      <c r="CR181" s="1305"/>
      <c r="CS181" s="1305"/>
      <c r="CT181" s="1305"/>
      <c r="CU181" s="1305"/>
      <c r="CV181" s="1305"/>
      <c r="CW181" s="1305"/>
      <c r="CX181" s="1305"/>
      <c r="CY181" s="1305"/>
      <c r="CZ181" s="1305"/>
      <c r="DA181" s="1305"/>
      <c r="DB181" s="1305"/>
      <c r="DC181" s="1305"/>
      <c r="DD181" s="1305"/>
      <c r="DE181" s="1305"/>
      <c r="DF181" s="1305"/>
      <c r="DG181" s="1305"/>
      <c r="DH181" s="1305"/>
      <c r="DI181" s="1305"/>
      <c r="DJ181" s="1305"/>
      <c r="DK181" s="1305"/>
      <c r="DL181" s="1305"/>
      <c r="DM181" s="1305"/>
      <c r="DN181" s="1305"/>
      <c r="DO181" s="1305"/>
      <c r="DP181" s="1305"/>
      <c r="DQ181" s="1305"/>
      <c r="DR181" s="1305"/>
      <c r="DS181" s="1305"/>
      <c r="DT181" s="1305"/>
      <c r="DU181" s="1305"/>
      <c r="DV181" s="1305"/>
      <c r="DW181" s="1305"/>
      <c r="DX181" s="1305"/>
      <c r="DY181" s="1305"/>
      <c r="DZ181" s="1305"/>
      <c r="EA181" s="1305"/>
      <c r="EB181" s="1305"/>
      <c r="EC181" s="1305"/>
      <c r="ED181" s="1305"/>
      <c r="EE181" s="1305"/>
      <c r="EF181" s="1305"/>
      <c r="EG181" s="1305"/>
      <c r="EH181" s="1305"/>
      <c r="EI181" s="1305"/>
      <c r="EJ181" s="1305"/>
      <c r="EK181" s="1305"/>
      <c r="EL181" s="1305"/>
      <c r="EM181" s="1305"/>
      <c r="EN181" s="1305"/>
      <c r="EO181" s="1305"/>
      <c r="EP181" s="1305"/>
      <c r="EQ181" s="1305"/>
      <c r="ER181" s="1305"/>
      <c r="ES181" s="1305"/>
      <c r="ET181" s="1305"/>
      <c r="EU181" s="1305"/>
      <c r="EV181" s="1305"/>
      <c r="EW181" s="1305"/>
      <c r="EX181" s="1305"/>
      <c r="EY181" s="1305"/>
      <c r="EZ181" s="1305"/>
      <c r="FA181" s="1305"/>
      <c r="FB181" s="1305"/>
      <c r="FC181" s="1305"/>
      <c r="FD181" s="1305"/>
      <c r="FE181" s="1305"/>
      <c r="FF181" s="1305"/>
      <c r="FG181" s="1305"/>
      <c r="FH181" s="1305"/>
      <c r="FI181" s="1305"/>
      <c r="FJ181" s="1305"/>
      <c r="FK181" s="1305"/>
      <c r="FL181" s="1305"/>
      <c r="FM181" s="1305"/>
      <c r="FN181" s="1305"/>
      <c r="FO181" s="1305"/>
      <c r="FP181" s="1305"/>
      <c r="FQ181" s="1305"/>
      <c r="FR181" s="1305"/>
      <c r="FS181" s="1305"/>
      <c r="FT181" s="1305"/>
      <c r="FU181" s="1305"/>
      <c r="FV181" s="1305"/>
      <c r="FW181" s="1305"/>
      <c r="FX181" s="1305"/>
      <c r="FY181" s="1305"/>
      <c r="FZ181" s="1305"/>
      <c r="GA181" s="1305"/>
      <c r="GB181" s="1305"/>
      <c r="GC181" s="1305"/>
      <c r="GD181" s="1305"/>
      <c r="GE181" s="1305"/>
      <c r="GF181" s="1305"/>
      <c r="GG181" s="1305"/>
      <c r="GH181" s="1305"/>
      <c r="GI181" s="1305"/>
      <c r="GJ181" s="1305"/>
      <c r="GK181" s="1305"/>
      <c r="GL181" s="1305"/>
      <c r="GM181" s="1305"/>
      <c r="GN181" s="1305"/>
      <c r="GO181" s="1305"/>
      <c r="GP181" s="1305"/>
      <c r="GQ181" s="1305"/>
      <c r="GR181" s="1305"/>
      <c r="GS181" s="1305"/>
      <c r="GT181" s="1305"/>
      <c r="GU181" s="1305"/>
      <c r="GV181" s="1305"/>
      <c r="GW181" s="1305"/>
      <c r="GX181" s="1305"/>
      <c r="GY181" s="1305"/>
      <c r="GZ181" s="1305"/>
      <c r="HA181" s="1305"/>
      <c r="HB181" s="1305"/>
      <c r="HC181" s="1305"/>
      <c r="HD181" s="1305"/>
      <c r="HE181" s="1305"/>
      <c r="HF181" s="1305"/>
      <c r="HG181" s="1305"/>
      <c r="HH181" s="1305"/>
      <c r="HI181" s="1305"/>
      <c r="HJ181" s="1305"/>
      <c r="HK181" s="1305"/>
      <c r="HL181" s="1305"/>
      <c r="HM181" s="1305"/>
      <c r="HN181" s="1305"/>
      <c r="HO181" s="1305"/>
      <c r="HP181" s="1305"/>
      <c r="HQ181" s="1305"/>
      <c r="HR181" s="1305"/>
      <c r="HS181" s="1305"/>
      <c r="HT181" s="1305"/>
      <c r="HU181" s="1305"/>
      <c r="HV181" s="1305"/>
      <c r="HW181" s="1305"/>
      <c r="HX181" s="1305"/>
      <c r="HY181" s="1305"/>
      <c r="HZ181" s="1305"/>
      <c r="IA181" s="1305"/>
      <c r="IB181" s="1305"/>
      <c r="IC181" s="1305"/>
      <c r="ID181" s="1305"/>
      <c r="IE181" s="1305"/>
      <c r="IF181" s="1305"/>
      <c r="IG181" s="1305"/>
      <c r="IH181" s="1305"/>
      <c r="II181" s="1305"/>
      <c r="IJ181" s="1305"/>
      <c r="IK181" s="1305"/>
      <c r="IL181" s="1305"/>
      <c r="IM181" s="1305"/>
      <c r="IN181" s="1305"/>
      <c r="IO181" s="1305"/>
      <c r="IP181" s="1305"/>
      <c r="IQ181" s="1305"/>
      <c r="IR181" s="1305"/>
      <c r="IS181" s="1305"/>
      <c r="IT181" s="1305"/>
      <c r="IV181" s="1305"/>
      <c r="IW181" s="1305"/>
      <c r="IX181" s="1305"/>
      <c r="IY181" s="1305"/>
      <c r="IZ181" s="1305"/>
      <c r="JA181" s="1305"/>
      <c r="JB181" s="1305"/>
      <c r="JC181" s="1305"/>
      <c r="JD181" s="1305"/>
      <c r="JE181" s="1305"/>
      <c r="JF181" s="1305"/>
      <c r="JG181" s="1305"/>
      <c r="JH181" s="1305"/>
      <c r="JI181" s="1305"/>
      <c r="JJ181" s="1305"/>
      <c r="JK181" s="1305"/>
      <c r="JL181" s="1305"/>
      <c r="JM181" s="1305"/>
      <c r="JN181" s="1305"/>
      <c r="JO181" s="1305"/>
      <c r="JP181" s="1305"/>
      <c r="JQ181" s="1305"/>
      <c r="JR181" s="1305"/>
      <c r="JS181" s="1305"/>
      <c r="JT181" s="1305"/>
      <c r="JU181" s="1305"/>
      <c r="JV181" s="1305"/>
      <c r="JW181" s="1305"/>
      <c r="JX181" s="1305"/>
      <c r="JY181" s="1305"/>
      <c r="JZ181" s="1305"/>
      <c r="KA181" s="1305"/>
      <c r="KB181" s="1305"/>
      <c r="KC181" s="1305"/>
      <c r="KD181" s="1305"/>
      <c r="KE181" s="1305"/>
      <c r="KF181" s="1305"/>
      <c r="KG181" s="1305"/>
      <c r="KH181" s="1305"/>
      <c r="KI181" s="1305"/>
      <c r="KJ181" s="1305"/>
      <c r="KK181" s="1305"/>
      <c r="KL181" s="1305"/>
      <c r="KM181" s="1305"/>
      <c r="KN181" s="1305"/>
      <c r="KO181" s="1305"/>
      <c r="KP181" s="1305"/>
      <c r="KQ181" s="1305"/>
      <c r="KR181" s="1305"/>
      <c r="KS181" s="1305"/>
      <c r="KT181" s="1305"/>
      <c r="KU181" s="1305"/>
      <c r="KV181" s="1305"/>
      <c r="KW181" s="1305"/>
      <c r="KX181" s="1305"/>
      <c r="KY181" s="1305"/>
      <c r="KZ181" s="1305"/>
      <c r="LA181" s="1305"/>
      <c r="LB181" s="1305"/>
      <c r="LC181" s="1305"/>
      <c r="LD181" s="1305"/>
      <c r="LE181" s="1305"/>
      <c r="LF181" s="1305"/>
      <c r="LG181" s="1305"/>
      <c r="LH181" s="1305"/>
      <c r="LI181" s="1305"/>
      <c r="LJ181" s="1305"/>
      <c r="LK181" s="1305"/>
      <c r="LL181" s="1305"/>
      <c r="LM181" s="1305"/>
      <c r="LN181" s="1305"/>
      <c r="LO181" s="1305"/>
      <c r="LP181" s="1305"/>
      <c r="LQ181" s="1305"/>
      <c r="LR181" s="1305"/>
      <c r="LS181" s="1305"/>
      <c r="LT181" s="1305"/>
      <c r="LU181" s="1305"/>
      <c r="LV181" s="1305"/>
      <c r="LW181" s="1305"/>
      <c r="LX181" s="1305"/>
      <c r="LY181" s="1305"/>
      <c r="LZ181" s="1305"/>
      <c r="MA181" s="1305"/>
      <c r="MB181" s="1305"/>
      <c r="MC181" s="1305"/>
      <c r="MD181" s="1305"/>
      <c r="ME181" s="1305"/>
      <c r="MF181" s="1305"/>
      <c r="MG181" s="1305"/>
      <c r="MH181" s="1305"/>
      <c r="MI181" s="1305"/>
      <c r="MJ181" s="1305"/>
      <c r="MK181" s="1305"/>
      <c r="ML181" s="1305"/>
      <c r="MM181" s="1305"/>
      <c r="MN181" s="1305"/>
      <c r="MO181" s="1305"/>
      <c r="MP181" s="1305"/>
      <c r="MQ181" s="1305"/>
      <c r="MR181" s="1305"/>
      <c r="MS181" s="1305"/>
      <c r="MT181" s="1305"/>
      <c r="MU181" s="1305"/>
      <c r="MV181" s="1305"/>
      <c r="MW181" s="1305"/>
      <c r="MX181" s="1305"/>
      <c r="MY181" s="1305"/>
      <c r="MZ181" s="1305"/>
      <c r="NA181" s="1305"/>
      <c r="NB181" s="1305"/>
      <c r="NC181" s="1305"/>
      <c r="ND181" s="1305"/>
      <c r="NE181" s="1305"/>
      <c r="NF181" s="1305"/>
      <c r="NG181" s="1305"/>
      <c r="NH181" s="1305"/>
      <c r="NI181" s="1305"/>
      <c r="NJ181" s="1305"/>
      <c r="NK181" s="1305"/>
      <c r="NL181" s="1305"/>
      <c r="NM181" s="1305"/>
      <c r="NN181" s="1305"/>
      <c r="NO181" s="1305"/>
      <c r="NP181" s="1305"/>
      <c r="NQ181" s="1305"/>
      <c r="NR181" s="1305"/>
      <c r="NS181" s="1305"/>
      <c r="NT181" s="1305"/>
      <c r="NU181" s="1305"/>
      <c r="NV181" s="1305"/>
      <c r="NW181" s="1305"/>
      <c r="NX181" s="1305"/>
      <c r="NY181" s="1305"/>
      <c r="NZ181" s="1305"/>
      <c r="OA181" s="1305"/>
      <c r="OB181" s="1305"/>
      <c r="OC181" s="1305"/>
      <c r="OD181" s="1305"/>
      <c r="OE181" s="1305"/>
      <c r="OF181" s="1305"/>
      <c r="OG181" s="1305"/>
      <c r="OH181" s="1305"/>
      <c r="OI181" s="1305"/>
      <c r="OJ181" s="1305"/>
      <c r="OK181" s="1305"/>
      <c r="OL181" s="1305"/>
      <c r="OM181" s="1305"/>
      <c r="ON181" s="1305"/>
      <c r="OO181" s="1305"/>
      <c r="OP181" s="1305"/>
      <c r="OQ181" s="1305"/>
      <c r="OR181" s="1305"/>
      <c r="OS181" s="1305"/>
      <c r="OT181" s="1305"/>
      <c r="OU181" s="1305"/>
      <c r="OV181" s="1305"/>
      <c r="OW181" s="1305"/>
      <c r="OX181" s="1305"/>
      <c r="OY181" s="1305"/>
      <c r="OZ181" s="1305"/>
      <c r="PA181" s="1305"/>
      <c r="PB181" s="1305"/>
      <c r="PC181" s="1305"/>
      <c r="PD181" s="1305"/>
      <c r="PE181" s="1305"/>
      <c r="PF181" s="1305"/>
      <c r="PG181" s="1305"/>
      <c r="PH181" s="1305"/>
      <c r="PI181" s="1305"/>
      <c r="PJ181" s="1305"/>
      <c r="PK181" s="1305"/>
      <c r="PL181" s="1305"/>
      <c r="PM181" s="1305"/>
      <c r="PN181" s="1305"/>
      <c r="PO181" s="1305"/>
      <c r="PP181" s="1305"/>
      <c r="PQ181" s="1305"/>
      <c r="PR181" s="1305"/>
      <c r="PS181" s="1305"/>
      <c r="PT181" s="1305"/>
      <c r="PU181" s="1305"/>
      <c r="PV181" s="1305"/>
      <c r="PW181" s="1305"/>
      <c r="PX181" s="1305"/>
      <c r="PY181" s="1305"/>
      <c r="PZ181" s="1305"/>
      <c r="QA181" s="1305"/>
      <c r="QB181" s="1305"/>
      <c r="QC181" s="1305"/>
      <c r="QD181" s="1305"/>
      <c r="QE181" s="1305"/>
      <c r="QF181" s="1305"/>
      <c r="QG181" s="1305"/>
      <c r="QH181" s="1305"/>
      <c r="QI181" s="1305"/>
      <c r="QJ181" s="1305"/>
      <c r="QK181" s="1305"/>
      <c r="QL181" s="1305"/>
      <c r="QM181" s="1305"/>
      <c r="QN181" s="1305"/>
      <c r="QO181" s="1305"/>
      <c r="QP181" s="1305"/>
      <c r="QQ181" s="1305"/>
      <c r="QR181" s="1305"/>
      <c r="QS181" s="1305"/>
      <c r="QT181" s="1305"/>
      <c r="QU181" s="1305"/>
      <c r="QV181" s="1305"/>
      <c r="QW181" s="1305"/>
      <c r="QX181" s="1305"/>
      <c r="QY181" s="1305"/>
      <c r="QZ181" s="1305"/>
      <c r="RA181" s="1305"/>
      <c r="RB181" s="1305"/>
      <c r="RC181" s="1305"/>
      <c r="RD181" s="1305"/>
      <c r="RE181" s="1305"/>
      <c r="RF181" s="1305"/>
      <c r="RG181" s="1305"/>
      <c r="RH181" s="1305"/>
      <c r="RI181" s="1305"/>
      <c r="RJ181" s="1305"/>
      <c r="RK181" s="1305"/>
      <c r="RL181" s="1305"/>
      <c r="RM181" s="1305"/>
      <c r="RN181" s="1305"/>
      <c r="RO181" s="1305"/>
      <c r="RP181" s="1305"/>
      <c r="RQ181" s="1305"/>
      <c r="RR181" s="1305"/>
      <c r="RS181" s="1305"/>
      <c r="RT181" s="1305"/>
      <c r="RU181" s="1305"/>
      <c r="RV181" s="1305"/>
      <c r="RW181" s="1305"/>
      <c r="RX181" s="1305"/>
      <c r="RY181" s="1305"/>
      <c r="RZ181" s="1305"/>
      <c r="SA181" s="1305"/>
      <c r="SB181" s="1305"/>
      <c r="SC181" s="1305"/>
      <c r="SD181" s="1305"/>
      <c r="SE181" s="1305"/>
      <c r="SF181" s="1305"/>
      <c r="SG181" s="1305"/>
      <c r="SH181" s="1305"/>
      <c r="SI181" s="1305"/>
      <c r="SJ181" s="1305"/>
      <c r="SK181" s="1305"/>
      <c r="SL181" s="1305"/>
      <c r="SM181" s="1305"/>
      <c r="SN181" s="1305"/>
      <c r="SO181" s="1305"/>
      <c r="SP181" s="1305"/>
      <c r="SR181" s="1305"/>
      <c r="SS181" s="1305"/>
      <c r="ST181" s="1305"/>
      <c r="SU181" s="1305"/>
      <c r="SV181" s="1305"/>
      <c r="SW181" s="1305"/>
      <c r="SX181" s="1305"/>
      <c r="SY181" s="1305"/>
      <c r="SZ181" s="1305"/>
      <c r="TA181" s="1305"/>
      <c r="TB181" s="1305"/>
      <c r="TC181" s="1305"/>
      <c r="TD181" s="1305"/>
      <c r="TE181" s="1305"/>
      <c r="TF181" s="1305"/>
      <c r="TG181" s="1305"/>
      <c r="TH181" s="1305"/>
      <c r="TI181" s="1305"/>
      <c r="TJ181" s="1305"/>
      <c r="TK181" s="1305"/>
      <c r="TL181" s="1305"/>
      <c r="TM181" s="1305"/>
      <c r="TN181" s="1305"/>
      <c r="TO181" s="1305"/>
      <c r="TP181" s="1305"/>
      <c r="TQ181" s="1305"/>
      <c r="TR181" s="1305"/>
      <c r="TS181" s="1305"/>
      <c r="TT181" s="1305"/>
      <c r="TU181" s="1305"/>
      <c r="TV181" s="1305"/>
      <c r="TW181" s="1305"/>
      <c r="TX181" s="1305"/>
      <c r="TY181" s="1305"/>
      <c r="TZ181" s="1305"/>
      <c r="UA181" s="1305"/>
      <c r="UB181" s="1305"/>
      <c r="UC181" s="1305"/>
      <c r="UD181" s="1305"/>
      <c r="UE181" s="1305"/>
      <c r="UF181" s="1305"/>
      <c r="UG181" s="1305"/>
      <c r="UH181" s="1305"/>
      <c r="UI181" s="1305"/>
      <c r="UJ181" s="1305"/>
      <c r="UK181" s="1305"/>
      <c r="UL181" s="1305"/>
      <c r="UM181" s="1305"/>
      <c r="UN181" s="1305"/>
      <c r="UO181" s="1305"/>
      <c r="UP181" s="1305"/>
      <c r="UQ181" s="1305"/>
      <c r="UR181" s="1305"/>
      <c r="US181" s="1305"/>
      <c r="UT181" s="1305"/>
      <c r="UU181" s="1305"/>
      <c r="UV181" s="1305"/>
      <c r="UW181" s="1305"/>
      <c r="UX181" s="1305"/>
      <c r="UY181" s="1305"/>
      <c r="UZ181" s="1305"/>
      <c r="VA181" s="1305"/>
      <c r="VB181" s="1305"/>
      <c r="VC181" s="1305"/>
      <c r="VD181" s="1305"/>
      <c r="VE181" s="1305"/>
      <c r="VF181" s="1305"/>
      <c r="VG181" s="1305"/>
      <c r="VH181" s="1305"/>
      <c r="VI181" s="1305"/>
      <c r="VJ181" s="1305"/>
      <c r="VK181" s="1305"/>
      <c r="VL181" s="1305"/>
      <c r="VM181" s="1305"/>
      <c r="VN181" s="1305"/>
      <c r="VO181" s="1305"/>
      <c r="VP181" s="1305"/>
      <c r="VQ181" s="1305"/>
      <c r="VR181" s="1305"/>
      <c r="VS181" s="1305"/>
      <c r="VT181" s="1305"/>
      <c r="VU181" s="1305"/>
      <c r="VV181" s="1305"/>
      <c r="VW181" s="1305"/>
      <c r="VX181" s="1305"/>
      <c r="VY181" s="1305"/>
      <c r="VZ181" s="1305"/>
      <c r="WA181" s="1305"/>
      <c r="WB181" s="1305"/>
      <c r="WC181" s="1305"/>
      <c r="WD181" s="1305"/>
      <c r="WE181" s="1305"/>
      <c r="WF181" s="1305"/>
      <c r="WG181" s="1305"/>
      <c r="WH181" s="1305"/>
      <c r="WI181" s="1305"/>
      <c r="WJ181" s="1305"/>
      <c r="WK181" s="1305"/>
      <c r="WL181" s="1305"/>
      <c r="WM181" s="1305"/>
      <c r="WN181" s="1305"/>
      <c r="WO181" s="1305"/>
      <c r="WP181" s="1305"/>
      <c r="WQ181" s="1305"/>
      <c r="WR181" s="1305"/>
      <c r="WS181" s="1305"/>
      <c r="WT181" s="1305"/>
      <c r="WU181" s="1305"/>
      <c r="WV181" s="1305"/>
      <c r="WW181" s="1305"/>
      <c r="WX181" s="1305"/>
      <c r="WY181" s="1305"/>
      <c r="WZ181" s="1305"/>
      <c r="XA181" s="1305"/>
      <c r="XB181" s="1305"/>
      <c r="XC181" s="1305"/>
      <c r="XD181" s="1305"/>
      <c r="XE181" s="1305"/>
      <c r="XF181" s="1305"/>
      <c r="XG181" s="1305"/>
      <c r="XH181" s="1305"/>
      <c r="XI181" s="1305"/>
      <c r="XJ181" s="1305"/>
      <c r="XK181" s="1305"/>
      <c r="XL181" s="1305"/>
      <c r="XM181" s="1305"/>
      <c r="XN181" s="1305"/>
      <c r="XO181" s="1305"/>
      <c r="XP181" s="1305"/>
      <c r="XQ181" s="1305"/>
      <c r="XR181" s="1305"/>
      <c r="XS181" s="1305"/>
      <c r="XT181" s="1305"/>
      <c r="XU181" s="1305"/>
      <c r="XV181" s="1305"/>
      <c r="XW181" s="1305"/>
      <c r="XX181" s="1305"/>
      <c r="XY181" s="1305"/>
      <c r="XZ181" s="1305"/>
      <c r="YA181" s="1305"/>
      <c r="YB181" s="1305"/>
      <c r="YC181" s="1305"/>
      <c r="YD181" s="1305"/>
      <c r="YE181" s="1305"/>
      <c r="YF181" s="1305"/>
      <c r="YG181" s="1305"/>
      <c r="YH181" s="1305"/>
      <c r="YI181" s="1305"/>
      <c r="YJ181" s="1305"/>
      <c r="YK181" s="1305"/>
      <c r="YL181" s="1305"/>
      <c r="YM181" s="1305"/>
      <c r="YN181" s="1305"/>
      <c r="YO181" s="1305"/>
      <c r="YP181" s="1305"/>
      <c r="YQ181" s="1305"/>
      <c r="YR181" s="1305"/>
      <c r="YS181" s="1305"/>
      <c r="YT181" s="1305"/>
      <c r="YU181" s="1305"/>
      <c r="YV181" s="1305"/>
      <c r="YW181" s="1305"/>
      <c r="YX181" s="1305"/>
      <c r="YY181" s="1305"/>
      <c r="YZ181" s="1305"/>
      <c r="ZA181" s="1305"/>
      <c r="ZB181" s="1305"/>
      <c r="ZC181" s="1305"/>
      <c r="ZD181" s="1305"/>
      <c r="ZE181" s="1305"/>
      <c r="ZF181" s="1305"/>
      <c r="ZG181" s="1305"/>
      <c r="ZH181" s="1305"/>
      <c r="ZI181" s="1305"/>
      <c r="ZJ181" s="1305"/>
      <c r="ZK181" s="1305"/>
      <c r="ZL181" s="1305"/>
      <c r="ZM181" s="1305"/>
      <c r="ZN181" s="1305"/>
      <c r="ZO181" s="1305"/>
      <c r="ZP181" s="1305"/>
      <c r="ZQ181" s="1305"/>
      <c r="ZR181" s="1305"/>
      <c r="ZS181" s="1305"/>
      <c r="ZT181" s="1305"/>
      <c r="ZU181" s="1305"/>
      <c r="ZV181" s="1305"/>
      <c r="ZW181" s="1305"/>
      <c r="ZX181" s="1305"/>
      <c r="ZY181" s="1305"/>
      <c r="ZZ181" s="1305"/>
      <c r="AAA181" s="1305"/>
      <c r="AAB181" s="1305"/>
      <c r="AAC181" s="1305"/>
      <c r="AAD181" s="1305"/>
      <c r="AAE181" s="1305"/>
      <c r="AAF181" s="1305"/>
      <c r="AAG181" s="1305"/>
      <c r="AAH181" s="1305"/>
      <c r="AAI181" s="1305"/>
      <c r="AAJ181" s="1305"/>
      <c r="AAK181" s="1305"/>
      <c r="AAL181" s="1305"/>
      <c r="AAM181" s="1305"/>
      <c r="AAN181" s="1305"/>
      <c r="AAO181" s="1305"/>
      <c r="AAP181" s="1305"/>
      <c r="AAQ181" s="1305"/>
      <c r="AAR181" s="1305"/>
      <c r="AAS181" s="1305"/>
      <c r="AAT181" s="1305"/>
      <c r="AAU181" s="1305"/>
      <c r="AAV181" s="1305"/>
      <c r="AAW181" s="1305"/>
      <c r="AAX181" s="1305"/>
      <c r="AAY181" s="1305"/>
      <c r="AAZ181" s="1305"/>
      <c r="ABA181" s="1305"/>
      <c r="ABB181" s="1305"/>
      <c r="ABC181" s="1305"/>
      <c r="ABD181" s="1305"/>
      <c r="ABE181" s="1305"/>
      <c r="ABF181" s="1305"/>
      <c r="ABG181" s="1305"/>
      <c r="ABH181" s="1305"/>
      <c r="ABI181" s="1305"/>
      <c r="ABJ181" s="1305"/>
      <c r="ABK181" s="1305"/>
      <c r="ABL181" s="1305"/>
      <c r="ABM181" s="1305"/>
      <c r="ABN181" s="1305"/>
      <c r="ABO181" s="1305"/>
      <c r="ABP181" s="1305"/>
      <c r="ABQ181" s="1305"/>
      <c r="ABR181" s="1305"/>
      <c r="ABS181" s="1305"/>
      <c r="ABT181" s="1305"/>
      <c r="ABU181" s="1305"/>
      <c r="ABV181" s="1305"/>
      <c r="ABW181" s="1305"/>
      <c r="ABX181" s="1305"/>
      <c r="ABY181" s="1305"/>
      <c r="ABZ181" s="1305"/>
      <c r="ACA181" s="1305"/>
      <c r="ACB181" s="1305"/>
      <c r="ACC181" s="1305"/>
      <c r="ACD181" s="1305"/>
      <c r="ACE181" s="1305"/>
      <c r="ACF181" s="1305"/>
      <c r="ACG181" s="1305"/>
      <c r="ACH181" s="1305"/>
      <c r="ACI181" s="1305"/>
      <c r="ACJ181" s="1305"/>
      <c r="ACK181" s="1305"/>
      <c r="ACL181" s="1305"/>
      <c r="ACN181" s="1305"/>
      <c r="ACO181" s="1305"/>
      <c r="ACP181" s="1305"/>
      <c r="ACQ181" s="1305"/>
      <c r="ACR181" s="1305"/>
      <c r="ACS181" s="1305"/>
      <c r="ACT181" s="1305"/>
      <c r="ACU181" s="1305"/>
      <c r="ACV181" s="1305"/>
      <c r="ACW181" s="1305"/>
      <c r="ACX181" s="1305"/>
      <c r="ACY181" s="1305"/>
      <c r="ACZ181" s="1305"/>
      <c r="ADA181" s="1305"/>
      <c r="ADB181" s="1305"/>
      <c r="ADC181" s="1305"/>
      <c r="ADD181" s="1305"/>
      <c r="ADE181" s="1305"/>
      <c r="ADF181" s="1305"/>
      <c r="ADG181" s="1305"/>
      <c r="ADH181" s="1305"/>
      <c r="ADI181" s="1305"/>
      <c r="ADJ181" s="1305"/>
      <c r="ADK181" s="1305"/>
      <c r="ADL181" s="1305"/>
      <c r="ADM181" s="1305"/>
      <c r="ADN181" s="1305"/>
      <c r="ADO181" s="1305"/>
      <c r="ADP181" s="1305"/>
      <c r="ADQ181" s="1305"/>
      <c r="ADR181" s="1305"/>
      <c r="ADS181" s="1305"/>
      <c r="ADT181" s="1305"/>
      <c r="ADU181" s="1305"/>
      <c r="ADV181" s="1305"/>
      <c r="ADW181" s="1305"/>
      <c r="ADX181" s="1305"/>
      <c r="ADY181" s="1305"/>
      <c r="ADZ181" s="1305"/>
      <c r="AEA181" s="1305"/>
      <c r="AEB181" s="1305"/>
      <c r="AEC181" s="1305"/>
      <c r="AED181" s="1305"/>
      <c r="AEE181" s="1305"/>
      <c r="AEF181" s="1305"/>
      <c r="AEG181" s="1305"/>
      <c r="AEH181" s="1305"/>
      <c r="AEI181" s="1305"/>
      <c r="AEJ181" s="1305"/>
      <c r="AEK181" s="1305"/>
      <c r="AEL181" s="1305"/>
      <c r="AEM181" s="1305"/>
      <c r="AEN181" s="1305"/>
      <c r="AEO181" s="1305"/>
      <c r="AEP181" s="1305"/>
      <c r="AEQ181" s="1305"/>
      <c r="AER181" s="1305"/>
      <c r="AES181" s="1305"/>
      <c r="AET181" s="1305"/>
      <c r="AEU181" s="1305"/>
      <c r="AEV181" s="1305"/>
      <c r="AEW181" s="1305"/>
      <c r="AEX181" s="1305"/>
      <c r="AEY181" s="1305"/>
      <c r="AEZ181" s="1305"/>
      <c r="AFA181" s="1305"/>
      <c r="AFB181" s="1305"/>
      <c r="AFC181" s="1305"/>
      <c r="AFD181" s="1305"/>
      <c r="AFE181" s="1305"/>
      <c r="AFF181" s="1305"/>
      <c r="AFG181" s="1305"/>
      <c r="AFH181" s="1305"/>
      <c r="AFI181" s="1305"/>
      <c r="AFJ181" s="1305"/>
      <c r="AFK181" s="1305"/>
      <c r="AFL181" s="1305"/>
      <c r="AFM181" s="1305"/>
      <c r="AFN181" s="1305"/>
      <c r="AFO181" s="1305"/>
      <c r="AFP181" s="1305"/>
      <c r="AFQ181" s="1305"/>
      <c r="AFR181" s="1305"/>
      <c r="AFS181" s="1305"/>
      <c r="AFT181" s="1305"/>
      <c r="AFU181" s="1305"/>
      <c r="AFV181" s="1305"/>
      <c r="AFW181" s="1305"/>
      <c r="AFX181" s="1305"/>
      <c r="AFY181" s="1305"/>
      <c r="AFZ181" s="1305"/>
      <c r="AGA181" s="1305"/>
      <c r="AGB181" s="1305"/>
      <c r="AGC181" s="1305"/>
      <c r="AGD181" s="1305"/>
      <c r="AGE181" s="1305"/>
      <c r="AGF181" s="1305"/>
      <c r="AGG181" s="1305"/>
      <c r="AGH181" s="1305"/>
      <c r="AGI181" s="1305"/>
      <c r="AGJ181" s="1305"/>
      <c r="AGK181" s="1305"/>
      <c r="AGL181" s="1305"/>
      <c r="AGM181" s="1305"/>
      <c r="AGN181" s="1305"/>
      <c r="AGO181" s="1305"/>
      <c r="AGP181" s="1305"/>
      <c r="AGQ181" s="1305"/>
      <c r="AGR181" s="1305"/>
      <c r="AGS181" s="1305"/>
      <c r="AGT181" s="1305"/>
      <c r="AGU181" s="1305"/>
      <c r="AGV181" s="1305"/>
      <c r="AGW181" s="1305"/>
      <c r="AGX181" s="1305"/>
      <c r="AGY181" s="1305"/>
      <c r="AGZ181" s="1305"/>
      <c r="AHA181" s="1305"/>
      <c r="AHB181" s="1305"/>
      <c r="AHC181" s="1305"/>
      <c r="AHD181" s="1305"/>
      <c r="AHE181" s="1305"/>
      <c r="AHF181" s="1305"/>
      <c r="AHG181" s="1305"/>
      <c r="AHH181" s="1305"/>
      <c r="AHI181" s="1305"/>
      <c r="AHJ181" s="1305"/>
      <c r="AHK181" s="1305"/>
      <c r="AHL181" s="1305"/>
      <c r="AHM181" s="1305"/>
      <c r="AHN181" s="1305"/>
      <c r="AHO181" s="1305"/>
      <c r="AHP181" s="1305"/>
      <c r="AHQ181" s="1305"/>
      <c r="AHR181" s="1305"/>
      <c r="AHS181" s="1305"/>
      <c r="AHT181" s="1305"/>
      <c r="AHU181" s="1305"/>
      <c r="AHV181" s="1305"/>
      <c r="AHW181" s="1305"/>
      <c r="AHX181" s="1305"/>
      <c r="AHY181" s="1305"/>
      <c r="AHZ181" s="1305"/>
      <c r="AIA181" s="1305"/>
      <c r="AIB181" s="1305"/>
      <c r="AIC181" s="1305"/>
      <c r="AID181" s="1305"/>
      <c r="AIE181" s="1305"/>
      <c r="AIF181" s="1305"/>
      <c r="AIG181" s="1305"/>
      <c r="AIH181" s="1305"/>
      <c r="AII181" s="1305"/>
      <c r="AIJ181" s="1305"/>
      <c r="AIK181" s="1305"/>
      <c r="AIL181" s="1305"/>
      <c r="AIM181" s="1305"/>
      <c r="AIN181" s="1305"/>
      <c r="AIO181" s="1305"/>
      <c r="AIP181" s="1305"/>
      <c r="AIQ181" s="1305"/>
      <c r="AIR181" s="1305"/>
      <c r="AIS181" s="1305"/>
      <c r="AIT181" s="1305"/>
      <c r="AIU181" s="1305"/>
      <c r="AIV181" s="1305"/>
      <c r="AIW181" s="1305"/>
      <c r="AIX181" s="1305"/>
      <c r="AIY181" s="1305"/>
      <c r="AIZ181" s="1305"/>
      <c r="AJA181" s="1305"/>
      <c r="AJB181" s="1305"/>
      <c r="AJC181" s="1305"/>
      <c r="AJD181" s="1305"/>
      <c r="AJE181" s="1305"/>
      <c r="AJF181" s="1305"/>
      <c r="AJG181" s="1305"/>
      <c r="AJH181" s="1305"/>
      <c r="AJI181" s="1305"/>
      <c r="AJJ181" s="1305"/>
      <c r="AJK181" s="1305"/>
      <c r="AJL181" s="1305"/>
      <c r="AJM181" s="1305"/>
      <c r="AJN181" s="1305"/>
      <c r="AJO181" s="1305"/>
      <c r="AJP181" s="1305"/>
      <c r="AJQ181" s="1305"/>
      <c r="AJR181" s="1305"/>
      <c r="AJS181" s="1305"/>
      <c r="AJT181" s="1305"/>
      <c r="AJU181" s="1305"/>
      <c r="AJV181" s="1305"/>
      <c r="AJW181" s="1305"/>
      <c r="AJX181" s="1305"/>
      <c r="AJY181" s="1305"/>
      <c r="AJZ181" s="1305"/>
      <c r="AKA181" s="1305"/>
      <c r="AKB181" s="1305"/>
      <c r="AKC181" s="1305"/>
      <c r="AKD181" s="1305"/>
      <c r="AKE181" s="1305"/>
      <c r="AKF181" s="1305"/>
      <c r="AKG181" s="1305"/>
      <c r="AKH181" s="1305"/>
      <c r="AKI181" s="1305"/>
      <c r="AKJ181" s="1305"/>
      <c r="AKK181" s="1305"/>
      <c r="AKL181" s="1305"/>
      <c r="AKM181" s="1305"/>
      <c r="AKN181" s="1305"/>
      <c r="AKO181" s="1305"/>
      <c r="AKP181" s="1305"/>
      <c r="AKQ181" s="1305"/>
      <c r="AKR181" s="1305"/>
      <c r="AKS181" s="1305"/>
      <c r="AKT181" s="1305"/>
      <c r="AKU181" s="1305"/>
      <c r="AKV181" s="1305"/>
      <c r="AKW181" s="1305"/>
      <c r="AKX181" s="1305"/>
      <c r="AKY181" s="1305"/>
      <c r="AKZ181" s="1305"/>
      <c r="ALA181" s="1305"/>
      <c r="ALB181" s="1305"/>
      <c r="ALC181" s="1305"/>
      <c r="ALD181" s="1305"/>
      <c r="ALE181" s="1305"/>
      <c r="ALF181" s="1305"/>
      <c r="ALG181" s="1305"/>
      <c r="ALH181" s="1305"/>
      <c r="ALI181" s="1305"/>
      <c r="ALJ181" s="1305"/>
      <c r="ALK181" s="1305"/>
      <c r="ALL181" s="1305"/>
      <c r="ALM181" s="1305"/>
      <c r="ALN181" s="1305"/>
      <c r="ALO181" s="1305"/>
      <c r="ALP181" s="1305"/>
      <c r="ALQ181" s="1305"/>
      <c r="ALR181" s="1305"/>
      <c r="ALS181" s="1305"/>
      <c r="ALT181" s="1305"/>
      <c r="ALU181" s="1305"/>
      <c r="ALV181" s="1305"/>
      <c r="ALW181" s="1305"/>
      <c r="ALX181" s="1305"/>
      <c r="ALY181" s="1305"/>
      <c r="ALZ181" s="1305"/>
      <c r="AMA181" s="1305"/>
      <c r="AMB181" s="1305"/>
      <c r="AMC181" s="1305"/>
      <c r="AMD181" s="1305"/>
      <c r="AME181" s="1305"/>
      <c r="AMF181" s="1305"/>
      <c r="AMG181" s="1305"/>
      <c r="AMH181" s="1305"/>
      <c r="AMJ181" s="1305"/>
      <c r="AMK181" s="1305"/>
      <c r="AML181" s="1305"/>
      <c r="AMM181" s="1305"/>
      <c r="AMN181" s="1305"/>
      <c r="AMO181" s="1305"/>
      <c r="AMP181" s="1305"/>
      <c r="AMQ181" s="1305"/>
      <c r="AMR181" s="1305"/>
      <c r="AMS181" s="1305"/>
      <c r="AMT181" s="1305"/>
      <c r="AMU181" s="1305"/>
      <c r="AMV181" s="1305"/>
      <c r="AMW181" s="1305"/>
      <c r="AMX181" s="1305"/>
      <c r="AMY181" s="1305"/>
      <c r="AMZ181" s="1305"/>
      <c r="ANA181" s="1305"/>
      <c r="ANB181" s="1305"/>
      <c r="ANC181" s="1305"/>
      <c r="AND181" s="1305"/>
      <c r="ANE181" s="1305"/>
      <c r="ANF181" s="1305"/>
      <c r="ANG181" s="1305"/>
      <c r="ANH181" s="1305"/>
      <c r="ANI181" s="1305"/>
      <c r="ANJ181" s="1305"/>
      <c r="ANK181" s="1305"/>
      <c r="ANL181" s="1305"/>
      <c r="ANM181" s="1305"/>
      <c r="ANN181" s="1305"/>
      <c r="ANO181" s="1305"/>
      <c r="ANP181" s="1305"/>
      <c r="ANQ181" s="1305"/>
      <c r="ANR181" s="1305"/>
      <c r="ANS181" s="1305"/>
      <c r="ANT181" s="1305"/>
      <c r="ANU181" s="1305"/>
      <c r="ANV181" s="1305"/>
      <c r="ANW181" s="1305"/>
      <c r="ANX181" s="1305"/>
      <c r="ANY181" s="1305"/>
      <c r="ANZ181" s="1305"/>
      <c r="AOA181" s="1305"/>
      <c r="AOB181" s="1305"/>
      <c r="AOC181" s="1305"/>
      <c r="AOD181" s="1305"/>
      <c r="AOE181" s="1305"/>
      <c r="AOF181" s="1305"/>
      <c r="AOG181" s="1305"/>
      <c r="AOH181" s="1305"/>
      <c r="AOI181" s="1305"/>
      <c r="AOJ181" s="1305"/>
      <c r="AOK181" s="1305"/>
      <c r="AOL181" s="1305"/>
      <c r="AOM181" s="1305"/>
      <c r="AON181" s="1305"/>
      <c r="AOO181" s="1305"/>
      <c r="AOP181" s="1305"/>
      <c r="AOQ181" s="1305"/>
      <c r="AOR181" s="1305"/>
      <c r="AOS181" s="1305"/>
      <c r="AOT181" s="1305"/>
      <c r="AOU181" s="1305"/>
      <c r="AOV181" s="1305"/>
      <c r="AOW181" s="1305"/>
      <c r="AOX181" s="1305"/>
      <c r="AOY181" s="1305"/>
      <c r="AOZ181" s="1305"/>
      <c r="APA181" s="1305"/>
      <c r="APB181" s="1305"/>
      <c r="APC181" s="1305"/>
      <c r="APD181" s="1305"/>
      <c r="APE181" s="1305"/>
      <c r="APF181" s="1305"/>
      <c r="APG181" s="1305"/>
      <c r="APH181" s="1305"/>
      <c r="API181" s="1305"/>
      <c r="APJ181" s="1305"/>
      <c r="APK181" s="1305"/>
      <c r="APL181" s="1305"/>
      <c r="APM181" s="1305"/>
      <c r="APN181" s="1305"/>
      <c r="APO181" s="1305"/>
      <c r="APP181" s="1305"/>
      <c r="APQ181" s="1305"/>
      <c r="APR181" s="1305"/>
      <c r="APS181" s="1305"/>
      <c r="APT181" s="1305"/>
      <c r="APU181" s="1305"/>
      <c r="APV181" s="1305"/>
      <c r="APW181" s="1305"/>
      <c r="APX181" s="1305"/>
      <c r="APY181" s="1305"/>
      <c r="APZ181" s="1305"/>
      <c r="AQA181" s="1305"/>
      <c r="AQB181" s="1305"/>
      <c r="AQC181" s="1305"/>
      <c r="AQD181" s="1305"/>
      <c r="AQE181" s="1305"/>
      <c r="AQF181" s="1305"/>
      <c r="AQG181" s="1305"/>
      <c r="AQH181" s="1305"/>
      <c r="AQI181" s="1305"/>
      <c r="AQJ181" s="1305"/>
      <c r="AQK181" s="1305"/>
      <c r="AQL181" s="1305"/>
      <c r="AQM181" s="1305"/>
      <c r="AQN181" s="1305"/>
      <c r="AQO181" s="1305"/>
      <c r="AQP181" s="1305"/>
      <c r="AQQ181" s="1305"/>
      <c r="AQR181" s="1305"/>
      <c r="AQS181" s="1305"/>
      <c r="AQT181" s="1305"/>
      <c r="AQU181" s="1305"/>
      <c r="AQV181" s="1305"/>
      <c r="AQW181" s="1305"/>
      <c r="AQX181" s="1305"/>
      <c r="AQY181" s="1305"/>
      <c r="AQZ181" s="1305"/>
      <c r="ARA181" s="1305"/>
      <c r="ARB181" s="1305"/>
      <c r="ARC181" s="1305"/>
      <c r="ARD181" s="1305"/>
      <c r="ARE181" s="1305"/>
      <c r="ARF181" s="1305"/>
      <c r="ARG181" s="1305"/>
      <c r="ARH181" s="1305"/>
      <c r="ARI181" s="1305"/>
      <c r="ARJ181" s="1305"/>
      <c r="ARK181" s="1305"/>
      <c r="ARL181" s="1305"/>
      <c r="ARM181" s="1305"/>
      <c r="ARN181" s="1305"/>
      <c r="ARO181" s="1305"/>
      <c r="ARP181" s="1305"/>
      <c r="ARQ181" s="1305"/>
      <c r="ARR181" s="1305"/>
      <c r="ARS181" s="1305"/>
      <c r="ART181" s="1305"/>
      <c r="ARU181" s="1305"/>
      <c r="ARV181" s="1305"/>
      <c r="ARW181" s="1305"/>
      <c r="ARX181" s="1305"/>
      <c r="ARY181" s="1305"/>
      <c r="ARZ181" s="1305"/>
      <c r="ASA181" s="1305"/>
      <c r="ASB181" s="1305"/>
      <c r="ASC181" s="1305"/>
      <c r="ASD181" s="1305"/>
      <c r="ASE181" s="1305"/>
      <c r="ASF181" s="1305"/>
      <c r="ASG181" s="1305"/>
      <c r="ASH181" s="1305"/>
      <c r="ASI181" s="1305"/>
      <c r="ASJ181" s="1305"/>
      <c r="ASK181" s="1305"/>
      <c r="ASL181" s="1305"/>
      <c r="ASM181" s="1305"/>
      <c r="ASN181" s="1305"/>
      <c r="ASO181" s="1305"/>
      <c r="ASP181" s="1305"/>
      <c r="ASQ181" s="1305"/>
      <c r="ASR181" s="1305"/>
      <c r="ASS181" s="1305"/>
      <c r="AST181" s="1305"/>
      <c r="ASU181" s="1305"/>
      <c r="ASV181" s="1305"/>
      <c r="ASW181" s="1305"/>
      <c r="ASX181" s="1305"/>
      <c r="ASY181" s="1305"/>
      <c r="ASZ181" s="1305"/>
      <c r="ATA181" s="1305"/>
      <c r="ATB181" s="1305"/>
      <c r="ATC181" s="1305"/>
      <c r="ATD181" s="1305"/>
      <c r="ATE181" s="1305"/>
      <c r="ATF181" s="1305"/>
      <c r="ATG181" s="1305"/>
      <c r="ATH181" s="1305"/>
      <c r="ATI181" s="1305"/>
      <c r="ATJ181" s="1305"/>
      <c r="ATK181" s="1305"/>
      <c r="ATL181" s="1305"/>
      <c r="ATM181" s="1305"/>
      <c r="ATN181" s="1305"/>
      <c r="ATO181" s="1305"/>
      <c r="ATP181" s="1305"/>
      <c r="ATQ181" s="1305"/>
      <c r="ATR181" s="1305"/>
      <c r="ATS181" s="1305"/>
      <c r="ATT181" s="1305"/>
      <c r="ATU181" s="1305"/>
      <c r="ATV181" s="1305"/>
      <c r="ATW181" s="1305"/>
      <c r="ATX181" s="1305"/>
      <c r="ATY181" s="1305"/>
      <c r="ATZ181" s="1305"/>
      <c r="AUA181" s="1305"/>
      <c r="AUB181" s="1305"/>
      <c r="AUC181" s="1305"/>
      <c r="AUD181" s="1305"/>
      <c r="AUE181" s="1305"/>
      <c r="AUF181" s="1305"/>
      <c r="AUG181" s="1305"/>
      <c r="AUH181" s="1305"/>
      <c r="AUI181" s="1305"/>
      <c r="AUJ181" s="1305"/>
      <c r="AUK181" s="1305"/>
      <c r="AUL181" s="1305"/>
      <c r="AUM181" s="1305"/>
      <c r="AUN181" s="1305"/>
      <c r="AUO181" s="1305"/>
      <c r="AUP181" s="1305"/>
      <c r="AUQ181" s="1305"/>
      <c r="AUR181" s="1305"/>
      <c r="AUS181" s="1305"/>
      <c r="AUT181" s="1305"/>
      <c r="AUU181" s="1305"/>
      <c r="AUV181" s="1305"/>
      <c r="AUW181" s="1305"/>
      <c r="AUX181" s="1305"/>
      <c r="AUY181" s="1305"/>
      <c r="AUZ181" s="1305"/>
      <c r="AVA181" s="1305"/>
      <c r="AVB181" s="1305"/>
      <c r="AVC181" s="1305"/>
      <c r="AVD181" s="1305"/>
      <c r="AVE181" s="1305"/>
      <c r="AVF181" s="1305"/>
      <c r="AVG181" s="1305"/>
      <c r="AVH181" s="1305"/>
      <c r="AVI181" s="1305"/>
      <c r="AVJ181" s="1305"/>
      <c r="AVK181" s="1305"/>
      <c r="AVL181" s="1305"/>
      <c r="AVM181" s="1305"/>
      <c r="AVN181" s="1305"/>
      <c r="AVO181" s="1305"/>
      <c r="AVP181" s="1305"/>
      <c r="AVQ181" s="1305"/>
      <c r="AVR181" s="1305"/>
      <c r="AVS181" s="1305"/>
      <c r="AVT181" s="1305"/>
      <c r="AVU181" s="1305"/>
      <c r="AVV181" s="1305"/>
      <c r="AVW181" s="1305"/>
      <c r="AVX181" s="1305"/>
      <c r="AVY181" s="1305"/>
      <c r="AVZ181" s="1305"/>
      <c r="AWA181" s="1305"/>
      <c r="AWB181" s="1305"/>
      <c r="AWC181" s="1305"/>
      <c r="AWD181" s="1305"/>
      <c r="AWF181" s="1305"/>
      <c r="AWG181" s="1305"/>
      <c r="AWH181" s="1305"/>
      <c r="AWI181" s="1305"/>
      <c r="AWJ181" s="1305"/>
      <c r="AWK181" s="1305"/>
      <c r="AWL181" s="1305"/>
      <c r="AWM181" s="1305"/>
      <c r="AWN181" s="1305"/>
      <c r="AWO181" s="1305"/>
      <c r="AWP181" s="1305"/>
      <c r="AWQ181" s="1305"/>
      <c r="AWR181" s="1305"/>
      <c r="AWS181" s="1305"/>
      <c r="AWT181" s="1305"/>
      <c r="AWU181" s="1305"/>
      <c r="AWV181" s="1305"/>
      <c r="AWW181" s="1305"/>
      <c r="AWX181" s="1305"/>
      <c r="AWY181" s="1305"/>
      <c r="AWZ181" s="1305"/>
      <c r="AXA181" s="1305"/>
      <c r="AXB181" s="1305"/>
      <c r="AXC181" s="1305"/>
      <c r="AXD181" s="1305"/>
      <c r="AXE181" s="1305"/>
      <c r="AXF181" s="1305"/>
      <c r="AXG181" s="1305"/>
      <c r="AXH181" s="1305"/>
      <c r="AXI181" s="1305"/>
      <c r="AXJ181" s="1305"/>
      <c r="AXK181" s="1305"/>
      <c r="AXL181" s="1305"/>
      <c r="AXM181" s="1305"/>
      <c r="AXN181" s="1305"/>
      <c r="AXO181" s="1305"/>
      <c r="AXP181" s="1305"/>
      <c r="AXQ181" s="1305"/>
      <c r="AXR181" s="1305"/>
      <c r="AXS181" s="1305"/>
      <c r="AXT181" s="1305"/>
      <c r="AXU181" s="1305"/>
      <c r="AXV181" s="1305"/>
      <c r="AXW181" s="1305"/>
      <c r="AXX181" s="1305"/>
      <c r="AXY181" s="1305"/>
      <c r="AXZ181" s="1305"/>
      <c r="AYA181" s="1305"/>
      <c r="AYB181" s="1305"/>
      <c r="AYC181" s="1305"/>
      <c r="AYD181" s="1305"/>
      <c r="AYE181" s="1305"/>
      <c r="AYF181" s="1305"/>
      <c r="AYG181" s="1305"/>
      <c r="AYH181" s="1305"/>
      <c r="AYI181" s="1305"/>
      <c r="AYJ181" s="1305"/>
      <c r="AYK181" s="1305"/>
      <c r="AYL181" s="1305"/>
      <c r="AYM181" s="1305"/>
      <c r="AYN181" s="1305"/>
      <c r="AYO181" s="1305"/>
      <c r="AYP181" s="1305"/>
      <c r="AYQ181" s="1305"/>
      <c r="AYR181" s="1305"/>
      <c r="AYS181" s="1305"/>
      <c r="AYT181" s="1305"/>
      <c r="AYU181" s="1305"/>
      <c r="AYV181" s="1305"/>
      <c r="AYW181" s="1305"/>
      <c r="AYX181" s="1305"/>
      <c r="AYY181" s="1305"/>
      <c r="AYZ181" s="1305"/>
      <c r="AZA181" s="1305"/>
      <c r="AZB181" s="1305"/>
      <c r="AZC181" s="1305"/>
      <c r="AZD181" s="1305"/>
      <c r="AZE181" s="1305"/>
      <c r="AZF181" s="1305"/>
      <c r="AZG181" s="1305"/>
      <c r="AZH181" s="1305"/>
      <c r="AZI181" s="1305"/>
      <c r="AZJ181" s="1305"/>
      <c r="AZK181" s="1305"/>
      <c r="AZL181" s="1305"/>
      <c r="AZM181" s="1305"/>
      <c r="AZN181" s="1305"/>
      <c r="AZO181" s="1305"/>
      <c r="AZP181" s="1305"/>
      <c r="AZQ181" s="1305"/>
      <c r="AZR181" s="1305"/>
      <c r="AZS181" s="1305"/>
      <c r="AZT181" s="1305"/>
      <c r="AZU181" s="1305"/>
      <c r="AZV181" s="1305"/>
      <c r="AZW181" s="1305"/>
      <c r="AZX181" s="1305"/>
      <c r="AZY181" s="1305"/>
      <c r="AZZ181" s="1305"/>
      <c r="BAA181" s="1305"/>
      <c r="BAB181" s="1305"/>
      <c r="BAC181" s="1305"/>
      <c r="BAD181" s="1305"/>
      <c r="BAE181" s="1305"/>
      <c r="BAF181" s="1305"/>
      <c r="BAG181" s="1305"/>
      <c r="BAH181" s="1305"/>
      <c r="BAI181" s="1305"/>
      <c r="BAJ181" s="1305"/>
      <c r="BAK181" s="1305"/>
      <c r="BAL181" s="1305"/>
      <c r="BAM181" s="1305"/>
      <c r="BAN181" s="1305"/>
      <c r="BAO181" s="1305"/>
      <c r="BAP181" s="1305"/>
      <c r="BAQ181" s="1305"/>
      <c r="BAR181" s="1305"/>
      <c r="BAS181" s="1305"/>
      <c r="BAT181" s="1305"/>
      <c r="BAU181" s="1305"/>
      <c r="BAV181" s="1305"/>
      <c r="BAW181" s="1305"/>
      <c r="BAX181" s="1305"/>
      <c r="BAY181" s="1305"/>
      <c r="BAZ181" s="1305"/>
      <c r="BBA181" s="1305"/>
      <c r="BBB181" s="1305"/>
      <c r="BBC181" s="1305"/>
      <c r="BBD181" s="1305"/>
      <c r="BBE181" s="1305"/>
      <c r="BBF181" s="1305"/>
      <c r="BBG181" s="1305"/>
      <c r="BBH181" s="1305"/>
      <c r="BBI181" s="1305"/>
      <c r="BBJ181" s="1305"/>
      <c r="BBK181" s="1305"/>
      <c r="BBL181" s="1305"/>
      <c r="BBM181" s="1305"/>
      <c r="BBN181" s="1305"/>
      <c r="BBO181" s="1305"/>
      <c r="BBP181" s="1305"/>
      <c r="BBQ181" s="1305"/>
      <c r="BBR181" s="1305"/>
      <c r="BBS181" s="1305"/>
      <c r="BBT181" s="1305"/>
      <c r="BBU181" s="1305"/>
      <c r="BBV181" s="1305"/>
      <c r="BBW181" s="1305"/>
      <c r="BBX181" s="1305"/>
      <c r="BBY181" s="1305"/>
      <c r="BBZ181" s="1305"/>
      <c r="BCA181" s="1305"/>
      <c r="BCB181" s="1305"/>
      <c r="BCC181" s="1305"/>
      <c r="BCD181" s="1305"/>
      <c r="BCE181" s="1305"/>
      <c r="BCF181" s="1305"/>
      <c r="BCG181" s="1305"/>
      <c r="BCH181" s="1305"/>
      <c r="BCI181" s="1305"/>
      <c r="BCJ181" s="1305"/>
      <c r="BCK181" s="1305"/>
      <c r="BCL181" s="1305"/>
      <c r="BCM181" s="1305"/>
      <c r="BCN181" s="1305"/>
      <c r="BCO181" s="1305"/>
      <c r="BCP181" s="1305"/>
      <c r="BCQ181" s="1305"/>
      <c r="BCR181" s="1305"/>
      <c r="BCS181" s="1305"/>
      <c r="BCT181" s="1305"/>
      <c r="BCU181" s="1305"/>
      <c r="BCV181" s="1305"/>
      <c r="BCW181" s="1305"/>
      <c r="BCX181" s="1305"/>
      <c r="BCY181" s="1305"/>
      <c r="BCZ181" s="1305"/>
      <c r="BDA181" s="1305"/>
      <c r="BDB181" s="1305"/>
      <c r="BDC181" s="1305"/>
      <c r="BDD181" s="1305"/>
      <c r="BDE181" s="1305"/>
      <c r="BDF181" s="1305"/>
      <c r="BDG181" s="1305"/>
      <c r="BDH181" s="1305"/>
      <c r="BDI181" s="1305"/>
      <c r="BDJ181" s="1305"/>
      <c r="BDK181" s="1305"/>
      <c r="BDL181" s="1305"/>
      <c r="BDM181" s="1305"/>
      <c r="BDN181" s="1305"/>
      <c r="BDO181" s="1305"/>
      <c r="BDP181" s="1305"/>
      <c r="BDQ181" s="1305"/>
      <c r="BDR181" s="1305"/>
      <c r="BDS181" s="1305"/>
      <c r="BDT181" s="1305"/>
      <c r="BDU181" s="1305"/>
      <c r="BDV181" s="1305"/>
      <c r="BDW181" s="1305"/>
      <c r="BDX181" s="1305"/>
      <c r="BDY181" s="1305"/>
      <c r="BDZ181" s="1305"/>
      <c r="BEA181" s="1305"/>
      <c r="BEB181" s="1305"/>
      <c r="BEC181" s="1305"/>
      <c r="BED181" s="1305"/>
      <c r="BEE181" s="1305"/>
      <c r="BEF181" s="1305"/>
      <c r="BEG181" s="1305"/>
      <c r="BEH181" s="1305"/>
      <c r="BEI181" s="1305"/>
      <c r="BEJ181" s="1305"/>
      <c r="BEK181" s="1305"/>
      <c r="BEL181" s="1305"/>
      <c r="BEM181" s="1305"/>
      <c r="BEN181" s="1305"/>
      <c r="BEO181" s="1305"/>
      <c r="BEP181" s="1305"/>
      <c r="BEQ181" s="1305"/>
      <c r="BER181" s="1305"/>
      <c r="BES181" s="1305"/>
      <c r="BET181" s="1305"/>
      <c r="BEU181" s="1305"/>
      <c r="BEV181" s="1305"/>
      <c r="BEW181" s="1305"/>
      <c r="BEX181" s="1305"/>
      <c r="BEY181" s="1305"/>
      <c r="BEZ181" s="1305"/>
      <c r="BFA181" s="1305"/>
      <c r="BFB181" s="1305"/>
      <c r="BFC181" s="1305"/>
      <c r="BFD181" s="1305"/>
      <c r="BFE181" s="1305"/>
      <c r="BFF181" s="1305"/>
      <c r="BFG181" s="1305"/>
      <c r="BFH181" s="1305"/>
      <c r="BFI181" s="1305"/>
      <c r="BFJ181" s="1305"/>
      <c r="BFK181" s="1305"/>
      <c r="BFL181" s="1305"/>
      <c r="BFM181" s="1305"/>
      <c r="BFN181" s="1305"/>
      <c r="BFO181" s="1305"/>
      <c r="BFP181" s="1305"/>
      <c r="BFQ181" s="1305"/>
      <c r="BFR181" s="1305"/>
      <c r="BFS181" s="1305"/>
      <c r="BFT181" s="1305"/>
      <c r="BFU181" s="1305"/>
      <c r="BFV181" s="1305"/>
      <c r="BFW181" s="1305"/>
      <c r="BFX181" s="1305"/>
      <c r="BFY181" s="1305"/>
      <c r="BFZ181" s="1305"/>
      <c r="BGB181" s="1305"/>
      <c r="BGC181" s="1305"/>
      <c r="BGD181" s="1305"/>
      <c r="BGE181" s="1305"/>
      <c r="BGF181" s="1305"/>
      <c r="BGG181" s="1305"/>
      <c r="BGH181" s="1305"/>
      <c r="BGI181" s="1305"/>
      <c r="BGJ181" s="1305"/>
      <c r="BGK181" s="1305"/>
      <c r="BGL181" s="1305"/>
      <c r="BGM181" s="1305"/>
      <c r="BGN181" s="1305"/>
      <c r="BGO181" s="1305"/>
      <c r="BGP181" s="1305"/>
      <c r="BGQ181" s="1305"/>
      <c r="BGR181" s="1305"/>
      <c r="BGS181" s="1305"/>
      <c r="BGT181" s="1305"/>
      <c r="BGU181" s="1305"/>
      <c r="BGV181" s="1305"/>
      <c r="BGW181" s="1305"/>
      <c r="BGX181" s="1305"/>
      <c r="BGY181" s="1305"/>
      <c r="BGZ181" s="1305"/>
      <c r="BHA181" s="1305"/>
      <c r="BHB181" s="1305"/>
      <c r="BHC181" s="1305"/>
      <c r="BHD181" s="1305"/>
      <c r="BHE181" s="1305"/>
      <c r="BHF181" s="1305"/>
      <c r="BHG181" s="1305"/>
      <c r="BHH181" s="1305"/>
      <c r="BHI181" s="1305"/>
      <c r="BHJ181" s="1305"/>
      <c r="BHK181" s="1305"/>
      <c r="BHL181" s="1305"/>
      <c r="BHM181" s="1305"/>
      <c r="BHN181" s="1305"/>
      <c r="BHO181" s="1305"/>
      <c r="BHP181" s="1305"/>
      <c r="BHQ181" s="1305"/>
      <c r="BHR181" s="1305"/>
      <c r="BHS181" s="1305"/>
      <c r="BHT181" s="1305"/>
      <c r="BHU181" s="1305"/>
      <c r="BHV181" s="1305"/>
      <c r="BHW181" s="1305"/>
      <c r="BHX181" s="1305"/>
      <c r="BHY181" s="1305"/>
      <c r="BHZ181" s="1305"/>
      <c r="BIA181" s="1305"/>
      <c r="BIB181" s="1305"/>
      <c r="BIC181" s="1305"/>
      <c r="BID181" s="1305"/>
      <c r="BIE181" s="1305"/>
      <c r="BIF181" s="1305"/>
      <c r="BIG181" s="1305"/>
      <c r="BIH181" s="1305"/>
      <c r="BII181" s="1305"/>
      <c r="BIJ181" s="1305"/>
      <c r="BIK181" s="1305"/>
      <c r="BIL181" s="1305"/>
      <c r="BIM181" s="1305"/>
      <c r="BIN181" s="1305"/>
      <c r="BIO181" s="1305"/>
      <c r="BIP181" s="1305"/>
      <c r="BIQ181" s="1305"/>
      <c r="BIR181" s="1305"/>
      <c r="BIS181" s="1305"/>
      <c r="BIT181" s="1305"/>
      <c r="BIU181" s="1305"/>
      <c r="BIV181" s="1305"/>
      <c r="BIW181" s="1305"/>
      <c r="BIX181" s="1305"/>
      <c r="BIY181" s="1305"/>
      <c r="BIZ181" s="1305"/>
      <c r="BJA181" s="1305"/>
      <c r="BJB181" s="1305"/>
      <c r="BJC181" s="1305"/>
      <c r="BJD181" s="1305"/>
      <c r="BJE181" s="1305"/>
      <c r="BJF181" s="1305"/>
      <c r="BJG181" s="1305"/>
      <c r="BJH181" s="1305"/>
      <c r="BJI181" s="1305"/>
      <c r="BJJ181" s="1305"/>
      <c r="BJK181" s="1305"/>
      <c r="BJL181" s="1305"/>
      <c r="BJM181" s="1305"/>
      <c r="BJN181" s="1305"/>
      <c r="BJO181" s="1305"/>
      <c r="BJP181" s="1305"/>
      <c r="BJQ181" s="1305"/>
      <c r="BJR181" s="1305"/>
      <c r="BJS181" s="1305"/>
      <c r="BJT181" s="1305"/>
      <c r="BJU181" s="1305"/>
      <c r="BJV181" s="1305"/>
      <c r="BJW181" s="1305"/>
      <c r="BJX181" s="1305"/>
      <c r="BJY181" s="1305"/>
      <c r="BJZ181" s="1305"/>
      <c r="BKA181" s="1305"/>
      <c r="BKB181" s="1305"/>
      <c r="BKC181" s="1305"/>
      <c r="BKD181" s="1305"/>
      <c r="BKE181" s="1305"/>
      <c r="BKF181" s="1305"/>
      <c r="BKG181" s="1305"/>
      <c r="BKH181" s="1305"/>
      <c r="BKI181" s="1305"/>
      <c r="BKJ181" s="1305"/>
      <c r="BKK181" s="1305"/>
      <c r="BKL181" s="1305"/>
      <c r="BKM181" s="1305"/>
      <c r="BKN181" s="1305"/>
      <c r="BKO181" s="1305"/>
      <c r="BKP181" s="1305"/>
      <c r="BKQ181" s="1305"/>
      <c r="BKR181" s="1305"/>
      <c r="BKS181" s="1305"/>
      <c r="BKT181" s="1305"/>
      <c r="BKU181" s="1305"/>
      <c r="BKV181" s="1305"/>
      <c r="BKW181" s="1305"/>
      <c r="BKX181" s="1305"/>
      <c r="BKY181" s="1305"/>
      <c r="BKZ181" s="1305"/>
      <c r="BLA181" s="1305"/>
      <c r="BLB181" s="1305"/>
      <c r="BLC181" s="1305"/>
      <c r="BLD181" s="1305"/>
      <c r="BLE181" s="1305"/>
      <c r="BLF181" s="1305"/>
      <c r="BLG181" s="1305"/>
      <c r="BLH181" s="1305"/>
      <c r="BLI181" s="1305"/>
      <c r="BLJ181" s="1305"/>
      <c r="BLK181" s="1305"/>
      <c r="BLL181" s="1305"/>
      <c r="BLM181" s="1305"/>
      <c r="BLN181" s="1305"/>
      <c r="BLO181" s="1305"/>
      <c r="BLP181" s="1305"/>
      <c r="BLQ181" s="1305"/>
      <c r="BLR181" s="1305"/>
      <c r="BLS181" s="1305"/>
      <c r="BLT181" s="1305"/>
      <c r="BLU181" s="1305"/>
      <c r="BLV181" s="1305"/>
      <c r="BLW181" s="1305"/>
      <c r="BLX181" s="1305"/>
      <c r="BLY181" s="1305"/>
      <c r="BLZ181" s="1305"/>
      <c r="BMA181" s="1305"/>
      <c r="BMB181" s="1305"/>
      <c r="BMC181" s="1305"/>
      <c r="BMD181" s="1305"/>
      <c r="BME181" s="1305"/>
      <c r="BMF181" s="1305"/>
      <c r="BMG181" s="1305"/>
      <c r="BMH181" s="1305"/>
      <c r="BMI181" s="1305"/>
      <c r="BMJ181" s="1305"/>
      <c r="BMK181" s="1305"/>
      <c r="BML181" s="1305"/>
      <c r="BMM181" s="1305"/>
      <c r="BMN181" s="1305"/>
      <c r="BMO181" s="1305"/>
      <c r="BMP181" s="1305"/>
      <c r="BMQ181" s="1305"/>
      <c r="BMR181" s="1305"/>
      <c r="BMS181" s="1305"/>
      <c r="BMT181" s="1305"/>
      <c r="BMU181" s="1305"/>
      <c r="BMV181" s="1305"/>
      <c r="BMW181" s="1305"/>
      <c r="BMX181" s="1305"/>
      <c r="BMY181" s="1305"/>
      <c r="BMZ181" s="1305"/>
      <c r="BNA181" s="1305"/>
      <c r="BNB181" s="1305"/>
      <c r="BNC181" s="1305"/>
      <c r="BND181" s="1305"/>
      <c r="BNE181" s="1305"/>
      <c r="BNF181" s="1305"/>
      <c r="BNG181" s="1305"/>
      <c r="BNH181" s="1305"/>
      <c r="BNI181" s="1305"/>
      <c r="BNJ181" s="1305"/>
      <c r="BNK181" s="1305"/>
      <c r="BNL181" s="1305"/>
      <c r="BNM181" s="1305"/>
      <c r="BNN181" s="1305"/>
      <c r="BNO181" s="1305"/>
      <c r="BNP181" s="1305"/>
      <c r="BNQ181" s="1305"/>
      <c r="BNR181" s="1305"/>
      <c r="BNS181" s="1305"/>
      <c r="BNT181" s="1305"/>
      <c r="BNU181" s="1305"/>
      <c r="BNV181" s="1305"/>
      <c r="BNW181" s="1305"/>
      <c r="BNX181" s="1305"/>
      <c r="BNY181" s="1305"/>
      <c r="BNZ181" s="1305"/>
      <c r="BOA181" s="1305"/>
      <c r="BOB181" s="1305"/>
      <c r="BOC181" s="1305"/>
      <c r="BOD181" s="1305"/>
      <c r="BOE181" s="1305"/>
      <c r="BOF181" s="1305"/>
      <c r="BOG181" s="1305"/>
      <c r="BOH181" s="1305"/>
      <c r="BOI181" s="1305"/>
      <c r="BOJ181" s="1305"/>
      <c r="BOK181" s="1305"/>
      <c r="BOL181" s="1305"/>
      <c r="BOM181" s="1305"/>
      <c r="BON181" s="1305"/>
      <c r="BOO181" s="1305"/>
      <c r="BOP181" s="1305"/>
      <c r="BOQ181" s="1305"/>
      <c r="BOR181" s="1305"/>
      <c r="BOS181" s="1305"/>
      <c r="BOT181" s="1305"/>
      <c r="BOU181" s="1305"/>
      <c r="BOV181" s="1305"/>
      <c r="BOW181" s="1305"/>
      <c r="BOX181" s="1305"/>
      <c r="BOY181" s="1305"/>
      <c r="BOZ181" s="1305"/>
      <c r="BPA181" s="1305"/>
      <c r="BPB181" s="1305"/>
      <c r="BPC181" s="1305"/>
      <c r="BPD181" s="1305"/>
      <c r="BPE181" s="1305"/>
      <c r="BPF181" s="1305"/>
      <c r="BPG181" s="1305"/>
      <c r="BPH181" s="1305"/>
      <c r="BPI181" s="1305"/>
      <c r="BPJ181" s="1305"/>
      <c r="BPK181" s="1305"/>
      <c r="BPL181" s="1305"/>
      <c r="BPM181" s="1305"/>
      <c r="BPN181" s="1305"/>
      <c r="BPO181" s="1305"/>
      <c r="BPP181" s="1305"/>
      <c r="BPQ181" s="1305"/>
      <c r="BPR181" s="1305"/>
      <c r="BPS181" s="1305"/>
      <c r="BPT181" s="1305"/>
      <c r="BPU181" s="1305"/>
      <c r="BPV181" s="1305"/>
      <c r="BPX181" s="1305"/>
      <c r="BPY181" s="1305"/>
      <c r="BPZ181" s="1305"/>
      <c r="BQA181" s="1305"/>
      <c r="BQB181" s="1305"/>
      <c r="BQC181" s="1305"/>
      <c r="BQD181" s="1305"/>
      <c r="BQE181" s="1305"/>
      <c r="BQF181" s="1305"/>
      <c r="BQG181" s="1305"/>
      <c r="BQH181" s="1305"/>
      <c r="BQI181" s="1305"/>
      <c r="BQJ181" s="1305"/>
      <c r="BQK181" s="1305"/>
      <c r="BQL181" s="1305"/>
      <c r="BQM181" s="1305"/>
      <c r="BQN181" s="1305"/>
      <c r="BQO181" s="1305"/>
      <c r="BQP181" s="1305"/>
      <c r="BQQ181" s="1305"/>
      <c r="BQR181" s="1305"/>
      <c r="BQS181" s="1305"/>
      <c r="BQT181" s="1305"/>
      <c r="BQU181" s="1305"/>
      <c r="BQV181" s="1305"/>
      <c r="BQW181" s="1305"/>
      <c r="BQX181" s="1305"/>
      <c r="BQY181" s="1305"/>
      <c r="BQZ181" s="1305"/>
      <c r="BRA181" s="1305"/>
      <c r="BRB181" s="1305"/>
      <c r="BRC181" s="1305"/>
      <c r="BRD181" s="1305"/>
      <c r="BRE181" s="1305"/>
      <c r="BRF181" s="1305"/>
      <c r="BRG181" s="1305"/>
      <c r="BRH181" s="1305"/>
      <c r="BRI181" s="1305"/>
      <c r="BRJ181" s="1305"/>
      <c r="BRK181" s="1305"/>
      <c r="BRL181" s="1305"/>
      <c r="BRM181" s="1305"/>
      <c r="BRN181" s="1305"/>
      <c r="BRO181" s="1305"/>
      <c r="BRP181" s="1305"/>
      <c r="BRQ181" s="1305"/>
      <c r="BRR181" s="1305"/>
      <c r="BRS181" s="1305"/>
      <c r="BRT181" s="1305"/>
      <c r="BRU181" s="1305"/>
      <c r="BRV181" s="1305"/>
      <c r="BRW181" s="1305"/>
      <c r="BRX181" s="1305"/>
      <c r="BRY181" s="1305"/>
      <c r="BRZ181" s="1305"/>
      <c r="BSA181" s="1305"/>
      <c r="BSB181" s="1305"/>
      <c r="BSC181" s="1305"/>
      <c r="BSD181" s="1305"/>
      <c r="BSE181" s="1305"/>
      <c r="BSF181" s="1305"/>
      <c r="BSG181" s="1305"/>
      <c r="BSH181" s="1305"/>
      <c r="BSI181" s="1305"/>
      <c r="BSJ181" s="1305"/>
      <c r="BSK181" s="1305"/>
      <c r="BSL181" s="1305"/>
      <c r="BSM181" s="1305"/>
      <c r="BSN181" s="1305"/>
      <c r="BSO181" s="1305"/>
      <c r="BSP181" s="1305"/>
      <c r="BSQ181" s="1305"/>
      <c r="BSR181" s="1305"/>
      <c r="BSS181" s="1305"/>
      <c r="BST181" s="1305"/>
      <c r="BSU181" s="1305"/>
      <c r="BSV181" s="1305"/>
      <c r="BSW181" s="1305"/>
      <c r="BSX181" s="1305"/>
      <c r="BSY181" s="1305"/>
      <c r="BSZ181" s="1305"/>
      <c r="BTA181" s="1305"/>
      <c r="BTB181" s="1305"/>
      <c r="BTC181" s="1305"/>
      <c r="BTD181" s="1305"/>
      <c r="BTE181" s="1305"/>
      <c r="BTF181" s="1305"/>
      <c r="BTG181" s="1305"/>
      <c r="BTH181" s="1305"/>
      <c r="BTI181" s="1305"/>
      <c r="BTJ181" s="1305"/>
      <c r="BTK181" s="1305"/>
      <c r="BTL181" s="1305"/>
      <c r="BTM181" s="1305"/>
      <c r="BTN181" s="1305"/>
      <c r="BTO181" s="1305"/>
      <c r="BTP181" s="1305"/>
      <c r="BTQ181" s="1305"/>
      <c r="BTR181" s="1305"/>
      <c r="BTS181" s="1305"/>
      <c r="BTT181" s="1305"/>
      <c r="BTU181" s="1305"/>
      <c r="BTV181" s="1305"/>
      <c r="BTW181" s="1305"/>
      <c r="BTX181" s="1305"/>
      <c r="BTY181" s="1305"/>
      <c r="BTZ181" s="1305"/>
      <c r="BUA181" s="1305"/>
      <c r="BUB181" s="1305"/>
      <c r="BUC181" s="1305"/>
      <c r="BUD181" s="1305"/>
      <c r="BUE181" s="1305"/>
      <c r="BUF181" s="1305"/>
      <c r="BUG181" s="1305"/>
      <c r="BUH181" s="1305"/>
      <c r="BUI181" s="1305"/>
      <c r="BUJ181" s="1305"/>
      <c r="BUK181" s="1305"/>
      <c r="BUL181" s="1305"/>
      <c r="BUM181" s="1305"/>
      <c r="BUN181" s="1305"/>
      <c r="BUO181" s="1305"/>
      <c r="BUP181" s="1305"/>
      <c r="BUQ181" s="1305"/>
      <c r="BUR181" s="1305"/>
      <c r="BUS181" s="1305"/>
      <c r="BUT181" s="1305"/>
      <c r="BUU181" s="1305"/>
      <c r="BUV181" s="1305"/>
      <c r="BUW181" s="1305"/>
      <c r="BUX181" s="1305"/>
      <c r="BUY181" s="1305"/>
      <c r="BUZ181" s="1305"/>
      <c r="BVA181" s="1305"/>
      <c r="BVB181" s="1305"/>
      <c r="BVC181" s="1305"/>
      <c r="BVD181" s="1305"/>
      <c r="BVE181" s="1305"/>
      <c r="BVF181" s="1305"/>
      <c r="BVG181" s="1305"/>
      <c r="BVH181" s="1305"/>
      <c r="BVI181" s="1305"/>
      <c r="BVJ181" s="1305"/>
      <c r="BVK181" s="1305"/>
      <c r="BVL181" s="1305"/>
      <c r="BVM181" s="1305"/>
      <c r="BVN181" s="1305"/>
      <c r="BVO181" s="1305"/>
      <c r="BVP181" s="1305"/>
      <c r="BVQ181" s="1305"/>
      <c r="BVR181" s="1305"/>
      <c r="BVS181" s="1305"/>
      <c r="BVT181" s="1305"/>
      <c r="BVU181" s="1305"/>
      <c r="BVV181" s="1305"/>
      <c r="BVW181" s="1305"/>
      <c r="BVX181" s="1305"/>
      <c r="BVY181" s="1305"/>
      <c r="BVZ181" s="1305"/>
      <c r="BWA181" s="1305"/>
      <c r="BWB181" s="1305"/>
      <c r="BWC181" s="1305"/>
      <c r="BWD181" s="1305"/>
      <c r="BWE181" s="1305"/>
      <c r="BWF181" s="1305"/>
      <c r="BWG181" s="1305"/>
      <c r="BWH181" s="1305"/>
      <c r="BWI181" s="1305"/>
      <c r="BWJ181" s="1305"/>
      <c r="BWK181" s="1305"/>
      <c r="BWL181" s="1305"/>
      <c r="BWM181" s="1305"/>
      <c r="BWN181" s="1305"/>
      <c r="BWO181" s="1305"/>
      <c r="BWP181" s="1305"/>
      <c r="BWQ181" s="1305"/>
      <c r="BWR181" s="1305"/>
      <c r="BWS181" s="1305"/>
      <c r="BWT181" s="1305"/>
      <c r="BWU181" s="1305"/>
      <c r="BWV181" s="1305"/>
      <c r="BWW181" s="1305"/>
      <c r="BWX181" s="1305"/>
      <c r="BWY181" s="1305"/>
      <c r="BWZ181" s="1305"/>
      <c r="BXA181" s="1305"/>
      <c r="BXB181" s="1305"/>
      <c r="BXC181" s="1305"/>
      <c r="BXD181" s="1305"/>
      <c r="BXE181" s="1305"/>
      <c r="BXF181" s="1305"/>
      <c r="BXG181" s="1305"/>
      <c r="BXH181" s="1305"/>
      <c r="BXI181" s="1305"/>
      <c r="BXJ181" s="1305"/>
      <c r="BXK181" s="1305"/>
      <c r="BXL181" s="1305"/>
      <c r="BXM181" s="1305"/>
      <c r="BXN181" s="1305"/>
      <c r="BXO181" s="1305"/>
      <c r="BXP181" s="1305"/>
      <c r="BXQ181" s="1305"/>
      <c r="BXR181" s="1305"/>
      <c r="BXS181" s="1305"/>
      <c r="BXT181" s="1305"/>
      <c r="BXU181" s="1305"/>
      <c r="BXV181" s="1305"/>
      <c r="BXW181" s="1305"/>
      <c r="BXX181" s="1305"/>
      <c r="BXY181" s="1305"/>
      <c r="BXZ181" s="1305"/>
      <c r="BYA181" s="1305"/>
      <c r="BYB181" s="1305"/>
      <c r="BYC181" s="1305"/>
      <c r="BYD181" s="1305"/>
      <c r="BYE181" s="1305"/>
      <c r="BYF181" s="1305"/>
      <c r="BYG181" s="1305"/>
      <c r="BYH181" s="1305"/>
      <c r="BYI181" s="1305"/>
      <c r="BYJ181" s="1305"/>
      <c r="BYK181" s="1305"/>
      <c r="BYL181" s="1305"/>
      <c r="BYM181" s="1305"/>
      <c r="BYN181" s="1305"/>
      <c r="BYO181" s="1305"/>
      <c r="BYP181" s="1305"/>
      <c r="BYQ181" s="1305"/>
      <c r="BYR181" s="1305"/>
      <c r="BYS181" s="1305"/>
      <c r="BYT181" s="1305"/>
      <c r="BYU181" s="1305"/>
      <c r="BYV181" s="1305"/>
      <c r="BYW181" s="1305"/>
      <c r="BYX181" s="1305"/>
      <c r="BYY181" s="1305"/>
      <c r="BYZ181" s="1305"/>
      <c r="BZA181" s="1305"/>
      <c r="BZB181" s="1305"/>
      <c r="BZC181" s="1305"/>
      <c r="BZD181" s="1305"/>
      <c r="BZE181" s="1305"/>
      <c r="BZF181" s="1305"/>
      <c r="BZG181" s="1305"/>
      <c r="BZH181" s="1305"/>
      <c r="BZI181" s="1305"/>
      <c r="BZJ181" s="1305"/>
      <c r="BZK181" s="1305"/>
      <c r="BZL181" s="1305"/>
      <c r="BZM181" s="1305"/>
      <c r="BZN181" s="1305"/>
      <c r="BZO181" s="1305"/>
      <c r="BZP181" s="1305"/>
      <c r="BZQ181" s="1305"/>
      <c r="BZR181" s="1305"/>
      <c r="BZT181" s="1305"/>
      <c r="BZU181" s="1305"/>
      <c r="BZV181" s="1305"/>
      <c r="BZW181" s="1305"/>
      <c r="BZX181" s="1305"/>
      <c r="BZY181" s="1305"/>
      <c r="BZZ181" s="1305"/>
      <c r="CAA181" s="1305"/>
      <c r="CAB181" s="1305"/>
      <c r="CAC181" s="1305"/>
      <c r="CAD181" s="1305"/>
      <c r="CAE181" s="1305"/>
      <c r="CAF181" s="1305"/>
      <c r="CAG181" s="1305"/>
      <c r="CAH181" s="1305"/>
      <c r="CAI181" s="1305"/>
      <c r="CAJ181" s="1305"/>
      <c r="CAK181" s="1305"/>
      <c r="CAL181" s="1305"/>
      <c r="CAM181" s="1305"/>
      <c r="CAN181" s="1305"/>
      <c r="CAO181" s="1305"/>
      <c r="CAP181" s="1305"/>
      <c r="CAQ181" s="1305"/>
      <c r="CAR181" s="1305"/>
      <c r="CAS181" s="1305"/>
      <c r="CAT181" s="1305"/>
      <c r="CAU181" s="1305"/>
      <c r="CAV181" s="1305"/>
      <c r="CAW181" s="1305"/>
      <c r="CAX181" s="1305"/>
      <c r="CAY181" s="1305"/>
      <c r="CAZ181" s="1305"/>
      <c r="CBA181" s="1305"/>
      <c r="CBB181" s="1305"/>
      <c r="CBC181" s="1305"/>
      <c r="CBD181" s="1305"/>
      <c r="CBE181" s="1305"/>
      <c r="CBF181" s="1305"/>
      <c r="CBG181" s="1305"/>
      <c r="CBH181" s="1305"/>
      <c r="CBI181" s="1305"/>
      <c r="CBJ181" s="1305"/>
      <c r="CBK181" s="1305"/>
      <c r="CBL181" s="1305"/>
      <c r="CBM181" s="1305"/>
      <c r="CBN181" s="1305"/>
      <c r="CBO181" s="1305"/>
      <c r="CBP181" s="1305"/>
      <c r="CBQ181" s="1305"/>
      <c r="CBR181" s="1305"/>
      <c r="CBS181" s="1305"/>
      <c r="CBT181" s="1305"/>
      <c r="CBU181" s="1305"/>
      <c r="CBV181" s="1305"/>
      <c r="CBW181" s="1305"/>
      <c r="CBX181" s="1305"/>
      <c r="CBY181" s="1305"/>
      <c r="CBZ181" s="1305"/>
      <c r="CCA181" s="1305"/>
      <c r="CCB181" s="1305"/>
      <c r="CCC181" s="1305"/>
      <c r="CCD181" s="1305"/>
      <c r="CCE181" s="1305"/>
      <c r="CCF181" s="1305"/>
      <c r="CCG181" s="1305"/>
      <c r="CCH181" s="1305"/>
      <c r="CCI181" s="1305"/>
      <c r="CCJ181" s="1305"/>
      <c r="CCK181" s="1305"/>
      <c r="CCL181" s="1305"/>
      <c r="CCM181" s="1305"/>
      <c r="CCN181" s="1305"/>
      <c r="CCO181" s="1305"/>
      <c r="CCP181" s="1305"/>
      <c r="CCQ181" s="1305"/>
      <c r="CCR181" s="1305"/>
      <c r="CCS181" s="1305"/>
      <c r="CCT181" s="1305"/>
      <c r="CCU181" s="1305"/>
      <c r="CCV181" s="1305"/>
      <c r="CCW181" s="1305"/>
      <c r="CCX181" s="1305"/>
      <c r="CCY181" s="1305"/>
      <c r="CCZ181" s="1305"/>
      <c r="CDA181" s="1305"/>
      <c r="CDB181" s="1305"/>
      <c r="CDC181" s="1305"/>
      <c r="CDD181" s="1305"/>
      <c r="CDE181" s="1305"/>
      <c r="CDF181" s="1305"/>
      <c r="CDG181" s="1305"/>
      <c r="CDH181" s="1305"/>
      <c r="CDI181" s="1305"/>
      <c r="CDJ181" s="1305"/>
      <c r="CDK181" s="1305"/>
      <c r="CDL181" s="1305"/>
      <c r="CDM181" s="1305"/>
      <c r="CDN181" s="1305"/>
      <c r="CDO181" s="1305"/>
      <c r="CDP181" s="1305"/>
      <c r="CDQ181" s="1305"/>
      <c r="CDR181" s="1305"/>
      <c r="CDS181" s="1305"/>
      <c r="CDT181" s="1305"/>
      <c r="CDU181" s="1305"/>
      <c r="CDV181" s="1305"/>
      <c r="CDW181" s="1305"/>
      <c r="CDX181" s="1305"/>
      <c r="CDY181" s="1305"/>
      <c r="CDZ181" s="1305"/>
      <c r="CEA181" s="1305"/>
      <c r="CEB181" s="1305"/>
      <c r="CEC181" s="1305"/>
      <c r="CED181" s="1305"/>
      <c r="CEE181" s="1305"/>
      <c r="CEF181" s="1305"/>
      <c r="CEG181" s="1305"/>
      <c r="CEH181" s="1305"/>
      <c r="CEI181" s="1305"/>
      <c r="CEJ181" s="1305"/>
      <c r="CEK181" s="1305"/>
      <c r="CEL181" s="1305"/>
      <c r="CEM181" s="1305"/>
      <c r="CEN181" s="1305"/>
      <c r="CEO181" s="1305"/>
      <c r="CEP181" s="1305"/>
      <c r="CEQ181" s="1305"/>
      <c r="CER181" s="1305"/>
      <c r="CES181" s="1305"/>
      <c r="CET181" s="1305"/>
      <c r="CEU181" s="1305"/>
      <c r="CEV181" s="1305"/>
      <c r="CEW181" s="1305"/>
      <c r="CEX181" s="1305"/>
      <c r="CEY181" s="1305"/>
      <c r="CEZ181" s="1305"/>
      <c r="CFA181" s="1305"/>
      <c r="CFB181" s="1305"/>
      <c r="CFC181" s="1305"/>
      <c r="CFD181" s="1305"/>
      <c r="CFE181" s="1305"/>
      <c r="CFF181" s="1305"/>
      <c r="CFG181" s="1305"/>
      <c r="CFH181" s="1305"/>
      <c r="CFI181" s="1305"/>
      <c r="CFJ181" s="1305"/>
      <c r="CFK181" s="1305"/>
      <c r="CFL181" s="1305"/>
      <c r="CFM181" s="1305"/>
      <c r="CFN181" s="1305"/>
      <c r="CFO181" s="1305"/>
      <c r="CFP181" s="1305"/>
      <c r="CFQ181" s="1305"/>
      <c r="CFR181" s="1305"/>
      <c r="CFS181" s="1305"/>
      <c r="CFT181" s="1305"/>
      <c r="CFU181" s="1305"/>
      <c r="CFV181" s="1305"/>
      <c r="CFW181" s="1305"/>
      <c r="CFX181" s="1305"/>
      <c r="CFY181" s="1305"/>
      <c r="CFZ181" s="1305"/>
      <c r="CGA181" s="1305"/>
      <c r="CGB181" s="1305"/>
      <c r="CGC181" s="1305"/>
      <c r="CGD181" s="1305"/>
      <c r="CGE181" s="1305"/>
      <c r="CGF181" s="1305"/>
      <c r="CGG181" s="1305"/>
      <c r="CGH181" s="1305"/>
      <c r="CGI181" s="1305"/>
      <c r="CGJ181" s="1305"/>
      <c r="CGK181" s="1305"/>
      <c r="CGL181" s="1305"/>
      <c r="CGM181" s="1305"/>
      <c r="CGN181" s="1305"/>
      <c r="CGO181" s="1305"/>
      <c r="CGP181" s="1305"/>
      <c r="CGQ181" s="1305"/>
      <c r="CGR181" s="1305"/>
      <c r="CGS181" s="1305"/>
      <c r="CGT181" s="1305"/>
      <c r="CGU181" s="1305"/>
      <c r="CGV181" s="1305"/>
      <c r="CGW181" s="1305"/>
      <c r="CGX181" s="1305"/>
      <c r="CGY181" s="1305"/>
      <c r="CGZ181" s="1305"/>
      <c r="CHA181" s="1305"/>
      <c r="CHB181" s="1305"/>
      <c r="CHC181" s="1305"/>
      <c r="CHD181" s="1305"/>
      <c r="CHE181" s="1305"/>
      <c r="CHF181" s="1305"/>
      <c r="CHG181" s="1305"/>
      <c r="CHH181" s="1305"/>
      <c r="CHI181" s="1305"/>
      <c r="CHJ181" s="1305"/>
      <c r="CHK181" s="1305"/>
      <c r="CHL181" s="1305"/>
      <c r="CHM181" s="1305"/>
      <c r="CHN181" s="1305"/>
      <c r="CHO181" s="1305"/>
      <c r="CHP181" s="1305"/>
      <c r="CHQ181" s="1305"/>
      <c r="CHR181" s="1305"/>
      <c r="CHS181" s="1305"/>
      <c r="CHT181" s="1305"/>
      <c r="CHU181" s="1305"/>
      <c r="CHV181" s="1305"/>
      <c r="CHW181" s="1305"/>
      <c r="CHX181" s="1305"/>
      <c r="CHY181" s="1305"/>
      <c r="CHZ181" s="1305"/>
      <c r="CIA181" s="1305"/>
      <c r="CIB181" s="1305"/>
      <c r="CIC181" s="1305"/>
      <c r="CID181" s="1305"/>
      <c r="CIE181" s="1305"/>
      <c r="CIF181" s="1305"/>
      <c r="CIG181" s="1305"/>
      <c r="CIH181" s="1305"/>
      <c r="CII181" s="1305"/>
      <c r="CIJ181" s="1305"/>
      <c r="CIK181" s="1305"/>
      <c r="CIL181" s="1305"/>
      <c r="CIM181" s="1305"/>
      <c r="CIN181" s="1305"/>
      <c r="CIO181" s="1305"/>
      <c r="CIP181" s="1305"/>
      <c r="CIQ181" s="1305"/>
      <c r="CIR181" s="1305"/>
      <c r="CIS181" s="1305"/>
      <c r="CIT181" s="1305"/>
      <c r="CIU181" s="1305"/>
      <c r="CIV181" s="1305"/>
      <c r="CIW181" s="1305"/>
      <c r="CIX181" s="1305"/>
      <c r="CIY181" s="1305"/>
      <c r="CIZ181" s="1305"/>
      <c r="CJA181" s="1305"/>
      <c r="CJB181" s="1305"/>
      <c r="CJC181" s="1305"/>
      <c r="CJD181" s="1305"/>
      <c r="CJE181" s="1305"/>
      <c r="CJF181" s="1305"/>
      <c r="CJG181" s="1305"/>
      <c r="CJH181" s="1305"/>
      <c r="CJI181" s="1305"/>
      <c r="CJJ181" s="1305"/>
      <c r="CJK181" s="1305"/>
      <c r="CJL181" s="1305"/>
      <c r="CJM181" s="1305"/>
      <c r="CJN181" s="1305"/>
      <c r="CJP181" s="1305"/>
      <c r="CJQ181" s="1305"/>
      <c r="CJR181" s="1305"/>
      <c r="CJS181" s="1305"/>
      <c r="CJT181" s="1305"/>
      <c r="CJU181" s="1305"/>
      <c r="CJV181" s="1305"/>
      <c r="CJW181" s="1305"/>
      <c r="CJX181" s="1305"/>
      <c r="CJY181" s="1305"/>
      <c r="CJZ181" s="1305"/>
      <c r="CKA181" s="1305"/>
      <c r="CKB181" s="1305"/>
      <c r="CKC181" s="1305"/>
      <c r="CKD181" s="1305"/>
      <c r="CKE181" s="1305"/>
      <c r="CKF181" s="1305"/>
      <c r="CKG181" s="1305"/>
      <c r="CKH181" s="1305"/>
      <c r="CKI181" s="1305"/>
      <c r="CKJ181" s="1305"/>
      <c r="CKK181" s="1305"/>
      <c r="CKL181" s="1305"/>
      <c r="CKM181" s="1305"/>
      <c r="CKN181" s="1305"/>
      <c r="CKO181" s="1305"/>
      <c r="CKP181" s="1305"/>
      <c r="CKQ181" s="1305"/>
      <c r="CKR181" s="1305"/>
      <c r="CKS181" s="1305"/>
      <c r="CKT181" s="1305"/>
      <c r="CKU181" s="1305"/>
      <c r="CKV181" s="1305"/>
      <c r="CKW181" s="1305"/>
      <c r="CKX181" s="1305"/>
      <c r="CKY181" s="1305"/>
      <c r="CKZ181" s="1305"/>
      <c r="CLA181" s="1305"/>
      <c r="CLB181" s="1305"/>
      <c r="CLC181" s="1305"/>
      <c r="CLD181" s="1305"/>
      <c r="CLE181" s="1305"/>
      <c r="CLF181" s="1305"/>
      <c r="CLG181" s="1305"/>
      <c r="CLH181" s="1305"/>
      <c r="CLI181" s="1305"/>
      <c r="CLJ181" s="1305"/>
      <c r="CLK181" s="1305"/>
      <c r="CLL181" s="1305"/>
      <c r="CLM181" s="1305"/>
      <c r="CLN181" s="1305"/>
      <c r="CLO181" s="1305"/>
      <c r="CLP181" s="1305"/>
      <c r="CLQ181" s="1305"/>
      <c r="CLR181" s="1305"/>
      <c r="CLS181" s="1305"/>
      <c r="CLT181" s="1305"/>
      <c r="CLU181" s="1305"/>
      <c r="CLV181" s="1305"/>
      <c r="CLW181" s="1305"/>
      <c r="CLX181" s="1305"/>
      <c r="CLY181" s="1305"/>
      <c r="CLZ181" s="1305"/>
      <c r="CMA181" s="1305"/>
      <c r="CMB181" s="1305"/>
      <c r="CMC181" s="1305"/>
      <c r="CMD181" s="1305"/>
      <c r="CME181" s="1305"/>
      <c r="CMF181" s="1305"/>
      <c r="CMG181" s="1305"/>
      <c r="CMH181" s="1305"/>
      <c r="CMI181" s="1305"/>
      <c r="CMJ181" s="1305"/>
      <c r="CMK181" s="1305"/>
      <c r="CML181" s="1305"/>
      <c r="CMM181" s="1305"/>
      <c r="CMN181" s="1305"/>
      <c r="CMO181" s="1305"/>
      <c r="CMP181" s="1305"/>
      <c r="CMQ181" s="1305"/>
      <c r="CMR181" s="1305"/>
      <c r="CMS181" s="1305"/>
      <c r="CMT181" s="1305"/>
      <c r="CMU181" s="1305"/>
      <c r="CMV181" s="1305"/>
      <c r="CMW181" s="1305"/>
      <c r="CMX181" s="1305"/>
      <c r="CMY181" s="1305"/>
      <c r="CMZ181" s="1305"/>
      <c r="CNA181" s="1305"/>
      <c r="CNB181" s="1305"/>
      <c r="CNC181" s="1305"/>
      <c r="CND181" s="1305"/>
      <c r="CNE181" s="1305"/>
      <c r="CNF181" s="1305"/>
      <c r="CNG181" s="1305"/>
      <c r="CNH181" s="1305"/>
      <c r="CNI181" s="1305"/>
      <c r="CNJ181" s="1305"/>
      <c r="CNK181" s="1305"/>
      <c r="CNL181" s="1305"/>
      <c r="CNM181" s="1305"/>
      <c r="CNN181" s="1305"/>
      <c r="CNO181" s="1305"/>
      <c r="CNP181" s="1305"/>
      <c r="CNQ181" s="1305"/>
      <c r="CNR181" s="1305"/>
      <c r="CNS181" s="1305"/>
      <c r="CNT181" s="1305"/>
      <c r="CNU181" s="1305"/>
      <c r="CNV181" s="1305"/>
      <c r="CNW181" s="1305"/>
      <c r="CNX181" s="1305"/>
      <c r="CNY181" s="1305"/>
      <c r="CNZ181" s="1305"/>
      <c r="COA181" s="1305"/>
      <c r="COB181" s="1305"/>
      <c r="COC181" s="1305"/>
      <c r="COD181" s="1305"/>
      <c r="COE181" s="1305"/>
      <c r="COF181" s="1305"/>
      <c r="COG181" s="1305"/>
      <c r="COH181" s="1305"/>
      <c r="COI181" s="1305"/>
      <c r="COJ181" s="1305"/>
      <c r="COK181" s="1305"/>
      <c r="COL181" s="1305"/>
      <c r="COM181" s="1305"/>
      <c r="CON181" s="1305"/>
      <c r="COO181" s="1305"/>
      <c r="COP181" s="1305"/>
      <c r="COQ181" s="1305"/>
      <c r="COR181" s="1305"/>
      <c r="COS181" s="1305"/>
      <c r="COT181" s="1305"/>
      <c r="COU181" s="1305"/>
      <c r="COV181" s="1305"/>
      <c r="COW181" s="1305"/>
      <c r="COX181" s="1305"/>
      <c r="COY181" s="1305"/>
      <c r="COZ181" s="1305"/>
      <c r="CPA181" s="1305"/>
      <c r="CPB181" s="1305"/>
      <c r="CPC181" s="1305"/>
      <c r="CPD181" s="1305"/>
      <c r="CPE181" s="1305"/>
      <c r="CPF181" s="1305"/>
      <c r="CPG181" s="1305"/>
      <c r="CPH181" s="1305"/>
      <c r="CPI181" s="1305"/>
      <c r="CPJ181" s="1305"/>
      <c r="CPK181" s="1305"/>
      <c r="CPL181" s="1305"/>
      <c r="CPM181" s="1305"/>
      <c r="CPN181" s="1305"/>
      <c r="CPO181" s="1305"/>
      <c r="CPP181" s="1305"/>
      <c r="CPQ181" s="1305"/>
      <c r="CPR181" s="1305"/>
      <c r="CPS181" s="1305"/>
      <c r="CPT181" s="1305"/>
      <c r="CPU181" s="1305"/>
      <c r="CPV181" s="1305"/>
      <c r="CPW181" s="1305"/>
      <c r="CPX181" s="1305"/>
      <c r="CPY181" s="1305"/>
      <c r="CPZ181" s="1305"/>
      <c r="CQA181" s="1305"/>
      <c r="CQB181" s="1305"/>
      <c r="CQC181" s="1305"/>
      <c r="CQD181" s="1305"/>
      <c r="CQE181" s="1305"/>
      <c r="CQF181" s="1305"/>
      <c r="CQG181" s="1305"/>
      <c r="CQH181" s="1305"/>
      <c r="CQI181" s="1305"/>
      <c r="CQJ181" s="1305"/>
      <c r="CQK181" s="1305"/>
      <c r="CQL181" s="1305"/>
      <c r="CQM181" s="1305"/>
      <c r="CQN181" s="1305"/>
      <c r="CQO181" s="1305"/>
      <c r="CQP181" s="1305"/>
      <c r="CQQ181" s="1305"/>
      <c r="CQR181" s="1305"/>
      <c r="CQS181" s="1305"/>
      <c r="CQT181" s="1305"/>
      <c r="CQU181" s="1305"/>
      <c r="CQV181" s="1305"/>
      <c r="CQW181" s="1305"/>
      <c r="CQX181" s="1305"/>
      <c r="CQY181" s="1305"/>
      <c r="CQZ181" s="1305"/>
      <c r="CRA181" s="1305"/>
      <c r="CRB181" s="1305"/>
      <c r="CRC181" s="1305"/>
      <c r="CRD181" s="1305"/>
      <c r="CRE181" s="1305"/>
      <c r="CRF181" s="1305"/>
      <c r="CRG181" s="1305"/>
      <c r="CRH181" s="1305"/>
      <c r="CRI181" s="1305"/>
      <c r="CRJ181" s="1305"/>
      <c r="CRK181" s="1305"/>
      <c r="CRL181" s="1305"/>
      <c r="CRM181" s="1305"/>
      <c r="CRN181" s="1305"/>
      <c r="CRO181" s="1305"/>
      <c r="CRP181" s="1305"/>
      <c r="CRQ181" s="1305"/>
      <c r="CRR181" s="1305"/>
      <c r="CRS181" s="1305"/>
      <c r="CRT181" s="1305"/>
      <c r="CRU181" s="1305"/>
      <c r="CRV181" s="1305"/>
      <c r="CRW181" s="1305"/>
      <c r="CRX181" s="1305"/>
      <c r="CRY181" s="1305"/>
      <c r="CRZ181" s="1305"/>
      <c r="CSA181" s="1305"/>
      <c r="CSB181" s="1305"/>
      <c r="CSC181" s="1305"/>
      <c r="CSD181" s="1305"/>
      <c r="CSE181" s="1305"/>
      <c r="CSF181" s="1305"/>
      <c r="CSG181" s="1305"/>
      <c r="CSH181" s="1305"/>
      <c r="CSI181" s="1305"/>
      <c r="CSJ181" s="1305"/>
      <c r="CSK181" s="1305"/>
      <c r="CSL181" s="1305"/>
      <c r="CSM181" s="1305"/>
      <c r="CSN181" s="1305"/>
      <c r="CSO181" s="1305"/>
      <c r="CSP181" s="1305"/>
      <c r="CSQ181" s="1305"/>
      <c r="CSR181" s="1305"/>
      <c r="CSS181" s="1305"/>
      <c r="CST181" s="1305"/>
      <c r="CSU181" s="1305"/>
      <c r="CSV181" s="1305"/>
      <c r="CSW181" s="1305"/>
      <c r="CSX181" s="1305"/>
      <c r="CSY181" s="1305"/>
      <c r="CSZ181" s="1305"/>
      <c r="CTA181" s="1305"/>
      <c r="CTB181" s="1305"/>
      <c r="CTC181" s="1305"/>
      <c r="CTD181" s="1305"/>
      <c r="CTE181" s="1305"/>
      <c r="CTF181" s="1305"/>
      <c r="CTG181" s="1305"/>
      <c r="CTH181" s="1305"/>
      <c r="CTI181" s="1305"/>
      <c r="CTJ181" s="1305"/>
      <c r="CTL181" s="1305"/>
      <c r="CTM181" s="1305"/>
      <c r="CTN181" s="1305"/>
      <c r="CTO181" s="1305"/>
      <c r="CTP181" s="1305"/>
      <c r="CTQ181" s="1305"/>
      <c r="CTR181" s="1305"/>
      <c r="CTS181" s="1305"/>
      <c r="CTT181" s="1305"/>
      <c r="CTU181" s="1305"/>
      <c r="CTV181" s="1305"/>
      <c r="CTW181" s="1305"/>
      <c r="CTX181" s="1305"/>
      <c r="CTY181" s="1305"/>
      <c r="CTZ181" s="1305"/>
      <c r="CUA181" s="1305"/>
      <c r="CUB181" s="1305"/>
      <c r="CUC181" s="1305"/>
      <c r="CUD181" s="1305"/>
      <c r="CUE181" s="1305"/>
      <c r="CUF181" s="1305"/>
      <c r="CUG181" s="1305"/>
      <c r="CUH181" s="1305"/>
      <c r="CUI181" s="1305"/>
      <c r="CUJ181" s="1305"/>
      <c r="CUK181" s="1305"/>
      <c r="CUL181" s="1305"/>
      <c r="CUM181" s="1305"/>
      <c r="CUN181" s="1305"/>
      <c r="CUO181" s="1305"/>
      <c r="CUP181" s="1305"/>
      <c r="CUQ181" s="1305"/>
      <c r="CUR181" s="1305"/>
      <c r="CUS181" s="1305"/>
      <c r="CUT181" s="1305"/>
      <c r="CUU181" s="1305"/>
      <c r="CUV181" s="1305"/>
      <c r="CUW181" s="1305"/>
      <c r="CUX181" s="1305"/>
      <c r="CUY181" s="1305"/>
      <c r="CUZ181" s="1305"/>
      <c r="CVA181" s="1305"/>
      <c r="CVB181" s="1305"/>
      <c r="CVC181" s="1305"/>
      <c r="CVD181" s="1305"/>
      <c r="CVE181" s="1305"/>
      <c r="CVF181" s="1305"/>
      <c r="CVG181" s="1305"/>
      <c r="CVH181" s="1305"/>
      <c r="CVI181" s="1305"/>
      <c r="CVJ181" s="1305"/>
      <c r="CVK181" s="1305"/>
      <c r="CVL181" s="1305"/>
      <c r="CVM181" s="1305"/>
      <c r="CVN181" s="1305"/>
      <c r="CVO181" s="1305"/>
      <c r="CVP181" s="1305"/>
      <c r="CVQ181" s="1305"/>
      <c r="CVR181" s="1305"/>
      <c r="CVS181" s="1305"/>
      <c r="CVT181" s="1305"/>
      <c r="CVU181" s="1305"/>
      <c r="CVV181" s="1305"/>
      <c r="CVW181" s="1305"/>
      <c r="CVX181" s="1305"/>
      <c r="CVY181" s="1305"/>
      <c r="CVZ181" s="1305"/>
      <c r="CWA181" s="1305"/>
      <c r="CWB181" s="1305"/>
      <c r="CWC181" s="1305"/>
      <c r="CWD181" s="1305"/>
      <c r="CWE181" s="1305"/>
      <c r="CWF181" s="1305"/>
      <c r="CWG181" s="1305"/>
      <c r="CWH181" s="1305"/>
      <c r="CWI181" s="1305"/>
      <c r="CWJ181" s="1305"/>
      <c r="CWK181" s="1305"/>
      <c r="CWL181" s="1305"/>
      <c r="CWM181" s="1305"/>
      <c r="CWN181" s="1305"/>
      <c r="CWO181" s="1305"/>
      <c r="CWP181" s="1305"/>
      <c r="CWQ181" s="1305"/>
      <c r="CWR181" s="1305"/>
      <c r="CWS181" s="1305"/>
      <c r="CWT181" s="1305"/>
      <c r="CWU181" s="1305"/>
      <c r="CWV181" s="1305"/>
      <c r="CWW181" s="1305"/>
      <c r="CWX181" s="1305"/>
      <c r="CWY181" s="1305"/>
      <c r="CWZ181" s="1305"/>
      <c r="CXA181" s="1305"/>
      <c r="CXB181" s="1305"/>
      <c r="CXC181" s="1305"/>
      <c r="CXD181" s="1305"/>
      <c r="CXE181" s="1305"/>
      <c r="CXF181" s="1305"/>
      <c r="CXG181" s="1305"/>
      <c r="CXH181" s="1305"/>
      <c r="CXI181" s="1305"/>
      <c r="CXJ181" s="1305"/>
      <c r="CXK181" s="1305"/>
      <c r="CXL181" s="1305"/>
      <c r="CXM181" s="1305"/>
      <c r="CXN181" s="1305"/>
      <c r="CXO181" s="1305"/>
      <c r="CXP181" s="1305"/>
      <c r="CXQ181" s="1305"/>
      <c r="CXR181" s="1305"/>
      <c r="CXS181" s="1305"/>
      <c r="CXT181" s="1305"/>
      <c r="CXU181" s="1305"/>
      <c r="CXV181" s="1305"/>
      <c r="CXW181" s="1305"/>
      <c r="CXX181" s="1305"/>
      <c r="CXY181" s="1305"/>
      <c r="CXZ181" s="1305"/>
      <c r="CYA181" s="1305"/>
      <c r="CYB181" s="1305"/>
      <c r="CYC181" s="1305"/>
      <c r="CYD181" s="1305"/>
      <c r="CYE181" s="1305"/>
      <c r="CYF181" s="1305"/>
      <c r="CYG181" s="1305"/>
      <c r="CYH181" s="1305"/>
      <c r="CYI181" s="1305"/>
      <c r="CYJ181" s="1305"/>
      <c r="CYK181" s="1305"/>
      <c r="CYL181" s="1305"/>
      <c r="CYM181" s="1305"/>
      <c r="CYN181" s="1305"/>
      <c r="CYO181" s="1305"/>
      <c r="CYP181" s="1305"/>
      <c r="CYQ181" s="1305"/>
      <c r="CYR181" s="1305"/>
      <c r="CYS181" s="1305"/>
      <c r="CYT181" s="1305"/>
      <c r="CYU181" s="1305"/>
      <c r="CYV181" s="1305"/>
      <c r="CYW181" s="1305"/>
      <c r="CYX181" s="1305"/>
      <c r="CYY181" s="1305"/>
      <c r="CYZ181" s="1305"/>
      <c r="CZA181" s="1305"/>
      <c r="CZB181" s="1305"/>
      <c r="CZC181" s="1305"/>
      <c r="CZD181" s="1305"/>
      <c r="CZE181" s="1305"/>
      <c r="CZF181" s="1305"/>
      <c r="CZG181" s="1305"/>
      <c r="CZH181" s="1305"/>
      <c r="CZI181" s="1305"/>
      <c r="CZJ181" s="1305"/>
      <c r="CZK181" s="1305"/>
      <c r="CZL181" s="1305"/>
      <c r="CZM181" s="1305"/>
      <c r="CZN181" s="1305"/>
      <c r="CZO181" s="1305"/>
      <c r="CZP181" s="1305"/>
      <c r="CZQ181" s="1305"/>
      <c r="CZR181" s="1305"/>
      <c r="CZS181" s="1305"/>
      <c r="CZT181" s="1305"/>
      <c r="CZU181" s="1305"/>
      <c r="CZV181" s="1305"/>
      <c r="CZW181" s="1305"/>
      <c r="CZX181" s="1305"/>
      <c r="CZY181" s="1305"/>
      <c r="CZZ181" s="1305"/>
      <c r="DAA181" s="1305"/>
      <c r="DAB181" s="1305"/>
      <c r="DAC181" s="1305"/>
      <c r="DAD181" s="1305"/>
      <c r="DAE181" s="1305"/>
      <c r="DAF181" s="1305"/>
      <c r="DAG181" s="1305"/>
      <c r="DAH181" s="1305"/>
      <c r="DAI181" s="1305"/>
      <c r="DAJ181" s="1305"/>
      <c r="DAK181" s="1305"/>
      <c r="DAL181" s="1305"/>
      <c r="DAM181" s="1305"/>
      <c r="DAN181" s="1305"/>
      <c r="DAO181" s="1305"/>
      <c r="DAP181" s="1305"/>
      <c r="DAQ181" s="1305"/>
      <c r="DAR181" s="1305"/>
      <c r="DAS181" s="1305"/>
      <c r="DAT181" s="1305"/>
      <c r="DAU181" s="1305"/>
      <c r="DAV181" s="1305"/>
      <c r="DAW181" s="1305"/>
      <c r="DAX181" s="1305"/>
      <c r="DAY181" s="1305"/>
      <c r="DAZ181" s="1305"/>
      <c r="DBA181" s="1305"/>
      <c r="DBB181" s="1305"/>
      <c r="DBC181" s="1305"/>
      <c r="DBD181" s="1305"/>
      <c r="DBE181" s="1305"/>
      <c r="DBF181" s="1305"/>
      <c r="DBG181" s="1305"/>
      <c r="DBH181" s="1305"/>
      <c r="DBI181" s="1305"/>
      <c r="DBJ181" s="1305"/>
      <c r="DBK181" s="1305"/>
      <c r="DBL181" s="1305"/>
      <c r="DBM181" s="1305"/>
      <c r="DBN181" s="1305"/>
      <c r="DBO181" s="1305"/>
      <c r="DBP181" s="1305"/>
      <c r="DBQ181" s="1305"/>
      <c r="DBR181" s="1305"/>
      <c r="DBS181" s="1305"/>
      <c r="DBT181" s="1305"/>
      <c r="DBU181" s="1305"/>
      <c r="DBV181" s="1305"/>
      <c r="DBW181" s="1305"/>
      <c r="DBX181" s="1305"/>
      <c r="DBY181" s="1305"/>
      <c r="DBZ181" s="1305"/>
      <c r="DCA181" s="1305"/>
      <c r="DCB181" s="1305"/>
      <c r="DCC181" s="1305"/>
      <c r="DCD181" s="1305"/>
      <c r="DCE181" s="1305"/>
      <c r="DCF181" s="1305"/>
      <c r="DCG181" s="1305"/>
      <c r="DCH181" s="1305"/>
      <c r="DCI181" s="1305"/>
      <c r="DCJ181" s="1305"/>
      <c r="DCK181" s="1305"/>
      <c r="DCL181" s="1305"/>
      <c r="DCM181" s="1305"/>
      <c r="DCN181" s="1305"/>
      <c r="DCO181" s="1305"/>
      <c r="DCP181" s="1305"/>
      <c r="DCQ181" s="1305"/>
      <c r="DCR181" s="1305"/>
      <c r="DCS181" s="1305"/>
      <c r="DCT181" s="1305"/>
      <c r="DCU181" s="1305"/>
      <c r="DCV181" s="1305"/>
      <c r="DCW181" s="1305"/>
      <c r="DCX181" s="1305"/>
      <c r="DCY181" s="1305"/>
      <c r="DCZ181" s="1305"/>
      <c r="DDA181" s="1305"/>
      <c r="DDB181" s="1305"/>
      <c r="DDC181" s="1305"/>
      <c r="DDD181" s="1305"/>
      <c r="DDE181" s="1305"/>
      <c r="DDF181" s="1305"/>
      <c r="DDH181" s="1305"/>
      <c r="DDI181" s="1305"/>
      <c r="DDJ181" s="1305"/>
      <c r="DDK181" s="1305"/>
      <c r="DDL181" s="1305"/>
      <c r="DDM181" s="1305"/>
      <c r="DDN181" s="1305"/>
      <c r="DDO181" s="1305"/>
      <c r="DDP181" s="1305"/>
      <c r="DDQ181" s="1305"/>
      <c r="DDR181" s="1305"/>
      <c r="DDS181" s="1305"/>
      <c r="DDT181" s="1305"/>
      <c r="DDU181" s="1305"/>
      <c r="DDV181" s="1305"/>
      <c r="DDW181" s="1305"/>
      <c r="DDX181" s="1305"/>
      <c r="DDY181" s="1305"/>
      <c r="DDZ181" s="1305"/>
      <c r="DEA181" s="1305"/>
      <c r="DEB181" s="1305"/>
      <c r="DEC181" s="1305"/>
      <c r="DED181" s="1305"/>
      <c r="DEE181" s="1305"/>
      <c r="DEF181" s="1305"/>
      <c r="DEG181" s="1305"/>
      <c r="DEH181" s="1305"/>
      <c r="DEI181" s="1305"/>
      <c r="DEJ181" s="1305"/>
      <c r="DEK181" s="1305"/>
      <c r="DEL181" s="1305"/>
      <c r="DEM181" s="1305"/>
      <c r="DEN181" s="1305"/>
      <c r="DEO181" s="1305"/>
      <c r="DEP181" s="1305"/>
      <c r="DEQ181" s="1305"/>
      <c r="DER181" s="1305"/>
      <c r="DES181" s="1305"/>
      <c r="DET181" s="1305"/>
      <c r="DEU181" s="1305"/>
      <c r="DEV181" s="1305"/>
      <c r="DEW181" s="1305"/>
      <c r="DEX181" s="1305"/>
      <c r="DEY181" s="1305"/>
      <c r="DEZ181" s="1305"/>
      <c r="DFA181" s="1305"/>
      <c r="DFB181" s="1305"/>
      <c r="DFC181" s="1305"/>
      <c r="DFD181" s="1305"/>
      <c r="DFE181" s="1305"/>
      <c r="DFF181" s="1305"/>
      <c r="DFG181" s="1305"/>
      <c r="DFH181" s="1305"/>
      <c r="DFI181" s="1305"/>
      <c r="DFJ181" s="1305"/>
      <c r="DFK181" s="1305"/>
      <c r="DFL181" s="1305"/>
      <c r="DFM181" s="1305"/>
      <c r="DFN181" s="1305"/>
      <c r="DFO181" s="1305"/>
      <c r="DFP181" s="1305"/>
      <c r="DFQ181" s="1305"/>
      <c r="DFR181" s="1305"/>
      <c r="DFS181" s="1305"/>
      <c r="DFT181" s="1305"/>
      <c r="DFU181" s="1305"/>
      <c r="DFV181" s="1305"/>
      <c r="DFW181" s="1305"/>
      <c r="DFX181" s="1305"/>
      <c r="DFY181" s="1305"/>
      <c r="DFZ181" s="1305"/>
      <c r="DGA181" s="1305"/>
      <c r="DGB181" s="1305"/>
      <c r="DGC181" s="1305"/>
      <c r="DGD181" s="1305"/>
      <c r="DGE181" s="1305"/>
      <c r="DGF181" s="1305"/>
      <c r="DGG181" s="1305"/>
      <c r="DGH181" s="1305"/>
      <c r="DGI181" s="1305"/>
      <c r="DGJ181" s="1305"/>
      <c r="DGK181" s="1305"/>
      <c r="DGL181" s="1305"/>
      <c r="DGM181" s="1305"/>
      <c r="DGN181" s="1305"/>
      <c r="DGO181" s="1305"/>
      <c r="DGP181" s="1305"/>
      <c r="DGQ181" s="1305"/>
      <c r="DGR181" s="1305"/>
      <c r="DGS181" s="1305"/>
      <c r="DGT181" s="1305"/>
      <c r="DGU181" s="1305"/>
      <c r="DGV181" s="1305"/>
      <c r="DGW181" s="1305"/>
      <c r="DGX181" s="1305"/>
      <c r="DGY181" s="1305"/>
      <c r="DGZ181" s="1305"/>
      <c r="DHA181" s="1305"/>
      <c r="DHB181" s="1305"/>
      <c r="DHC181" s="1305"/>
      <c r="DHD181" s="1305"/>
      <c r="DHE181" s="1305"/>
      <c r="DHF181" s="1305"/>
      <c r="DHG181" s="1305"/>
      <c r="DHH181" s="1305"/>
      <c r="DHI181" s="1305"/>
      <c r="DHJ181" s="1305"/>
      <c r="DHK181" s="1305"/>
      <c r="DHL181" s="1305"/>
      <c r="DHM181" s="1305"/>
      <c r="DHN181" s="1305"/>
      <c r="DHO181" s="1305"/>
      <c r="DHP181" s="1305"/>
      <c r="DHQ181" s="1305"/>
      <c r="DHR181" s="1305"/>
      <c r="DHS181" s="1305"/>
      <c r="DHT181" s="1305"/>
      <c r="DHU181" s="1305"/>
      <c r="DHV181" s="1305"/>
      <c r="DHW181" s="1305"/>
      <c r="DHX181" s="1305"/>
      <c r="DHY181" s="1305"/>
      <c r="DHZ181" s="1305"/>
      <c r="DIA181" s="1305"/>
      <c r="DIB181" s="1305"/>
      <c r="DIC181" s="1305"/>
      <c r="DID181" s="1305"/>
      <c r="DIE181" s="1305"/>
      <c r="DIF181" s="1305"/>
      <c r="DIG181" s="1305"/>
      <c r="DIH181" s="1305"/>
      <c r="DII181" s="1305"/>
      <c r="DIJ181" s="1305"/>
      <c r="DIK181" s="1305"/>
      <c r="DIL181" s="1305"/>
      <c r="DIM181" s="1305"/>
      <c r="DIN181" s="1305"/>
      <c r="DIO181" s="1305"/>
      <c r="DIP181" s="1305"/>
      <c r="DIQ181" s="1305"/>
      <c r="DIR181" s="1305"/>
      <c r="DIS181" s="1305"/>
      <c r="DIT181" s="1305"/>
      <c r="DIU181" s="1305"/>
      <c r="DIV181" s="1305"/>
      <c r="DIW181" s="1305"/>
      <c r="DIX181" s="1305"/>
      <c r="DIY181" s="1305"/>
      <c r="DIZ181" s="1305"/>
      <c r="DJA181" s="1305"/>
      <c r="DJB181" s="1305"/>
      <c r="DJC181" s="1305"/>
      <c r="DJD181" s="1305"/>
      <c r="DJE181" s="1305"/>
      <c r="DJF181" s="1305"/>
      <c r="DJG181" s="1305"/>
      <c r="DJH181" s="1305"/>
      <c r="DJI181" s="1305"/>
      <c r="DJJ181" s="1305"/>
      <c r="DJK181" s="1305"/>
      <c r="DJL181" s="1305"/>
      <c r="DJM181" s="1305"/>
      <c r="DJN181" s="1305"/>
      <c r="DJO181" s="1305"/>
      <c r="DJP181" s="1305"/>
      <c r="DJQ181" s="1305"/>
      <c r="DJR181" s="1305"/>
      <c r="DJS181" s="1305"/>
      <c r="DJT181" s="1305"/>
      <c r="DJU181" s="1305"/>
      <c r="DJV181" s="1305"/>
      <c r="DJW181" s="1305"/>
      <c r="DJX181" s="1305"/>
      <c r="DJY181" s="1305"/>
      <c r="DJZ181" s="1305"/>
      <c r="DKA181" s="1305"/>
      <c r="DKB181" s="1305"/>
      <c r="DKC181" s="1305"/>
      <c r="DKD181" s="1305"/>
      <c r="DKE181" s="1305"/>
      <c r="DKF181" s="1305"/>
      <c r="DKG181" s="1305"/>
      <c r="DKH181" s="1305"/>
      <c r="DKI181" s="1305"/>
      <c r="DKJ181" s="1305"/>
      <c r="DKK181" s="1305"/>
      <c r="DKL181" s="1305"/>
      <c r="DKM181" s="1305"/>
      <c r="DKN181" s="1305"/>
      <c r="DKO181" s="1305"/>
      <c r="DKP181" s="1305"/>
      <c r="DKQ181" s="1305"/>
      <c r="DKR181" s="1305"/>
      <c r="DKS181" s="1305"/>
      <c r="DKT181" s="1305"/>
      <c r="DKU181" s="1305"/>
      <c r="DKV181" s="1305"/>
      <c r="DKW181" s="1305"/>
      <c r="DKX181" s="1305"/>
      <c r="DKY181" s="1305"/>
      <c r="DKZ181" s="1305"/>
      <c r="DLA181" s="1305"/>
      <c r="DLB181" s="1305"/>
      <c r="DLC181" s="1305"/>
      <c r="DLD181" s="1305"/>
      <c r="DLE181" s="1305"/>
      <c r="DLF181" s="1305"/>
      <c r="DLG181" s="1305"/>
      <c r="DLH181" s="1305"/>
      <c r="DLI181" s="1305"/>
      <c r="DLJ181" s="1305"/>
      <c r="DLK181" s="1305"/>
      <c r="DLL181" s="1305"/>
      <c r="DLM181" s="1305"/>
      <c r="DLN181" s="1305"/>
      <c r="DLO181" s="1305"/>
      <c r="DLP181" s="1305"/>
      <c r="DLQ181" s="1305"/>
      <c r="DLR181" s="1305"/>
      <c r="DLS181" s="1305"/>
      <c r="DLT181" s="1305"/>
      <c r="DLU181" s="1305"/>
      <c r="DLV181" s="1305"/>
      <c r="DLW181" s="1305"/>
      <c r="DLX181" s="1305"/>
      <c r="DLY181" s="1305"/>
      <c r="DLZ181" s="1305"/>
      <c r="DMA181" s="1305"/>
      <c r="DMB181" s="1305"/>
      <c r="DMC181" s="1305"/>
      <c r="DMD181" s="1305"/>
      <c r="DME181" s="1305"/>
      <c r="DMF181" s="1305"/>
      <c r="DMG181" s="1305"/>
      <c r="DMH181" s="1305"/>
      <c r="DMI181" s="1305"/>
      <c r="DMJ181" s="1305"/>
      <c r="DMK181" s="1305"/>
      <c r="DML181" s="1305"/>
      <c r="DMM181" s="1305"/>
      <c r="DMN181" s="1305"/>
      <c r="DMO181" s="1305"/>
      <c r="DMP181" s="1305"/>
      <c r="DMQ181" s="1305"/>
      <c r="DMR181" s="1305"/>
      <c r="DMS181" s="1305"/>
      <c r="DMT181" s="1305"/>
      <c r="DMU181" s="1305"/>
      <c r="DMV181" s="1305"/>
      <c r="DMW181" s="1305"/>
      <c r="DMX181" s="1305"/>
      <c r="DMY181" s="1305"/>
      <c r="DMZ181" s="1305"/>
      <c r="DNA181" s="1305"/>
      <c r="DNB181" s="1305"/>
      <c r="DND181" s="1305"/>
      <c r="DNE181" s="1305"/>
      <c r="DNF181" s="1305"/>
      <c r="DNG181" s="1305"/>
      <c r="DNH181" s="1305"/>
      <c r="DNI181" s="1305"/>
      <c r="DNJ181" s="1305"/>
      <c r="DNK181" s="1305"/>
      <c r="DNL181" s="1305"/>
      <c r="DNM181" s="1305"/>
      <c r="DNN181" s="1305"/>
      <c r="DNO181" s="1305"/>
      <c r="DNP181" s="1305"/>
      <c r="DNQ181" s="1305"/>
      <c r="DNR181" s="1305"/>
      <c r="DNS181" s="1305"/>
      <c r="DNT181" s="1305"/>
      <c r="DNU181" s="1305"/>
      <c r="DNV181" s="1305"/>
      <c r="DNW181" s="1305"/>
      <c r="DNX181" s="1305"/>
      <c r="DNY181" s="1305"/>
      <c r="DNZ181" s="1305"/>
      <c r="DOA181" s="1305"/>
      <c r="DOB181" s="1305"/>
      <c r="DOC181" s="1305"/>
      <c r="DOD181" s="1305"/>
      <c r="DOE181" s="1305"/>
      <c r="DOF181" s="1305"/>
      <c r="DOG181" s="1305"/>
      <c r="DOH181" s="1305"/>
      <c r="DOI181" s="1305"/>
      <c r="DOJ181" s="1305"/>
      <c r="DOK181" s="1305"/>
      <c r="DOL181" s="1305"/>
      <c r="DOM181" s="1305"/>
      <c r="DON181" s="1305"/>
      <c r="DOO181" s="1305"/>
      <c r="DOP181" s="1305"/>
      <c r="DOQ181" s="1305"/>
      <c r="DOR181" s="1305"/>
      <c r="DOS181" s="1305"/>
      <c r="DOT181" s="1305"/>
      <c r="DOU181" s="1305"/>
      <c r="DOV181" s="1305"/>
      <c r="DOW181" s="1305"/>
      <c r="DOX181" s="1305"/>
      <c r="DOY181" s="1305"/>
      <c r="DOZ181" s="1305"/>
      <c r="DPA181" s="1305"/>
      <c r="DPB181" s="1305"/>
      <c r="DPC181" s="1305"/>
      <c r="DPD181" s="1305"/>
      <c r="DPE181" s="1305"/>
      <c r="DPF181" s="1305"/>
      <c r="DPG181" s="1305"/>
      <c r="DPH181" s="1305"/>
      <c r="DPI181" s="1305"/>
      <c r="DPJ181" s="1305"/>
      <c r="DPK181" s="1305"/>
      <c r="DPL181" s="1305"/>
      <c r="DPM181" s="1305"/>
      <c r="DPN181" s="1305"/>
      <c r="DPO181" s="1305"/>
      <c r="DPP181" s="1305"/>
      <c r="DPQ181" s="1305"/>
      <c r="DPR181" s="1305"/>
      <c r="DPS181" s="1305"/>
      <c r="DPT181" s="1305"/>
      <c r="DPU181" s="1305"/>
      <c r="DPV181" s="1305"/>
      <c r="DPW181" s="1305"/>
      <c r="DPX181" s="1305"/>
      <c r="DPY181" s="1305"/>
      <c r="DPZ181" s="1305"/>
      <c r="DQA181" s="1305"/>
      <c r="DQB181" s="1305"/>
      <c r="DQC181" s="1305"/>
      <c r="DQD181" s="1305"/>
      <c r="DQE181" s="1305"/>
      <c r="DQF181" s="1305"/>
      <c r="DQG181" s="1305"/>
      <c r="DQH181" s="1305"/>
      <c r="DQI181" s="1305"/>
      <c r="DQJ181" s="1305"/>
      <c r="DQK181" s="1305"/>
      <c r="DQL181" s="1305"/>
      <c r="DQM181" s="1305"/>
      <c r="DQN181" s="1305"/>
      <c r="DQO181" s="1305"/>
      <c r="DQP181" s="1305"/>
      <c r="DQQ181" s="1305"/>
      <c r="DQR181" s="1305"/>
      <c r="DQS181" s="1305"/>
      <c r="DQT181" s="1305"/>
      <c r="DQU181" s="1305"/>
      <c r="DQV181" s="1305"/>
      <c r="DQW181" s="1305"/>
      <c r="DQX181" s="1305"/>
      <c r="DQY181" s="1305"/>
      <c r="DQZ181" s="1305"/>
      <c r="DRA181" s="1305"/>
      <c r="DRB181" s="1305"/>
      <c r="DRC181" s="1305"/>
      <c r="DRD181" s="1305"/>
      <c r="DRE181" s="1305"/>
      <c r="DRF181" s="1305"/>
      <c r="DRG181" s="1305"/>
      <c r="DRH181" s="1305"/>
      <c r="DRI181" s="1305"/>
      <c r="DRJ181" s="1305"/>
      <c r="DRK181" s="1305"/>
      <c r="DRL181" s="1305"/>
      <c r="DRM181" s="1305"/>
      <c r="DRN181" s="1305"/>
      <c r="DRO181" s="1305"/>
      <c r="DRP181" s="1305"/>
      <c r="DRQ181" s="1305"/>
      <c r="DRR181" s="1305"/>
      <c r="DRS181" s="1305"/>
      <c r="DRT181" s="1305"/>
      <c r="DRU181" s="1305"/>
      <c r="DRV181" s="1305"/>
      <c r="DRW181" s="1305"/>
      <c r="DRX181" s="1305"/>
      <c r="DRY181" s="1305"/>
      <c r="DRZ181" s="1305"/>
      <c r="DSA181" s="1305"/>
      <c r="DSB181" s="1305"/>
      <c r="DSC181" s="1305"/>
      <c r="DSD181" s="1305"/>
      <c r="DSE181" s="1305"/>
      <c r="DSF181" s="1305"/>
      <c r="DSG181" s="1305"/>
      <c r="DSH181" s="1305"/>
      <c r="DSI181" s="1305"/>
      <c r="DSJ181" s="1305"/>
      <c r="DSK181" s="1305"/>
      <c r="DSL181" s="1305"/>
      <c r="DSM181" s="1305"/>
      <c r="DSN181" s="1305"/>
      <c r="DSO181" s="1305"/>
      <c r="DSP181" s="1305"/>
      <c r="DSQ181" s="1305"/>
      <c r="DSR181" s="1305"/>
      <c r="DSS181" s="1305"/>
      <c r="DST181" s="1305"/>
      <c r="DSU181" s="1305"/>
      <c r="DSV181" s="1305"/>
      <c r="DSW181" s="1305"/>
      <c r="DSX181" s="1305"/>
      <c r="DSY181" s="1305"/>
      <c r="DSZ181" s="1305"/>
      <c r="DTA181" s="1305"/>
      <c r="DTB181" s="1305"/>
      <c r="DTC181" s="1305"/>
      <c r="DTD181" s="1305"/>
      <c r="DTE181" s="1305"/>
      <c r="DTF181" s="1305"/>
      <c r="DTG181" s="1305"/>
      <c r="DTH181" s="1305"/>
      <c r="DTI181" s="1305"/>
      <c r="DTJ181" s="1305"/>
      <c r="DTK181" s="1305"/>
      <c r="DTL181" s="1305"/>
      <c r="DTM181" s="1305"/>
      <c r="DTN181" s="1305"/>
      <c r="DTO181" s="1305"/>
      <c r="DTP181" s="1305"/>
      <c r="DTQ181" s="1305"/>
      <c r="DTR181" s="1305"/>
      <c r="DTS181" s="1305"/>
      <c r="DTT181" s="1305"/>
      <c r="DTU181" s="1305"/>
      <c r="DTV181" s="1305"/>
      <c r="DTW181" s="1305"/>
      <c r="DTX181" s="1305"/>
      <c r="DTY181" s="1305"/>
      <c r="DTZ181" s="1305"/>
      <c r="DUA181" s="1305"/>
      <c r="DUB181" s="1305"/>
      <c r="DUC181" s="1305"/>
      <c r="DUD181" s="1305"/>
      <c r="DUE181" s="1305"/>
      <c r="DUF181" s="1305"/>
      <c r="DUG181" s="1305"/>
      <c r="DUH181" s="1305"/>
      <c r="DUI181" s="1305"/>
      <c r="DUJ181" s="1305"/>
      <c r="DUK181" s="1305"/>
      <c r="DUL181" s="1305"/>
      <c r="DUM181" s="1305"/>
      <c r="DUN181" s="1305"/>
      <c r="DUO181" s="1305"/>
      <c r="DUP181" s="1305"/>
      <c r="DUQ181" s="1305"/>
      <c r="DUR181" s="1305"/>
      <c r="DUS181" s="1305"/>
      <c r="DUT181" s="1305"/>
      <c r="DUU181" s="1305"/>
      <c r="DUV181" s="1305"/>
      <c r="DUW181" s="1305"/>
      <c r="DUX181" s="1305"/>
      <c r="DUY181" s="1305"/>
      <c r="DUZ181" s="1305"/>
      <c r="DVA181" s="1305"/>
      <c r="DVB181" s="1305"/>
      <c r="DVC181" s="1305"/>
      <c r="DVD181" s="1305"/>
      <c r="DVE181" s="1305"/>
      <c r="DVF181" s="1305"/>
      <c r="DVG181" s="1305"/>
      <c r="DVH181" s="1305"/>
      <c r="DVI181" s="1305"/>
      <c r="DVJ181" s="1305"/>
      <c r="DVK181" s="1305"/>
      <c r="DVL181" s="1305"/>
      <c r="DVM181" s="1305"/>
      <c r="DVN181" s="1305"/>
      <c r="DVO181" s="1305"/>
      <c r="DVP181" s="1305"/>
      <c r="DVQ181" s="1305"/>
      <c r="DVR181" s="1305"/>
      <c r="DVS181" s="1305"/>
      <c r="DVT181" s="1305"/>
      <c r="DVU181" s="1305"/>
      <c r="DVV181" s="1305"/>
      <c r="DVW181" s="1305"/>
      <c r="DVX181" s="1305"/>
      <c r="DVY181" s="1305"/>
      <c r="DVZ181" s="1305"/>
      <c r="DWA181" s="1305"/>
      <c r="DWB181" s="1305"/>
      <c r="DWC181" s="1305"/>
      <c r="DWD181" s="1305"/>
      <c r="DWE181" s="1305"/>
      <c r="DWF181" s="1305"/>
      <c r="DWG181" s="1305"/>
      <c r="DWH181" s="1305"/>
      <c r="DWI181" s="1305"/>
      <c r="DWJ181" s="1305"/>
      <c r="DWK181" s="1305"/>
      <c r="DWL181" s="1305"/>
      <c r="DWM181" s="1305"/>
      <c r="DWN181" s="1305"/>
      <c r="DWO181" s="1305"/>
      <c r="DWP181" s="1305"/>
      <c r="DWQ181" s="1305"/>
      <c r="DWR181" s="1305"/>
      <c r="DWS181" s="1305"/>
      <c r="DWT181" s="1305"/>
      <c r="DWU181" s="1305"/>
      <c r="DWV181" s="1305"/>
      <c r="DWW181" s="1305"/>
      <c r="DWX181" s="1305"/>
      <c r="DWZ181" s="1305"/>
      <c r="DXA181" s="1305"/>
      <c r="DXB181" s="1305"/>
      <c r="DXC181" s="1305"/>
      <c r="DXD181" s="1305"/>
      <c r="DXE181" s="1305"/>
      <c r="DXF181" s="1305"/>
      <c r="DXG181" s="1305"/>
      <c r="DXH181" s="1305"/>
      <c r="DXI181" s="1305"/>
      <c r="DXJ181" s="1305"/>
      <c r="DXK181" s="1305"/>
      <c r="DXL181" s="1305"/>
      <c r="DXM181" s="1305"/>
      <c r="DXN181" s="1305"/>
      <c r="DXO181" s="1305"/>
      <c r="DXP181" s="1305"/>
      <c r="DXQ181" s="1305"/>
      <c r="DXR181" s="1305"/>
      <c r="DXS181" s="1305"/>
      <c r="DXT181" s="1305"/>
      <c r="DXU181" s="1305"/>
      <c r="DXV181" s="1305"/>
      <c r="DXW181" s="1305"/>
      <c r="DXX181" s="1305"/>
      <c r="DXY181" s="1305"/>
      <c r="DXZ181" s="1305"/>
      <c r="DYA181" s="1305"/>
      <c r="DYB181" s="1305"/>
      <c r="DYC181" s="1305"/>
      <c r="DYD181" s="1305"/>
      <c r="DYE181" s="1305"/>
      <c r="DYF181" s="1305"/>
      <c r="DYG181" s="1305"/>
      <c r="DYH181" s="1305"/>
      <c r="DYI181" s="1305"/>
      <c r="DYJ181" s="1305"/>
      <c r="DYK181" s="1305"/>
      <c r="DYL181" s="1305"/>
      <c r="DYM181" s="1305"/>
      <c r="DYN181" s="1305"/>
      <c r="DYO181" s="1305"/>
      <c r="DYP181" s="1305"/>
      <c r="DYQ181" s="1305"/>
      <c r="DYR181" s="1305"/>
      <c r="DYS181" s="1305"/>
      <c r="DYT181" s="1305"/>
      <c r="DYU181" s="1305"/>
      <c r="DYV181" s="1305"/>
      <c r="DYW181" s="1305"/>
      <c r="DYX181" s="1305"/>
      <c r="DYY181" s="1305"/>
      <c r="DYZ181" s="1305"/>
      <c r="DZA181" s="1305"/>
      <c r="DZB181" s="1305"/>
      <c r="DZC181" s="1305"/>
      <c r="DZD181" s="1305"/>
      <c r="DZE181" s="1305"/>
      <c r="DZF181" s="1305"/>
      <c r="DZG181" s="1305"/>
      <c r="DZH181" s="1305"/>
      <c r="DZI181" s="1305"/>
      <c r="DZJ181" s="1305"/>
      <c r="DZK181" s="1305"/>
      <c r="DZL181" s="1305"/>
      <c r="DZM181" s="1305"/>
      <c r="DZN181" s="1305"/>
      <c r="DZO181" s="1305"/>
      <c r="DZP181" s="1305"/>
      <c r="DZQ181" s="1305"/>
      <c r="DZR181" s="1305"/>
      <c r="DZS181" s="1305"/>
      <c r="DZT181" s="1305"/>
      <c r="DZU181" s="1305"/>
      <c r="DZV181" s="1305"/>
      <c r="DZW181" s="1305"/>
      <c r="DZX181" s="1305"/>
      <c r="DZY181" s="1305"/>
      <c r="DZZ181" s="1305"/>
      <c r="EAA181" s="1305"/>
      <c r="EAB181" s="1305"/>
      <c r="EAC181" s="1305"/>
      <c r="EAD181" s="1305"/>
      <c r="EAE181" s="1305"/>
      <c r="EAF181" s="1305"/>
      <c r="EAG181" s="1305"/>
      <c r="EAH181" s="1305"/>
      <c r="EAI181" s="1305"/>
      <c r="EAJ181" s="1305"/>
      <c r="EAK181" s="1305"/>
      <c r="EAL181" s="1305"/>
      <c r="EAM181" s="1305"/>
      <c r="EAN181" s="1305"/>
      <c r="EAO181" s="1305"/>
      <c r="EAP181" s="1305"/>
      <c r="EAQ181" s="1305"/>
      <c r="EAR181" s="1305"/>
      <c r="EAS181" s="1305"/>
      <c r="EAT181" s="1305"/>
      <c r="EAU181" s="1305"/>
      <c r="EAV181" s="1305"/>
      <c r="EAW181" s="1305"/>
      <c r="EAX181" s="1305"/>
      <c r="EAY181" s="1305"/>
      <c r="EAZ181" s="1305"/>
      <c r="EBA181" s="1305"/>
      <c r="EBB181" s="1305"/>
      <c r="EBC181" s="1305"/>
      <c r="EBD181" s="1305"/>
      <c r="EBE181" s="1305"/>
      <c r="EBF181" s="1305"/>
      <c r="EBG181" s="1305"/>
      <c r="EBH181" s="1305"/>
      <c r="EBI181" s="1305"/>
      <c r="EBJ181" s="1305"/>
      <c r="EBK181" s="1305"/>
      <c r="EBL181" s="1305"/>
      <c r="EBM181" s="1305"/>
      <c r="EBN181" s="1305"/>
      <c r="EBO181" s="1305"/>
      <c r="EBP181" s="1305"/>
      <c r="EBQ181" s="1305"/>
      <c r="EBR181" s="1305"/>
      <c r="EBS181" s="1305"/>
      <c r="EBT181" s="1305"/>
      <c r="EBU181" s="1305"/>
      <c r="EBV181" s="1305"/>
      <c r="EBW181" s="1305"/>
      <c r="EBX181" s="1305"/>
      <c r="EBY181" s="1305"/>
      <c r="EBZ181" s="1305"/>
      <c r="ECA181" s="1305"/>
      <c r="ECB181" s="1305"/>
      <c r="ECC181" s="1305"/>
      <c r="ECD181" s="1305"/>
      <c r="ECE181" s="1305"/>
      <c r="ECF181" s="1305"/>
      <c r="ECG181" s="1305"/>
      <c r="ECH181" s="1305"/>
      <c r="ECI181" s="1305"/>
      <c r="ECJ181" s="1305"/>
      <c r="ECK181" s="1305"/>
      <c r="ECL181" s="1305"/>
      <c r="ECM181" s="1305"/>
      <c r="ECN181" s="1305"/>
      <c r="ECO181" s="1305"/>
      <c r="ECP181" s="1305"/>
      <c r="ECQ181" s="1305"/>
      <c r="ECR181" s="1305"/>
      <c r="ECS181" s="1305"/>
      <c r="ECT181" s="1305"/>
      <c r="ECU181" s="1305"/>
      <c r="ECV181" s="1305"/>
      <c r="ECW181" s="1305"/>
      <c r="ECX181" s="1305"/>
      <c r="ECY181" s="1305"/>
      <c r="ECZ181" s="1305"/>
      <c r="EDA181" s="1305"/>
      <c r="EDB181" s="1305"/>
      <c r="EDC181" s="1305"/>
      <c r="EDD181" s="1305"/>
      <c r="EDE181" s="1305"/>
      <c r="EDF181" s="1305"/>
      <c r="EDG181" s="1305"/>
      <c r="EDH181" s="1305"/>
      <c r="EDI181" s="1305"/>
      <c r="EDJ181" s="1305"/>
      <c r="EDK181" s="1305"/>
      <c r="EDL181" s="1305"/>
      <c r="EDM181" s="1305"/>
      <c r="EDN181" s="1305"/>
      <c r="EDO181" s="1305"/>
      <c r="EDP181" s="1305"/>
      <c r="EDQ181" s="1305"/>
      <c r="EDR181" s="1305"/>
      <c r="EDS181" s="1305"/>
      <c r="EDT181" s="1305"/>
      <c r="EDU181" s="1305"/>
      <c r="EDV181" s="1305"/>
      <c r="EDW181" s="1305"/>
      <c r="EDX181" s="1305"/>
      <c r="EDY181" s="1305"/>
      <c r="EDZ181" s="1305"/>
      <c r="EEA181" s="1305"/>
      <c r="EEB181" s="1305"/>
      <c r="EEC181" s="1305"/>
      <c r="EED181" s="1305"/>
      <c r="EEE181" s="1305"/>
      <c r="EEF181" s="1305"/>
      <c r="EEG181" s="1305"/>
      <c r="EEH181" s="1305"/>
      <c r="EEI181" s="1305"/>
      <c r="EEJ181" s="1305"/>
      <c r="EEK181" s="1305"/>
      <c r="EEL181" s="1305"/>
      <c r="EEM181" s="1305"/>
      <c r="EEN181" s="1305"/>
      <c r="EEO181" s="1305"/>
      <c r="EEP181" s="1305"/>
      <c r="EEQ181" s="1305"/>
      <c r="EER181" s="1305"/>
      <c r="EES181" s="1305"/>
      <c r="EET181" s="1305"/>
      <c r="EEU181" s="1305"/>
      <c r="EEV181" s="1305"/>
      <c r="EEW181" s="1305"/>
      <c r="EEX181" s="1305"/>
      <c r="EEY181" s="1305"/>
      <c r="EEZ181" s="1305"/>
      <c r="EFA181" s="1305"/>
      <c r="EFB181" s="1305"/>
      <c r="EFC181" s="1305"/>
      <c r="EFD181" s="1305"/>
      <c r="EFE181" s="1305"/>
      <c r="EFF181" s="1305"/>
      <c r="EFG181" s="1305"/>
      <c r="EFH181" s="1305"/>
      <c r="EFI181" s="1305"/>
      <c r="EFJ181" s="1305"/>
      <c r="EFK181" s="1305"/>
      <c r="EFL181" s="1305"/>
      <c r="EFM181" s="1305"/>
      <c r="EFN181" s="1305"/>
      <c r="EFO181" s="1305"/>
      <c r="EFP181" s="1305"/>
      <c r="EFQ181" s="1305"/>
      <c r="EFR181" s="1305"/>
      <c r="EFS181" s="1305"/>
      <c r="EFT181" s="1305"/>
      <c r="EFU181" s="1305"/>
      <c r="EFV181" s="1305"/>
      <c r="EFW181" s="1305"/>
      <c r="EFX181" s="1305"/>
      <c r="EFY181" s="1305"/>
      <c r="EFZ181" s="1305"/>
      <c r="EGA181" s="1305"/>
      <c r="EGB181" s="1305"/>
      <c r="EGC181" s="1305"/>
      <c r="EGD181" s="1305"/>
      <c r="EGE181" s="1305"/>
      <c r="EGF181" s="1305"/>
      <c r="EGG181" s="1305"/>
      <c r="EGH181" s="1305"/>
      <c r="EGI181" s="1305"/>
      <c r="EGJ181" s="1305"/>
      <c r="EGK181" s="1305"/>
      <c r="EGL181" s="1305"/>
      <c r="EGM181" s="1305"/>
      <c r="EGN181" s="1305"/>
      <c r="EGO181" s="1305"/>
      <c r="EGP181" s="1305"/>
      <c r="EGQ181" s="1305"/>
      <c r="EGR181" s="1305"/>
      <c r="EGS181" s="1305"/>
      <c r="EGT181" s="1305"/>
      <c r="EGV181" s="1305"/>
      <c r="EGW181" s="1305"/>
      <c r="EGX181" s="1305"/>
      <c r="EGY181" s="1305"/>
      <c r="EGZ181" s="1305"/>
      <c r="EHA181" s="1305"/>
      <c r="EHB181" s="1305"/>
      <c r="EHC181" s="1305"/>
      <c r="EHD181" s="1305"/>
      <c r="EHE181" s="1305"/>
      <c r="EHF181" s="1305"/>
      <c r="EHG181" s="1305"/>
      <c r="EHH181" s="1305"/>
      <c r="EHI181" s="1305"/>
      <c r="EHJ181" s="1305"/>
      <c r="EHK181" s="1305"/>
      <c r="EHL181" s="1305"/>
      <c r="EHM181" s="1305"/>
      <c r="EHN181" s="1305"/>
      <c r="EHO181" s="1305"/>
      <c r="EHP181" s="1305"/>
      <c r="EHQ181" s="1305"/>
      <c r="EHR181" s="1305"/>
      <c r="EHS181" s="1305"/>
      <c r="EHT181" s="1305"/>
      <c r="EHU181" s="1305"/>
      <c r="EHV181" s="1305"/>
      <c r="EHW181" s="1305"/>
      <c r="EHX181" s="1305"/>
      <c r="EHY181" s="1305"/>
      <c r="EHZ181" s="1305"/>
      <c r="EIA181" s="1305"/>
      <c r="EIB181" s="1305"/>
      <c r="EIC181" s="1305"/>
      <c r="EID181" s="1305"/>
      <c r="EIE181" s="1305"/>
      <c r="EIF181" s="1305"/>
      <c r="EIG181" s="1305"/>
      <c r="EIH181" s="1305"/>
      <c r="EII181" s="1305"/>
      <c r="EIJ181" s="1305"/>
      <c r="EIK181" s="1305"/>
      <c r="EIL181" s="1305"/>
      <c r="EIM181" s="1305"/>
      <c r="EIN181" s="1305"/>
      <c r="EIO181" s="1305"/>
      <c r="EIP181" s="1305"/>
      <c r="EIQ181" s="1305"/>
      <c r="EIR181" s="1305"/>
      <c r="EIS181" s="1305"/>
      <c r="EIT181" s="1305"/>
      <c r="EIU181" s="1305"/>
      <c r="EIV181" s="1305"/>
      <c r="EIW181" s="1305"/>
      <c r="EIX181" s="1305"/>
      <c r="EIY181" s="1305"/>
      <c r="EIZ181" s="1305"/>
      <c r="EJA181" s="1305"/>
      <c r="EJB181" s="1305"/>
      <c r="EJC181" s="1305"/>
      <c r="EJD181" s="1305"/>
      <c r="EJE181" s="1305"/>
      <c r="EJF181" s="1305"/>
      <c r="EJG181" s="1305"/>
      <c r="EJH181" s="1305"/>
      <c r="EJI181" s="1305"/>
      <c r="EJJ181" s="1305"/>
      <c r="EJK181" s="1305"/>
      <c r="EJL181" s="1305"/>
      <c r="EJM181" s="1305"/>
      <c r="EJN181" s="1305"/>
      <c r="EJO181" s="1305"/>
      <c r="EJP181" s="1305"/>
      <c r="EJQ181" s="1305"/>
      <c r="EJR181" s="1305"/>
      <c r="EJS181" s="1305"/>
      <c r="EJT181" s="1305"/>
      <c r="EJU181" s="1305"/>
      <c r="EJV181" s="1305"/>
      <c r="EJW181" s="1305"/>
      <c r="EJX181" s="1305"/>
      <c r="EJY181" s="1305"/>
      <c r="EJZ181" s="1305"/>
      <c r="EKA181" s="1305"/>
      <c r="EKB181" s="1305"/>
      <c r="EKC181" s="1305"/>
      <c r="EKD181" s="1305"/>
      <c r="EKE181" s="1305"/>
      <c r="EKF181" s="1305"/>
      <c r="EKG181" s="1305"/>
      <c r="EKH181" s="1305"/>
      <c r="EKI181" s="1305"/>
      <c r="EKJ181" s="1305"/>
      <c r="EKK181" s="1305"/>
      <c r="EKL181" s="1305"/>
      <c r="EKM181" s="1305"/>
      <c r="EKN181" s="1305"/>
      <c r="EKO181" s="1305"/>
      <c r="EKP181" s="1305"/>
      <c r="EKQ181" s="1305"/>
      <c r="EKR181" s="1305"/>
      <c r="EKS181" s="1305"/>
      <c r="EKT181" s="1305"/>
      <c r="EKU181" s="1305"/>
      <c r="EKV181" s="1305"/>
      <c r="EKW181" s="1305"/>
      <c r="EKX181" s="1305"/>
      <c r="EKY181" s="1305"/>
      <c r="EKZ181" s="1305"/>
      <c r="ELA181" s="1305"/>
      <c r="ELB181" s="1305"/>
      <c r="ELC181" s="1305"/>
      <c r="ELD181" s="1305"/>
      <c r="ELE181" s="1305"/>
      <c r="ELF181" s="1305"/>
      <c r="ELG181" s="1305"/>
      <c r="ELH181" s="1305"/>
      <c r="ELI181" s="1305"/>
      <c r="ELJ181" s="1305"/>
      <c r="ELK181" s="1305"/>
      <c r="ELL181" s="1305"/>
      <c r="ELM181" s="1305"/>
      <c r="ELN181" s="1305"/>
      <c r="ELO181" s="1305"/>
      <c r="ELP181" s="1305"/>
      <c r="ELQ181" s="1305"/>
      <c r="ELR181" s="1305"/>
      <c r="ELS181" s="1305"/>
      <c r="ELT181" s="1305"/>
      <c r="ELU181" s="1305"/>
      <c r="ELV181" s="1305"/>
      <c r="ELW181" s="1305"/>
      <c r="ELX181" s="1305"/>
      <c r="ELY181" s="1305"/>
      <c r="ELZ181" s="1305"/>
      <c r="EMA181" s="1305"/>
      <c r="EMB181" s="1305"/>
      <c r="EMC181" s="1305"/>
      <c r="EMD181" s="1305"/>
      <c r="EME181" s="1305"/>
      <c r="EMF181" s="1305"/>
      <c r="EMG181" s="1305"/>
      <c r="EMH181" s="1305"/>
      <c r="EMI181" s="1305"/>
      <c r="EMJ181" s="1305"/>
      <c r="EMK181" s="1305"/>
      <c r="EML181" s="1305"/>
      <c r="EMM181" s="1305"/>
      <c r="EMN181" s="1305"/>
      <c r="EMO181" s="1305"/>
      <c r="EMP181" s="1305"/>
      <c r="EMQ181" s="1305"/>
      <c r="EMR181" s="1305"/>
      <c r="EMS181" s="1305"/>
      <c r="EMT181" s="1305"/>
      <c r="EMU181" s="1305"/>
      <c r="EMV181" s="1305"/>
      <c r="EMW181" s="1305"/>
      <c r="EMX181" s="1305"/>
      <c r="EMY181" s="1305"/>
      <c r="EMZ181" s="1305"/>
      <c r="ENA181" s="1305"/>
      <c r="ENB181" s="1305"/>
      <c r="ENC181" s="1305"/>
      <c r="END181" s="1305"/>
      <c r="ENE181" s="1305"/>
      <c r="ENF181" s="1305"/>
      <c r="ENG181" s="1305"/>
      <c r="ENH181" s="1305"/>
      <c r="ENI181" s="1305"/>
      <c r="ENJ181" s="1305"/>
      <c r="ENK181" s="1305"/>
      <c r="ENL181" s="1305"/>
      <c r="ENM181" s="1305"/>
      <c r="ENN181" s="1305"/>
      <c r="ENO181" s="1305"/>
      <c r="ENP181" s="1305"/>
      <c r="ENQ181" s="1305"/>
      <c r="ENR181" s="1305"/>
      <c r="ENS181" s="1305"/>
      <c r="ENT181" s="1305"/>
      <c r="ENU181" s="1305"/>
      <c r="ENV181" s="1305"/>
      <c r="ENW181" s="1305"/>
      <c r="ENX181" s="1305"/>
      <c r="ENY181" s="1305"/>
      <c r="ENZ181" s="1305"/>
      <c r="EOA181" s="1305"/>
      <c r="EOB181" s="1305"/>
      <c r="EOC181" s="1305"/>
      <c r="EOD181" s="1305"/>
      <c r="EOE181" s="1305"/>
      <c r="EOF181" s="1305"/>
      <c r="EOG181" s="1305"/>
      <c r="EOH181" s="1305"/>
      <c r="EOI181" s="1305"/>
      <c r="EOJ181" s="1305"/>
      <c r="EOK181" s="1305"/>
      <c r="EOL181" s="1305"/>
      <c r="EOM181" s="1305"/>
      <c r="EON181" s="1305"/>
      <c r="EOO181" s="1305"/>
      <c r="EOP181" s="1305"/>
      <c r="EOQ181" s="1305"/>
      <c r="EOR181" s="1305"/>
      <c r="EOS181" s="1305"/>
      <c r="EOT181" s="1305"/>
      <c r="EOU181" s="1305"/>
      <c r="EOV181" s="1305"/>
      <c r="EOW181" s="1305"/>
      <c r="EOX181" s="1305"/>
      <c r="EOY181" s="1305"/>
      <c r="EOZ181" s="1305"/>
      <c r="EPA181" s="1305"/>
      <c r="EPB181" s="1305"/>
      <c r="EPC181" s="1305"/>
      <c r="EPD181" s="1305"/>
      <c r="EPE181" s="1305"/>
      <c r="EPF181" s="1305"/>
      <c r="EPG181" s="1305"/>
      <c r="EPH181" s="1305"/>
      <c r="EPI181" s="1305"/>
      <c r="EPJ181" s="1305"/>
      <c r="EPK181" s="1305"/>
      <c r="EPL181" s="1305"/>
      <c r="EPM181" s="1305"/>
      <c r="EPN181" s="1305"/>
      <c r="EPO181" s="1305"/>
      <c r="EPP181" s="1305"/>
      <c r="EPQ181" s="1305"/>
      <c r="EPR181" s="1305"/>
      <c r="EPS181" s="1305"/>
      <c r="EPT181" s="1305"/>
      <c r="EPU181" s="1305"/>
      <c r="EPV181" s="1305"/>
      <c r="EPW181" s="1305"/>
      <c r="EPX181" s="1305"/>
      <c r="EPY181" s="1305"/>
      <c r="EPZ181" s="1305"/>
      <c r="EQA181" s="1305"/>
      <c r="EQB181" s="1305"/>
      <c r="EQC181" s="1305"/>
      <c r="EQD181" s="1305"/>
      <c r="EQE181" s="1305"/>
      <c r="EQF181" s="1305"/>
      <c r="EQG181" s="1305"/>
      <c r="EQH181" s="1305"/>
      <c r="EQI181" s="1305"/>
      <c r="EQJ181" s="1305"/>
      <c r="EQK181" s="1305"/>
      <c r="EQL181" s="1305"/>
      <c r="EQM181" s="1305"/>
      <c r="EQN181" s="1305"/>
      <c r="EQO181" s="1305"/>
      <c r="EQP181" s="1305"/>
      <c r="EQR181" s="1305"/>
      <c r="EQS181" s="1305"/>
      <c r="EQT181" s="1305"/>
      <c r="EQU181" s="1305"/>
      <c r="EQV181" s="1305"/>
      <c r="EQW181" s="1305"/>
      <c r="EQX181" s="1305"/>
      <c r="EQY181" s="1305"/>
      <c r="EQZ181" s="1305"/>
      <c r="ERA181" s="1305"/>
      <c r="ERB181" s="1305"/>
      <c r="ERC181" s="1305"/>
      <c r="ERD181" s="1305"/>
      <c r="ERE181" s="1305"/>
      <c r="ERF181" s="1305"/>
      <c r="ERG181" s="1305"/>
      <c r="ERH181" s="1305"/>
      <c r="ERI181" s="1305"/>
      <c r="ERJ181" s="1305"/>
      <c r="ERK181" s="1305"/>
      <c r="ERL181" s="1305"/>
      <c r="ERM181" s="1305"/>
      <c r="ERN181" s="1305"/>
      <c r="ERO181" s="1305"/>
      <c r="ERP181" s="1305"/>
      <c r="ERQ181" s="1305"/>
      <c r="ERR181" s="1305"/>
      <c r="ERS181" s="1305"/>
      <c r="ERT181" s="1305"/>
      <c r="ERU181" s="1305"/>
      <c r="ERV181" s="1305"/>
      <c r="ERW181" s="1305"/>
      <c r="ERX181" s="1305"/>
      <c r="ERY181" s="1305"/>
      <c r="ERZ181" s="1305"/>
      <c r="ESA181" s="1305"/>
      <c r="ESB181" s="1305"/>
      <c r="ESC181" s="1305"/>
      <c r="ESD181" s="1305"/>
      <c r="ESE181" s="1305"/>
      <c r="ESF181" s="1305"/>
      <c r="ESG181" s="1305"/>
      <c r="ESH181" s="1305"/>
      <c r="ESI181" s="1305"/>
      <c r="ESJ181" s="1305"/>
      <c r="ESK181" s="1305"/>
      <c r="ESL181" s="1305"/>
      <c r="ESM181" s="1305"/>
      <c r="ESN181" s="1305"/>
      <c r="ESO181" s="1305"/>
      <c r="ESP181" s="1305"/>
      <c r="ESQ181" s="1305"/>
      <c r="ESR181" s="1305"/>
      <c r="ESS181" s="1305"/>
      <c r="EST181" s="1305"/>
      <c r="ESU181" s="1305"/>
      <c r="ESV181" s="1305"/>
      <c r="ESW181" s="1305"/>
      <c r="ESX181" s="1305"/>
      <c r="ESY181" s="1305"/>
      <c r="ESZ181" s="1305"/>
      <c r="ETA181" s="1305"/>
      <c r="ETB181" s="1305"/>
      <c r="ETC181" s="1305"/>
      <c r="ETD181" s="1305"/>
      <c r="ETE181" s="1305"/>
      <c r="ETF181" s="1305"/>
      <c r="ETG181" s="1305"/>
      <c r="ETH181" s="1305"/>
      <c r="ETI181" s="1305"/>
      <c r="ETJ181" s="1305"/>
      <c r="ETK181" s="1305"/>
      <c r="ETL181" s="1305"/>
      <c r="ETM181" s="1305"/>
      <c r="ETN181" s="1305"/>
      <c r="ETO181" s="1305"/>
      <c r="ETP181" s="1305"/>
      <c r="ETQ181" s="1305"/>
      <c r="ETR181" s="1305"/>
      <c r="ETS181" s="1305"/>
      <c r="ETT181" s="1305"/>
      <c r="ETU181" s="1305"/>
      <c r="ETV181" s="1305"/>
      <c r="ETW181" s="1305"/>
      <c r="ETX181" s="1305"/>
      <c r="ETY181" s="1305"/>
      <c r="ETZ181" s="1305"/>
      <c r="EUA181" s="1305"/>
      <c r="EUB181" s="1305"/>
      <c r="EUC181" s="1305"/>
      <c r="EUD181" s="1305"/>
      <c r="EUE181" s="1305"/>
      <c r="EUF181" s="1305"/>
      <c r="EUG181" s="1305"/>
      <c r="EUH181" s="1305"/>
      <c r="EUI181" s="1305"/>
      <c r="EUJ181" s="1305"/>
      <c r="EUK181" s="1305"/>
      <c r="EUL181" s="1305"/>
      <c r="EUM181" s="1305"/>
      <c r="EUN181" s="1305"/>
      <c r="EUO181" s="1305"/>
      <c r="EUP181" s="1305"/>
      <c r="EUQ181" s="1305"/>
      <c r="EUR181" s="1305"/>
      <c r="EUS181" s="1305"/>
      <c r="EUT181" s="1305"/>
      <c r="EUU181" s="1305"/>
      <c r="EUV181" s="1305"/>
      <c r="EUW181" s="1305"/>
      <c r="EUX181" s="1305"/>
      <c r="EUY181" s="1305"/>
      <c r="EUZ181" s="1305"/>
      <c r="EVA181" s="1305"/>
      <c r="EVB181" s="1305"/>
      <c r="EVC181" s="1305"/>
      <c r="EVD181" s="1305"/>
      <c r="EVE181" s="1305"/>
      <c r="EVF181" s="1305"/>
      <c r="EVG181" s="1305"/>
      <c r="EVH181" s="1305"/>
      <c r="EVI181" s="1305"/>
      <c r="EVJ181" s="1305"/>
      <c r="EVK181" s="1305"/>
      <c r="EVL181" s="1305"/>
      <c r="EVM181" s="1305"/>
      <c r="EVN181" s="1305"/>
      <c r="EVO181" s="1305"/>
      <c r="EVP181" s="1305"/>
      <c r="EVQ181" s="1305"/>
      <c r="EVR181" s="1305"/>
      <c r="EVS181" s="1305"/>
      <c r="EVT181" s="1305"/>
      <c r="EVU181" s="1305"/>
      <c r="EVV181" s="1305"/>
      <c r="EVW181" s="1305"/>
      <c r="EVX181" s="1305"/>
      <c r="EVY181" s="1305"/>
      <c r="EVZ181" s="1305"/>
      <c r="EWA181" s="1305"/>
      <c r="EWB181" s="1305"/>
      <c r="EWC181" s="1305"/>
      <c r="EWD181" s="1305"/>
      <c r="EWE181" s="1305"/>
      <c r="EWF181" s="1305"/>
      <c r="EWG181" s="1305"/>
      <c r="EWH181" s="1305"/>
      <c r="EWI181" s="1305"/>
      <c r="EWJ181" s="1305"/>
      <c r="EWK181" s="1305"/>
      <c r="EWL181" s="1305"/>
      <c r="EWM181" s="1305"/>
      <c r="EWN181" s="1305"/>
      <c r="EWO181" s="1305"/>
      <c r="EWP181" s="1305"/>
      <c r="EWQ181" s="1305"/>
      <c r="EWR181" s="1305"/>
      <c r="EWS181" s="1305"/>
      <c r="EWT181" s="1305"/>
      <c r="EWU181" s="1305"/>
      <c r="EWV181" s="1305"/>
      <c r="EWW181" s="1305"/>
      <c r="EWX181" s="1305"/>
      <c r="EWY181" s="1305"/>
      <c r="EWZ181" s="1305"/>
      <c r="EXA181" s="1305"/>
      <c r="EXB181" s="1305"/>
      <c r="EXC181" s="1305"/>
      <c r="EXD181" s="1305"/>
      <c r="EXE181" s="1305"/>
      <c r="EXF181" s="1305"/>
      <c r="EXG181" s="1305"/>
      <c r="EXH181" s="1305"/>
      <c r="EXI181" s="1305"/>
      <c r="EXJ181" s="1305"/>
      <c r="EXK181" s="1305"/>
      <c r="EXL181" s="1305"/>
      <c r="EXM181" s="1305"/>
      <c r="EXN181" s="1305"/>
      <c r="EXO181" s="1305"/>
      <c r="EXP181" s="1305"/>
      <c r="EXQ181" s="1305"/>
      <c r="EXR181" s="1305"/>
      <c r="EXS181" s="1305"/>
      <c r="EXT181" s="1305"/>
      <c r="EXU181" s="1305"/>
      <c r="EXV181" s="1305"/>
      <c r="EXW181" s="1305"/>
      <c r="EXX181" s="1305"/>
      <c r="EXY181" s="1305"/>
      <c r="EXZ181" s="1305"/>
      <c r="EYA181" s="1305"/>
      <c r="EYB181" s="1305"/>
      <c r="EYC181" s="1305"/>
      <c r="EYD181" s="1305"/>
      <c r="EYE181" s="1305"/>
      <c r="EYF181" s="1305"/>
      <c r="EYG181" s="1305"/>
      <c r="EYH181" s="1305"/>
      <c r="EYI181" s="1305"/>
      <c r="EYJ181" s="1305"/>
      <c r="EYK181" s="1305"/>
      <c r="EYL181" s="1305"/>
      <c r="EYM181" s="1305"/>
      <c r="EYN181" s="1305"/>
      <c r="EYO181" s="1305"/>
      <c r="EYP181" s="1305"/>
      <c r="EYQ181" s="1305"/>
      <c r="EYR181" s="1305"/>
      <c r="EYS181" s="1305"/>
      <c r="EYT181" s="1305"/>
      <c r="EYU181" s="1305"/>
      <c r="EYV181" s="1305"/>
      <c r="EYW181" s="1305"/>
      <c r="EYX181" s="1305"/>
      <c r="EYY181" s="1305"/>
      <c r="EYZ181" s="1305"/>
      <c r="EZA181" s="1305"/>
      <c r="EZB181" s="1305"/>
      <c r="EZC181" s="1305"/>
      <c r="EZD181" s="1305"/>
      <c r="EZE181" s="1305"/>
      <c r="EZF181" s="1305"/>
      <c r="EZG181" s="1305"/>
      <c r="EZH181" s="1305"/>
      <c r="EZI181" s="1305"/>
      <c r="EZJ181" s="1305"/>
      <c r="EZK181" s="1305"/>
      <c r="EZL181" s="1305"/>
      <c r="EZM181" s="1305"/>
      <c r="EZN181" s="1305"/>
      <c r="EZO181" s="1305"/>
      <c r="EZP181" s="1305"/>
      <c r="EZQ181" s="1305"/>
      <c r="EZR181" s="1305"/>
      <c r="EZS181" s="1305"/>
      <c r="EZT181" s="1305"/>
      <c r="EZU181" s="1305"/>
      <c r="EZV181" s="1305"/>
      <c r="EZW181" s="1305"/>
      <c r="EZX181" s="1305"/>
      <c r="EZY181" s="1305"/>
      <c r="EZZ181" s="1305"/>
      <c r="FAA181" s="1305"/>
      <c r="FAB181" s="1305"/>
      <c r="FAC181" s="1305"/>
      <c r="FAD181" s="1305"/>
      <c r="FAE181" s="1305"/>
      <c r="FAF181" s="1305"/>
      <c r="FAG181" s="1305"/>
      <c r="FAH181" s="1305"/>
      <c r="FAI181" s="1305"/>
      <c r="FAJ181" s="1305"/>
      <c r="FAK181" s="1305"/>
      <c r="FAL181" s="1305"/>
      <c r="FAN181" s="1305"/>
      <c r="FAO181" s="1305"/>
      <c r="FAP181" s="1305"/>
      <c r="FAQ181" s="1305"/>
      <c r="FAR181" s="1305"/>
      <c r="FAS181" s="1305"/>
      <c r="FAT181" s="1305"/>
      <c r="FAU181" s="1305"/>
      <c r="FAV181" s="1305"/>
      <c r="FAW181" s="1305"/>
      <c r="FAX181" s="1305"/>
      <c r="FAY181" s="1305"/>
      <c r="FAZ181" s="1305"/>
      <c r="FBA181" s="1305"/>
      <c r="FBB181" s="1305"/>
      <c r="FBC181" s="1305"/>
      <c r="FBD181" s="1305"/>
      <c r="FBE181" s="1305"/>
      <c r="FBF181" s="1305"/>
      <c r="FBG181" s="1305"/>
      <c r="FBH181" s="1305"/>
      <c r="FBI181" s="1305"/>
      <c r="FBJ181" s="1305"/>
      <c r="FBK181" s="1305"/>
      <c r="FBL181" s="1305"/>
      <c r="FBM181" s="1305"/>
      <c r="FBN181" s="1305"/>
      <c r="FBO181" s="1305"/>
      <c r="FBP181" s="1305"/>
      <c r="FBQ181" s="1305"/>
      <c r="FBR181" s="1305"/>
      <c r="FBS181" s="1305"/>
      <c r="FBT181" s="1305"/>
      <c r="FBU181" s="1305"/>
      <c r="FBV181" s="1305"/>
      <c r="FBW181" s="1305"/>
      <c r="FBX181" s="1305"/>
      <c r="FBY181" s="1305"/>
      <c r="FBZ181" s="1305"/>
      <c r="FCA181" s="1305"/>
      <c r="FCB181" s="1305"/>
      <c r="FCC181" s="1305"/>
      <c r="FCD181" s="1305"/>
      <c r="FCE181" s="1305"/>
      <c r="FCF181" s="1305"/>
      <c r="FCG181" s="1305"/>
      <c r="FCH181" s="1305"/>
      <c r="FCI181" s="1305"/>
      <c r="FCJ181" s="1305"/>
      <c r="FCK181" s="1305"/>
      <c r="FCL181" s="1305"/>
      <c r="FCM181" s="1305"/>
      <c r="FCN181" s="1305"/>
      <c r="FCO181" s="1305"/>
      <c r="FCP181" s="1305"/>
      <c r="FCQ181" s="1305"/>
      <c r="FCR181" s="1305"/>
      <c r="FCS181" s="1305"/>
      <c r="FCT181" s="1305"/>
      <c r="FCU181" s="1305"/>
      <c r="FCV181" s="1305"/>
      <c r="FCW181" s="1305"/>
      <c r="FCX181" s="1305"/>
      <c r="FCY181" s="1305"/>
      <c r="FCZ181" s="1305"/>
      <c r="FDA181" s="1305"/>
      <c r="FDB181" s="1305"/>
      <c r="FDC181" s="1305"/>
      <c r="FDD181" s="1305"/>
      <c r="FDE181" s="1305"/>
      <c r="FDF181" s="1305"/>
      <c r="FDG181" s="1305"/>
      <c r="FDH181" s="1305"/>
      <c r="FDI181" s="1305"/>
      <c r="FDJ181" s="1305"/>
      <c r="FDK181" s="1305"/>
      <c r="FDL181" s="1305"/>
      <c r="FDM181" s="1305"/>
      <c r="FDN181" s="1305"/>
      <c r="FDO181" s="1305"/>
      <c r="FDP181" s="1305"/>
      <c r="FDQ181" s="1305"/>
      <c r="FDR181" s="1305"/>
      <c r="FDS181" s="1305"/>
      <c r="FDT181" s="1305"/>
      <c r="FDU181" s="1305"/>
      <c r="FDV181" s="1305"/>
      <c r="FDW181" s="1305"/>
      <c r="FDX181" s="1305"/>
      <c r="FDY181" s="1305"/>
      <c r="FDZ181" s="1305"/>
      <c r="FEA181" s="1305"/>
      <c r="FEB181" s="1305"/>
      <c r="FEC181" s="1305"/>
      <c r="FED181" s="1305"/>
      <c r="FEE181" s="1305"/>
      <c r="FEF181" s="1305"/>
      <c r="FEG181" s="1305"/>
      <c r="FEH181" s="1305"/>
      <c r="FEI181" s="1305"/>
      <c r="FEJ181" s="1305"/>
      <c r="FEK181" s="1305"/>
      <c r="FEL181" s="1305"/>
      <c r="FEM181" s="1305"/>
      <c r="FEN181" s="1305"/>
      <c r="FEO181" s="1305"/>
      <c r="FEP181" s="1305"/>
      <c r="FEQ181" s="1305"/>
      <c r="FER181" s="1305"/>
      <c r="FES181" s="1305"/>
      <c r="FET181" s="1305"/>
      <c r="FEU181" s="1305"/>
      <c r="FEV181" s="1305"/>
      <c r="FEW181" s="1305"/>
      <c r="FEX181" s="1305"/>
      <c r="FEY181" s="1305"/>
      <c r="FEZ181" s="1305"/>
      <c r="FFA181" s="1305"/>
      <c r="FFB181" s="1305"/>
      <c r="FFC181" s="1305"/>
      <c r="FFD181" s="1305"/>
      <c r="FFE181" s="1305"/>
      <c r="FFF181" s="1305"/>
      <c r="FFG181" s="1305"/>
      <c r="FFH181" s="1305"/>
      <c r="FFI181" s="1305"/>
      <c r="FFJ181" s="1305"/>
      <c r="FFK181" s="1305"/>
      <c r="FFL181" s="1305"/>
      <c r="FFM181" s="1305"/>
      <c r="FFN181" s="1305"/>
      <c r="FFO181" s="1305"/>
      <c r="FFP181" s="1305"/>
      <c r="FFQ181" s="1305"/>
      <c r="FFR181" s="1305"/>
      <c r="FFS181" s="1305"/>
      <c r="FFT181" s="1305"/>
      <c r="FFU181" s="1305"/>
      <c r="FFV181" s="1305"/>
      <c r="FFW181" s="1305"/>
      <c r="FFX181" s="1305"/>
      <c r="FFY181" s="1305"/>
      <c r="FFZ181" s="1305"/>
      <c r="FGA181" s="1305"/>
      <c r="FGB181" s="1305"/>
      <c r="FGC181" s="1305"/>
      <c r="FGD181" s="1305"/>
      <c r="FGE181" s="1305"/>
      <c r="FGF181" s="1305"/>
      <c r="FGG181" s="1305"/>
      <c r="FGH181" s="1305"/>
      <c r="FGI181" s="1305"/>
      <c r="FGJ181" s="1305"/>
      <c r="FGK181" s="1305"/>
      <c r="FGL181" s="1305"/>
      <c r="FGM181" s="1305"/>
      <c r="FGN181" s="1305"/>
      <c r="FGO181" s="1305"/>
      <c r="FGP181" s="1305"/>
      <c r="FGQ181" s="1305"/>
      <c r="FGR181" s="1305"/>
      <c r="FGS181" s="1305"/>
      <c r="FGT181" s="1305"/>
      <c r="FGU181" s="1305"/>
      <c r="FGV181" s="1305"/>
      <c r="FGW181" s="1305"/>
      <c r="FGX181" s="1305"/>
      <c r="FGY181" s="1305"/>
      <c r="FGZ181" s="1305"/>
      <c r="FHA181" s="1305"/>
      <c r="FHB181" s="1305"/>
      <c r="FHC181" s="1305"/>
      <c r="FHD181" s="1305"/>
      <c r="FHE181" s="1305"/>
      <c r="FHF181" s="1305"/>
      <c r="FHG181" s="1305"/>
      <c r="FHH181" s="1305"/>
      <c r="FHI181" s="1305"/>
      <c r="FHJ181" s="1305"/>
      <c r="FHK181" s="1305"/>
      <c r="FHL181" s="1305"/>
      <c r="FHM181" s="1305"/>
      <c r="FHN181" s="1305"/>
      <c r="FHO181" s="1305"/>
      <c r="FHP181" s="1305"/>
      <c r="FHQ181" s="1305"/>
      <c r="FHR181" s="1305"/>
      <c r="FHS181" s="1305"/>
      <c r="FHT181" s="1305"/>
      <c r="FHU181" s="1305"/>
      <c r="FHV181" s="1305"/>
      <c r="FHW181" s="1305"/>
      <c r="FHX181" s="1305"/>
      <c r="FHY181" s="1305"/>
      <c r="FHZ181" s="1305"/>
      <c r="FIA181" s="1305"/>
      <c r="FIB181" s="1305"/>
      <c r="FIC181" s="1305"/>
      <c r="FID181" s="1305"/>
      <c r="FIE181" s="1305"/>
      <c r="FIF181" s="1305"/>
      <c r="FIG181" s="1305"/>
      <c r="FIH181" s="1305"/>
      <c r="FII181" s="1305"/>
      <c r="FIJ181" s="1305"/>
      <c r="FIK181" s="1305"/>
      <c r="FIL181" s="1305"/>
      <c r="FIM181" s="1305"/>
      <c r="FIN181" s="1305"/>
      <c r="FIO181" s="1305"/>
      <c r="FIP181" s="1305"/>
      <c r="FIQ181" s="1305"/>
      <c r="FIR181" s="1305"/>
      <c r="FIS181" s="1305"/>
      <c r="FIT181" s="1305"/>
      <c r="FIU181" s="1305"/>
      <c r="FIV181" s="1305"/>
      <c r="FIW181" s="1305"/>
      <c r="FIX181" s="1305"/>
      <c r="FIY181" s="1305"/>
      <c r="FIZ181" s="1305"/>
      <c r="FJA181" s="1305"/>
      <c r="FJB181" s="1305"/>
      <c r="FJC181" s="1305"/>
      <c r="FJD181" s="1305"/>
      <c r="FJE181" s="1305"/>
      <c r="FJF181" s="1305"/>
      <c r="FJG181" s="1305"/>
      <c r="FJH181" s="1305"/>
      <c r="FJI181" s="1305"/>
      <c r="FJJ181" s="1305"/>
      <c r="FJK181" s="1305"/>
      <c r="FJL181" s="1305"/>
      <c r="FJM181" s="1305"/>
      <c r="FJN181" s="1305"/>
      <c r="FJO181" s="1305"/>
      <c r="FJP181" s="1305"/>
      <c r="FJQ181" s="1305"/>
      <c r="FJR181" s="1305"/>
      <c r="FJS181" s="1305"/>
      <c r="FJT181" s="1305"/>
      <c r="FJU181" s="1305"/>
      <c r="FJV181" s="1305"/>
      <c r="FJW181" s="1305"/>
      <c r="FJX181" s="1305"/>
      <c r="FJY181" s="1305"/>
      <c r="FJZ181" s="1305"/>
      <c r="FKA181" s="1305"/>
      <c r="FKB181" s="1305"/>
      <c r="FKC181" s="1305"/>
      <c r="FKD181" s="1305"/>
      <c r="FKE181" s="1305"/>
      <c r="FKF181" s="1305"/>
      <c r="FKG181" s="1305"/>
      <c r="FKH181" s="1305"/>
      <c r="FKJ181" s="1305"/>
      <c r="FKK181" s="1305"/>
      <c r="FKL181" s="1305"/>
      <c r="FKM181" s="1305"/>
      <c r="FKN181" s="1305"/>
      <c r="FKO181" s="1305"/>
      <c r="FKP181" s="1305"/>
      <c r="FKQ181" s="1305"/>
      <c r="FKR181" s="1305"/>
      <c r="FKS181" s="1305"/>
      <c r="FKT181" s="1305"/>
      <c r="FKU181" s="1305"/>
      <c r="FKV181" s="1305"/>
      <c r="FKW181" s="1305"/>
      <c r="FKX181" s="1305"/>
      <c r="FKY181" s="1305"/>
      <c r="FKZ181" s="1305"/>
      <c r="FLA181" s="1305"/>
      <c r="FLB181" s="1305"/>
      <c r="FLC181" s="1305"/>
      <c r="FLD181" s="1305"/>
      <c r="FLE181" s="1305"/>
      <c r="FLF181" s="1305"/>
      <c r="FLG181" s="1305"/>
      <c r="FLH181" s="1305"/>
      <c r="FLI181" s="1305"/>
      <c r="FLJ181" s="1305"/>
      <c r="FLK181" s="1305"/>
      <c r="FLL181" s="1305"/>
      <c r="FLM181" s="1305"/>
      <c r="FLN181" s="1305"/>
      <c r="FLO181" s="1305"/>
      <c r="FLP181" s="1305"/>
      <c r="FLQ181" s="1305"/>
      <c r="FLR181" s="1305"/>
      <c r="FLS181" s="1305"/>
      <c r="FLT181" s="1305"/>
      <c r="FLU181" s="1305"/>
      <c r="FLV181" s="1305"/>
      <c r="FLW181" s="1305"/>
      <c r="FLX181" s="1305"/>
      <c r="FLY181" s="1305"/>
      <c r="FLZ181" s="1305"/>
      <c r="FMA181" s="1305"/>
      <c r="FMB181" s="1305"/>
      <c r="FMC181" s="1305"/>
      <c r="FMD181" s="1305"/>
      <c r="FME181" s="1305"/>
      <c r="FMF181" s="1305"/>
      <c r="FMG181" s="1305"/>
      <c r="FMH181" s="1305"/>
      <c r="FMI181" s="1305"/>
      <c r="FMJ181" s="1305"/>
      <c r="FMK181" s="1305"/>
      <c r="FML181" s="1305"/>
      <c r="FMM181" s="1305"/>
      <c r="FMN181" s="1305"/>
      <c r="FMO181" s="1305"/>
      <c r="FMP181" s="1305"/>
      <c r="FMQ181" s="1305"/>
      <c r="FMR181" s="1305"/>
      <c r="FMS181" s="1305"/>
      <c r="FMT181" s="1305"/>
      <c r="FMU181" s="1305"/>
      <c r="FMV181" s="1305"/>
      <c r="FMW181" s="1305"/>
      <c r="FMX181" s="1305"/>
      <c r="FMY181" s="1305"/>
      <c r="FMZ181" s="1305"/>
      <c r="FNA181" s="1305"/>
      <c r="FNB181" s="1305"/>
      <c r="FNC181" s="1305"/>
      <c r="FND181" s="1305"/>
      <c r="FNE181" s="1305"/>
      <c r="FNF181" s="1305"/>
      <c r="FNG181" s="1305"/>
      <c r="FNH181" s="1305"/>
      <c r="FNI181" s="1305"/>
      <c r="FNJ181" s="1305"/>
      <c r="FNK181" s="1305"/>
      <c r="FNL181" s="1305"/>
      <c r="FNM181" s="1305"/>
      <c r="FNN181" s="1305"/>
      <c r="FNO181" s="1305"/>
      <c r="FNP181" s="1305"/>
      <c r="FNQ181" s="1305"/>
      <c r="FNR181" s="1305"/>
      <c r="FNS181" s="1305"/>
      <c r="FNT181" s="1305"/>
      <c r="FNU181" s="1305"/>
      <c r="FNV181" s="1305"/>
      <c r="FNW181" s="1305"/>
      <c r="FNX181" s="1305"/>
      <c r="FNY181" s="1305"/>
      <c r="FNZ181" s="1305"/>
      <c r="FOA181" s="1305"/>
      <c r="FOB181" s="1305"/>
      <c r="FOC181" s="1305"/>
      <c r="FOD181" s="1305"/>
      <c r="FOE181" s="1305"/>
      <c r="FOF181" s="1305"/>
      <c r="FOG181" s="1305"/>
      <c r="FOH181" s="1305"/>
      <c r="FOI181" s="1305"/>
      <c r="FOJ181" s="1305"/>
      <c r="FOK181" s="1305"/>
      <c r="FOL181" s="1305"/>
      <c r="FOM181" s="1305"/>
      <c r="FON181" s="1305"/>
      <c r="FOO181" s="1305"/>
      <c r="FOP181" s="1305"/>
      <c r="FOQ181" s="1305"/>
      <c r="FOR181" s="1305"/>
      <c r="FOS181" s="1305"/>
      <c r="FOT181" s="1305"/>
      <c r="FOU181" s="1305"/>
      <c r="FOV181" s="1305"/>
      <c r="FOW181" s="1305"/>
      <c r="FOX181" s="1305"/>
      <c r="FOY181" s="1305"/>
      <c r="FOZ181" s="1305"/>
      <c r="FPA181" s="1305"/>
      <c r="FPB181" s="1305"/>
      <c r="FPC181" s="1305"/>
      <c r="FPD181" s="1305"/>
      <c r="FPE181" s="1305"/>
      <c r="FPF181" s="1305"/>
      <c r="FPG181" s="1305"/>
      <c r="FPH181" s="1305"/>
      <c r="FPI181" s="1305"/>
      <c r="FPJ181" s="1305"/>
      <c r="FPK181" s="1305"/>
      <c r="FPL181" s="1305"/>
      <c r="FPM181" s="1305"/>
      <c r="FPN181" s="1305"/>
      <c r="FPO181" s="1305"/>
      <c r="FPP181" s="1305"/>
      <c r="FPQ181" s="1305"/>
      <c r="FPR181" s="1305"/>
      <c r="FPS181" s="1305"/>
      <c r="FPT181" s="1305"/>
      <c r="FPU181" s="1305"/>
      <c r="FPV181" s="1305"/>
      <c r="FPW181" s="1305"/>
      <c r="FPX181" s="1305"/>
      <c r="FPY181" s="1305"/>
      <c r="FPZ181" s="1305"/>
      <c r="FQA181" s="1305"/>
      <c r="FQB181" s="1305"/>
      <c r="FQC181" s="1305"/>
      <c r="FQD181" s="1305"/>
      <c r="FQE181" s="1305"/>
      <c r="FQF181" s="1305"/>
      <c r="FQG181" s="1305"/>
      <c r="FQH181" s="1305"/>
      <c r="FQI181" s="1305"/>
      <c r="FQJ181" s="1305"/>
      <c r="FQK181" s="1305"/>
      <c r="FQL181" s="1305"/>
      <c r="FQM181" s="1305"/>
      <c r="FQN181" s="1305"/>
      <c r="FQO181" s="1305"/>
      <c r="FQP181" s="1305"/>
      <c r="FQQ181" s="1305"/>
      <c r="FQR181" s="1305"/>
      <c r="FQS181" s="1305"/>
      <c r="FQT181" s="1305"/>
      <c r="FQU181" s="1305"/>
      <c r="FQV181" s="1305"/>
      <c r="FQW181" s="1305"/>
      <c r="FQX181" s="1305"/>
      <c r="FQY181" s="1305"/>
      <c r="FQZ181" s="1305"/>
      <c r="FRA181" s="1305"/>
      <c r="FRB181" s="1305"/>
      <c r="FRC181" s="1305"/>
      <c r="FRD181" s="1305"/>
      <c r="FRE181" s="1305"/>
      <c r="FRF181" s="1305"/>
      <c r="FRG181" s="1305"/>
      <c r="FRH181" s="1305"/>
      <c r="FRI181" s="1305"/>
      <c r="FRJ181" s="1305"/>
      <c r="FRK181" s="1305"/>
      <c r="FRL181" s="1305"/>
      <c r="FRM181" s="1305"/>
      <c r="FRN181" s="1305"/>
      <c r="FRO181" s="1305"/>
      <c r="FRP181" s="1305"/>
      <c r="FRQ181" s="1305"/>
      <c r="FRR181" s="1305"/>
      <c r="FRS181" s="1305"/>
      <c r="FRT181" s="1305"/>
      <c r="FRU181" s="1305"/>
      <c r="FRV181" s="1305"/>
      <c r="FRW181" s="1305"/>
      <c r="FRX181" s="1305"/>
      <c r="FRY181" s="1305"/>
      <c r="FRZ181" s="1305"/>
      <c r="FSA181" s="1305"/>
      <c r="FSB181" s="1305"/>
      <c r="FSC181" s="1305"/>
      <c r="FSD181" s="1305"/>
      <c r="FSE181" s="1305"/>
      <c r="FSF181" s="1305"/>
      <c r="FSG181" s="1305"/>
      <c r="FSH181" s="1305"/>
      <c r="FSI181" s="1305"/>
      <c r="FSJ181" s="1305"/>
      <c r="FSK181" s="1305"/>
      <c r="FSL181" s="1305"/>
      <c r="FSM181" s="1305"/>
      <c r="FSN181" s="1305"/>
      <c r="FSO181" s="1305"/>
      <c r="FSP181" s="1305"/>
      <c r="FSQ181" s="1305"/>
      <c r="FSR181" s="1305"/>
      <c r="FSS181" s="1305"/>
      <c r="FST181" s="1305"/>
      <c r="FSU181" s="1305"/>
      <c r="FSV181" s="1305"/>
      <c r="FSW181" s="1305"/>
      <c r="FSX181" s="1305"/>
      <c r="FSY181" s="1305"/>
      <c r="FSZ181" s="1305"/>
      <c r="FTA181" s="1305"/>
      <c r="FTB181" s="1305"/>
      <c r="FTC181" s="1305"/>
      <c r="FTD181" s="1305"/>
      <c r="FTE181" s="1305"/>
      <c r="FTF181" s="1305"/>
      <c r="FTG181" s="1305"/>
      <c r="FTH181" s="1305"/>
      <c r="FTI181" s="1305"/>
      <c r="FTJ181" s="1305"/>
      <c r="FTK181" s="1305"/>
      <c r="FTL181" s="1305"/>
      <c r="FTM181" s="1305"/>
      <c r="FTN181" s="1305"/>
      <c r="FTO181" s="1305"/>
      <c r="FTP181" s="1305"/>
      <c r="FTQ181" s="1305"/>
      <c r="FTR181" s="1305"/>
      <c r="FTS181" s="1305"/>
      <c r="FTT181" s="1305"/>
      <c r="FTU181" s="1305"/>
      <c r="FTV181" s="1305"/>
      <c r="FTW181" s="1305"/>
      <c r="FTX181" s="1305"/>
      <c r="FTY181" s="1305"/>
      <c r="FTZ181" s="1305"/>
      <c r="FUA181" s="1305"/>
      <c r="FUB181" s="1305"/>
      <c r="FUC181" s="1305"/>
      <c r="FUD181" s="1305"/>
      <c r="FUF181" s="1305"/>
      <c r="FUG181" s="1305"/>
      <c r="FUH181" s="1305"/>
      <c r="FUI181" s="1305"/>
      <c r="FUJ181" s="1305"/>
      <c r="FUK181" s="1305"/>
      <c r="FUL181" s="1305"/>
      <c r="FUM181" s="1305"/>
      <c r="FUN181" s="1305"/>
      <c r="FUO181" s="1305"/>
      <c r="FUP181" s="1305"/>
      <c r="FUQ181" s="1305"/>
      <c r="FUR181" s="1305"/>
      <c r="FUS181" s="1305"/>
      <c r="FUT181" s="1305"/>
      <c r="FUU181" s="1305"/>
      <c r="FUV181" s="1305"/>
      <c r="FUW181" s="1305"/>
      <c r="FUX181" s="1305"/>
      <c r="FUY181" s="1305"/>
      <c r="FUZ181" s="1305"/>
      <c r="FVA181" s="1305"/>
      <c r="FVB181" s="1305"/>
      <c r="FVC181" s="1305"/>
      <c r="FVD181" s="1305"/>
      <c r="FVE181" s="1305"/>
      <c r="FVF181" s="1305"/>
      <c r="FVG181" s="1305"/>
      <c r="FVH181" s="1305"/>
      <c r="FVI181" s="1305"/>
      <c r="FVJ181" s="1305"/>
      <c r="FVK181" s="1305"/>
      <c r="FVL181" s="1305"/>
      <c r="FVM181" s="1305"/>
      <c r="FVN181" s="1305"/>
      <c r="FVO181" s="1305"/>
      <c r="FVP181" s="1305"/>
      <c r="FVQ181" s="1305"/>
      <c r="FVR181" s="1305"/>
      <c r="FVS181" s="1305"/>
      <c r="FVT181" s="1305"/>
      <c r="FVU181" s="1305"/>
      <c r="FVV181" s="1305"/>
      <c r="FVW181" s="1305"/>
      <c r="FVX181" s="1305"/>
      <c r="FVY181" s="1305"/>
      <c r="FVZ181" s="1305"/>
      <c r="FWA181" s="1305"/>
      <c r="FWB181" s="1305"/>
      <c r="FWC181" s="1305"/>
      <c r="FWD181" s="1305"/>
      <c r="FWE181" s="1305"/>
      <c r="FWF181" s="1305"/>
      <c r="FWG181" s="1305"/>
      <c r="FWH181" s="1305"/>
      <c r="FWI181" s="1305"/>
      <c r="FWJ181" s="1305"/>
      <c r="FWK181" s="1305"/>
      <c r="FWL181" s="1305"/>
      <c r="FWM181" s="1305"/>
      <c r="FWN181" s="1305"/>
      <c r="FWO181" s="1305"/>
      <c r="FWP181" s="1305"/>
      <c r="FWQ181" s="1305"/>
      <c r="FWR181" s="1305"/>
      <c r="FWS181" s="1305"/>
      <c r="FWT181" s="1305"/>
      <c r="FWU181" s="1305"/>
      <c r="FWV181" s="1305"/>
      <c r="FWW181" s="1305"/>
      <c r="FWX181" s="1305"/>
      <c r="FWY181" s="1305"/>
      <c r="FWZ181" s="1305"/>
      <c r="FXA181" s="1305"/>
      <c r="FXB181" s="1305"/>
      <c r="FXC181" s="1305"/>
      <c r="FXD181" s="1305"/>
      <c r="FXE181" s="1305"/>
      <c r="FXF181" s="1305"/>
      <c r="FXG181" s="1305"/>
      <c r="FXH181" s="1305"/>
      <c r="FXI181" s="1305"/>
      <c r="FXJ181" s="1305"/>
      <c r="FXK181" s="1305"/>
      <c r="FXL181" s="1305"/>
      <c r="FXM181" s="1305"/>
      <c r="FXN181" s="1305"/>
      <c r="FXO181" s="1305"/>
      <c r="FXP181" s="1305"/>
      <c r="FXQ181" s="1305"/>
      <c r="FXR181" s="1305"/>
      <c r="FXS181" s="1305"/>
      <c r="FXT181" s="1305"/>
      <c r="FXU181" s="1305"/>
      <c r="FXV181" s="1305"/>
      <c r="FXW181" s="1305"/>
      <c r="FXX181" s="1305"/>
      <c r="FXY181" s="1305"/>
      <c r="FXZ181" s="1305"/>
      <c r="FYA181" s="1305"/>
      <c r="FYB181" s="1305"/>
      <c r="FYC181" s="1305"/>
      <c r="FYD181" s="1305"/>
      <c r="FYE181" s="1305"/>
      <c r="FYF181" s="1305"/>
      <c r="FYG181" s="1305"/>
      <c r="FYH181" s="1305"/>
      <c r="FYI181" s="1305"/>
      <c r="FYJ181" s="1305"/>
      <c r="FYK181" s="1305"/>
      <c r="FYL181" s="1305"/>
      <c r="FYM181" s="1305"/>
      <c r="FYN181" s="1305"/>
      <c r="FYO181" s="1305"/>
      <c r="FYP181" s="1305"/>
      <c r="FYQ181" s="1305"/>
      <c r="FYR181" s="1305"/>
      <c r="FYS181" s="1305"/>
      <c r="FYT181" s="1305"/>
      <c r="FYU181" s="1305"/>
      <c r="FYV181" s="1305"/>
      <c r="FYW181" s="1305"/>
      <c r="FYX181" s="1305"/>
      <c r="FYY181" s="1305"/>
      <c r="FYZ181" s="1305"/>
      <c r="FZA181" s="1305"/>
      <c r="FZB181" s="1305"/>
      <c r="FZC181" s="1305"/>
      <c r="FZD181" s="1305"/>
      <c r="FZE181" s="1305"/>
      <c r="FZF181" s="1305"/>
      <c r="FZG181" s="1305"/>
      <c r="FZH181" s="1305"/>
      <c r="FZI181" s="1305"/>
      <c r="FZJ181" s="1305"/>
      <c r="FZK181" s="1305"/>
      <c r="FZL181" s="1305"/>
      <c r="FZM181" s="1305"/>
      <c r="FZN181" s="1305"/>
      <c r="FZO181" s="1305"/>
      <c r="FZP181" s="1305"/>
      <c r="FZQ181" s="1305"/>
      <c r="FZR181" s="1305"/>
      <c r="FZS181" s="1305"/>
      <c r="FZT181" s="1305"/>
      <c r="FZU181" s="1305"/>
      <c r="FZV181" s="1305"/>
      <c r="FZW181" s="1305"/>
      <c r="FZX181" s="1305"/>
      <c r="FZY181" s="1305"/>
      <c r="FZZ181" s="1305"/>
      <c r="GAA181" s="1305"/>
      <c r="GAB181" s="1305"/>
      <c r="GAC181" s="1305"/>
      <c r="GAD181" s="1305"/>
      <c r="GAE181" s="1305"/>
      <c r="GAF181" s="1305"/>
      <c r="GAG181" s="1305"/>
      <c r="GAH181" s="1305"/>
      <c r="GAI181" s="1305"/>
      <c r="GAJ181" s="1305"/>
      <c r="GAK181" s="1305"/>
      <c r="GAL181" s="1305"/>
      <c r="GAM181" s="1305"/>
      <c r="GAN181" s="1305"/>
      <c r="GAO181" s="1305"/>
      <c r="GAP181" s="1305"/>
      <c r="GAQ181" s="1305"/>
      <c r="GAR181" s="1305"/>
      <c r="GAS181" s="1305"/>
      <c r="GAT181" s="1305"/>
      <c r="GAU181" s="1305"/>
      <c r="GAV181" s="1305"/>
      <c r="GAW181" s="1305"/>
      <c r="GAX181" s="1305"/>
      <c r="GAY181" s="1305"/>
      <c r="GAZ181" s="1305"/>
      <c r="GBA181" s="1305"/>
      <c r="GBB181" s="1305"/>
      <c r="GBC181" s="1305"/>
      <c r="GBD181" s="1305"/>
      <c r="GBE181" s="1305"/>
      <c r="GBF181" s="1305"/>
      <c r="GBG181" s="1305"/>
      <c r="GBH181" s="1305"/>
      <c r="GBI181" s="1305"/>
      <c r="GBJ181" s="1305"/>
      <c r="GBK181" s="1305"/>
      <c r="GBL181" s="1305"/>
      <c r="GBM181" s="1305"/>
      <c r="GBN181" s="1305"/>
      <c r="GBO181" s="1305"/>
      <c r="GBP181" s="1305"/>
      <c r="GBQ181" s="1305"/>
      <c r="GBR181" s="1305"/>
      <c r="GBS181" s="1305"/>
      <c r="GBT181" s="1305"/>
      <c r="GBU181" s="1305"/>
      <c r="GBV181" s="1305"/>
      <c r="GBW181" s="1305"/>
      <c r="GBX181" s="1305"/>
      <c r="GBY181" s="1305"/>
      <c r="GBZ181" s="1305"/>
      <c r="GCA181" s="1305"/>
      <c r="GCB181" s="1305"/>
      <c r="GCC181" s="1305"/>
      <c r="GCD181" s="1305"/>
      <c r="GCE181" s="1305"/>
      <c r="GCF181" s="1305"/>
      <c r="GCG181" s="1305"/>
      <c r="GCH181" s="1305"/>
      <c r="GCI181" s="1305"/>
      <c r="GCJ181" s="1305"/>
      <c r="GCK181" s="1305"/>
      <c r="GCL181" s="1305"/>
      <c r="GCM181" s="1305"/>
      <c r="GCN181" s="1305"/>
      <c r="GCO181" s="1305"/>
      <c r="GCP181" s="1305"/>
      <c r="GCQ181" s="1305"/>
      <c r="GCR181" s="1305"/>
      <c r="GCS181" s="1305"/>
      <c r="GCT181" s="1305"/>
      <c r="GCU181" s="1305"/>
      <c r="GCV181" s="1305"/>
      <c r="GCW181" s="1305"/>
      <c r="GCX181" s="1305"/>
      <c r="GCY181" s="1305"/>
      <c r="GCZ181" s="1305"/>
      <c r="GDA181" s="1305"/>
      <c r="GDB181" s="1305"/>
      <c r="GDC181" s="1305"/>
      <c r="GDD181" s="1305"/>
      <c r="GDE181" s="1305"/>
      <c r="GDF181" s="1305"/>
      <c r="GDG181" s="1305"/>
      <c r="GDH181" s="1305"/>
      <c r="GDI181" s="1305"/>
      <c r="GDJ181" s="1305"/>
      <c r="GDK181" s="1305"/>
      <c r="GDL181" s="1305"/>
      <c r="GDM181" s="1305"/>
      <c r="GDN181" s="1305"/>
      <c r="GDO181" s="1305"/>
      <c r="GDP181" s="1305"/>
      <c r="GDQ181" s="1305"/>
      <c r="GDR181" s="1305"/>
      <c r="GDS181" s="1305"/>
      <c r="GDT181" s="1305"/>
      <c r="GDU181" s="1305"/>
      <c r="GDV181" s="1305"/>
      <c r="GDW181" s="1305"/>
      <c r="GDX181" s="1305"/>
      <c r="GDY181" s="1305"/>
      <c r="GDZ181" s="1305"/>
      <c r="GEB181" s="1305"/>
      <c r="GEC181" s="1305"/>
      <c r="GED181" s="1305"/>
      <c r="GEE181" s="1305"/>
      <c r="GEF181" s="1305"/>
      <c r="GEG181" s="1305"/>
      <c r="GEH181" s="1305"/>
      <c r="GEI181" s="1305"/>
      <c r="GEJ181" s="1305"/>
      <c r="GEK181" s="1305"/>
      <c r="GEL181" s="1305"/>
      <c r="GEM181" s="1305"/>
      <c r="GEN181" s="1305"/>
      <c r="GEO181" s="1305"/>
      <c r="GEP181" s="1305"/>
      <c r="GEQ181" s="1305"/>
      <c r="GER181" s="1305"/>
      <c r="GES181" s="1305"/>
      <c r="GET181" s="1305"/>
      <c r="GEU181" s="1305"/>
      <c r="GEV181" s="1305"/>
      <c r="GEW181" s="1305"/>
      <c r="GEX181" s="1305"/>
      <c r="GEY181" s="1305"/>
      <c r="GEZ181" s="1305"/>
      <c r="GFA181" s="1305"/>
      <c r="GFB181" s="1305"/>
      <c r="GFC181" s="1305"/>
      <c r="GFD181" s="1305"/>
      <c r="GFE181" s="1305"/>
      <c r="GFF181" s="1305"/>
      <c r="GFG181" s="1305"/>
      <c r="GFH181" s="1305"/>
      <c r="GFI181" s="1305"/>
      <c r="GFJ181" s="1305"/>
      <c r="GFK181" s="1305"/>
      <c r="GFL181" s="1305"/>
      <c r="GFM181" s="1305"/>
      <c r="GFN181" s="1305"/>
      <c r="GFO181" s="1305"/>
      <c r="GFP181" s="1305"/>
      <c r="GFQ181" s="1305"/>
      <c r="GFR181" s="1305"/>
      <c r="GFS181" s="1305"/>
      <c r="GFT181" s="1305"/>
      <c r="GFU181" s="1305"/>
      <c r="GFV181" s="1305"/>
      <c r="GFW181" s="1305"/>
      <c r="GFX181" s="1305"/>
      <c r="GFY181" s="1305"/>
      <c r="GFZ181" s="1305"/>
      <c r="GGA181" s="1305"/>
      <c r="GGB181" s="1305"/>
      <c r="GGC181" s="1305"/>
      <c r="GGD181" s="1305"/>
      <c r="GGE181" s="1305"/>
      <c r="GGF181" s="1305"/>
      <c r="GGG181" s="1305"/>
      <c r="GGH181" s="1305"/>
      <c r="GGI181" s="1305"/>
      <c r="GGJ181" s="1305"/>
      <c r="GGK181" s="1305"/>
      <c r="GGL181" s="1305"/>
      <c r="GGM181" s="1305"/>
      <c r="GGN181" s="1305"/>
      <c r="GGO181" s="1305"/>
      <c r="GGP181" s="1305"/>
      <c r="GGQ181" s="1305"/>
      <c r="GGR181" s="1305"/>
      <c r="GGS181" s="1305"/>
      <c r="GGT181" s="1305"/>
      <c r="GGU181" s="1305"/>
      <c r="GGV181" s="1305"/>
      <c r="GGW181" s="1305"/>
      <c r="GGX181" s="1305"/>
      <c r="GGY181" s="1305"/>
      <c r="GGZ181" s="1305"/>
      <c r="GHA181" s="1305"/>
      <c r="GHB181" s="1305"/>
      <c r="GHC181" s="1305"/>
      <c r="GHD181" s="1305"/>
      <c r="GHE181" s="1305"/>
      <c r="GHF181" s="1305"/>
      <c r="GHG181" s="1305"/>
      <c r="GHH181" s="1305"/>
      <c r="GHI181" s="1305"/>
      <c r="GHJ181" s="1305"/>
      <c r="GHK181" s="1305"/>
      <c r="GHL181" s="1305"/>
      <c r="GHM181" s="1305"/>
      <c r="GHN181" s="1305"/>
      <c r="GHO181" s="1305"/>
      <c r="GHP181" s="1305"/>
      <c r="GHQ181" s="1305"/>
      <c r="GHR181" s="1305"/>
      <c r="GHS181" s="1305"/>
      <c r="GHT181" s="1305"/>
      <c r="GHU181" s="1305"/>
      <c r="GHV181" s="1305"/>
      <c r="GHW181" s="1305"/>
      <c r="GHX181" s="1305"/>
      <c r="GHY181" s="1305"/>
      <c r="GHZ181" s="1305"/>
      <c r="GIA181" s="1305"/>
      <c r="GIB181" s="1305"/>
      <c r="GIC181" s="1305"/>
      <c r="GID181" s="1305"/>
      <c r="GIE181" s="1305"/>
      <c r="GIF181" s="1305"/>
      <c r="GIG181" s="1305"/>
      <c r="GIH181" s="1305"/>
      <c r="GII181" s="1305"/>
      <c r="GIJ181" s="1305"/>
      <c r="GIK181" s="1305"/>
      <c r="GIL181" s="1305"/>
      <c r="GIM181" s="1305"/>
      <c r="GIN181" s="1305"/>
      <c r="GIO181" s="1305"/>
      <c r="GIP181" s="1305"/>
      <c r="GIQ181" s="1305"/>
      <c r="GIR181" s="1305"/>
      <c r="GIS181" s="1305"/>
      <c r="GIT181" s="1305"/>
      <c r="GIU181" s="1305"/>
      <c r="GIV181" s="1305"/>
      <c r="GIW181" s="1305"/>
      <c r="GIX181" s="1305"/>
      <c r="GIY181" s="1305"/>
      <c r="GIZ181" s="1305"/>
      <c r="GJA181" s="1305"/>
      <c r="GJB181" s="1305"/>
      <c r="GJC181" s="1305"/>
      <c r="GJD181" s="1305"/>
      <c r="GJE181" s="1305"/>
      <c r="GJF181" s="1305"/>
      <c r="GJG181" s="1305"/>
      <c r="GJH181" s="1305"/>
      <c r="GJI181" s="1305"/>
      <c r="GJJ181" s="1305"/>
      <c r="GJK181" s="1305"/>
      <c r="GJL181" s="1305"/>
      <c r="GJM181" s="1305"/>
      <c r="GJN181" s="1305"/>
      <c r="GJO181" s="1305"/>
      <c r="GJP181" s="1305"/>
      <c r="GJQ181" s="1305"/>
      <c r="GJR181" s="1305"/>
      <c r="GJS181" s="1305"/>
      <c r="GJT181" s="1305"/>
      <c r="GJU181" s="1305"/>
      <c r="GJV181" s="1305"/>
      <c r="GJW181" s="1305"/>
      <c r="GJX181" s="1305"/>
      <c r="GJY181" s="1305"/>
      <c r="GJZ181" s="1305"/>
      <c r="GKA181" s="1305"/>
      <c r="GKB181" s="1305"/>
      <c r="GKC181" s="1305"/>
      <c r="GKD181" s="1305"/>
      <c r="GKE181" s="1305"/>
      <c r="GKF181" s="1305"/>
      <c r="GKG181" s="1305"/>
      <c r="GKH181" s="1305"/>
      <c r="GKI181" s="1305"/>
      <c r="GKJ181" s="1305"/>
      <c r="GKK181" s="1305"/>
      <c r="GKL181" s="1305"/>
      <c r="GKM181" s="1305"/>
      <c r="GKN181" s="1305"/>
      <c r="GKO181" s="1305"/>
      <c r="GKP181" s="1305"/>
      <c r="GKQ181" s="1305"/>
      <c r="GKR181" s="1305"/>
      <c r="GKS181" s="1305"/>
      <c r="GKT181" s="1305"/>
      <c r="GKU181" s="1305"/>
      <c r="GKV181" s="1305"/>
      <c r="GKW181" s="1305"/>
      <c r="GKX181" s="1305"/>
      <c r="GKY181" s="1305"/>
      <c r="GKZ181" s="1305"/>
      <c r="GLA181" s="1305"/>
      <c r="GLB181" s="1305"/>
      <c r="GLC181" s="1305"/>
      <c r="GLD181" s="1305"/>
      <c r="GLE181" s="1305"/>
      <c r="GLF181" s="1305"/>
      <c r="GLG181" s="1305"/>
      <c r="GLH181" s="1305"/>
      <c r="GLI181" s="1305"/>
      <c r="GLJ181" s="1305"/>
      <c r="GLK181" s="1305"/>
      <c r="GLL181" s="1305"/>
      <c r="GLM181" s="1305"/>
      <c r="GLN181" s="1305"/>
      <c r="GLO181" s="1305"/>
      <c r="GLP181" s="1305"/>
      <c r="GLQ181" s="1305"/>
      <c r="GLR181" s="1305"/>
      <c r="GLS181" s="1305"/>
      <c r="GLT181" s="1305"/>
      <c r="GLU181" s="1305"/>
      <c r="GLV181" s="1305"/>
      <c r="GLW181" s="1305"/>
      <c r="GLX181" s="1305"/>
      <c r="GLY181" s="1305"/>
      <c r="GLZ181" s="1305"/>
      <c r="GMA181" s="1305"/>
      <c r="GMB181" s="1305"/>
      <c r="GMC181" s="1305"/>
      <c r="GMD181" s="1305"/>
      <c r="GME181" s="1305"/>
      <c r="GMF181" s="1305"/>
      <c r="GMG181" s="1305"/>
      <c r="GMH181" s="1305"/>
      <c r="GMI181" s="1305"/>
      <c r="GMJ181" s="1305"/>
      <c r="GMK181" s="1305"/>
      <c r="GML181" s="1305"/>
      <c r="GMM181" s="1305"/>
      <c r="GMN181" s="1305"/>
      <c r="GMO181" s="1305"/>
      <c r="GMP181" s="1305"/>
      <c r="GMQ181" s="1305"/>
      <c r="GMR181" s="1305"/>
      <c r="GMS181" s="1305"/>
      <c r="GMT181" s="1305"/>
      <c r="GMU181" s="1305"/>
      <c r="GMV181" s="1305"/>
      <c r="GMW181" s="1305"/>
      <c r="GMX181" s="1305"/>
      <c r="GMY181" s="1305"/>
      <c r="GMZ181" s="1305"/>
      <c r="GNA181" s="1305"/>
      <c r="GNB181" s="1305"/>
      <c r="GNC181" s="1305"/>
      <c r="GND181" s="1305"/>
      <c r="GNE181" s="1305"/>
      <c r="GNF181" s="1305"/>
      <c r="GNG181" s="1305"/>
      <c r="GNH181" s="1305"/>
      <c r="GNI181" s="1305"/>
      <c r="GNJ181" s="1305"/>
      <c r="GNK181" s="1305"/>
      <c r="GNL181" s="1305"/>
      <c r="GNM181" s="1305"/>
      <c r="GNN181" s="1305"/>
      <c r="GNO181" s="1305"/>
      <c r="GNP181" s="1305"/>
      <c r="GNQ181" s="1305"/>
      <c r="GNR181" s="1305"/>
      <c r="GNS181" s="1305"/>
      <c r="GNT181" s="1305"/>
      <c r="GNU181" s="1305"/>
      <c r="GNV181" s="1305"/>
      <c r="GNX181" s="1305"/>
      <c r="GNY181" s="1305"/>
      <c r="GNZ181" s="1305"/>
      <c r="GOA181" s="1305"/>
      <c r="GOB181" s="1305"/>
      <c r="GOC181" s="1305"/>
      <c r="GOD181" s="1305"/>
      <c r="GOE181" s="1305"/>
      <c r="GOF181" s="1305"/>
      <c r="GOG181" s="1305"/>
      <c r="GOH181" s="1305"/>
      <c r="GOI181" s="1305"/>
      <c r="GOJ181" s="1305"/>
      <c r="GOK181" s="1305"/>
      <c r="GOL181" s="1305"/>
      <c r="GOM181" s="1305"/>
      <c r="GON181" s="1305"/>
      <c r="GOO181" s="1305"/>
      <c r="GOP181" s="1305"/>
      <c r="GOQ181" s="1305"/>
      <c r="GOR181" s="1305"/>
      <c r="GOS181" s="1305"/>
      <c r="GOT181" s="1305"/>
      <c r="GOU181" s="1305"/>
      <c r="GOV181" s="1305"/>
      <c r="GOW181" s="1305"/>
      <c r="GOX181" s="1305"/>
      <c r="GOY181" s="1305"/>
      <c r="GOZ181" s="1305"/>
      <c r="GPA181" s="1305"/>
      <c r="GPB181" s="1305"/>
      <c r="GPC181" s="1305"/>
      <c r="GPD181" s="1305"/>
      <c r="GPE181" s="1305"/>
      <c r="GPF181" s="1305"/>
      <c r="GPG181" s="1305"/>
      <c r="GPH181" s="1305"/>
      <c r="GPI181" s="1305"/>
      <c r="GPJ181" s="1305"/>
      <c r="GPK181" s="1305"/>
      <c r="GPL181" s="1305"/>
      <c r="GPM181" s="1305"/>
      <c r="GPN181" s="1305"/>
      <c r="GPO181" s="1305"/>
      <c r="GPP181" s="1305"/>
      <c r="GPQ181" s="1305"/>
      <c r="GPR181" s="1305"/>
      <c r="GPS181" s="1305"/>
      <c r="GPT181" s="1305"/>
      <c r="GPU181" s="1305"/>
      <c r="GPV181" s="1305"/>
      <c r="GPW181" s="1305"/>
      <c r="GPX181" s="1305"/>
      <c r="GPY181" s="1305"/>
      <c r="GPZ181" s="1305"/>
      <c r="GQA181" s="1305"/>
      <c r="GQB181" s="1305"/>
      <c r="GQC181" s="1305"/>
      <c r="GQD181" s="1305"/>
      <c r="GQE181" s="1305"/>
      <c r="GQF181" s="1305"/>
      <c r="GQG181" s="1305"/>
      <c r="GQH181" s="1305"/>
      <c r="GQI181" s="1305"/>
      <c r="GQJ181" s="1305"/>
      <c r="GQK181" s="1305"/>
      <c r="GQL181" s="1305"/>
      <c r="GQM181" s="1305"/>
      <c r="GQN181" s="1305"/>
      <c r="GQO181" s="1305"/>
      <c r="GQP181" s="1305"/>
      <c r="GQQ181" s="1305"/>
      <c r="GQR181" s="1305"/>
      <c r="GQS181" s="1305"/>
      <c r="GQT181" s="1305"/>
      <c r="GQU181" s="1305"/>
      <c r="GQV181" s="1305"/>
      <c r="GQW181" s="1305"/>
      <c r="GQX181" s="1305"/>
      <c r="GQY181" s="1305"/>
      <c r="GQZ181" s="1305"/>
      <c r="GRA181" s="1305"/>
      <c r="GRB181" s="1305"/>
      <c r="GRC181" s="1305"/>
      <c r="GRD181" s="1305"/>
      <c r="GRE181" s="1305"/>
      <c r="GRF181" s="1305"/>
      <c r="GRG181" s="1305"/>
      <c r="GRH181" s="1305"/>
      <c r="GRI181" s="1305"/>
      <c r="GRJ181" s="1305"/>
      <c r="GRK181" s="1305"/>
      <c r="GRL181" s="1305"/>
      <c r="GRM181" s="1305"/>
      <c r="GRN181" s="1305"/>
      <c r="GRO181" s="1305"/>
      <c r="GRP181" s="1305"/>
      <c r="GRQ181" s="1305"/>
      <c r="GRR181" s="1305"/>
      <c r="GRS181" s="1305"/>
      <c r="GRT181" s="1305"/>
      <c r="GRU181" s="1305"/>
      <c r="GRV181" s="1305"/>
      <c r="GRW181" s="1305"/>
      <c r="GRX181" s="1305"/>
      <c r="GRY181" s="1305"/>
      <c r="GRZ181" s="1305"/>
      <c r="GSA181" s="1305"/>
      <c r="GSB181" s="1305"/>
      <c r="GSC181" s="1305"/>
      <c r="GSD181" s="1305"/>
      <c r="GSE181" s="1305"/>
      <c r="GSF181" s="1305"/>
      <c r="GSG181" s="1305"/>
      <c r="GSH181" s="1305"/>
      <c r="GSI181" s="1305"/>
      <c r="GSJ181" s="1305"/>
      <c r="GSK181" s="1305"/>
      <c r="GSL181" s="1305"/>
      <c r="GSM181" s="1305"/>
      <c r="GSN181" s="1305"/>
      <c r="GSO181" s="1305"/>
      <c r="GSP181" s="1305"/>
      <c r="GSQ181" s="1305"/>
      <c r="GSR181" s="1305"/>
      <c r="GSS181" s="1305"/>
      <c r="GST181" s="1305"/>
      <c r="GSU181" s="1305"/>
      <c r="GSV181" s="1305"/>
      <c r="GSW181" s="1305"/>
      <c r="GSX181" s="1305"/>
      <c r="GSY181" s="1305"/>
      <c r="GSZ181" s="1305"/>
      <c r="GTA181" s="1305"/>
      <c r="GTB181" s="1305"/>
      <c r="GTC181" s="1305"/>
      <c r="GTD181" s="1305"/>
      <c r="GTE181" s="1305"/>
      <c r="GTF181" s="1305"/>
      <c r="GTG181" s="1305"/>
      <c r="GTH181" s="1305"/>
      <c r="GTI181" s="1305"/>
      <c r="GTJ181" s="1305"/>
      <c r="GTK181" s="1305"/>
      <c r="GTL181" s="1305"/>
      <c r="GTM181" s="1305"/>
      <c r="GTN181" s="1305"/>
      <c r="GTO181" s="1305"/>
      <c r="GTP181" s="1305"/>
      <c r="GTQ181" s="1305"/>
      <c r="GTR181" s="1305"/>
      <c r="GTS181" s="1305"/>
      <c r="GTT181" s="1305"/>
      <c r="GTU181" s="1305"/>
      <c r="GTV181" s="1305"/>
      <c r="GTW181" s="1305"/>
      <c r="GTX181" s="1305"/>
      <c r="GTY181" s="1305"/>
      <c r="GTZ181" s="1305"/>
      <c r="GUA181" s="1305"/>
      <c r="GUB181" s="1305"/>
      <c r="GUC181" s="1305"/>
      <c r="GUD181" s="1305"/>
      <c r="GUE181" s="1305"/>
      <c r="GUF181" s="1305"/>
      <c r="GUG181" s="1305"/>
      <c r="GUH181" s="1305"/>
      <c r="GUI181" s="1305"/>
      <c r="GUJ181" s="1305"/>
      <c r="GUK181" s="1305"/>
      <c r="GUL181" s="1305"/>
      <c r="GUM181" s="1305"/>
      <c r="GUN181" s="1305"/>
      <c r="GUO181" s="1305"/>
      <c r="GUP181" s="1305"/>
      <c r="GUQ181" s="1305"/>
      <c r="GUR181" s="1305"/>
      <c r="GUS181" s="1305"/>
      <c r="GUT181" s="1305"/>
      <c r="GUU181" s="1305"/>
      <c r="GUV181" s="1305"/>
      <c r="GUW181" s="1305"/>
      <c r="GUX181" s="1305"/>
      <c r="GUY181" s="1305"/>
      <c r="GUZ181" s="1305"/>
      <c r="GVA181" s="1305"/>
      <c r="GVB181" s="1305"/>
      <c r="GVC181" s="1305"/>
      <c r="GVD181" s="1305"/>
      <c r="GVE181" s="1305"/>
      <c r="GVF181" s="1305"/>
      <c r="GVG181" s="1305"/>
      <c r="GVH181" s="1305"/>
      <c r="GVI181" s="1305"/>
      <c r="GVJ181" s="1305"/>
      <c r="GVK181" s="1305"/>
      <c r="GVL181" s="1305"/>
      <c r="GVM181" s="1305"/>
      <c r="GVN181" s="1305"/>
      <c r="GVO181" s="1305"/>
      <c r="GVP181" s="1305"/>
      <c r="GVQ181" s="1305"/>
      <c r="GVR181" s="1305"/>
      <c r="GVS181" s="1305"/>
      <c r="GVT181" s="1305"/>
      <c r="GVU181" s="1305"/>
      <c r="GVV181" s="1305"/>
      <c r="GVW181" s="1305"/>
      <c r="GVX181" s="1305"/>
      <c r="GVY181" s="1305"/>
      <c r="GVZ181" s="1305"/>
      <c r="GWA181" s="1305"/>
      <c r="GWB181" s="1305"/>
      <c r="GWC181" s="1305"/>
      <c r="GWD181" s="1305"/>
      <c r="GWE181" s="1305"/>
      <c r="GWF181" s="1305"/>
      <c r="GWG181" s="1305"/>
      <c r="GWH181" s="1305"/>
      <c r="GWI181" s="1305"/>
      <c r="GWJ181" s="1305"/>
      <c r="GWK181" s="1305"/>
      <c r="GWL181" s="1305"/>
      <c r="GWM181" s="1305"/>
      <c r="GWN181" s="1305"/>
      <c r="GWO181" s="1305"/>
      <c r="GWP181" s="1305"/>
      <c r="GWQ181" s="1305"/>
      <c r="GWR181" s="1305"/>
      <c r="GWS181" s="1305"/>
      <c r="GWT181" s="1305"/>
      <c r="GWU181" s="1305"/>
      <c r="GWV181" s="1305"/>
      <c r="GWW181" s="1305"/>
      <c r="GWX181" s="1305"/>
      <c r="GWY181" s="1305"/>
      <c r="GWZ181" s="1305"/>
      <c r="GXA181" s="1305"/>
      <c r="GXB181" s="1305"/>
      <c r="GXC181" s="1305"/>
      <c r="GXD181" s="1305"/>
      <c r="GXE181" s="1305"/>
      <c r="GXF181" s="1305"/>
      <c r="GXG181" s="1305"/>
      <c r="GXH181" s="1305"/>
      <c r="GXI181" s="1305"/>
      <c r="GXJ181" s="1305"/>
      <c r="GXK181" s="1305"/>
      <c r="GXL181" s="1305"/>
      <c r="GXM181" s="1305"/>
      <c r="GXN181" s="1305"/>
      <c r="GXO181" s="1305"/>
      <c r="GXP181" s="1305"/>
      <c r="GXQ181" s="1305"/>
      <c r="GXR181" s="1305"/>
      <c r="GXT181" s="1305"/>
      <c r="GXU181" s="1305"/>
      <c r="GXV181" s="1305"/>
      <c r="GXW181" s="1305"/>
      <c r="GXX181" s="1305"/>
      <c r="GXY181" s="1305"/>
      <c r="GXZ181" s="1305"/>
      <c r="GYA181" s="1305"/>
      <c r="GYB181" s="1305"/>
      <c r="GYC181" s="1305"/>
      <c r="GYD181" s="1305"/>
      <c r="GYE181" s="1305"/>
      <c r="GYF181" s="1305"/>
      <c r="GYG181" s="1305"/>
      <c r="GYH181" s="1305"/>
      <c r="GYI181" s="1305"/>
      <c r="GYJ181" s="1305"/>
      <c r="GYK181" s="1305"/>
      <c r="GYL181" s="1305"/>
      <c r="GYM181" s="1305"/>
      <c r="GYN181" s="1305"/>
      <c r="GYO181" s="1305"/>
      <c r="GYP181" s="1305"/>
      <c r="GYQ181" s="1305"/>
      <c r="GYR181" s="1305"/>
      <c r="GYS181" s="1305"/>
      <c r="GYT181" s="1305"/>
      <c r="GYU181" s="1305"/>
      <c r="GYV181" s="1305"/>
      <c r="GYW181" s="1305"/>
      <c r="GYX181" s="1305"/>
      <c r="GYY181" s="1305"/>
      <c r="GYZ181" s="1305"/>
      <c r="GZA181" s="1305"/>
      <c r="GZB181" s="1305"/>
      <c r="GZC181" s="1305"/>
      <c r="GZD181" s="1305"/>
      <c r="GZE181" s="1305"/>
      <c r="GZF181" s="1305"/>
      <c r="GZG181" s="1305"/>
      <c r="GZH181" s="1305"/>
      <c r="GZI181" s="1305"/>
      <c r="GZJ181" s="1305"/>
      <c r="GZK181" s="1305"/>
      <c r="GZL181" s="1305"/>
      <c r="GZM181" s="1305"/>
      <c r="GZN181" s="1305"/>
      <c r="GZO181" s="1305"/>
      <c r="GZP181" s="1305"/>
      <c r="GZQ181" s="1305"/>
      <c r="GZR181" s="1305"/>
      <c r="GZS181" s="1305"/>
      <c r="GZT181" s="1305"/>
      <c r="GZU181" s="1305"/>
      <c r="GZV181" s="1305"/>
      <c r="GZW181" s="1305"/>
      <c r="GZX181" s="1305"/>
      <c r="GZY181" s="1305"/>
      <c r="GZZ181" s="1305"/>
      <c r="HAA181" s="1305"/>
      <c r="HAB181" s="1305"/>
      <c r="HAC181" s="1305"/>
      <c r="HAD181" s="1305"/>
      <c r="HAE181" s="1305"/>
      <c r="HAF181" s="1305"/>
      <c r="HAG181" s="1305"/>
      <c r="HAH181" s="1305"/>
      <c r="HAI181" s="1305"/>
      <c r="HAJ181" s="1305"/>
      <c r="HAK181" s="1305"/>
      <c r="HAL181" s="1305"/>
      <c r="HAM181" s="1305"/>
      <c r="HAN181" s="1305"/>
      <c r="HAO181" s="1305"/>
      <c r="HAP181" s="1305"/>
      <c r="HAQ181" s="1305"/>
      <c r="HAR181" s="1305"/>
      <c r="HAS181" s="1305"/>
      <c r="HAT181" s="1305"/>
      <c r="HAU181" s="1305"/>
      <c r="HAV181" s="1305"/>
      <c r="HAW181" s="1305"/>
      <c r="HAX181" s="1305"/>
      <c r="HAY181" s="1305"/>
      <c r="HAZ181" s="1305"/>
      <c r="HBA181" s="1305"/>
      <c r="HBB181" s="1305"/>
      <c r="HBC181" s="1305"/>
      <c r="HBD181" s="1305"/>
      <c r="HBE181" s="1305"/>
      <c r="HBF181" s="1305"/>
      <c r="HBG181" s="1305"/>
      <c r="HBH181" s="1305"/>
      <c r="HBI181" s="1305"/>
      <c r="HBJ181" s="1305"/>
      <c r="HBK181" s="1305"/>
      <c r="HBL181" s="1305"/>
      <c r="HBM181" s="1305"/>
      <c r="HBN181" s="1305"/>
      <c r="HBO181" s="1305"/>
      <c r="HBP181" s="1305"/>
      <c r="HBQ181" s="1305"/>
      <c r="HBR181" s="1305"/>
      <c r="HBS181" s="1305"/>
      <c r="HBT181" s="1305"/>
      <c r="HBU181" s="1305"/>
      <c r="HBV181" s="1305"/>
      <c r="HBW181" s="1305"/>
      <c r="HBX181" s="1305"/>
      <c r="HBY181" s="1305"/>
      <c r="HBZ181" s="1305"/>
      <c r="HCA181" s="1305"/>
      <c r="HCB181" s="1305"/>
      <c r="HCC181" s="1305"/>
      <c r="HCD181" s="1305"/>
      <c r="HCE181" s="1305"/>
      <c r="HCF181" s="1305"/>
      <c r="HCG181" s="1305"/>
      <c r="HCH181" s="1305"/>
      <c r="HCI181" s="1305"/>
      <c r="HCJ181" s="1305"/>
      <c r="HCK181" s="1305"/>
      <c r="HCL181" s="1305"/>
      <c r="HCM181" s="1305"/>
      <c r="HCN181" s="1305"/>
      <c r="HCO181" s="1305"/>
      <c r="HCP181" s="1305"/>
      <c r="HCQ181" s="1305"/>
      <c r="HCR181" s="1305"/>
      <c r="HCS181" s="1305"/>
      <c r="HCT181" s="1305"/>
      <c r="HCU181" s="1305"/>
      <c r="HCV181" s="1305"/>
      <c r="HCW181" s="1305"/>
      <c r="HCX181" s="1305"/>
      <c r="HCY181" s="1305"/>
      <c r="HCZ181" s="1305"/>
      <c r="HDA181" s="1305"/>
      <c r="HDB181" s="1305"/>
      <c r="HDC181" s="1305"/>
      <c r="HDD181" s="1305"/>
      <c r="HDE181" s="1305"/>
      <c r="HDF181" s="1305"/>
      <c r="HDG181" s="1305"/>
      <c r="HDH181" s="1305"/>
      <c r="HDI181" s="1305"/>
      <c r="HDJ181" s="1305"/>
      <c r="HDK181" s="1305"/>
      <c r="HDL181" s="1305"/>
      <c r="HDM181" s="1305"/>
      <c r="HDN181" s="1305"/>
      <c r="HDO181" s="1305"/>
      <c r="HDP181" s="1305"/>
      <c r="HDQ181" s="1305"/>
      <c r="HDR181" s="1305"/>
      <c r="HDS181" s="1305"/>
      <c r="HDT181" s="1305"/>
      <c r="HDU181" s="1305"/>
      <c r="HDV181" s="1305"/>
      <c r="HDW181" s="1305"/>
      <c r="HDX181" s="1305"/>
      <c r="HDY181" s="1305"/>
      <c r="HDZ181" s="1305"/>
      <c r="HEA181" s="1305"/>
      <c r="HEB181" s="1305"/>
      <c r="HEC181" s="1305"/>
      <c r="HED181" s="1305"/>
      <c r="HEE181" s="1305"/>
      <c r="HEF181" s="1305"/>
      <c r="HEG181" s="1305"/>
      <c r="HEH181" s="1305"/>
      <c r="HEI181" s="1305"/>
      <c r="HEJ181" s="1305"/>
      <c r="HEK181" s="1305"/>
      <c r="HEL181" s="1305"/>
      <c r="HEM181" s="1305"/>
      <c r="HEN181" s="1305"/>
      <c r="HEO181" s="1305"/>
      <c r="HEP181" s="1305"/>
      <c r="HEQ181" s="1305"/>
      <c r="HER181" s="1305"/>
      <c r="HES181" s="1305"/>
      <c r="HET181" s="1305"/>
      <c r="HEU181" s="1305"/>
      <c r="HEV181" s="1305"/>
      <c r="HEW181" s="1305"/>
      <c r="HEX181" s="1305"/>
      <c r="HEY181" s="1305"/>
      <c r="HEZ181" s="1305"/>
      <c r="HFA181" s="1305"/>
      <c r="HFB181" s="1305"/>
      <c r="HFC181" s="1305"/>
      <c r="HFD181" s="1305"/>
      <c r="HFE181" s="1305"/>
      <c r="HFF181" s="1305"/>
      <c r="HFG181" s="1305"/>
      <c r="HFH181" s="1305"/>
      <c r="HFI181" s="1305"/>
      <c r="HFJ181" s="1305"/>
      <c r="HFK181" s="1305"/>
      <c r="HFL181" s="1305"/>
      <c r="HFM181" s="1305"/>
      <c r="HFN181" s="1305"/>
      <c r="HFO181" s="1305"/>
      <c r="HFP181" s="1305"/>
      <c r="HFQ181" s="1305"/>
      <c r="HFR181" s="1305"/>
      <c r="HFS181" s="1305"/>
      <c r="HFT181" s="1305"/>
      <c r="HFU181" s="1305"/>
      <c r="HFV181" s="1305"/>
      <c r="HFW181" s="1305"/>
      <c r="HFX181" s="1305"/>
      <c r="HFY181" s="1305"/>
      <c r="HFZ181" s="1305"/>
      <c r="HGA181" s="1305"/>
      <c r="HGB181" s="1305"/>
      <c r="HGC181" s="1305"/>
      <c r="HGD181" s="1305"/>
      <c r="HGE181" s="1305"/>
      <c r="HGF181" s="1305"/>
      <c r="HGG181" s="1305"/>
      <c r="HGH181" s="1305"/>
      <c r="HGI181" s="1305"/>
      <c r="HGJ181" s="1305"/>
      <c r="HGK181" s="1305"/>
      <c r="HGL181" s="1305"/>
      <c r="HGM181" s="1305"/>
      <c r="HGN181" s="1305"/>
      <c r="HGO181" s="1305"/>
      <c r="HGP181" s="1305"/>
      <c r="HGQ181" s="1305"/>
      <c r="HGR181" s="1305"/>
      <c r="HGS181" s="1305"/>
      <c r="HGT181" s="1305"/>
      <c r="HGU181" s="1305"/>
      <c r="HGV181" s="1305"/>
      <c r="HGW181" s="1305"/>
      <c r="HGX181" s="1305"/>
      <c r="HGY181" s="1305"/>
      <c r="HGZ181" s="1305"/>
      <c r="HHA181" s="1305"/>
      <c r="HHB181" s="1305"/>
      <c r="HHC181" s="1305"/>
      <c r="HHD181" s="1305"/>
      <c r="HHE181" s="1305"/>
      <c r="HHF181" s="1305"/>
      <c r="HHG181" s="1305"/>
      <c r="HHH181" s="1305"/>
      <c r="HHI181" s="1305"/>
      <c r="HHJ181" s="1305"/>
      <c r="HHK181" s="1305"/>
      <c r="HHL181" s="1305"/>
      <c r="HHM181" s="1305"/>
      <c r="HHN181" s="1305"/>
      <c r="HHP181" s="1305"/>
      <c r="HHQ181" s="1305"/>
      <c r="HHR181" s="1305"/>
      <c r="HHS181" s="1305"/>
      <c r="HHT181" s="1305"/>
      <c r="HHU181" s="1305"/>
      <c r="HHV181" s="1305"/>
      <c r="HHW181" s="1305"/>
      <c r="HHX181" s="1305"/>
      <c r="HHY181" s="1305"/>
      <c r="HHZ181" s="1305"/>
      <c r="HIA181" s="1305"/>
      <c r="HIB181" s="1305"/>
      <c r="HIC181" s="1305"/>
      <c r="HID181" s="1305"/>
      <c r="HIE181" s="1305"/>
      <c r="HIF181" s="1305"/>
      <c r="HIG181" s="1305"/>
      <c r="HIH181" s="1305"/>
      <c r="HII181" s="1305"/>
      <c r="HIJ181" s="1305"/>
      <c r="HIK181" s="1305"/>
      <c r="HIL181" s="1305"/>
      <c r="HIM181" s="1305"/>
      <c r="HIN181" s="1305"/>
      <c r="HIO181" s="1305"/>
      <c r="HIP181" s="1305"/>
      <c r="HIQ181" s="1305"/>
      <c r="HIR181" s="1305"/>
      <c r="HIS181" s="1305"/>
      <c r="HIT181" s="1305"/>
      <c r="HIU181" s="1305"/>
      <c r="HIV181" s="1305"/>
      <c r="HIW181" s="1305"/>
      <c r="HIX181" s="1305"/>
      <c r="HIY181" s="1305"/>
      <c r="HIZ181" s="1305"/>
      <c r="HJA181" s="1305"/>
      <c r="HJB181" s="1305"/>
      <c r="HJC181" s="1305"/>
      <c r="HJD181" s="1305"/>
      <c r="HJE181" s="1305"/>
      <c r="HJF181" s="1305"/>
      <c r="HJG181" s="1305"/>
      <c r="HJH181" s="1305"/>
      <c r="HJI181" s="1305"/>
      <c r="HJJ181" s="1305"/>
      <c r="HJK181" s="1305"/>
      <c r="HJL181" s="1305"/>
      <c r="HJM181" s="1305"/>
      <c r="HJN181" s="1305"/>
      <c r="HJO181" s="1305"/>
      <c r="HJP181" s="1305"/>
      <c r="HJQ181" s="1305"/>
      <c r="HJR181" s="1305"/>
      <c r="HJS181" s="1305"/>
      <c r="HJT181" s="1305"/>
      <c r="HJU181" s="1305"/>
      <c r="HJV181" s="1305"/>
      <c r="HJW181" s="1305"/>
      <c r="HJX181" s="1305"/>
      <c r="HJY181" s="1305"/>
      <c r="HJZ181" s="1305"/>
      <c r="HKA181" s="1305"/>
      <c r="HKB181" s="1305"/>
      <c r="HKC181" s="1305"/>
      <c r="HKD181" s="1305"/>
      <c r="HKE181" s="1305"/>
      <c r="HKF181" s="1305"/>
      <c r="HKG181" s="1305"/>
      <c r="HKH181" s="1305"/>
      <c r="HKI181" s="1305"/>
      <c r="HKJ181" s="1305"/>
      <c r="HKK181" s="1305"/>
      <c r="HKL181" s="1305"/>
      <c r="HKM181" s="1305"/>
      <c r="HKN181" s="1305"/>
      <c r="HKO181" s="1305"/>
      <c r="HKP181" s="1305"/>
      <c r="HKQ181" s="1305"/>
      <c r="HKR181" s="1305"/>
      <c r="HKS181" s="1305"/>
      <c r="HKT181" s="1305"/>
      <c r="HKU181" s="1305"/>
      <c r="HKV181" s="1305"/>
      <c r="HKW181" s="1305"/>
      <c r="HKX181" s="1305"/>
      <c r="HKY181" s="1305"/>
      <c r="HKZ181" s="1305"/>
      <c r="HLA181" s="1305"/>
      <c r="HLB181" s="1305"/>
      <c r="HLC181" s="1305"/>
      <c r="HLD181" s="1305"/>
      <c r="HLE181" s="1305"/>
      <c r="HLF181" s="1305"/>
      <c r="HLG181" s="1305"/>
      <c r="HLH181" s="1305"/>
      <c r="HLI181" s="1305"/>
      <c r="HLJ181" s="1305"/>
      <c r="HLK181" s="1305"/>
      <c r="HLL181" s="1305"/>
      <c r="HLM181" s="1305"/>
      <c r="HLN181" s="1305"/>
      <c r="HLO181" s="1305"/>
      <c r="HLP181" s="1305"/>
      <c r="HLQ181" s="1305"/>
      <c r="HLR181" s="1305"/>
      <c r="HLS181" s="1305"/>
      <c r="HLT181" s="1305"/>
      <c r="HLU181" s="1305"/>
      <c r="HLV181" s="1305"/>
      <c r="HLW181" s="1305"/>
      <c r="HLX181" s="1305"/>
      <c r="HLY181" s="1305"/>
      <c r="HLZ181" s="1305"/>
      <c r="HMA181" s="1305"/>
      <c r="HMB181" s="1305"/>
      <c r="HMC181" s="1305"/>
      <c r="HMD181" s="1305"/>
      <c r="HME181" s="1305"/>
      <c r="HMF181" s="1305"/>
      <c r="HMG181" s="1305"/>
      <c r="HMH181" s="1305"/>
      <c r="HMI181" s="1305"/>
      <c r="HMJ181" s="1305"/>
      <c r="HMK181" s="1305"/>
      <c r="HML181" s="1305"/>
      <c r="HMM181" s="1305"/>
      <c r="HMN181" s="1305"/>
      <c r="HMO181" s="1305"/>
      <c r="HMP181" s="1305"/>
      <c r="HMQ181" s="1305"/>
      <c r="HMR181" s="1305"/>
      <c r="HMS181" s="1305"/>
      <c r="HMT181" s="1305"/>
      <c r="HMU181" s="1305"/>
      <c r="HMV181" s="1305"/>
      <c r="HMW181" s="1305"/>
      <c r="HMX181" s="1305"/>
      <c r="HMY181" s="1305"/>
      <c r="HMZ181" s="1305"/>
      <c r="HNA181" s="1305"/>
      <c r="HNB181" s="1305"/>
      <c r="HNC181" s="1305"/>
      <c r="HND181" s="1305"/>
      <c r="HNE181" s="1305"/>
      <c r="HNF181" s="1305"/>
      <c r="HNG181" s="1305"/>
      <c r="HNH181" s="1305"/>
      <c r="HNI181" s="1305"/>
      <c r="HNJ181" s="1305"/>
      <c r="HNK181" s="1305"/>
      <c r="HNL181" s="1305"/>
      <c r="HNM181" s="1305"/>
      <c r="HNN181" s="1305"/>
      <c r="HNO181" s="1305"/>
      <c r="HNP181" s="1305"/>
      <c r="HNQ181" s="1305"/>
      <c r="HNR181" s="1305"/>
      <c r="HNS181" s="1305"/>
      <c r="HNT181" s="1305"/>
      <c r="HNU181" s="1305"/>
      <c r="HNV181" s="1305"/>
      <c r="HNW181" s="1305"/>
      <c r="HNX181" s="1305"/>
      <c r="HNY181" s="1305"/>
      <c r="HNZ181" s="1305"/>
      <c r="HOA181" s="1305"/>
      <c r="HOB181" s="1305"/>
      <c r="HOC181" s="1305"/>
      <c r="HOD181" s="1305"/>
      <c r="HOE181" s="1305"/>
      <c r="HOF181" s="1305"/>
      <c r="HOG181" s="1305"/>
      <c r="HOH181" s="1305"/>
      <c r="HOI181" s="1305"/>
      <c r="HOJ181" s="1305"/>
      <c r="HOK181" s="1305"/>
      <c r="HOL181" s="1305"/>
      <c r="HOM181" s="1305"/>
      <c r="HON181" s="1305"/>
      <c r="HOO181" s="1305"/>
      <c r="HOP181" s="1305"/>
      <c r="HOQ181" s="1305"/>
      <c r="HOR181" s="1305"/>
      <c r="HOS181" s="1305"/>
      <c r="HOT181" s="1305"/>
      <c r="HOU181" s="1305"/>
      <c r="HOV181" s="1305"/>
      <c r="HOW181" s="1305"/>
      <c r="HOX181" s="1305"/>
      <c r="HOY181" s="1305"/>
      <c r="HOZ181" s="1305"/>
      <c r="HPA181" s="1305"/>
      <c r="HPB181" s="1305"/>
      <c r="HPC181" s="1305"/>
      <c r="HPD181" s="1305"/>
      <c r="HPE181" s="1305"/>
      <c r="HPF181" s="1305"/>
      <c r="HPG181" s="1305"/>
      <c r="HPH181" s="1305"/>
      <c r="HPI181" s="1305"/>
      <c r="HPJ181" s="1305"/>
      <c r="HPK181" s="1305"/>
      <c r="HPL181" s="1305"/>
      <c r="HPM181" s="1305"/>
      <c r="HPN181" s="1305"/>
      <c r="HPO181" s="1305"/>
      <c r="HPP181" s="1305"/>
      <c r="HPQ181" s="1305"/>
      <c r="HPR181" s="1305"/>
      <c r="HPS181" s="1305"/>
      <c r="HPT181" s="1305"/>
      <c r="HPU181" s="1305"/>
      <c r="HPV181" s="1305"/>
      <c r="HPW181" s="1305"/>
      <c r="HPX181" s="1305"/>
      <c r="HPY181" s="1305"/>
      <c r="HPZ181" s="1305"/>
      <c r="HQA181" s="1305"/>
      <c r="HQB181" s="1305"/>
      <c r="HQC181" s="1305"/>
      <c r="HQD181" s="1305"/>
      <c r="HQE181" s="1305"/>
      <c r="HQF181" s="1305"/>
      <c r="HQG181" s="1305"/>
      <c r="HQH181" s="1305"/>
      <c r="HQI181" s="1305"/>
      <c r="HQJ181" s="1305"/>
      <c r="HQK181" s="1305"/>
      <c r="HQL181" s="1305"/>
      <c r="HQM181" s="1305"/>
      <c r="HQN181" s="1305"/>
      <c r="HQO181" s="1305"/>
      <c r="HQP181" s="1305"/>
      <c r="HQQ181" s="1305"/>
      <c r="HQR181" s="1305"/>
      <c r="HQS181" s="1305"/>
      <c r="HQT181" s="1305"/>
      <c r="HQU181" s="1305"/>
      <c r="HQV181" s="1305"/>
      <c r="HQW181" s="1305"/>
      <c r="HQX181" s="1305"/>
      <c r="HQY181" s="1305"/>
      <c r="HQZ181" s="1305"/>
      <c r="HRA181" s="1305"/>
      <c r="HRB181" s="1305"/>
      <c r="HRC181" s="1305"/>
      <c r="HRD181" s="1305"/>
      <c r="HRE181" s="1305"/>
      <c r="HRF181" s="1305"/>
      <c r="HRG181" s="1305"/>
      <c r="HRH181" s="1305"/>
      <c r="HRI181" s="1305"/>
      <c r="HRJ181" s="1305"/>
      <c r="HRL181" s="1305"/>
      <c r="HRM181" s="1305"/>
      <c r="HRN181" s="1305"/>
      <c r="HRO181" s="1305"/>
      <c r="HRP181" s="1305"/>
      <c r="HRQ181" s="1305"/>
      <c r="HRR181" s="1305"/>
      <c r="HRS181" s="1305"/>
      <c r="HRT181" s="1305"/>
      <c r="HRU181" s="1305"/>
      <c r="HRV181" s="1305"/>
      <c r="HRW181" s="1305"/>
      <c r="HRX181" s="1305"/>
      <c r="HRY181" s="1305"/>
      <c r="HRZ181" s="1305"/>
      <c r="HSA181" s="1305"/>
      <c r="HSB181" s="1305"/>
      <c r="HSC181" s="1305"/>
      <c r="HSD181" s="1305"/>
      <c r="HSE181" s="1305"/>
      <c r="HSF181" s="1305"/>
      <c r="HSG181" s="1305"/>
      <c r="HSH181" s="1305"/>
      <c r="HSI181" s="1305"/>
      <c r="HSJ181" s="1305"/>
      <c r="HSK181" s="1305"/>
      <c r="HSL181" s="1305"/>
      <c r="HSM181" s="1305"/>
      <c r="HSN181" s="1305"/>
      <c r="HSO181" s="1305"/>
      <c r="HSP181" s="1305"/>
      <c r="HSQ181" s="1305"/>
      <c r="HSR181" s="1305"/>
      <c r="HSS181" s="1305"/>
      <c r="HST181" s="1305"/>
      <c r="HSU181" s="1305"/>
      <c r="HSV181" s="1305"/>
      <c r="HSW181" s="1305"/>
      <c r="HSX181" s="1305"/>
      <c r="HSY181" s="1305"/>
      <c r="HSZ181" s="1305"/>
      <c r="HTA181" s="1305"/>
      <c r="HTB181" s="1305"/>
      <c r="HTC181" s="1305"/>
      <c r="HTD181" s="1305"/>
      <c r="HTE181" s="1305"/>
      <c r="HTF181" s="1305"/>
      <c r="HTG181" s="1305"/>
      <c r="HTH181" s="1305"/>
      <c r="HTI181" s="1305"/>
      <c r="HTJ181" s="1305"/>
      <c r="HTK181" s="1305"/>
      <c r="HTL181" s="1305"/>
      <c r="HTM181" s="1305"/>
      <c r="HTN181" s="1305"/>
      <c r="HTO181" s="1305"/>
      <c r="HTP181" s="1305"/>
      <c r="HTQ181" s="1305"/>
      <c r="HTR181" s="1305"/>
      <c r="HTS181" s="1305"/>
      <c r="HTT181" s="1305"/>
      <c r="HTU181" s="1305"/>
      <c r="HTV181" s="1305"/>
      <c r="HTW181" s="1305"/>
      <c r="HTX181" s="1305"/>
      <c r="HTY181" s="1305"/>
      <c r="HTZ181" s="1305"/>
      <c r="HUA181" s="1305"/>
      <c r="HUB181" s="1305"/>
      <c r="HUC181" s="1305"/>
      <c r="HUD181" s="1305"/>
      <c r="HUE181" s="1305"/>
      <c r="HUF181" s="1305"/>
      <c r="HUG181" s="1305"/>
      <c r="HUH181" s="1305"/>
      <c r="HUI181" s="1305"/>
      <c r="HUJ181" s="1305"/>
      <c r="HUK181" s="1305"/>
      <c r="HUL181" s="1305"/>
      <c r="HUM181" s="1305"/>
      <c r="HUN181" s="1305"/>
      <c r="HUO181" s="1305"/>
      <c r="HUP181" s="1305"/>
      <c r="HUQ181" s="1305"/>
      <c r="HUR181" s="1305"/>
      <c r="HUS181" s="1305"/>
      <c r="HUT181" s="1305"/>
      <c r="HUU181" s="1305"/>
      <c r="HUV181" s="1305"/>
      <c r="HUW181" s="1305"/>
      <c r="HUX181" s="1305"/>
      <c r="HUY181" s="1305"/>
      <c r="HUZ181" s="1305"/>
      <c r="HVA181" s="1305"/>
      <c r="HVB181" s="1305"/>
      <c r="HVC181" s="1305"/>
      <c r="HVD181" s="1305"/>
      <c r="HVE181" s="1305"/>
      <c r="HVF181" s="1305"/>
      <c r="HVG181" s="1305"/>
      <c r="HVH181" s="1305"/>
      <c r="HVI181" s="1305"/>
      <c r="HVJ181" s="1305"/>
      <c r="HVK181" s="1305"/>
      <c r="HVL181" s="1305"/>
      <c r="HVM181" s="1305"/>
      <c r="HVN181" s="1305"/>
      <c r="HVO181" s="1305"/>
      <c r="HVP181" s="1305"/>
      <c r="HVQ181" s="1305"/>
      <c r="HVR181" s="1305"/>
      <c r="HVS181" s="1305"/>
      <c r="HVT181" s="1305"/>
      <c r="HVU181" s="1305"/>
      <c r="HVV181" s="1305"/>
      <c r="HVW181" s="1305"/>
      <c r="HVX181" s="1305"/>
      <c r="HVY181" s="1305"/>
      <c r="HVZ181" s="1305"/>
      <c r="HWA181" s="1305"/>
      <c r="HWB181" s="1305"/>
      <c r="HWC181" s="1305"/>
      <c r="HWD181" s="1305"/>
      <c r="HWE181" s="1305"/>
      <c r="HWF181" s="1305"/>
      <c r="HWG181" s="1305"/>
      <c r="HWH181" s="1305"/>
      <c r="HWI181" s="1305"/>
      <c r="HWJ181" s="1305"/>
      <c r="HWK181" s="1305"/>
      <c r="HWL181" s="1305"/>
      <c r="HWM181" s="1305"/>
      <c r="HWN181" s="1305"/>
      <c r="HWO181" s="1305"/>
      <c r="HWP181" s="1305"/>
      <c r="HWQ181" s="1305"/>
      <c r="HWR181" s="1305"/>
      <c r="HWS181" s="1305"/>
      <c r="HWT181" s="1305"/>
      <c r="HWU181" s="1305"/>
      <c r="HWV181" s="1305"/>
      <c r="HWW181" s="1305"/>
      <c r="HWX181" s="1305"/>
      <c r="HWY181" s="1305"/>
      <c r="HWZ181" s="1305"/>
      <c r="HXA181" s="1305"/>
      <c r="HXB181" s="1305"/>
      <c r="HXC181" s="1305"/>
      <c r="HXD181" s="1305"/>
      <c r="HXE181" s="1305"/>
      <c r="HXF181" s="1305"/>
      <c r="HXG181" s="1305"/>
      <c r="HXH181" s="1305"/>
      <c r="HXI181" s="1305"/>
      <c r="HXJ181" s="1305"/>
      <c r="HXK181" s="1305"/>
      <c r="HXL181" s="1305"/>
      <c r="HXM181" s="1305"/>
      <c r="HXN181" s="1305"/>
      <c r="HXO181" s="1305"/>
      <c r="HXP181" s="1305"/>
      <c r="HXQ181" s="1305"/>
      <c r="HXR181" s="1305"/>
      <c r="HXS181" s="1305"/>
      <c r="HXT181" s="1305"/>
      <c r="HXU181" s="1305"/>
      <c r="HXV181" s="1305"/>
      <c r="HXW181" s="1305"/>
      <c r="HXX181" s="1305"/>
      <c r="HXY181" s="1305"/>
      <c r="HXZ181" s="1305"/>
      <c r="HYA181" s="1305"/>
      <c r="HYB181" s="1305"/>
      <c r="HYC181" s="1305"/>
      <c r="HYD181" s="1305"/>
      <c r="HYE181" s="1305"/>
      <c r="HYF181" s="1305"/>
      <c r="HYG181" s="1305"/>
      <c r="HYH181" s="1305"/>
      <c r="HYI181" s="1305"/>
      <c r="HYJ181" s="1305"/>
      <c r="HYK181" s="1305"/>
      <c r="HYL181" s="1305"/>
      <c r="HYM181" s="1305"/>
      <c r="HYN181" s="1305"/>
      <c r="HYO181" s="1305"/>
      <c r="HYP181" s="1305"/>
      <c r="HYQ181" s="1305"/>
      <c r="HYR181" s="1305"/>
      <c r="HYS181" s="1305"/>
      <c r="HYT181" s="1305"/>
      <c r="HYU181" s="1305"/>
      <c r="HYV181" s="1305"/>
      <c r="HYW181" s="1305"/>
      <c r="HYX181" s="1305"/>
      <c r="HYY181" s="1305"/>
      <c r="HYZ181" s="1305"/>
      <c r="HZA181" s="1305"/>
      <c r="HZB181" s="1305"/>
      <c r="HZC181" s="1305"/>
      <c r="HZD181" s="1305"/>
      <c r="HZE181" s="1305"/>
      <c r="HZF181" s="1305"/>
      <c r="HZG181" s="1305"/>
      <c r="HZH181" s="1305"/>
      <c r="HZI181" s="1305"/>
      <c r="HZJ181" s="1305"/>
      <c r="HZK181" s="1305"/>
      <c r="HZL181" s="1305"/>
      <c r="HZM181" s="1305"/>
      <c r="HZN181" s="1305"/>
      <c r="HZO181" s="1305"/>
      <c r="HZP181" s="1305"/>
      <c r="HZQ181" s="1305"/>
      <c r="HZR181" s="1305"/>
      <c r="HZS181" s="1305"/>
      <c r="HZT181" s="1305"/>
      <c r="HZU181" s="1305"/>
      <c r="HZV181" s="1305"/>
      <c r="HZW181" s="1305"/>
      <c r="HZX181" s="1305"/>
      <c r="HZY181" s="1305"/>
      <c r="HZZ181" s="1305"/>
      <c r="IAA181" s="1305"/>
      <c r="IAB181" s="1305"/>
      <c r="IAC181" s="1305"/>
      <c r="IAD181" s="1305"/>
      <c r="IAE181" s="1305"/>
      <c r="IAF181" s="1305"/>
      <c r="IAG181" s="1305"/>
      <c r="IAH181" s="1305"/>
      <c r="IAI181" s="1305"/>
      <c r="IAJ181" s="1305"/>
      <c r="IAK181" s="1305"/>
      <c r="IAL181" s="1305"/>
      <c r="IAM181" s="1305"/>
      <c r="IAN181" s="1305"/>
      <c r="IAO181" s="1305"/>
      <c r="IAP181" s="1305"/>
      <c r="IAQ181" s="1305"/>
      <c r="IAR181" s="1305"/>
      <c r="IAS181" s="1305"/>
      <c r="IAT181" s="1305"/>
      <c r="IAU181" s="1305"/>
      <c r="IAV181" s="1305"/>
      <c r="IAW181" s="1305"/>
      <c r="IAX181" s="1305"/>
      <c r="IAY181" s="1305"/>
      <c r="IAZ181" s="1305"/>
      <c r="IBA181" s="1305"/>
      <c r="IBB181" s="1305"/>
      <c r="IBC181" s="1305"/>
      <c r="IBD181" s="1305"/>
      <c r="IBE181" s="1305"/>
      <c r="IBF181" s="1305"/>
      <c r="IBH181" s="1305"/>
      <c r="IBI181" s="1305"/>
      <c r="IBJ181" s="1305"/>
      <c r="IBK181" s="1305"/>
      <c r="IBL181" s="1305"/>
      <c r="IBM181" s="1305"/>
      <c r="IBN181" s="1305"/>
      <c r="IBO181" s="1305"/>
      <c r="IBP181" s="1305"/>
      <c r="IBQ181" s="1305"/>
      <c r="IBR181" s="1305"/>
      <c r="IBS181" s="1305"/>
      <c r="IBT181" s="1305"/>
      <c r="IBU181" s="1305"/>
      <c r="IBV181" s="1305"/>
      <c r="IBW181" s="1305"/>
      <c r="IBX181" s="1305"/>
      <c r="IBY181" s="1305"/>
      <c r="IBZ181" s="1305"/>
      <c r="ICA181" s="1305"/>
      <c r="ICB181" s="1305"/>
      <c r="ICC181" s="1305"/>
      <c r="ICD181" s="1305"/>
      <c r="ICE181" s="1305"/>
      <c r="ICF181" s="1305"/>
      <c r="ICG181" s="1305"/>
      <c r="ICH181" s="1305"/>
      <c r="ICI181" s="1305"/>
      <c r="ICJ181" s="1305"/>
      <c r="ICK181" s="1305"/>
      <c r="ICL181" s="1305"/>
      <c r="ICM181" s="1305"/>
      <c r="ICN181" s="1305"/>
      <c r="ICO181" s="1305"/>
      <c r="ICP181" s="1305"/>
      <c r="ICQ181" s="1305"/>
      <c r="ICR181" s="1305"/>
      <c r="ICS181" s="1305"/>
      <c r="ICT181" s="1305"/>
      <c r="ICU181" s="1305"/>
      <c r="ICV181" s="1305"/>
      <c r="ICW181" s="1305"/>
      <c r="ICX181" s="1305"/>
      <c r="ICY181" s="1305"/>
      <c r="ICZ181" s="1305"/>
      <c r="IDA181" s="1305"/>
      <c r="IDB181" s="1305"/>
      <c r="IDC181" s="1305"/>
      <c r="IDD181" s="1305"/>
      <c r="IDE181" s="1305"/>
      <c r="IDF181" s="1305"/>
      <c r="IDG181" s="1305"/>
      <c r="IDH181" s="1305"/>
      <c r="IDI181" s="1305"/>
      <c r="IDJ181" s="1305"/>
      <c r="IDK181" s="1305"/>
      <c r="IDL181" s="1305"/>
      <c r="IDM181" s="1305"/>
      <c r="IDN181" s="1305"/>
      <c r="IDO181" s="1305"/>
      <c r="IDP181" s="1305"/>
      <c r="IDQ181" s="1305"/>
      <c r="IDR181" s="1305"/>
      <c r="IDS181" s="1305"/>
      <c r="IDT181" s="1305"/>
      <c r="IDU181" s="1305"/>
      <c r="IDV181" s="1305"/>
      <c r="IDW181" s="1305"/>
      <c r="IDX181" s="1305"/>
      <c r="IDY181" s="1305"/>
      <c r="IDZ181" s="1305"/>
      <c r="IEA181" s="1305"/>
      <c r="IEB181" s="1305"/>
      <c r="IEC181" s="1305"/>
      <c r="IED181" s="1305"/>
      <c r="IEE181" s="1305"/>
      <c r="IEF181" s="1305"/>
      <c r="IEG181" s="1305"/>
      <c r="IEH181" s="1305"/>
      <c r="IEI181" s="1305"/>
      <c r="IEJ181" s="1305"/>
      <c r="IEK181" s="1305"/>
      <c r="IEL181" s="1305"/>
      <c r="IEM181" s="1305"/>
      <c r="IEN181" s="1305"/>
      <c r="IEO181" s="1305"/>
      <c r="IEP181" s="1305"/>
      <c r="IEQ181" s="1305"/>
      <c r="IER181" s="1305"/>
      <c r="IES181" s="1305"/>
      <c r="IET181" s="1305"/>
      <c r="IEU181" s="1305"/>
      <c r="IEV181" s="1305"/>
      <c r="IEW181" s="1305"/>
      <c r="IEX181" s="1305"/>
      <c r="IEY181" s="1305"/>
      <c r="IEZ181" s="1305"/>
      <c r="IFA181" s="1305"/>
      <c r="IFB181" s="1305"/>
      <c r="IFC181" s="1305"/>
      <c r="IFD181" s="1305"/>
      <c r="IFE181" s="1305"/>
      <c r="IFF181" s="1305"/>
      <c r="IFG181" s="1305"/>
      <c r="IFH181" s="1305"/>
      <c r="IFI181" s="1305"/>
      <c r="IFJ181" s="1305"/>
      <c r="IFK181" s="1305"/>
      <c r="IFL181" s="1305"/>
      <c r="IFM181" s="1305"/>
      <c r="IFN181" s="1305"/>
      <c r="IFO181" s="1305"/>
      <c r="IFP181" s="1305"/>
      <c r="IFQ181" s="1305"/>
      <c r="IFR181" s="1305"/>
      <c r="IFS181" s="1305"/>
      <c r="IFT181" s="1305"/>
      <c r="IFU181" s="1305"/>
      <c r="IFV181" s="1305"/>
      <c r="IFW181" s="1305"/>
      <c r="IFX181" s="1305"/>
      <c r="IFY181" s="1305"/>
      <c r="IFZ181" s="1305"/>
      <c r="IGA181" s="1305"/>
      <c r="IGB181" s="1305"/>
      <c r="IGC181" s="1305"/>
      <c r="IGD181" s="1305"/>
      <c r="IGE181" s="1305"/>
      <c r="IGF181" s="1305"/>
      <c r="IGG181" s="1305"/>
      <c r="IGH181" s="1305"/>
      <c r="IGI181" s="1305"/>
      <c r="IGJ181" s="1305"/>
      <c r="IGK181" s="1305"/>
      <c r="IGL181" s="1305"/>
      <c r="IGM181" s="1305"/>
      <c r="IGN181" s="1305"/>
      <c r="IGO181" s="1305"/>
      <c r="IGP181" s="1305"/>
      <c r="IGQ181" s="1305"/>
      <c r="IGR181" s="1305"/>
      <c r="IGS181" s="1305"/>
      <c r="IGT181" s="1305"/>
      <c r="IGU181" s="1305"/>
      <c r="IGV181" s="1305"/>
      <c r="IGW181" s="1305"/>
      <c r="IGX181" s="1305"/>
      <c r="IGY181" s="1305"/>
      <c r="IGZ181" s="1305"/>
      <c r="IHA181" s="1305"/>
      <c r="IHB181" s="1305"/>
      <c r="IHC181" s="1305"/>
      <c r="IHD181" s="1305"/>
      <c r="IHE181" s="1305"/>
      <c r="IHF181" s="1305"/>
      <c r="IHG181" s="1305"/>
      <c r="IHH181" s="1305"/>
      <c r="IHI181" s="1305"/>
      <c r="IHJ181" s="1305"/>
      <c r="IHK181" s="1305"/>
      <c r="IHL181" s="1305"/>
      <c r="IHM181" s="1305"/>
      <c r="IHN181" s="1305"/>
      <c r="IHO181" s="1305"/>
      <c r="IHP181" s="1305"/>
      <c r="IHQ181" s="1305"/>
      <c r="IHR181" s="1305"/>
      <c r="IHS181" s="1305"/>
      <c r="IHT181" s="1305"/>
      <c r="IHU181" s="1305"/>
      <c r="IHV181" s="1305"/>
      <c r="IHW181" s="1305"/>
      <c r="IHX181" s="1305"/>
      <c r="IHY181" s="1305"/>
      <c r="IHZ181" s="1305"/>
      <c r="IIA181" s="1305"/>
      <c r="IIB181" s="1305"/>
      <c r="IIC181" s="1305"/>
      <c r="IID181" s="1305"/>
      <c r="IIE181" s="1305"/>
      <c r="IIF181" s="1305"/>
      <c r="IIG181" s="1305"/>
      <c r="IIH181" s="1305"/>
      <c r="III181" s="1305"/>
      <c r="IIJ181" s="1305"/>
      <c r="IIK181" s="1305"/>
      <c r="IIL181" s="1305"/>
      <c r="IIM181" s="1305"/>
      <c r="IIN181" s="1305"/>
      <c r="IIO181" s="1305"/>
      <c r="IIP181" s="1305"/>
      <c r="IIQ181" s="1305"/>
      <c r="IIR181" s="1305"/>
      <c r="IIS181" s="1305"/>
      <c r="IIT181" s="1305"/>
      <c r="IIU181" s="1305"/>
      <c r="IIV181" s="1305"/>
      <c r="IIW181" s="1305"/>
      <c r="IIX181" s="1305"/>
      <c r="IIY181" s="1305"/>
      <c r="IIZ181" s="1305"/>
      <c r="IJA181" s="1305"/>
      <c r="IJB181" s="1305"/>
      <c r="IJC181" s="1305"/>
      <c r="IJD181" s="1305"/>
      <c r="IJE181" s="1305"/>
      <c r="IJF181" s="1305"/>
      <c r="IJG181" s="1305"/>
      <c r="IJH181" s="1305"/>
      <c r="IJI181" s="1305"/>
      <c r="IJJ181" s="1305"/>
      <c r="IJK181" s="1305"/>
      <c r="IJL181" s="1305"/>
      <c r="IJM181" s="1305"/>
      <c r="IJN181" s="1305"/>
      <c r="IJO181" s="1305"/>
      <c r="IJP181" s="1305"/>
      <c r="IJQ181" s="1305"/>
      <c r="IJR181" s="1305"/>
      <c r="IJS181" s="1305"/>
      <c r="IJT181" s="1305"/>
      <c r="IJU181" s="1305"/>
      <c r="IJV181" s="1305"/>
      <c r="IJW181" s="1305"/>
      <c r="IJX181" s="1305"/>
      <c r="IJY181" s="1305"/>
      <c r="IJZ181" s="1305"/>
      <c r="IKA181" s="1305"/>
      <c r="IKB181" s="1305"/>
      <c r="IKC181" s="1305"/>
      <c r="IKD181" s="1305"/>
      <c r="IKE181" s="1305"/>
      <c r="IKF181" s="1305"/>
      <c r="IKG181" s="1305"/>
      <c r="IKH181" s="1305"/>
      <c r="IKI181" s="1305"/>
      <c r="IKJ181" s="1305"/>
      <c r="IKK181" s="1305"/>
      <c r="IKL181" s="1305"/>
      <c r="IKM181" s="1305"/>
      <c r="IKN181" s="1305"/>
      <c r="IKO181" s="1305"/>
      <c r="IKP181" s="1305"/>
      <c r="IKQ181" s="1305"/>
      <c r="IKR181" s="1305"/>
      <c r="IKS181" s="1305"/>
      <c r="IKT181" s="1305"/>
      <c r="IKU181" s="1305"/>
      <c r="IKV181" s="1305"/>
      <c r="IKW181" s="1305"/>
      <c r="IKX181" s="1305"/>
      <c r="IKY181" s="1305"/>
      <c r="IKZ181" s="1305"/>
      <c r="ILA181" s="1305"/>
      <c r="ILB181" s="1305"/>
      <c r="ILD181" s="1305"/>
      <c r="ILE181" s="1305"/>
      <c r="ILF181" s="1305"/>
      <c r="ILG181" s="1305"/>
      <c r="ILH181" s="1305"/>
      <c r="ILI181" s="1305"/>
      <c r="ILJ181" s="1305"/>
      <c r="ILK181" s="1305"/>
      <c r="ILL181" s="1305"/>
      <c r="ILM181" s="1305"/>
      <c r="ILN181" s="1305"/>
      <c r="ILO181" s="1305"/>
      <c r="ILP181" s="1305"/>
      <c r="ILQ181" s="1305"/>
      <c r="ILR181" s="1305"/>
      <c r="ILS181" s="1305"/>
      <c r="ILT181" s="1305"/>
      <c r="ILU181" s="1305"/>
      <c r="ILV181" s="1305"/>
      <c r="ILW181" s="1305"/>
      <c r="ILX181" s="1305"/>
      <c r="ILY181" s="1305"/>
      <c r="ILZ181" s="1305"/>
      <c r="IMA181" s="1305"/>
      <c r="IMB181" s="1305"/>
      <c r="IMC181" s="1305"/>
      <c r="IMD181" s="1305"/>
      <c r="IME181" s="1305"/>
      <c r="IMF181" s="1305"/>
      <c r="IMG181" s="1305"/>
      <c r="IMH181" s="1305"/>
      <c r="IMI181" s="1305"/>
      <c r="IMJ181" s="1305"/>
      <c r="IMK181" s="1305"/>
      <c r="IML181" s="1305"/>
      <c r="IMM181" s="1305"/>
      <c r="IMN181" s="1305"/>
      <c r="IMO181" s="1305"/>
      <c r="IMP181" s="1305"/>
      <c r="IMQ181" s="1305"/>
      <c r="IMR181" s="1305"/>
      <c r="IMS181" s="1305"/>
      <c r="IMT181" s="1305"/>
      <c r="IMU181" s="1305"/>
      <c r="IMV181" s="1305"/>
      <c r="IMW181" s="1305"/>
      <c r="IMX181" s="1305"/>
      <c r="IMY181" s="1305"/>
      <c r="IMZ181" s="1305"/>
      <c r="INA181" s="1305"/>
      <c r="INB181" s="1305"/>
      <c r="INC181" s="1305"/>
      <c r="IND181" s="1305"/>
      <c r="INE181" s="1305"/>
      <c r="INF181" s="1305"/>
      <c r="ING181" s="1305"/>
      <c r="INH181" s="1305"/>
      <c r="INI181" s="1305"/>
      <c r="INJ181" s="1305"/>
      <c r="INK181" s="1305"/>
      <c r="INL181" s="1305"/>
      <c r="INM181" s="1305"/>
      <c r="INN181" s="1305"/>
      <c r="INO181" s="1305"/>
      <c r="INP181" s="1305"/>
      <c r="INQ181" s="1305"/>
      <c r="INR181" s="1305"/>
      <c r="INS181" s="1305"/>
      <c r="INT181" s="1305"/>
      <c r="INU181" s="1305"/>
      <c r="INV181" s="1305"/>
      <c r="INW181" s="1305"/>
      <c r="INX181" s="1305"/>
      <c r="INY181" s="1305"/>
      <c r="INZ181" s="1305"/>
      <c r="IOA181" s="1305"/>
      <c r="IOB181" s="1305"/>
      <c r="IOC181" s="1305"/>
      <c r="IOD181" s="1305"/>
      <c r="IOE181" s="1305"/>
      <c r="IOF181" s="1305"/>
      <c r="IOG181" s="1305"/>
      <c r="IOH181" s="1305"/>
      <c r="IOI181" s="1305"/>
      <c r="IOJ181" s="1305"/>
      <c r="IOK181" s="1305"/>
      <c r="IOL181" s="1305"/>
      <c r="IOM181" s="1305"/>
      <c r="ION181" s="1305"/>
      <c r="IOO181" s="1305"/>
      <c r="IOP181" s="1305"/>
      <c r="IOQ181" s="1305"/>
      <c r="IOR181" s="1305"/>
      <c r="IOS181" s="1305"/>
      <c r="IOT181" s="1305"/>
      <c r="IOU181" s="1305"/>
      <c r="IOV181" s="1305"/>
      <c r="IOW181" s="1305"/>
      <c r="IOX181" s="1305"/>
      <c r="IOY181" s="1305"/>
      <c r="IOZ181" s="1305"/>
      <c r="IPA181" s="1305"/>
      <c r="IPB181" s="1305"/>
      <c r="IPC181" s="1305"/>
      <c r="IPD181" s="1305"/>
      <c r="IPE181" s="1305"/>
      <c r="IPF181" s="1305"/>
      <c r="IPG181" s="1305"/>
      <c r="IPH181" s="1305"/>
      <c r="IPI181" s="1305"/>
      <c r="IPJ181" s="1305"/>
      <c r="IPK181" s="1305"/>
      <c r="IPL181" s="1305"/>
      <c r="IPM181" s="1305"/>
      <c r="IPN181" s="1305"/>
      <c r="IPO181" s="1305"/>
      <c r="IPP181" s="1305"/>
      <c r="IPQ181" s="1305"/>
      <c r="IPR181" s="1305"/>
      <c r="IPS181" s="1305"/>
      <c r="IPT181" s="1305"/>
      <c r="IPU181" s="1305"/>
      <c r="IPV181" s="1305"/>
      <c r="IPW181" s="1305"/>
      <c r="IPX181" s="1305"/>
      <c r="IPY181" s="1305"/>
      <c r="IPZ181" s="1305"/>
      <c r="IQA181" s="1305"/>
      <c r="IQB181" s="1305"/>
      <c r="IQC181" s="1305"/>
      <c r="IQD181" s="1305"/>
      <c r="IQE181" s="1305"/>
      <c r="IQF181" s="1305"/>
      <c r="IQG181" s="1305"/>
      <c r="IQH181" s="1305"/>
      <c r="IQI181" s="1305"/>
      <c r="IQJ181" s="1305"/>
      <c r="IQK181" s="1305"/>
      <c r="IQL181" s="1305"/>
      <c r="IQM181" s="1305"/>
      <c r="IQN181" s="1305"/>
      <c r="IQO181" s="1305"/>
      <c r="IQP181" s="1305"/>
      <c r="IQQ181" s="1305"/>
      <c r="IQR181" s="1305"/>
      <c r="IQS181" s="1305"/>
      <c r="IQT181" s="1305"/>
      <c r="IQU181" s="1305"/>
      <c r="IQV181" s="1305"/>
      <c r="IQW181" s="1305"/>
      <c r="IQX181" s="1305"/>
      <c r="IQY181" s="1305"/>
      <c r="IQZ181" s="1305"/>
      <c r="IRA181" s="1305"/>
      <c r="IRB181" s="1305"/>
      <c r="IRC181" s="1305"/>
      <c r="IRD181" s="1305"/>
      <c r="IRE181" s="1305"/>
      <c r="IRF181" s="1305"/>
      <c r="IRG181" s="1305"/>
      <c r="IRH181" s="1305"/>
      <c r="IRI181" s="1305"/>
      <c r="IRJ181" s="1305"/>
      <c r="IRK181" s="1305"/>
      <c r="IRL181" s="1305"/>
      <c r="IRM181" s="1305"/>
      <c r="IRN181" s="1305"/>
      <c r="IRO181" s="1305"/>
      <c r="IRP181" s="1305"/>
      <c r="IRQ181" s="1305"/>
      <c r="IRR181" s="1305"/>
      <c r="IRS181" s="1305"/>
      <c r="IRT181" s="1305"/>
      <c r="IRU181" s="1305"/>
      <c r="IRV181" s="1305"/>
      <c r="IRW181" s="1305"/>
      <c r="IRX181" s="1305"/>
      <c r="IRY181" s="1305"/>
      <c r="IRZ181" s="1305"/>
      <c r="ISA181" s="1305"/>
      <c r="ISB181" s="1305"/>
      <c r="ISC181" s="1305"/>
      <c r="ISD181" s="1305"/>
      <c r="ISE181" s="1305"/>
      <c r="ISF181" s="1305"/>
      <c r="ISG181" s="1305"/>
      <c r="ISH181" s="1305"/>
      <c r="ISI181" s="1305"/>
      <c r="ISJ181" s="1305"/>
      <c r="ISK181" s="1305"/>
      <c r="ISL181" s="1305"/>
      <c r="ISM181" s="1305"/>
      <c r="ISN181" s="1305"/>
      <c r="ISO181" s="1305"/>
      <c r="ISP181" s="1305"/>
      <c r="ISQ181" s="1305"/>
      <c r="ISR181" s="1305"/>
      <c r="ISS181" s="1305"/>
      <c r="IST181" s="1305"/>
      <c r="ISU181" s="1305"/>
      <c r="ISV181" s="1305"/>
      <c r="ISW181" s="1305"/>
      <c r="ISX181" s="1305"/>
      <c r="ISY181" s="1305"/>
      <c r="ISZ181" s="1305"/>
      <c r="ITA181" s="1305"/>
      <c r="ITB181" s="1305"/>
      <c r="ITC181" s="1305"/>
      <c r="ITD181" s="1305"/>
      <c r="ITE181" s="1305"/>
      <c r="ITF181" s="1305"/>
      <c r="ITG181" s="1305"/>
      <c r="ITH181" s="1305"/>
      <c r="ITI181" s="1305"/>
      <c r="ITJ181" s="1305"/>
      <c r="ITK181" s="1305"/>
      <c r="ITL181" s="1305"/>
      <c r="ITM181" s="1305"/>
      <c r="ITN181" s="1305"/>
      <c r="ITO181" s="1305"/>
      <c r="ITP181" s="1305"/>
      <c r="ITQ181" s="1305"/>
      <c r="ITR181" s="1305"/>
      <c r="ITS181" s="1305"/>
      <c r="ITT181" s="1305"/>
      <c r="ITU181" s="1305"/>
      <c r="ITV181" s="1305"/>
      <c r="ITW181" s="1305"/>
      <c r="ITX181" s="1305"/>
      <c r="ITY181" s="1305"/>
      <c r="ITZ181" s="1305"/>
      <c r="IUA181" s="1305"/>
      <c r="IUB181" s="1305"/>
      <c r="IUC181" s="1305"/>
      <c r="IUD181" s="1305"/>
      <c r="IUE181" s="1305"/>
      <c r="IUF181" s="1305"/>
      <c r="IUG181" s="1305"/>
      <c r="IUH181" s="1305"/>
      <c r="IUI181" s="1305"/>
      <c r="IUJ181" s="1305"/>
      <c r="IUK181" s="1305"/>
      <c r="IUL181" s="1305"/>
      <c r="IUM181" s="1305"/>
      <c r="IUN181" s="1305"/>
      <c r="IUO181" s="1305"/>
      <c r="IUP181" s="1305"/>
      <c r="IUQ181" s="1305"/>
      <c r="IUR181" s="1305"/>
      <c r="IUS181" s="1305"/>
      <c r="IUT181" s="1305"/>
      <c r="IUU181" s="1305"/>
      <c r="IUV181" s="1305"/>
      <c r="IUW181" s="1305"/>
      <c r="IUX181" s="1305"/>
      <c r="IUZ181" s="1305"/>
      <c r="IVA181" s="1305"/>
      <c r="IVB181" s="1305"/>
      <c r="IVC181" s="1305"/>
      <c r="IVD181" s="1305"/>
      <c r="IVE181" s="1305"/>
      <c r="IVF181" s="1305"/>
      <c r="IVG181" s="1305"/>
      <c r="IVH181" s="1305"/>
      <c r="IVI181" s="1305"/>
      <c r="IVJ181" s="1305"/>
      <c r="IVK181" s="1305"/>
      <c r="IVL181" s="1305"/>
      <c r="IVM181" s="1305"/>
      <c r="IVN181" s="1305"/>
      <c r="IVO181" s="1305"/>
      <c r="IVP181" s="1305"/>
      <c r="IVQ181" s="1305"/>
      <c r="IVR181" s="1305"/>
      <c r="IVS181" s="1305"/>
      <c r="IVT181" s="1305"/>
      <c r="IVU181" s="1305"/>
      <c r="IVV181" s="1305"/>
      <c r="IVW181" s="1305"/>
      <c r="IVX181" s="1305"/>
      <c r="IVY181" s="1305"/>
      <c r="IVZ181" s="1305"/>
      <c r="IWA181" s="1305"/>
      <c r="IWB181" s="1305"/>
      <c r="IWC181" s="1305"/>
      <c r="IWD181" s="1305"/>
      <c r="IWE181" s="1305"/>
      <c r="IWF181" s="1305"/>
      <c r="IWG181" s="1305"/>
      <c r="IWH181" s="1305"/>
      <c r="IWI181" s="1305"/>
      <c r="IWJ181" s="1305"/>
      <c r="IWK181" s="1305"/>
      <c r="IWL181" s="1305"/>
      <c r="IWM181" s="1305"/>
      <c r="IWN181" s="1305"/>
      <c r="IWO181" s="1305"/>
      <c r="IWP181" s="1305"/>
      <c r="IWQ181" s="1305"/>
      <c r="IWR181" s="1305"/>
      <c r="IWS181" s="1305"/>
      <c r="IWT181" s="1305"/>
      <c r="IWU181" s="1305"/>
      <c r="IWV181" s="1305"/>
      <c r="IWW181" s="1305"/>
      <c r="IWX181" s="1305"/>
      <c r="IWY181" s="1305"/>
      <c r="IWZ181" s="1305"/>
      <c r="IXA181" s="1305"/>
      <c r="IXB181" s="1305"/>
      <c r="IXC181" s="1305"/>
      <c r="IXD181" s="1305"/>
      <c r="IXE181" s="1305"/>
      <c r="IXF181" s="1305"/>
      <c r="IXG181" s="1305"/>
      <c r="IXH181" s="1305"/>
      <c r="IXI181" s="1305"/>
      <c r="IXJ181" s="1305"/>
      <c r="IXK181" s="1305"/>
      <c r="IXL181" s="1305"/>
      <c r="IXM181" s="1305"/>
      <c r="IXN181" s="1305"/>
      <c r="IXO181" s="1305"/>
      <c r="IXP181" s="1305"/>
      <c r="IXQ181" s="1305"/>
      <c r="IXR181" s="1305"/>
      <c r="IXS181" s="1305"/>
      <c r="IXT181" s="1305"/>
      <c r="IXU181" s="1305"/>
      <c r="IXV181" s="1305"/>
      <c r="IXW181" s="1305"/>
      <c r="IXX181" s="1305"/>
      <c r="IXY181" s="1305"/>
      <c r="IXZ181" s="1305"/>
      <c r="IYA181" s="1305"/>
      <c r="IYB181" s="1305"/>
      <c r="IYC181" s="1305"/>
      <c r="IYD181" s="1305"/>
      <c r="IYE181" s="1305"/>
      <c r="IYF181" s="1305"/>
      <c r="IYG181" s="1305"/>
      <c r="IYH181" s="1305"/>
      <c r="IYI181" s="1305"/>
      <c r="IYJ181" s="1305"/>
      <c r="IYK181" s="1305"/>
      <c r="IYL181" s="1305"/>
      <c r="IYM181" s="1305"/>
      <c r="IYN181" s="1305"/>
      <c r="IYO181" s="1305"/>
      <c r="IYP181" s="1305"/>
      <c r="IYQ181" s="1305"/>
      <c r="IYR181" s="1305"/>
      <c r="IYS181" s="1305"/>
      <c r="IYT181" s="1305"/>
      <c r="IYU181" s="1305"/>
      <c r="IYV181" s="1305"/>
      <c r="IYW181" s="1305"/>
      <c r="IYX181" s="1305"/>
      <c r="IYY181" s="1305"/>
      <c r="IYZ181" s="1305"/>
      <c r="IZA181" s="1305"/>
      <c r="IZB181" s="1305"/>
      <c r="IZC181" s="1305"/>
      <c r="IZD181" s="1305"/>
      <c r="IZE181" s="1305"/>
      <c r="IZF181" s="1305"/>
      <c r="IZG181" s="1305"/>
      <c r="IZH181" s="1305"/>
      <c r="IZI181" s="1305"/>
      <c r="IZJ181" s="1305"/>
      <c r="IZK181" s="1305"/>
      <c r="IZL181" s="1305"/>
      <c r="IZM181" s="1305"/>
      <c r="IZN181" s="1305"/>
      <c r="IZO181" s="1305"/>
      <c r="IZP181" s="1305"/>
      <c r="IZQ181" s="1305"/>
      <c r="IZR181" s="1305"/>
      <c r="IZS181" s="1305"/>
      <c r="IZT181" s="1305"/>
      <c r="IZU181" s="1305"/>
      <c r="IZV181" s="1305"/>
      <c r="IZW181" s="1305"/>
      <c r="IZX181" s="1305"/>
      <c r="IZY181" s="1305"/>
      <c r="IZZ181" s="1305"/>
      <c r="JAA181" s="1305"/>
      <c r="JAB181" s="1305"/>
      <c r="JAC181" s="1305"/>
      <c r="JAD181" s="1305"/>
      <c r="JAE181" s="1305"/>
      <c r="JAF181" s="1305"/>
      <c r="JAG181" s="1305"/>
      <c r="JAH181" s="1305"/>
      <c r="JAI181" s="1305"/>
      <c r="JAJ181" s="1305"/>
      <c r="JAK181" s="1305"/>
      <c r="JAL181" s="1305"/>
      <c r="JAM181" s="1305"/>
      <c r="JAN181" s="1305"/>
      <c r="JAO181" s="1305"/>
      <c r="JAP181" s="1305"/>
      <c r="JAQ181" s="1305"/>
      <c r="JAR181" s="1305"/>
      <c r="JAS181" s="1305"/>
      <c r="JAT181" s="1305"/>
      <c r="JAU181" s="1305"/>
      <c r="JAV181" s="1305"/>
      <c r="JAW181" s="1305"/>
      <c r="JAX181" s="1305"/>
      <c r="JAY181" s="1305"/>
      <c r="JAZ181" s="1305"/>
      <c r="JBA181" s="1305"/>
      <c r="JBB181" s="1305"/>
      <c r="JBC181" s="1305"/>
      <c r="JBD181" s="1305"/>
      <c r="JBE181" s="1305"/>
      <c r="JBF181" s="1305"/>
      <c r="JBG181" s="1305"/>
      <c r="JBH181" s="1305"/>
      <c r="JBI181" s="1305"/>
      <c r="JBJ181" s="1305"/>
      <c r="JBK181" s="1305"/>
      <c r="JBL181" s="1305"/>
      <c r="JBM181" s="1305"/>
      <c r="JBN181" s="1305"/>
      <c r="JBO181" s="1305"/>
      <c r="JBP181" s="1305"/>
      <c r="JBQ181" s="1305"/>
      <c r="JBR181" s="1305"/>
      <c r="JBS181" s="1305"/>
      <c r="JBT181" s="1305"/>
      <c r="JBU181" s="1305"/>
      <c r="JBV181" s="1305"/>
      <c r="JBW181" s="1305"/>
      <c r="JBX181" s="1305"/>
      <c r="JBY181" s="1305"/>
      <c r="JBZ181" s="1305"/>
      <c r="JCA181" s="1305"/>
      <c r="JCB181" s="1305"/>
      <c r="JCC181" s="1305"/>
      <c r="JCD181" s="1305"/>
      <c r="JCE181" s="1305"/>
      <c r="JCF181" s="1305"/>
      <c r="JCG181" s="1305"/>
      <c r="JCH181" s="1305"/>
      <c r="JCI181" s="1305"/>
      <c r="JCJ181" s="1305"/>
      <c r="JCK181" s="1305"/>
      <c r="JCL181" s="1305"/>
      <c r="JCM181" s="1305"/>
      <c r="JCN181" s="1305"/>
      <c r="JCO181" s="1305"/>
      <c r="JCP181" s="1305"/>
      <c r="JCQ181" s="1305"/>
      <c r="JCR181" s="1305"/>
      <c r="JCS181" s="1305"/>
      <c r="JCT181" s="1305"/>
      <c r="JCU181" s="1305"/>
      <c r="JCV181" s="1305"/>
      <c r="JCW181" s="1305"/>
      <c r="JCX181" s="1305"/>
      <c r="JCY181" s="1305"/>
      <c r="JCZ181" s="1305"/>
      <c r="JDA181" s="1305"/>
      <c r="JDB181" s="1305"/>
      <c r="JDC181" s="1305"/>
      <c r="JDD181" s="1305"/>
      <c r="JDE181" s="1305"/>
      <c r="JDF181" s="1305"/>
      <c r="JDG181" s="1305"/>
      <c r="JDH181" s="1305"/>
      <c r="JDI181" s="1305"/>
      <c r="JDJ181" s="1305"/>
      <c r="JDK181" s="1305"/>
      <c r="JDL181" s="1305"/>
      <c r="JDM181" s="1305"/>
      <c r="JDN181" s="1305"/>
      <c r="JDO181" s="1305"/>
      <c r="JDP181" s="1305"/>
      <c r="JDQ181" s="1305"/>
      <c r="JDR181" s="1305"/>
      <c r="JDS181" s="1305"/>
      <c r="JDT181" s="1305"/>
      <c r="JDU181" s="1305"/>
      <c r="JDV181" s="1305"/>
      <c r="JDW181" s="1305"/>
      <c r="JDX181" s="1305"/>
      <c r="JDY181" s="1305"/>
      <c r="JDZ181" s="1305"/>
      <c r="JEA181" s="1305"/>
      <c r="JEB181" s="1305"/>
      <c r="JEC181" s="1305"/>
      <c r="JED181" s="1305"/>
      <c r="JEE181" s="1305"/>
      <c r="JEF181" s="1305"/>
      <c r="JEG181" s="1305"/>
      <c r="JEH181" s="1305"/>
      <c r="JEI181" s="1305"/>
      <c r="JEJ181" s="1305"/>
      <c r="JEK181" s="1305"/>
      <c r="JEL181" s="1305"/>
      <c r="JEM181" s="1305"/>
      <c r="JEN181" s="1305"/>
      <c r="JEO181" s="1305"/>
      <c r="JEP181" s="1305"/>
      <c r="JEQ181" s="1305"/>
      <c r="JER181" s="1305"/>
      <c r="JES181" s="1305"/>
      <c r="JET181" s="1305"/>
      <c r="JEV181" s="1305"/>
      <c r="JEW181" s="1305"/>
      <c r="JEX181" s="1305"/>
      <c r="JEY181" s="1305"/>
      <c r="JEZ181" s="1305"/>
      <c r="JFA181" s="1305"/>
      <c r="JFB181" s="1305"/>
      <c r="JFC181" s="1305"/>
      <c r="JFD181" s="1305"/>
      <c r="JFE181" s="1305"/>
      <c r="JFF181" s="1305"/>
      <c r="JFG181" s="1305"/>
      <c r="JFH181" s="1305"/>
      <c r="JFI181" s="1305"/>
      <c r="JFJ181" s="1305"/>
      <c r="JFK181" s="1305"/>
      <c r="JFL181" s="1305"/>
      <c r="JFM181" s="1305"/>
      <c r="JFN181" s="1305"/>
      <c r="JFO181" s="1305"/>
      <c r="JFP181" s="1305"/>
      <c r="JFQ181" s="1305"/>
      <c r="JFR181" s="1305"/>
      <c r="JFS181" s="1305"/>
      <c r="JFT181" s="1305"/>
      <c r="JFU181" s="1305"/>
      <c r="JFV181" s="1305"/>
      <c r="JFW181" s="1305"/>
      <c r="JFX181" s="1305"/>
      <c r="JFY181" s="1305"/>
      <c r="JFZ181" s="1305"/>
      <c r="JGA181" s="1305"/>
      <c r="JGB181" s="1305"/>
      <c r="JGC181" s="1305"/>
      <c r="JGD181" s="1305"/>
      <c r="JGE181" s="1305"/>
      <c r="JGF181" s="1305"/>
      <c r="JGG181" s="1305"/>
      <c r="JGH181" s="1305"/>
      <c r="JGI181" s="1305"/>
      <c r="JGJ181" s="1305"/>
      <c r="JGK181" s="1305"/>
      <c r="JGL181" s="1305"/>
      <c r="JGM181" s="1305"/>
      <c r="JGN181" s="1305"/>
      <c r="JGO181" s="1305"/>
      <c r="JGP181" s="1305"/>
      <c r="JGQ181" s="1305"/>
      <c r="JGR181" s="1305"/>
      <c r="JGS181" s="1305"/>
      <c r="JGT181" s="1305"/>
      <c r="JGU181" s="1305"/>
      <c r="JGV181" s="1305"/>
      <c r="JGW181" s="1305"/>
      <c r="JGX181" s="1305"/>
      <c r="JGY181" s="1305"/>
      <c r="JGZ181" s="1305"/>
      <c r="JHA181" s="1305"/>
      <c r="JHB181" s="1305"/>
      <c r="JHC181" s="1305"/>
      <c r="JHD181" s="1305"/>
      <c r="JHE181" s="1305"/>
      <c r="JHF181" s="1305"/>
      <c r="JHG181" s="1305"/>
      <c r="JHH181" s="1305"/>
      <c r="JHI181" s="1305"/>
      <c r="JHJ181" s="1305"/>
      <c r="JHK181" s="1305"/>
      <c r="JHL181" s="1305"/>
      <c r="JHM181" s="1305"/>
      <c r="JHN181" s="1305"/>
      <c r="JHO181" s="1305"/>
      <c r="JHP181" s="1305"/>
      <c r="JHQ181" s="1305"/>
      <c r="JHR181" s="1305"/>
      <c r="JHS181" s="1305"/>
      <c r="JHT181" s="1305"/>
      <c r="JHU181" s="1305"/>
      <c r="JHV181" s="1305"/>
      <c r="JHW181" s="1305"/>
      <c r="JHX181" s="1305"/>
      <c r="JHY181" s="1305"/>
      <c r="JHZ181" s="1305"/>
      <c r="JIA181" s="1305"/>
      <c r="JIB181" s="1305"/>
      <c r="JIC181" s="1305"/>
      <c r="JID181" s="1305"/>
      <c r="JIE181" s="1305"/>
      <c r="JIF181" s="1305"/>
      <c r="JIG181" s="1305"/>
      <c r="JIH181" s="1305"/>
      <c r="JII181" s="1305"/>
      <c r="JIJ181" s="1305"/>
      <c r="JIK181" s="1305"/>
      <c r="JIL181" s="1305"/>
      <c r="JIM181" s="1305"/>
      <c r="JIN181" s="1305"/>
      <c r="JIO181" s="1305"/>
      <c r="JIP181" s="1305"/>
      <c r="JIQ181" s="1305"/>
      <c r="JIR181" s="1305"/>
      <c r="JIS181" s="1305"/>
      <c r="JIT181" s="1305"/>
      <c r="JIU181" s="1305"/>
      <c r="JIV181" s="1305"/>
      <c r="JIW181" s="1305"/>
      <c r="JIX181" s="1305"/>
      <c r="JIY181" s="1305"/>
      <c r="JIZ181" s="1305"/>
      <c r="JJA181" s="1305"/>
      <c r="JJB181" s="1305"/>
      <c r="JJC181" s="1305"/>
      <c r="JJD181" s="1305"/>
      <c r="JJE181" s="1305"/>
      <c r="JJF181" s="1305"/>
      <c r="JJG181" s="1305"/>
      <c r="JJH181" s="1305"/>
      <c r="JJI181" s="1305"/>
      <c r="JJJ181" s="1305"/>
      <c r="JJK181" s="1305"/>
      <c r="JJL181" s="1305"/>
      <c r="JJM181" s="1305"/>
      <c r="JJN181" s="1305"/>
      <c r="JJO181" s="1305"/>
      <c r="JJP181" s="1305"/>
      <c r="JJQ181" s="1305"/>
      <c r="JJR181" s="1305"/>
      <c r="JJS181" s="1305"/>
      <c r="JJT181" s="1305"/>
      <c r="JJU181" s="1305"/>
      <c r="JJV181" s="1305"/>
      <c r="JJW181" s="1305"/>
      <c r="JJX181" s="1305"/>
      <c r="JJY181" s="1305"/>
      <c r="JJZ181" s="1305"/>
      <c r="JKA181" s="1305"/>
      <c r="JKB181" s="1305"/>
      <c r="JKC181" s="1305"/>
      <c r="JKD181" s="1305"/>
      <c r="JKE181" s="1305"/>
      <c r="JKF181" s="1305"/>
      <c r="JKG181" s="1305"/>
      <c r="JKH181" s="1305"/>
      <c r="JKI181" s="1305"/>
      <c r="JKJ181" s="1305"/>
      <c r="JKK181" s="1305"/>
      <c r="JKL181" s="1305"/>
      <c r="JKM181" s="1305"/>
      <c r="JKN181" s="1305"/>
      <c r="JKO181" s="1305"/>
      <c r="JKP181" s="1305"/>
      <c r="JKQ181" s="1305"/>
      <c r="JKR181" s="1305"/>
      <c r="JKS181" s="1305"/>
      <c r="JKT181" s="1305"/>
      <c r="JKU181" s="1305"/>
      <c r="JKV181" s="1305"/>
      <c r="JKW181" s="1305"/>
      <c r="JKX181" s="1305"/>
      <c r="JKY181" s="1305"/>
      <c r="JKZ181" s="1305"/>
      <c r="JLA181" s="1305"/>
      <c r="JLB181" s="1305"/>
      <c r="JLC181" s="1305"/>
      <c r="JLD181" s="1305"/>
      <c r="JLE181" s="1305"/>
      <c r="JLF181" s="1305"/>
      <c r="JLG181" s="1305"/>
      <c r="JLH181" s="1305"/>
      <c r="JLI181" s="1305"/>
      <c r="JLJ181" s="1305"/>
      <c r="JLK181" s="1305"/>
      <c r="JLL181" s="1305"/>
      <c r="JLM181" s="1305"/>
      <c r="JLN181" s="1305"/>
      <c r="JLO181" s="1305"/>
      <c r="JLP181" s="1305"/>
      <c r="JLQ181" s="1305"/>
      <c r="JLR181" s="1305"/>
      <c r="JLS181" s="1305"/>
      <c r="JLT181" s="1305"/>
      <c r="JLU181" s="1305"/>
      <c r="JLV181" s="1305"/>
      <c r="JLW181" s="1305"/>
      <c r="JLX181" s="1305"/>
      <c r="JLY181" s="1305"/>
      <c r="JLZ181" s="1305"/>
      <c r="JMA181" s="1305"/>
      <c r="JMB181" s="1305"/>
      <c r="JMC181" s="1305"/>
      <c r="JMD181" s="1305"/>
      <c r="JME181" s="1305"/>
      <c r="JMF181" s="1305"/>
      <c r="JMG181" s="1305"/>
      <c r="JMH181" s="1305"/>
      <c r="JMI181" s="1305"/>
      <c r="JMJ181" s="1305"/>
      <c r="JMK181" s="1305"/>
      <c r="JML181" s="1305"/>
      <c r="JMM181" s="1305"/>
      <c r="JMN181" s="1305"/>
      <c r="JMO181" s="1305"/>
      <c r="JMP181" s="1305"/>
      <c r="JMQ181" s="1305"/>
      <c r="JMR181" s="1305"/>
      <c r="JMS181" s="1305"/>
      <c r="JMT181" s="1305"/>
      <c r="JMU181" s="1305"/>
      <c r="JMV181" s="1305"/>
      <c r="JMW181" s="1305"/>
      <c r="JMX181" s="1305"/>
      <c r="JMY181" s="1305"/>
      <c r="JMZ181" s="1305"/>
      <c r="JNA181" s="1305"/>
      <c r="JNB181" s="1305"/>
      <c r="JNC181" s="1305"/>
      <c r="JND181" s="1305"/>
      <c r="JNE181" s="1305"/>
      <c r="JNF181" s="1305"/>
      <c r="JNG181" s="1305"/>
      <c r="JNH181" s="1305"/>
      <c r="JNI181" s="1305"/>
      <c r="JNJ181" s="1305"/>
      <c r="JNK181" s="1305"/>
      <c r="JNL181" s="1305"/>
      <c r="JNM181" s="1305"/>
      <c r="JNN181" s="1305"/>
      <c r="JNO181" s="1305"/>
      <c r="JNP181" s="1305"/>
      <c r="JNQ181" s="1305"/>
      <c r="JNR181" s="1305"/>
      <c r="JNS181" s="1305"/>
      <c r="JNT181" s="1305"/>
      <c r="JNU181" s="1305"/>
      <c r="JNV181" s="1305"/>
      <c r="JNW181" s="1305"/>
      <c r="JNX181" s="1305"/>
      <c r="JNY181" s="1305"/>
      <c r="JNZ181" s="1305"/>
      <c r="JOA181" s="1305"/>
      <c r="JOB181" s="1305"/>
      <c r="JOC181" s="1305"/>
      <c r="JOD181" s="1305"/>
      <c r="JOE181" s="1305"/>
      <c r="JOF181" s="1305"/>
      <c r="JOG181" s="1305"/>
      <c r="JOH181" s="1305"/>
      <c r="JOI181" s="1305"/>
      <c r="JOJ181" s="1305"/>
      <c r="JOK181" s="1305"/>
      <c r="JOL181" s="1305"/>
      <c r="JOM181" s="1305"/>
      <c r="JON181" s="1305"/>
      <c r="JOO181" s="1305"/>
      <c r="JOP181" s="1305"/>
      <c r="JOR181" s="1305"/>
      <c r="JOS181" s="1305"/>
      <c r="JOT181" s="1305"/>
      <c r="JOU181" s="1305"/>
      <c r="JOV181" s="1305"/>
      <c r="JOW181" s="1305"/>
      <c r="JOX181" s="1305"/>
      <c r="JOY181" s="1305"/>
      <c r="JOZ181" s="1305"/>
      <c r="JPA181" s="1305"/>
      <c r="JPB181" s="1305"/>
      <c r="JPC181" s="1305"/>
      <c r="JPD181" s="1305"/>
      <c r="JPE181" s="1305"/>
      <c r="JPF181" s="1305"/>
      <c r="JPG181" s="1305"/>
      <c r="JPH181" s="1305"/>
      <c r="JPI181" s="1305"/>
      <c r="JPJ181" s="1305"/>
      <c r="JPK181" s="1305"/>
      <c r="JPL181" s="1305"/>
      <c r="JPM181" s="1305"/>
      <c r="JPN181" s="1305"/>
      <c r="JPO181" s="1305"/>
      <c r="JPP181" s="1305"/>
      <c r="JPQ181" s="1305"/>
      <c r="JPR181" s="1305"/>
      <c r="JPS181" s="1305"/>
      <c r="JPT181" s="1305"/>
      <c r="JPU181" s="1305"/>
      <c r="JPV181" s="1305"/>
      <c r="JPW181" s="1305"/>
      <c r="JPX181" s="1305"/>
      <c r="JPY181" s="1305"/>
      <c r="JPZ181" s="1305"/>
      <c r="JQA181" s="1305"/>
      <c r="JQB181" s="1305"/>
      <c r="JQC181" s="1305"/>
      <c r="JQD181" s="1305"/>
      <c r="JQE181" s="1305"/>
      <c r="JQF181" s="1305"/>
      <c r="JQG181" s="1305"/>
      <c r="JQH181" s="1305"/>
      <c r="JQI181" s="1305"/>
      <c r="JQJ181" s="1305"/>
      <c r="JQK181" s="1305"/>
      <c r="JQL181" s="1305"/>
      <c r="JQM181" s="1305"/>
      <c r="JQN181" s="1305"/>
      <c r="JQO181" s="1305"/>
      <c r="JQP181" s="1305"/>
      <c r="JQQ181" s="1305"/>
      <c r="JQR181" s="1305"/>
      <c r="JQS181" s="1305"/>
      <c r="JQT181" s="1305"/>
      <c r="JQU181" s="1305"/>
      <c r="JQV181" s="1305"/>
      <c r="JQW181" s="1305"/>
      <c r="JQX181" s="1305"/>
      <c r="JQY181" s="1305"/>
      <c r="JQZ181" s="1305"/>
      <c r="JRA181" s="1305"/>
      <c r="JRB181" s="1305"/>
      <c r="JRC181" s="1305"/>
      <c r="JRD181" s="1305"/>
      <c r="JRE181" s="1305"/>
      <c r="JRF181" s="1305"/>
      <c r="JRG181" s="1305"/>
      <c r="JRH181" s="1305"/>
      <c r="JRI181" s="1305"/>
      <c r="JRJ181" s="1305"/>
      <c r="JRK181" s="1305"/>
      <c r="JRL181" s="1305"/>
      <c r="JRM181" s="1305"/>
      <c r="JRN181" s="1305"/>
      <c r="JRO181" s="1305"/>
      <c r="JRP181" s="1305"/>
      <c r="JRQ181" s="1305"/>
      <c r="JRR181" s="1305"/>
      <c r="JRS181" s="1305"/>
      <c r="JRT181" s="1305"/>
      <c r="JRU181" s="1305"/>
      <c r="JRV181" s="1305"/>
      <c r="JRW181" s="1305"/>
      <c r="JRX181" s="1305"/>
      <c r="JRY181" s="1305"/>
      <c r="JRZ181" s="1305"/>
      <c r="JSA181" s="1305"/>
      <c r="JSB181" s="1305"/>
      <c r="JSC181" s="1305"/>
      <c r="JSD181" s="1305"/>
      <c r="JSE181" s="1305"/>
      <c r="JSF181" s="1305"/>
      <c r="JSG181" s="1305"/>
      <c r="JSH181" s="1305"/>
      <c r="JSI181" s="1305"/>
      <c r="JSJ181" s="1305"/>
      <c r="JSK181" s="1305"/>
      <c r="JSL181" s="1305"/>
      <c r="JSM181" s="1305"/>
      <c r="JSN181" s="1305"/>
      <c r="JSO181" s="1305"/>
      <c r="JSP181" s="1305"/>
      <c r="JSQ181" s="1305"/>
      <c r="JSR181" s="1305"/>
      <c r="JSS181" s="1305"/>
      <c r="JST181" s="1305"/>
      <c r="JSU181" s="1305"/>
      <c r="JSV181" s="1305"/>
      <c r="JSW181" s="1305"/>
      <c r="JSX181" s="1305"/>
      <c r="JSY181" s="1305"/>
      <c r="JSZ181" s="1305"/>
      <c r="JTA181" s="1305"/>
      <c r="JTB181" s="1305"/>
      <c r="JTC181" s="1305"/>
      <c r="JTD181" s="1305"/>
      <c r="JTE181" s="1305"/>
      <c r="JTF181" s="1305"/>
      <c r="JTG181" s="1305"/>
      <c r="JTH181" s="1305"/>
      <c r="JTI181" s="1305"/>
      <c r="JTJ181" s="1305"/>
      <c r="JTK181" s="1305"/>
      <c r="JTL181" s="1305"/>
      <c r="JTM181" s="1305"/>
      <c r="JTN181" s="1305"/>
      <c r="JTO181" s="1305"/>
      <c r="JTP181" s="1305"/>
      <c r="JTQ181" s="1305"/>
      <c r="JTR181" s="1305"/>
      <c r="JTS181" s="1305"/>
      <c r="JTT181" s="1305"/>
      <c r="JTU181" s="1305"/>
      <c r="JTV181" s="1305"/>
      <c r="JTW181" s="1305"/>
      <c r="JTX181" s="1305"/>
      <c r="JTY181" s="1305"/>
      <c r="JTZ181" s="1305"/>
      <c r="JUA181" s="1305"/>
      <c r="JUB181" s="1305"/>
      <c r="JUC181" s="1305"/>
      <c r="JUD181" s="1305"/>
      <c r="JUE181" s="1305"/>
      <c r="JUF181" s="1305"/>
      <c r="JUG181" s="1305"/>
      <c r="JUH181" s="1305"/>
      <c r="JUI181" s="1305"/>
      <c r="JUJ181" s="1305"/>
      <c r="JUK181" s="1305"/>
      <c r="JUL181" s="1305"/>
      <c r="JUM181" s="1305"/>
      <c r="JUN181" s="1305"/>
      <c r="JUO181" s="1305"/>
      <c r="JUP181" s="1305"/>
      <c r="JUQ181" s="1305"/>
      <c r="JUR181" s="1305"/>
      <c r="JUS181" s="1305"/>
      <c r="JUT181" s="1305"/>
      <c r="JUU181" s="1305"/>
      <c r="JUV181" s="1305"/>
      <c r="JUW181" s="1305"/>
      <c r="JUX181" s="1305"/>
      <c r="JUY181" s="1305"/>
      <c r="JUZ181" s="1305"/>
      <c r="JVA181" s="1305"/>
      <c r="JVB181" s="1305"/>
      <c r="JVC181" s="1305"/>
      <c r="JVD181" s="1305"/>
      <c r="JVE181" s="1305"/>
      <c r="JVF181" s="1305"/>
      <c r="JVG181" s="1305"/>
      <c r="JVH181" s="1305"/>
      <c r="JVI181" s="1305"/>
      <c r="JVJ181" s="1305"/>
      <c r="JVK181" s="1305"/>
      <c r="JVL181" s="1305"/>
      <c r="JVM181" s="1305"/>
      <c r="JVN181" s="1305"/>
      <c r="JVO181" s="1305"/>
      <c r="JVP181" s="1305"/>
      <c r="JVQ181" s="1305"/>
      <c r="JVR181" s="1305"/>
      <c r="JVS181" s="1305"/>
      <c r="JVT181" s="1305"/>
      <c r="JVU181" s="1305"/>
      <c r="JVV181" s="1305"/>
      <c r="JVW181" s="1305"/>
      <c r="JVX181" s="1305"/>
      <c r="JVY181" s="1305"/>
      <c r="JVZ181" s="1305"/>
      <c r="JWA181" s="1305"/>
      <c r="JWB181" s="1305"/>
      <c r="JWC181" s="1305"/>
      <c r="JWD181" s="1305"/>
      <c r="JWE181" s="1305"/>
      <c r="JWF181" s="1305"/>
      <c r="JWG181" s="1305"/>
      <c r="JWH181" s="1305"/>
      <c r="JWI181" s="1305"/>
      <c r="JWJ181" s="1305"/>
      <c r="JWK181" s="1305"/>
      <c r="JWL181" s="1305"/>
      <c r="JWM181" s="1305"/>
      <c r="JWN181" s="1305"/>
      <c r="JWO181" s="1305"/>
      <c r="JWP181" s="1305"/>
      <c r="JWQ181" s="1305"/>
      <c r="JWR181" s="1305"/>
      <c r="JWS181" s="1305"/>
      <c r="JWT181" s="1305"/>
      <c r="JWU181" s="1305"/>
      <c r="JWV181" s="1305"/>
      <c r="JWW181" s="1305"/>
      <c r="JWX181" s="1305"/>
      <c r="JWY181" s="1305"/>
      <c r="JWZ181" s="1305"/>
      <c r="JXA181" s="1305"/>
      <c r="JXB181" s="1305"/>
      <c r="JXC181" s="1305"/>
      <c r="JXD181" s="1305"/>
      <c r="JXE181" s="1305"/>
      <c r="JXF181" s="1305"/>
      <c r="JXG181" s="1305"/>
      <c r="JXH181" s="1305"/>
      <c r="JXI181" s="1305"/>
      <c r="JXJ181" s="1305"/>
      <c r="JXK181" s="1305"/>
      <c r="JXL181" s="1305"/>
      <c r="JXM181" s="1305"/>
      <c r="JXN181" s="1305"/>
      <c r="JXO181" s="1305"/>
      <c r="JXP181" s="1305"/>
      <c r="JXQ181" s="1305"/>
      <c r="JXR181" s="1305"/>
      <c r="JXS181" s="1305"/>
      <c r="JXT181" s="1305"/>
      <c r="JXU181" s="1305"/>
      <c r="JXV181" s="1305"/>
      <c r="JXW181" s="1305"/>
      <c r="JXX181" s="1305"/>
      <c r="JXY181" s="1305"/>
      <c r="JXZ181" s="1305"/>
      <c r="JYA181" s="1305"/>
      <c r="JYB181" s="1305"/>
      <c r="JYC181" s="1305"/>
      <c r="JYD181" s="1305"/>
      <c r="JYE181" s="1305"/>
      <c r="JYF181" s="1305"/>
      <c r="JYG181" s="1305"/>
      <c r="JYH181" s="1305"/>
      <c r="JYI181" s="1305"/>
      <c r="JYJ181" s="1305"/>
      <c r="JYK181" s="1305"/>
      <c r="JYL181" s="1305"/>
      <c r="JYN181" s="1305"/>
      <c r="JYO181" s="1305"/>
      <c r="JYP181" s="1305"/>
      <c r="JYQ181" s="1305"/>
      <c r="JYR181" s="1305"/>
      <c r="JYS181" s="1305"/>
      <c r="JYT181" s="1305"/>
      <c r="JYU181" s="1305"/>
      <c r="JYV181" s="1305"/>
      <c r="JYW181" s="1305"/>
      <c r="JYX181" s="1305"/>
      <c r="JYY181" s="1305"/>
      <c r="JYZ181" s="1305"/>
      <c r="JZA181" s="1305"/>
      <c r="JZB181" s="1305"/>
      <c r="JZC181" s="1305"/>
      <c r="JZD181" s="1305"/>
      <c r="JZE181" s="1305"/>
      <c r="JZF181" s="1305"/>
      <c r="JZG181" s="1305"/>
      <c r="JZH181" s="1305"/>
      <c r="JZI181" s="1305"/>
      <c r="JZJ181" s="1305"/>
      <c r="JZK181" s="1305"/>
      <c r="JZL181" s="1305"/>
      <c r="JZM181" s="1305"/>
      <c r="JZN181" s="1305"/>
      <c r="JZO181" s="1305"/>
      <c r="JZP181" s="1305"/>
      <c r="JZQ181" s="1305"/>
      <c r="JZR181" s="1305"/>
      <c r="JZS181" s="1305"/>
      <c r="JZT181" s="1305"/>
      <c r="JZU181" s="1305"/>
      <c r="JZV181" s="1305"/>
      <c r="JZW181" s="1305"/>
      <c r="JZX181" s="1305"/>
      <c r="JZY181" s="1305"/>
      <c r="JZZ181" s="1305"/>
      <c r="KAA181" s="1305"/>
      <c r="KAB181" s="1305"/>
      <c r="KAC181" s="1305"/>
      <c r="KAD181" s="1305"/>
      <c r="KAE181" s="1305"/>
      <c r="KAF181" s="1305"/>
      <c r="KAG181" s="1305"/>
      <c r="KAH181" s="1305"/>
      <c r="KAI181" s="1305"/>
      <c r="KAJ181" s="1305"/>
      <c r="KAK181" s="1305"/>
      <c r="KAL181" s="1305"/>
      <c r="KAM181" s="1305"/>
      <c r="KAN181" s="1305"/>
      <c r="KAO181" s="1305"/>
      <c r="KAP181" s="1305"/>
      <c r="KAQ181" s="1305"/>
      <c r="KAR181" s="1305"/>
      <c r="KAS181" s="1305"/>
      <c r="KAT181" s="1305"/>
      <c r="KAU181" s="1305"/>
      <c r="KAV181" s="1305"/>
      <c r="KAW181" s="1305"/>
      <c r="KAX181" s="1305"/>
      <c r="KAY181" s="1305"/>
      <c r="KAZ181" s="1305"/>
      <c r="KBA181" s="1305"/>
      <c r="KBB181" s="1305"/>
      <c r="KBC181" s="1305"/>
      <c r="KBD181" s="1305"/>
      <c r="KBE181" s="1305"/>
      <c r="KBF181" s="1305"/>
      <c r="KBG181" s="1305"/>
      <c r="KBH181" s="1305"/>
      <c r="KBI181" s="1305"/>
      <c r="KBJ181" s="1305"/>
      <c r="KBK181" s="1305"/>
      <c r="KBL181" s="1305"/>
      <c r="KBM181" s="1305"/>
      <c r="KBN181" s="1305"/>
      <c r="KBO181" s="1305"/>
      <c r="KBP181" s="1305"/>
      <c r="KBQ181" s="1305"/>
      <c r="KBR181" s="1305"/>
      <c r="KBS181" s="1305"/>
      <c r="KBT181" s="1305"/>
      <c r="KBU181" s="1305"/>
      <c r="KBV181" s="1305"/>
      <c r="KBW181" s="1305"/>
      <c r="KBX181" s="1305"/>
      <c r="KBY181" s="1305"/>
      <c r="KBZ181" s="1305"/>
      <c r="KCA181" s="1305"/>
      <c r="KCB181" s="1305"/>
      <c r="KCC181" s="1305"/>
      <c r="KCD181" s="1305"/>
      <c r="KCE181" s="1305"/>
      <c r="KCF181" s="1305"/>
      <c r="KCG181" s="1305"/>
      <c r="KCH181" s="1305"/>
      <c r="KCI181" s="1305"/>
      <c r="KCJ181" s="1305"/>
      <c r="KCK181" s="1305"/>
      <c r="KCL181" s="1305"/>
      <c r="KCM181" s="1305"/>
      <c r="KCN181" s="1305"/>
      <c r="KCO181" s="1305"/>
      <c r="KCP181" s="1305"/>
      <c r="KCQ181" s="1305"/>
      <c r="KCR181" s="1305"/>
      <c r="KCS181" s="1305"/>
      <c r="KCT181" s="1305"/>
      <c r="KCU181" s="1305"/>
      <c r="KCV181" s="1305"/>
      <c r="KCW181" s="1305"/>
      <c r="KCX181" s="1305"/>
      <c r="KCY181" s="1305"/>
      <c r="KCZ181" s="1305"/>
      <c r="KDA181" s="1305"/>
      <c r="KDB181" s="1305"/>
      <c r="KDC181" s="1305"/>
      <c r="KDD181" s="1305"/>
      <c r="KDE181" s="1305"/>
      <c r="KDF181" s="1305"/>
      <c r="KDG181" s="1305"/>
      <c r="KDH181" s="1305"/>
      <c r="KDI181" s="1305"/>
      <c r="KDJ181" s="1305"/>
      <c r="KDK181" s="1305"/>
      <c r="KDL181" s="1305"/>
      <c r="KDM181" s="1305"/>
      <c r="KDN181" s="1305"/>
      <c r="KDO181" s="1305"/>
      <c r="KDP181" s="1305"/>
      <c r="KDQ181" s="1305"/>
      <c r="KDR181" s="1305"/>
      <c r="KDS181" s="1305"/>
      <c r="KDT181" s="1305"/>
      <c r="KDU181" s="1305"/>
      <c r="KDV181" s="1305"/>
      <c r="KDW181" s="1305"/>
      <c r="KDX181" s="1305"/>
      <c r="KDY181" s="1305"/>
      <c r="KDZ181" s="1305"/>
      <c r="KEA181" s="1305"/>
      <c r="KEB181" s="1305"/>
      <c r="KEC181" s="1305"/>
      <c r="KED181" s="1305"/>
      <c r="KEE181" s="1305"/>
      <c r="KEF181" s="1305"/>
      <c r="KEG181" s="1305"/>
      <c r="KEH181" s="1305"/>
      <c r="KEI181" s="1305"/>
      <c r="KEJ181" s="1305"/>
      <c r="KEK181" s="1305"/>
      <c r="KEL181" s="1305"/>
      <c r="KEM181" s="1305"/>
      <c r="KEN181" s="1305"/>
      <c r="KEO181" s="1305"/>
      <c r="KEP181" s="1305"/>
      <c r="KEQ181" s="1305"/>
      <c r="KER181" s="1305"/>
      <c r="KES181" s="1305"/>
      <c r="KET181" s="1305"/>
      <c r="KEU181" s="1305"/>
      <c r="KEV181" s="1305"/>
      <c r="KEW181" s="1305"/>
      <c r="KEX181" s="1305"/>
      <c r="KEY181" s="1305"/>
      <c r="KEZ181" s="1305"/>
      <c r="KFA181" s="1305"/>
      <c r="KFB181" s="1305"/>
      <c r="KFC181" s="1305"/>
      <c r="KFD181" s="1305"/>
      <c r="KFE181" s="1305"/>
      <c r="KFF181" s="1305"/>
      <c r="KFG181" s="1305"/>
      <c r="KFH181" s="1305"/>
      <c r="KFI181" s="1305"/>
      <c r="KFJ181" s="1305"/>
      <c r="KFK181" s="1305"/>
      <c r="KFL181" s="1305"/>
      <c r="KFM181" s="1305"/>
      <c r="KFN181" s="1305"/>
      <c r="KFO181" s="1305"/>
      <c r="KFP181" s="1305"/>
      <c r="KFQ181" s="1305"/>
      <c r="KFR181" s="1305"/>
      <c r="KFS181" s="1305"/>
      <c r="KFT181" s="1305"/>
      <c r="KFU181" s="1305"/>
      <c r="KFV181" s="1305"/>
      <c r="KFW181" s="1305"/>
      <c r="KFX181" s="1305"/>
      <c r="KFY181" s="1305"/>
      <c r="KFZ181" s="1305"/>
      <c r="KGA181" s="1305"/>
      <c r="KGB181" s="1305"/>
      <c r="KGC181" s="1305"/>
      <c r="KGD181" s="1305"/>
      <c r="KGE181" s="1305"/>
      <c r="KGF181" s="1305"/>
      <c r="KGG181" s="1305"/>
      <c r="KGH181" s="1305"/>
      <c r="KGI181" s="1305"/>
      <c r="KGJ181" s="1305"/>
      <c r="KGK181" s="1305"/>
      <c r="KGL181" s="1305"/>
      <c r="KGM181" s="1305"/>
      <c r="KGN181" s="1305"/>
      <c r="KGO181" s="1305"/>
      <c r="KGP181" s="1305"/>
      <c r="KGQ181" s="1305"/>
      <c r="KGR181" s="1305"/>
      <c r="KGS181" s="1305"/>
      <c r="KGT181" s="1305"/>
      <c r="KGU181" s="1305"/>
      <c r="KGV181" s="1305"/>
      <c r="KGW181" s="1305"/>
      <c r="KGX181" s="1305"/>
      <c r="KGY181" s="1305"/>
      <c r="KGZ181" s="1305"/>
      <c r="KHA181" s="1305"/>
      <c r="KHB181" s="1305"/>
      <c r="KHC181" s="1305"/>
      <c r="KHD181" s="1305"/>
      <c r="KHE181" s="1305"/>
      <c r="KHF181" s="1305"/>
      <c r="KHG181" s="1305"/>
      <c r="KHH181" s="1305"/>
      <c r="KHI181" s="1305"/>
      <c r="KHJ181" s="1305"/>
      <c r="KHK181" s="1305"/>
      <c r="KHL181" s="1305"/>
      <c r="KHM181" s="1305"/>
      <c r="KHN181" s="1305"/>
      <c r="KHO181" s="1305"/>
      <c r="KHP181" s="1305"/>
      <c r="KHQ181" s="1305"/>
      <c r="KHR181" s="1305"/>
      <c r="KHS181" s="1305"/>
      <c r="KHT181" s="1305"/>
      <c r="KHU181" s="1305"/>
      <c r="KHV181" s="1305"/>
      <c r="KHW181" s="1305"/>
      <c r="KHX181" s="1305"/>
      <c r="KHY181" s="1305"/>
      <c r="KHZ181" s="1305"/>
      <c r="KIA181" s="1305"/>
      <c r="KIB181" s="1305"/>
      <c r="KIC181" s="1305"/>
      <c r="KID181" s="1305"/>
      <c r="KIE181" s="1305"/>
      <c r="KIF181" s="1305"/>
      <c r="KIG181" s="1305"/>
      <c r="KIH181" s="1305"/>
      <c r="KIJ181" s="1305"/>
      <c r="KIK181" s="1305"/>
      <c r="KIL181" s="1305"/>
      <c r="KIM181" s="1305"/>
      <c r="KIN181" s="1305"/>
      <c r="KIO181" s="1305"/>
      <c r="KIP181" s="1305"/>
      <c r="KIQ181" s="1305"/>
      <c r="KIR181" s="1305"/>
      <c r="KIS181" s="1305"/>
      <c r="KIT181" s="1305"/>
      <c r="KIU181" s="1305"/>
      <c r="KIV181" s="1305"/>
      <c r="KIW181" s="1305"/>
      <c r="KIX181" s="1305"/>
      <c r="KIY181" s="1305"/>
      <c r="KIZ181" s="1305"/>
      <c r="KJA181" s="1305"/>
      <c r="KJB181" s="1305"/>
      <c r="KJC181" s="1305"/>
      <c r="KJD181" s="1305"/>
      <c r="KJE181" s="1305"/>
      <c r="KJF181" s="1305"/>
      <c r="KJG181" s="1305"/>
      <c r="KJH181" s="1305"/>
      <c r="KJI181" s="1305"/>
      <c r="KJJ181" s="1305"/>
      <c r="KJK181" s="1305"/>
      <c r="KJL181" s="1305"/>
      <c r="KJM181" s="1305"/>
      <c r="KJN181" s="1305"/>
      <c r="KJO181" s="1305"/>
      <c r="KJP181" s="1305"/>
      <c r="KJQ181" s="1305"/>
      <c r="KJR181" s="1305"/>
      <c r="KJS181" s="1305"/>
      <c r="KJT181" s="1305"/>
      <c r="KJU181" s="1305"/>
      <c r="KJV181" s="1305"/>
      <c r="KJW181" s="1305"/>
      <c r="KJX181" s="1305"/>
      <c r="KJY181" s="1305"/>
      <c r="KJZ181" s="1305"/>
      <c r="KKA181" s="1305"/>
      <c r="KKB181" s="1305"/>
      <c r="KKC181" s="1305"/>
      <c r="KKD181" s="1305"/>
      <c r="KKE181" s="1305"/>
      <c r="KKF181" s="1305"/>
      <c r="KKG181" s="1305"/>
      <c r="KKH181" s="1305"/>
      <c r="KKI181" s="1305"/>
      <c r="KKJ181" s="1305"/>
      <c r="KKK181" s="1305"/>
      <c r="KKL181" s="1305"/>
      <c r="KKM181" s="1305"/>
      <c r="KKN181" s="1305"/>
      <c r="KKO181" s="1305"/>
      <c r="KKP181" s="1305"/>
      <c r="KKQ181" s="1305"/>
      <c r="KKR181" s="1305"/>
      <c r="KKS181" s="1305"/>
      <c r="KKT181" s="1305"/>
      <c r="KKU181" s="1305"/>
      <c r="KKV181" s="1305"/>
      <c r="KKW181" s="1305"/>
      <c r="KKX181" s="1305"/>
      <c r="KKY181" s="1305"/>
      <c r="KKZ181" s="1305"/>
      <c r="KLA181" s="1305"/>
      <c r="KLB181" s="1305"/>
      <c r="KLC181" s="1305"/>
      <c r="KLD181" s="1305"/>
      <c r="KLE181" s="1305"/>
      <c r="KLF181" s="1305"/>
      <c r="KLG181" s="1305"/>
      <c r="KLH181" s="1305"/>
      <c r="KLI181" s="1305"/>
      <c r="KLJ181" s="1305"/>
      <c r="KLK181" s="1305"/>
      <c r="KLL181" s="1305"/>
      <c r="KLM181" s="1305"/>
      <c r="KLN181" s="1305"/>
      <c r="KLO181" s="1305"/>
      <c r="KLP181" s="1305"/>
      <c r="KLQ181" s="1305"/>
      <c r="KLR181" s="1305"/>
      <c r="KLS181" s="1305"/>
      <c r="KLT181" s="1305"/>
      <c r="KLU181" s="1305"/>
      <c r="KLV181" s="1305"/>
      <c r="KLW181" s="1305"/>
      <c r="KLX181" s="1305"/>
      <c r="KLY181" s="1305"/>
      <c r="KLZ181" s="1305"/>
      <c r="KMA181" s="1305"/>
      <c r="KMB181" s="1305"/>
      <c r="KMC181" s="1305"/>
      <c r="KMD181" s="1305"/>
      <c r="KME181" s="1305"/>
      <c r="KMF181" s="1305"/>
      <c r="KMG181" s="1305"/>
      <c r="KMH181" s="1305"/>
      <c r="KMI181" s="1305"/>
      <c r="KMJ181" s="1305"/>
      <c r="KMK181" s="1305"/>
      <c r="KML181" s="1305"/>
      <c r="KMM181" s="1305"/>
      <c r="KMN181" s="1305"/>
      <c r="KMO181" s="1305"/>
      <c r="KMP181" s="1305"/>
      <c r="KMQ181" s="1305"/>
      <c r="KMR181" s="1305"/>
      <c r="KMS181" s="1305"/>
      <c r="KMT181" s="1305"/>
      <c r="KMU181" s="1305"/>
      <c r="KMV181" s="1305"/>
      <c r="KMW181" s="1305"/>
      <c r="KMX181" s="1305"/>
      <c r="KMY181" s="1305"/>
      <c r="KMZ181" s="1305"/>
      <c r="KNA181" s="1305"/>
      <c r="KNB181" s="1305"/>
      <c r="KNC181" s="1305"/>
      <c r="KND181" s="1305"/>
      <c r="KNE181" s="1305"/>
      <c r="KNF181" s="1305"/>
      <c r="KNG181" s="1305"/>
      <c r="KNH181" s="1305"/>
      <c r="KNI181" s="1305"/>
      <c r="KNJ181" s="1305"/>
      <c r="KNK181" s="1305"/>
      <c r="KNL181" s="1305"/>
      <c r="KNM181" s="1305"/>
      <c r="KNN181" s="1305"/>
      <c r="KNO181" s="1305"/>
      <c r="KNP181" s="1305"/>
      <c r="KNQ181" s="1305"/>
      <c r="KNR181" s="1305"/>
      <c r="KNS181" s="1305"/>
      <c r="KNT181" s="1305"/>
      <c r="KNU181" s="1305"/>
      <c r="KNV181" s="1305"/>
      <c r="KNW181" s="1305"/>
      <c r="KNX181" s="1305"/>
      <c r="KNY181" s="1305"/>
      <c r="KNZ181" s="1305"/>
      <c r="KOA181" s="1305"/>
      <c r="KOB181" s="1305"/>
      <c r="KOC181" s="1305"/>
      <c r="KOD181" s="1305"/>
      <c r="KOE181" s="1305"/>
      <c r="KOF181" s="1305"/>
      <c r="KOG181" s="1305"/>
      <c r="KOH181" s="1305"/>
      <c r="KOI181" s="1305"/>
      <c r="KOJ181" s="1305"/>
      <c r="KOK181" s="1305"/>
      <c r="KOL181" s="1305"/>
      <c r="KOM181" s="1305"/>
      <c r="KON181" s="1305"/>
      <c r="KOO181" s="1305"/>
      <c r="KOP181" s="1305"/>
      <c r="KOQ181" s="1305"/>
      <c r="KOR181" s="1305"/>
      <c r="KOS181" s="1305"/>
      <c r="KOT181" s="1305"/>
      <c r="KOU181" s="1305"/>
      <c r="KOV181" s="1305"/>
      <c r="KOW181" s="1305"/>
      <c r="KOX181" s="1305"/>
      <c r="KOY181" s="1305"/>
      <c r="KOZ181" s="1305"/>
      <c r="KPA181" s="1305"/>
      <c r="KPB181" s="1305"/>
      <c r="KPC181" s="1305"/>
      <c r="KPD181" s="1305"/>
      <c r="KPE181" s="1305"/>
      <c r="KPF181" s="1305"/>
      <c r="KPG181" s="1305"/>
      <c r="KPH181" s="1305"/>
      <c r="KPI181" s="1305"/>
      <c r="KPJ181" s="1305"/>
      <c r="KPK181" s="1305"/>
      <c r="KPL181" s="1305"/>
      <c r="KPM181" s="1305"/>
      <c r="KPN181" s="1305"/>
      <c r="KPO181" s="1305"/>
      <c r="KPP181" s="1305"/>
      <c r="KPQ181" s="1305"/>
      <c r="KPR181" s="1305"/>
      <c r="KPS181" s="1305"/>
      <c r="KPT181" s="1305"/>
      <c r="KPU181" s="1305"/>
      <c r="KPV181" s="1305"/>
      <c r="KPW181" s="1305"/>
      <c r="KPX181" s="1305"/>
      <c r="KPY181" s="1305"/>
      <c r="KPZ181" s="1305"/>
      <c r="KQA181" s="1305"/>
      <c r="KQB181" s="1305"/>
      <c r="KQC181" s="1305"/>
      <c r="KQD181" s="1305"/>
      <c r="KQE181" s="1305"/>
      <c r="KQF181" s="1305"/>
      <c r="KQG181" s="1305"/>
      <c r="KQH181" s="1305"/>
      <c r="KQI181" s="1305"/>
      <c r="KQJ181" s="1305"/>
      <c r="KQK181" s="1305"/>
      <c r="KQL181" s="1305"/>
      <c r="KQM181" s="1305"/>
      <c r="KQN181" s="1305"/>
      <c r="KQO181" s="1305"/>
      <c r="KQP181" s="1305"/>
      <c r="KQQ181" s="1305"/>
      <c r="KQR181" s="1305"/>
      <c r="KQS181" s="1305"/>
      <c r="KQT181" s="1305"/>
      <c r="KQU181" s="1305"/>
      <c r="KQV181" s="1305"/>
      <c r="KQW181" s="1305"/>
      <c r="KQX181" s="1305"/>
      <c r="KQY181" s="1305"/>
      <c r="KQZ181" s="1305"/>
      <c r="KRA181" s="1305"/>
      <c r="KRB181" s="1305"/>
      <c r="KRC181" s="1305"/>
      <c r="KRD181" s="1305"/>
      <c r="KRE181" s="1305"/>
      <c r="KRF181" s="1305"/>
      <c r="KRG181" s="1305"/>
      <c r="KRH181" s="1305"/>
      <c r="KRI181" s="1305"/>
      <c r="KRJ181" s="1305"/>
      <c r="KRK181" s="1305"/>
      <c r="KRL181" s="1305"/>
      <c r="KRM181" s="1305"/>
      <c r="KRN181" s="1305"/>
      <c r="KRO181" s="1305"/>
      <c r="KRP181" s="1305"/>
      <c r="KRQ181" s="1305"/>
      <c r="KRR181" s="1305"/>
      <c r="KRS181" s="1305"/>
      <c r="KRT181" s="1305"/>
      <c r="KRU181" s="1305"/>
      <c r="KRV181" s="1305"/>
      <c r="KRW181" s="1305"/>
      <c r="KRX181" s="1305"/>
      <c r="KRY181" s="1305"/>
      <c r="KRZ181" s="1305"/>
      <c r="KSA181" s="1305"/>
      <c r="KSB181" s="1305"/>
      <c r="KSC181" s="1305"/>
      <c r="KSD181" s="1305"/>
      <c r="KSF181" s="1305"/>
      <c r="KSG181" s="1305"/>
      <c r="KSH181" s="1305"/>
      <c r="KSI181" s="1305"/>
      <c r="KSJ181" s="1305"/>
      <c r="KSK181" s="1305"/>
      <c r="KSL181" s="1305"/>
      <c r="KSM181" s="1305"/>
      <c r="KSN181" s="1305"/>
      <c r="KSO181" s="1305"/>
      <c r="KSP181" s="1305"/>
      <c r="KSQ181" s="1305"/>
      <c r="KSR181" s="1305"/>
      <c r="KSS181" s="1305"/>
      <c r="KST181" s="1305"/>
      <c r="KSU181" s="1305"/>
      <c r="KSV181" s="1305"/>
      <c r="KSW181" s="1305"/>
      <c r="KSX181" s="1305"/>
      <c r="KSY181" s="1305"/>
      <c r="KSZ181" s="1305"/>
      <c r="KTA181" s="1305"/>
      <c r="KTB181" s="1305"/>
      <c r="KTC181" s="1305"/>
      <c r="KTD181" s="1305"/>
      <c r="KTE181" s="1305"/>
      <c r="KTF181" s="1305"/>
      <c r="KTG181" s="1305"/>
      <c r="KTH181" s="1305"/>
      <c r="KTI181" s="1305"/>
      <c r="KTJ181" s="1305"/>
      <c r="KTK181" s="1305"/>
      <c r="KTL181" s="1305"/>
      <c r="KTM181" s="1305"/>
      <c r="KTN181" s="1305"/>
      <c r="KTO181" s="1305"/>
      <c r="KTP181" s="1305"/>
      <c r="KTQ181" s="1305"/>
      <c r="KTR181" s="1305"/>
      <c r="KTS181" s="1305"/>
      <c r="KTT181" s="1305"/>
      <c r="KTU181" s="1305"/>
      <c r="KTV181" s="1305"/>
      <c r="KTW181" s="1305"/>
      <c r="KTX181" s="1305"/>
      <c r="KTY181" s="1305"/>
      <c r="KTZ181" s="1305"/>
      <c r="KUA181" s="1305"/>
      <c r="KUB181" s="1305"/>
      <c r="KUC181" s="1305"/>
      <c r="KUD181" s="1305"/>
      <c r="KUE181" s="1305"/>
      <c r="KUF181" s="1305"/>
      <c r="KUG181" s="1305"/>
      <c r="KUH181" s="1305"/>
      <c r="KUI181" s="1305"/>
      <c r="KUJ181" s="1305"/>
      <c r="KUK181" s="1305"/>
      <c r="KUL181" s="1305"/>
      <c r="KUM181" s="1305"/>
      <c r="KUN181" s="1305"/>
      <c r="KUO181" s="1305"/>
      <c r="KUP181" s="1305"/>
      <c r="KUQ181" s="1305"/>
      <c r="KUR181" s="1305"/>
      <c r="KUS181" s="1305"/>
      <c r="KUT181" s="1305"/>
      <c r="KUU181" s="1305"/>
      <c r="KUV181" s="1305"/>
      <c r="KUW181" s="1305"/>
      <c r="KUX181" s="1305"/>
      <c r="KUY181" s="1305"/>
      <c r="KUZ181" s="1305"/>
      <c r="KVA181" s="1305"/>
      <c r="KVB181" s="1305"/>
      <c r="KVC181" s="1305"/>
      <c r="KVD181" s="1305"/>
      <c r="KVE181" s="1305"/>
      <c r="KVF181" s="1305"/>
      <c r="KVG181" s="1305"/>
      <c r="KVH181" s="1305"/>
      <c r="KVI181" s="1305"/>
      <c r="KVJ181" s="1305"/>
      <c r="KVK181" s="1305"/>
      <c r="KVL181" s="1305"/>
      <c r="KVM181" s="1305"/>
      <c r="KVN181" s="1305"/>
      <c r="KVO181" s="1305"/>
      <c r="KVP181" s="1305"/>
      <c r="KVQ181" s="1305"/>
      <c r="KVR181" s="1305"/>
      <c r="KVS181" s="1305"/>
      <c r="KVT181" s="1305"/>
      <c r="KVU181" s="1305"/>
      <c r="KVV181" s="1305"/>
      <c r="KVW181" s="1305"/>
      <c r="KVX181" s="1305"/>
      <c r="KVY181" s="1305"/>
      <c r="KVZ181" s="1305"/>
      <c r="KWA181" s="1305"/>
      <c r="KWB181" s="1305"/>
      <c r="KWC181" s="1305"/>
      <c r="KWD181" s="1305"/>
      <c r="KWE181" s="1305"/>
      <c r="KWF181" s="1305"/>
      <c r="KWG181" s="1305"/>
      <c r="KWH181" s="1305"/>
      <c r="KWI181" s="1305"/>
      <c r="KWJ181" s="1305"/>
      <c r="KWK181" s="1305"/>
      <c r="KWL181" s="1305"/>
      <c r="KWM181" s="1305"/>
      <c r="KWN181" s="1305"/>
      <c r="KWO181" s="1305"/>
      <c r="KWP181" s="1305"/>
      <c r="KWQ181" s="1305"/>
      <c r="KWR181" s="1305"/>
      <c r="KWS181" s="1305"/>
      <c r="KWT181" s="1305"/>
      <c r="KWU181" s="1305"/>
      <c r="KWV181" s="1305"/>
      <c r="KWW181" s="1305"/>
      <c r="KWX181" s="1305"/>
      <c r="KWY181" s="1305"/>
      <c r="KWZ181" s="1305"/>
      <c r="KXA181" s="1305"/>
      <c r="KXB181" s="1305"/>
      <c r="KXC181" s="1305"/>
      <c r="KXD181" s="1305"/>
      <c r="KXE181" s="1305"/>
      <c r="KXF181" s="1305"/>
      <c r="KXG181" s="1305"/>
      <c r="KXH181" s="1305"/>
      <c r="KXI181" s="1305"/>
      <c r="KXJ181" s="1305"/>
      <c r="KXK181" s="1305"/>
      <c r="KXL181" s="1305"/>
      <c r="KXM181" s="1305"/>
      <c r="KXN181" s="1305"/>
      <c r="KXO181" s="1305"/>
      <c r="KXP181" s="1305"/>
      <c r="KXQ181" s="1305"/>
      <c r="KXR181" s="1305"/>
      <c r="KXS181" s="1305"/>
      <c r="KXT181" s="1305"/>
      <c r="KXU181" s="1305"/>
      <c r="KXV181" s="1305"/>
      <c r="KXW181" s="1305"/>
      <c r="KXX181" s="1305"/>
      <c r="KXY181" s="1305"/>
      <c r="KXZ181" s="1305"/>
      <c r="KYA181" s="1305"/>
      <c r="KYB181" s="1305"/>
      <c r="KYC181" s="1305"/>
      <c r="KYD181" s="1305"/>
      <c r="KYE181" s="1305"/>
      <c r="KYF181" s="1305"/>
      <c r="KYG181" s="1305"/>
      <c r="KYH181" s="1305"/>
      <c r="KYI181" s="1305"/>
      <c r="KYJ181" s="1305"/>
      <c r="KYK181" s="1305"/>
      <c r="KYL181" s="1305"/>
      <c r="KYM181" s="1305"/>
      <c r="KYN181" s="1305"/>
      <c r="KYO181" s="1305"/>
      <c r="KYP181" s="1305"/>
      <c r="KYQ181" s="1305"/>
      <c r="KYR181" s="1305"/>
      <c r="KYS181" s="1305"/>
      <c r="KYT181" s="1305"/>
      <c r="KYU181" s="1305"/>
      <c r="KYV181" s="1305"/>
      <c r="KYW181" s="1305"/>
      <c r="KYX181" s="1305"/>
      <c r="KYY181" s="1305"/>
      <c r="KYZ181" s="1305"/>
      <c r="KZA181" s="1305"/>
      <c r="KZB181" s="1305"/>
      <c r="KZC181" s="1305"/>
      <c r="KZD181" s="1305"/>
      <c r="KZE181" s="1305"/>
      <c r="KZF181" s="1305"/>
      <c r="KZG181" s="1305"/>
      <c r="KZH181" s="1305"/>
      <c r="KZI181" s="1305"/>
      <c r="KZJ181" s="1305"/>
      <c r="KZK181" s="1305"/>
      <c r="KZL181" s="1305"/>
      <c r="KZM181" s="1305"/>
      <c r="KZN181" s="1305"/>
      <c r="KZO181" s="1305"/>
      <c r="KZP181" s="1305"/>
      <c r="KZQ181" s="1305"/>
      <c r="KZR181" s="1305"/>
      <c r="KZS181" s="1305"/>
      <c r="KZT181" s="1305"/>
      <c r="KZU181" s="1305"/>
      <c r="KZV181" s="1305"/>
      <c r="KZW181" s="1305"/>
      <c r="KZX181" s="1305"/>
      <c r="KZY181" s="1305"/>
      <c r="KZZ181" s="1305"/>
      <c r="LAA181" s="1305"/>
      <c r="LAB181" s="1305"/>
      <c r="LAC181" s="1305"/>
      <c r="LAD181" s="1305"/>
      <c r="LAE181" s="1305"/>
      <c r="LAF181" s="1305"/>
      <c r="LAG181" s="1305"/>
      <c r="LAH181" s="1305"/>
      <c r="LAI181" s="1305"/>
      <c r="LAJ181" s="1305"/>
      <c r="LAK181" s="1305"/>
      <c r="LAL181" s="1305"/>
      <c r="LAM181" s="1305"/>
      <c r="LAN181" s="1305"/>
      <c r="LAO181" s="1305"/>
      <c r="LAP181" s="1305"/>
      <c r="LAQ181" s="1305"/>
      <c r="LAR181" s="1305"/>
      <c r="LAS181" s="1305"/>
      <c r="LAT181" s="1305"/>
      <c r="LAU181" s="1305"/>
      <c r="LAV181" s="1305"/>
      <c r="LAW181" s="1305"/>
      <c r="LAX181" s="1305"/>
      <c r="LAY181" s="1305"/>
      <c r="LAZ181" s="1305"/>
      <c r="LBA181" s="1305"/>
      <c r="LBB181" s="1305"/>
      <c r="LBC181" s="1305"/>
      <c r="LBD181" s="1305"/>
      <c r="LBE181" s="1305"/>
      <c r="LBF181" s="1305"/>
      <c r="LBG181" s="1305"/>
      <c r="LBH181" s="1305"/>
      <c r="LBI181" s="1305"/>
      <c r="LBJ181" s="1305"/>
      <c r="LBK181" s="1305"/>
      <c r="LBL181" s="1305"/>
      <c r="LBM181" s="1305"/>
      <c r="LBN181" s="1305"/>
      <c r="LBO181" s="1305"/>
      <c r="LBP181" s="1305"/>
      <c r="LBQ181" s="1305"/>
      <c r="LBR181" s="1305"/>
      <c r="LBS181" s="1305"/>
      <c r="LBT181" s="1305"/>
      <c r="LBU181" s="1305"/>
      <c r="LBV181" s="1305"/>
      <c r="LBW181" s="1305"/>
      <c r="LBX181" s="1305"/>
      <c r="LBY181" s="1305"/>
      <c r="LBZ181" s="1305"/>
      <c r="LCB181" s="1305"/>
      <c r="LCC181" s="1305"/>
      <c r="LCD181" s="1305"/>
      <c r="LCE181" s="1305"/>
      <c r="LCF181" s="1305"/>
      <c r="LCG181" s="1305"/>
      <c r="LCH181" s="1305"/>
      <c r="LCI181" s="1305"/>
      <c r="LCJ181" s="1305"/>
      <c r="LCK181" s="1305"/>
      <c r="LCL181" s="1305"/>
      <c r="LCM181" s="1305"/>
      <c r="LCN181" s="1305"/>
      <c r="LCO181" s="1305"/>
      <c r="LCP181" s="1305"/>
      <c r="LCQ181" s="1305"/>
      <c r="LCR181" s="1305"/>
      <c r="LCS181" s="1305"/>
      <c r="LCT181" s="1305"/>
      <c r="LCU181" s="1305"/>
      <c r="LCV181" s="1305"/>
      <c r="LCW181" s="1305"/>
      <c r="LCX181" s="1305"/>
      <c r="LCY181" s="1305"/>
      <c r="LCZ181" s="1305"/>
      <c r="LDA181" s="1305"/>
      <c r="LDB181" s="1305"/>
      <c r="LDC181" s="1305"/>
      <c r="LDD181" s="1305"/>
      <c r="LDE181" s="1305"/>
      <c r="LDF181" s="1305"/>
      <c r="LDG181" s="1305"/>
      <c r="LDH181" s="1305"/>
      <c r="LDI181" s="1305"/>
      <c r="LDJ181" s="1305"/>
      <c r="LDK181" s="1305"/>
      <c r="LDL181" s="1305"/>
      <c r="LDM181" s="1305"/>
      <c r="LDN181" s="1305"/>
      <c r="LDO181" s="1305"/>
      <c r="LDP181" s="1305"/>
      <c r="LDQ181" s="1305"/>
      <c r="LDR181" s="1305"/>
      <c r="LDS181" s="1305"/>
      <c r="LDT181" s="1305"/>
      <c r="LDU181" s="1305"/>
      <c r="LDV181" s="1305"/>
      <c r="LDW181" s="1305"/>
      <c r="LDX181" s="1305"/>
      <c r="LDY181" s="1305"/>
      <c r="LDZ181" s="1305"/>
      <c r="LEA181" s="1305"/>
      <c r="LEB181" s="1305"/>
      <c r="LEC181" s="1305"/>
      <c r="LED181" s="1305"/>
      <c r="LEE181" s="1305"/>
      <c r="LEF181" s="1305"/>
      <c r="LEG181" s="1305"/>
      <c r="LEH181" s="1305"/>
      <c r="LEI181" s="1305"/>
      <c r="LEJ181" s="1305"/>
      <c r="LEK181" s="1305"/>
      <c r="LEL181" s="1305"/>
      <c r="LEM181" s="1305"/>
      <c r="LEN181" s="1305"/>
      <c r="LEO181" s="1305"/>
      <c r="LEP181" s="1305"/>
      <c r="LEQ181" s="1305"/>
      <c r="LER181" s="1305"/>
      <c r="LES181" s="1305"/>
      <c r="LET181" s="1305"/>
      <c r="LEU181" s="1305"/>
      <c r="LEV181" s="1305"/>
      <c r="LEW181" s="1305"/>
      <c r="LEX181" s="1305"/>
      <c r="LEY181" s="1305"/>
      <c r="LEZ181" s="1305"/>
      <c r="LFA181" s="1305"/>
      <c r="LFB181" s="1305"/>
      <c r="LFC181" s="1305"/>
      <c r="LFD181" s="1305"/>
      <c r="LFE181" s="1305"/>
      <c r="LFF181" s="1305"/>
      <c r="LFG181" s="1305"/>
      <c r="LFH181" s="1305"/>
      <c r="LFI181" s="1305"/>
      <c r="LFJ181" s="1305"/>
      <c r="LFK181" s="1305"/>
      <c r="LFL181" s="1305"/>
      <c r="LFM181" s="1305"/>
      <c r="LFN181" s="1305"/>
      <c r="LFO181" s="1305"/>
      <c r="LFP181" s="1305"/>
      <c r="LFQ181" s="1305"/>
      <c r="LFR181" s="1305"/>
      <c r="LFS181" s="1305"/>
      <c r="LFT181" s="1305"/>
      <c r="LFU181" s="1305"/>
      <c r="LFV181" s="1305"/>
      <c r="LFW181" s="1305"/>
      <c r="LFX181" s="1305"/>
      <c r="LFY181" s="1305"/>
      <c r="LFZ181" s="1305"/>
      <c r="LGA181" s="1305"/>
      <c r="LGB181" s="1305"/>
      <c r="LGC181" s="1305"/>
      <c r="LGD181" s="1305"/>
      <c r="LGE181" s="1305"/>
      <c r="LGF181" s="1305"/>
      <c r="LGG181" s="1305"/>
      <c r="LGH181" s="1305"/>
      <c r="LGI181" s="1305"/>
      <c r="LGJ181" s="1305"/>
      <c r="LGK181" s="1305"/>
      <c r="LGL181" s="1305"/>
      <c r="LGM181" s="1305"/>
      <c r="LGN181" s="1305"/>
      <c r="LGO181" s="1305"/>
      <c r="LGP181" s="1305"/>
      <c r="LGQ181" s="1305"/>
      <c r="LGR181" s="1305"/>
      <c r="LGS181" s="1305"/>
      <c r="LGT181" s="1305"/>
      <c r="LGU181" s="1305"/>
      <c r="LGV181" s="1305"/>
      <c r="LGW181" s="1305"/>
      <c r="LGX181" s="1305"/>
      <c r="LGY181" s="1305"/>
      <c r="LGZ181" s="1305"/>
      <c r="LHA181" s="1305"/>
      <c r="LHB181" s="1305"/>
      <c r="LHC181" s="1305"/>
      <c r="LHD181" s="1305"/>
      <c r="LHE181" s="1305"/>
      <c r="LHF181" s="1305"/>
      <c r="LHG181" s="1305"/>
      <c r="LHH181" s="1305"/>
      <c r="LHI181" s="1305"/>
      <c r="LHJ181" s="1305"/>
      <c r="LHK181" s="1305"/>
      <c r="LHL181" s="1305"/>
      <c r="LHM181" s="1305"/>
      <c r="LHN181" s="1305"/>
      <c r="LHO181" s="1305"/>
      <c r="LHP181" s="1305"/>
      <c r="LHQ181" s="1305"/>
      <c r="LHR181" s="1305"/>
      <c r="LHS181" s="1305"/>
      <c r="LHT181" s="1305"/>
      <c r="LHU181" s="1305"/>
      <c r="LHV181" s="1305"/>
      <c r="LHW181" s="1305"/>
      <c r="LHX181" s="1305"/>
      <c r="LHY181" s="1305"/>
      <c r="LHZ181" s="1305"/>
      <c r="LIA181" s="1305"/>
      <c r="LIB181" s="1305"/>
      <c r="LIC181" s="1305"/>
      <c r="LID181" s="1305"/>
      <c r="LIE181" s="1305"/>
      <c r="LIF181" s="1305"/>
      <c r="LIG181" s="1305"/>
      <c r="LIH181" s="1305"/>
      <c r="LII181" s="1305"/>
      <c r="LIJ181" s="1305"/>
      <c r="LIK181" s="1305"/>
      <c r="LIL181" s="1305"/>
      <c r="LIM181" s="1305"/>
      <c r="LIN181" s="1305"/>
      <c r="LIO181" s="1305"/>
      <c r="LIP181" s="1305"/>
      <c r="LIQ181" s="1305"/>
      <c r="LIR181" s="1305"/>
      <c r="LIS181" s="1305"/>
      <c r="LIT181" s="1305"/>
      <c r="LIU181" s="1305"/>
      <c r="LIV181" s="1305"/>
      <c r="LIW181" s="1305"/>
      <c r="LIX181" s="1305"/>
      <c r="LIY181" s="1305"/>
      <c r="LIZ181" s="1305"/>
      <c r="LJA181" s="1305"/>
      <c r="LJB181" s="1305"/>
      <c r="LJC181" s="1305"/>
      <c r="LJD181" s="1305"/>
      <c r="LJE181" s="1305"/>
      <c r="LJF181" s="1305"/>
      <c r="LJG181" s="1305"/>
      <c r="LJH181" s="1305"/>
      <c r="LJI181" s="1305"/>
      <c r="LJJ181" s="1305"/>
      <c r="LJK181" s="1305"/>
      <c r="LJL181" s="1305"/>
      <c r="LJM181" s="1305"/>
      <c r="LJN181" s="1305"/>
      <c r="LJO181" s="1305"/>
      <c r="LJP181" s="1305"/>
      <c r="LJQ181" s="1305"/>
      <c r="LJR181" s="1305"/>
      <c r="LJS181" s="1305"/>
      <c r="LJT181" s="1305"/>
      <c r="LJU181" s="1305"/>
      <c r="LJV181" s="1305"/>
      <c r="LJW181" s="1305"/>
      <c r="LJX181" s="1305"/>
      <c r="LJY181" s="1305"/>
      <c r="LJZ181" s="1305"/>
      <c r="LKA181" s="1305"/>
      <c r="LKB181" s="1305"/>
      <c r="LKC181" s="1305"/>
      <c r="LKD181" s="1305"/>
      <c r="LKE181" s="1305"/>
      <c r="LKF181" s="1305"/>
      <c r="LKG181" s="1305"/>
      <c r="LKH181" s="1305"/>
      <c r="LKI181" s="1305"/>
      <c r="LKJ181" s="1305"/>
      <c r="LKK181" s="1305"/>
      <c r="LKL181" s="1305"/>
      <c r="LKM181" s="1305"/>
      <c r="LKN181" s="1305"/>
      <c r="LKO181" s="1305"/>
      <c r="LKP181" s="1305"/>
      <c r="LKQ181" s="1305"/>
      <c r="LKR181" s="1305"/>
      <c r="LKS181" s="1305"/>
      <c r="LKT181" s="1305"/>
      <c r="LKU181" s="1305"/>
      <c r="LKV181" s="1305"/>
      <c r="LKW181" s="1305"/>
      <c r="LKX181" s="1305"/>
      <c r="LKY181" s="1305"/>
      <c r="LKZ181" s="1305"/>
      <c r="LLA181" s="1305"/>
      <c r="LLB181" s="1305"/>
      <c r="LLC181" s="1305"/>
      <c r="LLD181" s="1305"/>
      <c r="LLE181" s="1305"/>
      <c r="LLF181" s="1305"/>
      <c r="LLG181" s="1305"/>
      <c r="LLH181" s="1305"/>
      <c r="LLI181" s="1305"/>
      <c r="LLJ181" s="1305"/>
      <c r="LLK181" s="1305"/>
      <c r="LLL181" s="1305"/>
      <c r="LLM181" s="1305"/>
      <c r="LLN181" s="1305"/>
      <c r="LLO181" s="1305"/>
      <c r="LLP181" s="1305"/>
      <c r="LLQ181" s="1305"/>
      <c r="LLR181" s="1305"/>
      <c r="LLS181" s="1305"/>
      <c r="LLT181" s="1305"/>
      <c r="LLU181" s="1305"/>
      <c r="LLV181" s="1305"/>
      <c r="LLX181" s="1305"/>
      <c r="LLY181" s="1305"/>
      <c r="LLZ181" s="1305"/>
      <c r="LMA181" s="1305"/>
      <c r="LMB181" s="1305"/>
      <c r="LMC181" s="1305"/>
      <c r="LMD181" s="1305"/>
      <c r="LME181" s="1305"/>
      <c r="LMF181" s="1305"/>
      <c r="LMG181" s="1305"/>
      <c r="LMH181" s="1305"/>
      <c r="LMI181" s="1305"/>
      <c r="LMJ181" s="1305"/>
      <c r="LMK181" s="1305"/>
      <c r="LML181" s="1305"/>
      <c r="LMM181" s="1305"/>
      <c r="LMN181" s="1305"/>
      <c r="LMO181" s="1305"/>
      <c r="LMP181" s="1305"/>
      <c r="LMQ181" s="1305"/>
      <c r="LMR181" s="1305"/>
      <c r="LMS181" s="1305"/>
      <c r="LMT181" s="1305"/>
      <c r="LMU181" s="1305"/>
      <c r="LMV181" s="1305"/>
      <c r="LMW181" s="1305"/>
      <c r="LMX181" s="1305"/>
      <c r="LMY181" s="1305"/>
      <c r="LMZ181" s="1305"/>
      <c r="LNA181" s="1305"/>
      <c r="LNB181" s="1305"/>
      <c r="LNC181" s="1305"/>
      <c r="LND181" s="1305"/>
      <c r="LNE181" s="1305"/>
      <c r="LNF181" s="1305"/>
      <c r="LNG181" s="1305"/>
      <c r="LNH181" s="1305"/>
      <c r="LNI181" s="1305"/>
      <c r="LNJ181" s="1305"/>
      <c r="LNK181" s="1305"/>
      <c r="LNL181" s="1305"/>
      <c r="LNM181" s="1305"/>
      <c r="LNN181" s="1305"/>
      <c r="LNO181" s="1305"/>
      <c r="LNP181" s="1305"/>
      <c r="LNQ181" s="1305"/>
      <c r="LNR181" s="1305"/>
      <c r="LNS181" s="1305"/>
      <c r="LNT181" s="1305"/>
      <c r="LNU181" s="1305"/>
      <c r="LNV181" s="1305"/>
      <c r="LNW181" s="1305"/>
      <c r="LNX181" s="1305"/>
      <c r="LNY181" s="1305"/>
      <c r="LNZ181" s="1305"/>
      <c r="LOA181" s="1305"/>
      <c r="LOB181" s="1305"/>
      <c r="LOC181" s="1305"/>
      <c r="LOD181" s="1305"/>
      <c r="LOE181" s="1305"/>
      <c r="LOF181" s="1305"/>
      <c r="LOG181" s="1305"/>
      <c r="LOH181" s="1305"/>
      <c r="LOI181" s="1305"/>
      <c r="LOJ181" s="1305"/>
      <c r="LOK181" s="1305"/>
      <c r="LOL181" s="1305"/>
      <c r="LOM181" s="1305"/>
      <c r="LON181" s="1305"/>
      <c r="LOO181" s="1305"/>
      <c r="LOP181" s="1305"/>
      <c r="LOQ181" s="1305"/>
      <c r="LOR181" s="1305"/>
      <c r="LOS181" s="1305"/>
      <c r="LOT181" s="1305"/>
      <c r="LOU181" s="1305"/>
      <c r="LOV181" s="1305"/>
      <c r="LOW181" s="1305"/>
      <c r="LOX181" s="1305"/>
      <c r="LOY181" s="1305"/>
      <c r="LOZ181" s="1305"/>
      <c r="LPA181" s="1305"/>
      <c r="LPB181" s="1305"/>
      <c r="LPC181" s="1305"/>
      <c r="LPD181" s="1305"/>
      <c r="LPE181" s="1305"/>
      <c r="LPF181" s="1305"/>
      <c r="LPG181" s="1305"/>
      <c r="LPH181" s="1305"/>
      <c r="LPI181" s="1305"/>
      <c r="LPJ181" s="1305"/>
      <c r="LPK181" s="1305"/>
      <c r="LPL181" s="1305"/>
      <c r="LPM181" s="1305"/>
      <c r="LPN181" s="1305"/>
      <c r="LPO181" s="1305"/>
      <c r="LPP181" s="1305"/>
      <c r="LPQ181" s="1305"/>
      <c r="LPR181" s="1305"/>
      <c r="LPS181" s="1305"/>
      <c r="LPT181" s="1305"/>
      <c r="LPU181" s="1305"/>
      <c r="LPV181" s="1305"/>
      <c r="LPW181" s="1305"/>
      <c r="LPX181" s="1305"/>
      <c r="LPY181" s="1305"/>
      <c r="LPZ181" s="1305"/>
      <c r="LQA181" s="1305"/>
      <c r="LQB181" s="1305"/>
      <c r="LQC181" s="1305"/>
      <c r="LQD181" s="1305"/>
      <c r="LQE181" s="1305"/>
      <c r="LQF181" s="1305"/>
      <c r="LQG181" s="1305"/>
      <c r="LQH181" s="1305"/>
      <c r="LQI181" s="1305"/>
      <c r="LQJ181" s="1305"/>
      <c r="LQK181" s="1305"/>
      <c r="LQL181" s="1305"/>
      <c r="LQM181" s="1305"/>
      <c r="LQN181" s="1305"/>
      <c r="LQO181" s="1305"/>
      <c r="LQP181" s="1305"/>
      <c r="LQQ181" s="1305"/>
      <c r="LQR181" s="1305"/>
      <c r="LQS181" s="1305"/>
      <c r="LQT181" s="1305"/>
      <c r="LQU181" s="1305"/>
      <c r="LQV181" s="1305"/>
      <c r="LQW181" s="1305"/>
      <c r="LQX181" s="1305"/>
      <c r="LQY181" s="1305"/>
      <c r="LQZ181" s="1305"/>
      <c r="LRA181" s="1305"/>
      <c r="LRB181" s="1305"/>
      <c r="LRC181" s="1305"/>
      <c r="LRD181" s="1305"/>
      <c r="LRE181" s="1305"/>
      <c r="LRF181" s="1305"/>
      <c r="LRG181" s="1305"/>
      <c r="LRH181" s="1305"/>
      <c r="LRI181" s="1305"/>
      <c r="LRJ181" s="1305"/>
      <c r="LRK181" s="1305"/>
      <c r="LRL181" s="1305"/>
      <c r="LRM181" s="1305"/>
      <c r="LRN181" s="1305"/>
      <c r="LRO181" s="1305"/>
      <c r="LRP181" s="1305"/>
      <c r="LRQ181" s="1305"/>
      <c r="LRR181" s="1305"/>
      <c r="LRS181" s="1305"/>
      <c r="LRT181" s="1305"/>
      <c r="LRU181" s="1305"/>
      <c r="LRV181" s="1305"/>
      <c r="LRW181" s="1305"/>
      <c r="LRX181" s="1305"/>
      <c r="LRY181" s="1305"/>
      <c r="LRZ181" s="1305"/>
      <c r="LSA181" s="1305"/>
      <c r="LSB181" s="1305"/>
      <c r="LSC181" s="1305"/>
      <c r="LSD181" s="1305"/>
      <c r="LSE181" s="1305"/>
      <c r="LSF181" s="1305"/>
      <c r="LSG181" s="1305"/>
      <c r="LSH181" s="1305"/>
      <c r="LSI181" s="1305"/>
      <c r="LSJ181" s="1305"/>
      <c r="LSK181" s="1305"/>
      <c r="LSL181" s="1305"/>
      <c r="LSM181" s="1305"/>
      <c r="LSN181" s="1305"/>
      <c r="LSO181" s="1305"/>
      <c r="LSP181" s="1305"/>
      <c r="LSQ181" s="1305"/>
      <c r="LSR181" s="1305"/>
      <c r="LSS181" s="1305"/>
      <c r="LST181" s="1305"/>
      <c r="LSU181" s="1305"/>
      <c r="LSV181" s="1305"/>
      <c r="LSW181" s="1305"/>
      <c r="LSX181" s="1305"/>
      <c r="LSY181" s="1305"/>
      <c r="LSZ181" s="1305"/>
      <c r="LTA181" s="1305"/>
      <c r="LTB181" s="1305"/>
      <c r="LTC181" s="1305"/>
      <c r="LTD181" s="1305"/>
      <c r="LTE181" s="1305"/>
      <c r="LTF181" s="1305"/>
      <c r="LTG181" s="1305"/>
      <c r="LTH181" s="1305"/>
      <c r="LTI181" s="1305"/>
      <c r="LTJ181" s="1305"/>
      <c r="LTK181" s="1305"/>
      <c r="LTL181" s="1305"/>
      <c r="LTM181" s="1305"/>
      <c r="LTN181" s="1305"/>
      <c r="LTO181" s="1305"/>
      <c r="LTP181" s="1305"/>
      <c r="LTQ181" s="1305"/>
      <c r="LTR181" s="1305"/>
      <c r="LTS181" s="1305"/>
      <c r="LTT181" s="1305"/>
      <c r="LTU181" s="1305"/>
      <c r="LTV181" s="1305"/>
      <c r="LTW181" s="1305"/>
      <c r="LTX181" s="1305"/>
      <c r="LTY181" s="1305"/>
      <c r="LTZ181" s="1305"/>
      <c r="LUA181" s="1305"/>
      <c r="LUB181" s="1305"/>
      <c r="LUC181" s="1305"/>
      <c r="LUD181" s="1305"/>
      <c r="LUE181" s="1305"/>
      <c r="LUF181" s="1305"/>
      <c r="LUG181" s="1305"/>
      <c r="LUH181" s="1305"/>
      <c r="LUI181" s="1305"/>
      <c r="LUJ181" s="1305"/>
      <c r="LUK181" s="1305"/>
      <c r="LUL181" s="1305"/>
      <c r="LUM181" s="1305"/>
      <c r="LUN181" s="1305"/>
      <c r="LUO181" s="1305"/>
      <c r="LUP181" s="1305"/>
      <c r="LUQ181" s="1305"/>
      <c r="LUR181" s="1305"/>
      <c r="LUS181" s="1305"/>
      <c r="LUT181" s="1305"/>
      <c r="LUU181" s="1305"/>
      <c r="LUV181" s="1305"/>
      <c r="LUW181" s="1305"/>
      <c r="LUX181" s="1305"/>
      <c r="LUY181" s="1305"/>
      <c r="LUZ181" s="1305"/>
      <c r="LVA181" s="1305"/>
      <c r="LVB181" s="1305"/>
      <c r="LVC181" s="1305"/>
      <c r="LVD181" s="1305"/>
      <c r="LVE181" s="1305"/>
      <c r="LVF181" s="1305"/>
      <c r="LVG181" s="1305"/>
      <c r="LVH181" s="1305"/>
      <c r="LVI181" s="1305"/>
      <c r="LVJ181" s="1305"/>
      <c r="LVK181" s="1305"/>
      <c r="LVL181" s="1305"/>
      <c r="LVM181" s="1305"/>
      <c r="LVN181" s="1305"/>
      <c r="LVO181" s="1305"/>
      <c r="LVP181" s="1305"/>
      <c r="LVQ181" s="1305"/>
      <c r="LVR181" s="1305"/>
      <c r="LVT181" s="1305"/>
      <c r="LVU181" s="1305"/>
      <c r="LVV181" s="1305"/>
      <c r="LVW181" s="1305"/>
      <c r="LVX181" s="1305"/>
      <c r="LVY181" s="1305"/>
      <c r="LVZ181" s="1305"/>
      <c r="LWA181" s="1305"/>
      <c r="LWB181" s="1305"/>
      <c r="LWC181" s="1305"/>
      <c r="LWD181" s="1305"/>
      <c r="LWE181" s="1305"/>
      <c r="LWF181" s="1305"/>
      <c r="LWG181" s="1305"/>
      <c r="LWH181" s="1305"/>
      <c r="LWI181" s="1305"/>
      <c r="LWJ181" s="1305"/>
      <c r="LWK181" s="1305"/>
      <c r="LWL181" s="1305"/>
      <c r="LWM181" s="1305"/>
      <c r="LWN181" s="1305"/>
      <c r="LWO181" s="1305"/>
      <c r="LWP181" s="1305"/>
      <c r="LWQ181" s="1305"/>
      <c r="LWR181" s="1305"/>
      <c r="LWS181" s="1305"/>
      <c r="LWT181" s="1305"/>
      <c r="LWU181" s="1305"/>
      <c r="LWV181" s="1305"/>
      <c r="LWW181" s="1305"/>
      <c r="LWX181" s="1305"/>
      <c r="LWY181" s="1305"/>
      <c r="LWZ181" s="1305"/>
      <c r="LXA181" s="1305"/>
      <c r="LXB181" s="1305"/>
      <c r="LXC181" s="1305"/>
      <c r="LXD181" s="1305"/>
      <c r="LXE181" s="1305"/>
      <c r="LXF181" s="1305"/>
      <c r="LXG181" s="1305"/>
      <c r="LXH181" s="1305"/>
      <c r="LXI181" s="1305"/>
      <c r="LXJ181" s="1305"/>
      <c r="LXK181" s="1305"/>
      <c r="LXL181" s="1305"/>
      <c r="LXM181" s="1305"/>
      <c r="LXN181" s="1305"/>
      <c r="LXO181" s="1305"/>
      <c r="LXP181" s="1305"/>
      <c r="LXQ181" s="1305"/>
      <c r="LXR181" s="1305"/>
      <c r="LXS181" s="1305"/>
      <c r="LXT181" s="1305"/>
      <c r="LXU181" s="1305"/>
      <c r="LXV181" s="1305"/>
      <c r="LXW181" s="1305"/>
      <c r="LXX181" s="1305"/>
      <c r="LXY181" s="1305"/>
      <c r="LXZ181" s="1305"/>
      <c r="LYA181" s="1305"/>
      <c r="LYB181" s="1305"/>
      <c r="LYC181" s="1305"/>
      <c r="LYD181" s="1305"/>
      <c r="LYE181" s="1305"/>
      <c r="LYF181" s="1305"/>
      <c r="LYG181" s="1305"/>
      <c r="LYH181" s="1305"/>
      <c r="LYI181" s="1305"/>
      <c r="LYJ181" s="1305"/>
      <c r="LYK181" s="1305"/>
      <c r="LYL181" s="1305"/>
      <c r="LYM181" s="1305"/>
      <c r="LYN181" s="1305"/>
      <c r="LYO181" s="1305"/>
      <c r="LYP181" s="1305"/>
      <c r="LYQ181" s="1305"/>
      <c r="LYR181" s="1305"/>
      <c r="LYS181" s="1305"/>
      <c r="LYT181" s="1305"/>
      <c r="LYU181" s="1305"/>
      <c r="LYV181" s="1305"/>
      <c r="LYW181" s="1305"/>
      <c r="LYX181" s="1305"/>
      <c r="LYY181" s="1305"/>
      <c r="LYZ181" s="1305"/>
      <c r="LZA181" s="1305"/>
      <c r="LZB181" s="1305"/>
      <c r="LZC181" s="1305"/>
      <c r="LZD181" s="1305"/>
      <c r="LZE181" s="1305"/>
      <c r="LZF181" s="1305"/>
      <c r="LZG181" s="1305"/>
      <c r="LZH181" s="1305"/>
      <c r="LZI181" s="1305"/>
      <c r="LZJ181" s="1305"/>
      <c r="LZK181" s="1305"/>
      <c r="LZL181" s="1305"/>
      <c r="LZM181" s="1305"/>
      <c r="LZN181" s="1305"/>
      <c r="LZO181" s="1305"/>
      <c r="LZP181" s="1305"/>
      <c r="LZQ181" s="1305"/>
      <c r="LZR181" s="1305"/>
      <c r="LZS181" s="1305"/>
      <c r="LZT181" s="1305"/>
      <c r="LZU181" s="1305"/>
      <c r="LZV181" s="1305"/>
      <c r="LZW181" s="1305"/>
      <c r="LZX181" s="1305"/>
      <c r="LZY181" s="1305"/>
      <c r="LZZ181" s="1305"/>
      <c r="MAA181" s="1305"/>
      <c r="MAB181" s="1305"/>
      <c r="MAC181" s="1305"/>
      <c r="MAD181" s="1305"/>
      <c r="MAE181" s="1305"/>
      <c r="MAF181" s="1305"/>
      <c r="MAG181" s="1305"/>
      <c r="MAH181" s="1305"/>
      <c r="MAI181" s="1305"/>
      <c r="MAJ181" s="1305"/>
      <c r="MAK181" s="1305"/>
      <c r="MAL181" s="1305"/>
      <c r="MAM181" s="1305"/>
      <c r="MAN181" s="1305"/>
      <c r="MAO181" s="1305"/>
      <c r="MAP181" s="1305"/>
      <c r="MAQ181" s="1305"/>
      <c r="MAR181" s="1305"/>
      <c r="MAS181" s="1305"/>
      <c r="MAT181" s="1305"/>
      <c r="MAU181" s="1305"/>
      <c r="MAV181" s="1305"/>
      <c r="MAW181" s="1305"/>
      <c r="MAX181" s="1305"/>
      <c r="MAY181" s="1305"/>
      <c r="MAZ181" s="1305"/>
      <c r="MBA181" s="1305"/>
      <c r="MBB181" s="1305"/>
      <c r="MBC181" s="1305"/>
      <c r="MBD181" s="1305"/>
      <c r="MBE181" s="1305"/>
      <c r="MBF181" s="1305"/>
      <c r="MBG181" s="1305"/>
      <c r="MBH181" s="1305"/>
      <c r="MBI181" s="1305"/>
      <c r="MBJ181" s="1305"/>
      <c r="MBK181" s="1305"/>
      <c r="MBL181" s="1305"/>
      <c r="MBM181" s="1305"/>
      <c r="MBN181" s="1305"/>
      <c r="MBO181" s="1305"/>
      <c r="MBP181" s="1305"/>
      <c r="MBQ181" s="1305"/>
      <c r="MBR181" s="1305"/>
      <c r="MBS181" s="1305"/>
      <c r="MBT181" s="1305"/>
      <c r="MBU181" s="1305"/>
      <c r="MBV181" s="1305"/>
      <c r="MBW181" s="1305"/>
      <c r="MBX181" s="1305"/>
      <c r="MBY181" s="1305"/>
      <c r="MBZ181" s="1305"/>
      <c r="MCA181" s="1305"/>
      <c r="MCB181" s="1305"/>
      <c r="MCC181" s="1305"/>
      <c r="MCD181" s="1305"/>
      <c r="MCE181" s="1305"/>
      <c r="MCF181" s="1305"/>
      <c r="MCG181" s="1305"/>
      <c r="MCH181" s="1305"/>
      <c r="MCI181" s="1305"/>
      <c r="MCJ181" s="1305"/>
      <c r="MCK181" s="1305"/>
      <c r="MCL181" s="1305"/>
      <c r="MCM181" s="1305"/>
      <c r="MCN181" s="1305"/>
      <c r="MCO181" s="1305"/>
      <c r="MCP181" s="1305"/>
      <c r="MCQ181" s="1305"/>
      <c r="MCR181" s="1305"/>
      <c r="MCS181" s="1305"/>
      <c r="MCT181" s="1305"/>
      <c r="MCU181" s="1305"/>
      <c r="MCV181" s="1305"/>
      <c r="MCW181" s="1305"/>
      <c r="MCX181" s="1305"/>
      <c r="MCY181" s="1305"/>
      <c r="MCZ181" s="1305"/>
      <c r="MDA181" s="1305"/>
      <c r="MDB181" s="1305"/>
      <c r="MDC181" s="1305"/>
      <c r="MDD181" s="1305"/>
      <c r="MDE181" s="1305"/>
      <c r="MDF181" s="1305"/>
      <c r="MDG181" s="1305"/>
      <c r="MDH181" s="1305"/>
      <c r="MDI181" s="1305"/>
      <c r="MDJ181" s="1305"/>
      <c r="MDK181" s="1305"/>
      <c r="MDL181" s="1305"/>
      <c r="MDM181" s="1305"/>
      <c r="MDN181" s="1305"/>
      <c r="MDO181" s="1305"/>
      <c r="MDP181" s="1305"/>
      <c r="MDQ181" s="1305"/>
      <c r="MDR181" s="1305"/>
      <c r="MDS181" s="1305"/>
      <c r="MDT181" s="1305"/>
      <c r="MDU181" s="1305"/>
      <c r="MDV181" s="1305"/>
      <c r="MDW181" s="1305"/>
      <c r="MDX181" s="1305"/>
      <c r="MDY181" s="1305"/>
      <c r="MDZ181" s="1305"/>
      <c r="MEA181" s="1305"/>
      <c r="MEB181" s="1305"/>
      <c r="MEC181" s="1305"/>
      <c r="MED181" s="1305"/>
      <c r="MEE181" s="1305"/>
      <c r="MEF181" s="1305"/>
      <c r="MEG181" s="1305"/>
      <c r="MEH181" s="1305"/>
      <c r="MEI181" s="1305"/>
      <c r="MEJ181" s="1305"/>
      <c r="MEK181" s="1305"/>
      <c r="MEL181" s="1305"/>
      <c r="MEM181" s="1305"/>
      <c r="MEN181" s="1305"/>
      <c r="MEO181" s="1305"/>
      <c r="MEP181" s="1305"/>
      <c r="MEQ181" s="1305"/>
      <c r="MER181" s="1305"/>
      <c r="MES181" s="1305"/>
      <c r="MET181" s="1305"/>
      <c r="MEU181" s="1305"/>
      <c r="MEV181" s="1305"/>
      <c r="MEW181" s="1305"/>
      <c r="MEX181" s="1305"/>
      <c r="MEY181" s="1305"/>
      <c r="MEZ181" s="1305"/>
      <c r="MFA181" s="1305"/>
      <c r="MFB181" s="1305"/>
      <c r="MFC181" s="1305"/>
      <c r="MFD181" s="1305"/>
      <c r="MFE181" s="1305"/>
      <c r="MFF181" s="1305"/>
      <c r="MFG181" s="1305"/>
      <c r="MFH181" s="1305"/>
      <c r="MFI181" s="1305"/>
      <c r="MFJ181" s="1305"/>
      <c r="MFK181" s="1305"/>
      <c r="MFL181" s="1305"/>
      <c r="MFM181" s="1305"/>
      <c r="MFN181" s="1305"/>
      <c r="MFP181" s="1305"/>
      <c r="MFQ181" s="1305"/>
      <c r="MFR181" s="1305"/>
      <c r="MFS181" s="1305"/>
      <c r="MFT181" s="1305"/>
      <c r="MFU181" s="1305"/>
      <c r="MFV181" s="1305"/>
      <c r="MFW181" s="1305"/>
      <c r="MFX181" s="1305"/>
      <c r="MFY181" s="1305"/>
      <c r="MFZ181" s="1305"/>
      <c r="MGA181" s="1305"/>
      <c r="MGB181" s="1305"/>
      <c r="MGC181" s="1305"/>
      <c r="MGD181" s="1305"/>
      <c r="MGE181" s="1305"/>
      <c r="MGF181" s="1305"/>
      <c r="MGG181" s="1305"/>
      <c r="MGH181" s="1305"/>
      <c r="MGI181" s="1305"/>
      <c r="MGJ181" s="1305"/>
      <c r="MGK181" s="1305"/>
      <c r="MGL181" s="1305"/>
      <c r="MGM181" s="1305"/>
      <c r="MGN181" s="1305"/>
      <c r="MGO181" s="1305"/>
      <c r="MGP181" s="1305"/>
      <c r="MGQ181" s="1305"/>
      <c r="MGR181" s="1305"/>
      <c r="MGS181" s="1305"/>
      <c r="MGT181" s="1305"/>
      <c r="MGU181" s="1305"/>
      <c r="MGV181" s="1305"/>
      <c r="MGW181" s="1305"/>
      <c r="MGX181" s="1305"/>
      <c r="MGY181" s="1305"/>
      <c r="MGZ181" s="1305"/>
      <c r="MHA181" s="1305"/>
      <c r="MHB181" s="1305"/>
      <c r="MHC181" s="1305"/>
      <c r="MHD181" s="1305"/>
      <c r="MHE181" s="1305"/>
      <c r="MHF181" s="1305"/>
      <c r="MHG181" s="1305"/>
      <c r="MHH181" s="1305"/>
      <c r="MHI181" s="1305"/>
      <c r="MHJ181" s="1305"/>
      <c r="MHK181" s="1305"/>
      <c r="MHL181" s="1305"/>
      <c r="MHM181" s="1305"/>
      <c r="MHN181" s="1305"/>
      <c r="MHO181" s="1305"/>
      <c r="MHP181" s="1305"/>
      <c r="MHQ181" s="1305"/>
      <c r="MHR181" s="1305"/>
      <c r="MHS181" s="1305"/>
      <c r="MHT181" s="1305"/>
      <c r="MHU181" s="1305"/>
      <c r="MHV181" s="1305"/>
      <c r="MHW181" s="1305"/>
      <c r="MHX181" s="1305"/>
      <c r="MHY181" s="1305"/>
      <c r="MHZ181" s="1305"/>
      <c r="MIA181" s="1305"/>
      <c r="MIB181" s="1305"/>
      <c r="MIC181" s="1305"/>
      <c r="MID181" s="1305"/>
      <c r="MIE181" s="1305"/>
      <c r="MIF181" s="1305"/>
      <c r="MIG181" s="1305"/>
      <c r="MIH181" s="1305"/>
      <c r="MII181" s="1305"/>
      <c r="MIJ181" s="1305"/>
      <c r="MIK181" s="1305"/>
      <c r="MIL181" s="1305"/>
      <c r="MIM181" s="1305"/>
      <c r="MIN181" s="1305"/>
      <c r="MIO181" s="1305"/>
      <c r="MIP181" s="1305"/>
      <c r="MIQ181" s="1305"/>
      <c r="MIR181" s="1305"/>
      <c r="MIS181" s="1305"/>
      <c r="MIT181" s="1305"/>
      <c r="MIU181" s="1305"/>
      <c r="MIV181" s="1305"/>
      <c r="MIW181" s="1305"/>
      <c r="MIX181" s="1305"/>
      <c r="MIY181" s="1305"/>
      <c r="MIZ181" s="1305"/>
      <c r="MJA181" s="1305"/>
      <c r="MJB181" s="1305"/>
      <c r="MJC181" s="1305"/>
      <c r="MJD181" s="1305"/>
      <c r="MJE181" s="1305"/>
      <c r="MJF181" s="1305"/>
      <c r="MJG181" s="1305"/>
      <c r="MJH181" s="1305"/>
      <c r="MJI181" s="1305"/>
      <c r="MJJ181" s="1305"/>
      <c r="MJK181" s="1305"/>
      <c r="MJL181" s="1305"/>
      <c r="MJM181" s="1305"/>
      <c r="MJN181" s="1305"/>
      <c r="MJO181" s="1305"/>
      <c r="MJP181" s="1305"/>
      <c r="MJQ181" s="1305"/>
      <c r="MJR181" s="1305"/>
      <c r="MJS181" s="1305"/>
      <c r="MJT181" s="1305"/>
      <c r="MJU181" s="1305"/>
      <c r="MJV181" s="1305"/>
      <c r="MJW181" s="1305"/>
      <c r="MJX181" s="1305"/>
      <c r="MJY181" s="1305"/>
      <c r="MJZ181" s="1305"/>
      <c r="MKA181" s="1305"/>
      <c r="MKB181" s="1305"/>
      <c r="MKC181" s="1305"/>
      <c r="MKD181" s="1305"/>
      <c r="MKE181" s="1305"/>
      <c r="MKF181" s="1305"/>
      <c r="MKG181" s="1305"/>
      <c r="MKH181" s="1305"/>
      <c r="MKI181" s="1305"/>
      <c r="MKJ181" s="1305"/>
      <c r="MKK181" s="1305"/>
      <c r="MKL181" s="1305"/>
      <c r="MKM181" s="1305"/>
      <c r="MKN181" s="1305"/>
      <c r="MKO181" s="1305"/>
      <c r="MKP181" s="1305"/>
      <c r="MKQ181" s="1305"/>
      <c r="MKR181" s="1305"/>
      <c r="MKS181" s="1305"/>
      <c r="MKT181" s="1305"/>
      <c r="MKU181" s="1305"/>
      <c r="MKV181" s="1305"/>
      <c r="MKW181" s="1305"/>
      <c r="MKX181" s="1305"/>
      <c r="MKY181" s="1305"/>
      <c r="MKZ181" s="1305"/>
      <c r="MLA181" s="1305"/>
      <c r="MLB181" s="1305"/>
      <c r="MLC181" s="1305"/>
      <c r="MLD181" s="1305"/>
      <c r="MLE181" s="1305"/>
      <c r="MLF181" s="1305"/>
      <c r="MLG181" s="1305"/>
      <c r="MLH181" s="1305"/>
      <c r="MLI181" s="1305"/>
      <c r="MLJ181" s="1305"/>
      <c r="MLK181" s="1305"/>
      <c r="MLL181" s="1305"/>
      <c r="MLM181" s="1305"/>
      <c r="MLN181" s="1305"/>
      <c r="MLO181" s="1305"/>
      <c r="MLP181" s="1305"/>
      <c r="MLQ181" s="1305"/>
      <c r="MLR181" s="1305"/>
      <c r="MLS181" s="1305"/>
      <c r="MLT181" s="1305"/>
      <c r="MLU181" s="1305"/>
      <c r="MLV181" s="1305"/>
      <c r="MLW181" s="1305"/>
      <c r="MLX181" s="1305"/>
      <c r="MLY181" s="1305"/>
      <c r="MLZ181" s="1305"/>
      <c r="MMA181" s="1305"/>
      <c r="MMB181" s="1305"/>
      <c r="MMC181" s="1305"/>
      <c r="MMD181" s="1305"/>
      <c r="MME181" s="1305"/>
      <c r="MMF181" s="1305"/>
      <c r="MMG181" s="1305"/>
      <c r="MMH181" s="1305"/>
      <c r="MMI181" s="1305"/>
      <c r="MMJ181" s="1305"/>
      <c r="MMK181" s="1305"/>
      <c r="MML181" s="1305"/>
      <c r="MMM181" s="1305"/>
      <c r="MMN181" s="1305"/>
      <c r="MMO181" s="1305"/>
      <c r="MMP181" s="1305"/>
      <c r="MMQ181" s="1305"/>
      <c r="MMR181" s="1305"/>
      <c r="MMS181" s="1305"/>
      <c r="MMT181" s="1305"/>
      <c r="MMU181" s="1305"/>
      <c r="MMV181" s="1305"/>
      <c r="MMW181" s="1305"/>
      <c r="MMX181" s="1305"/>
      <c r="MMY181" s="1305"/>
      <c r="MMZ181" s="1305"/>
      <c r="MNA181" s="1305"/>
      <c r="MNB181" s="1305"/>
      <c r="MNC181" s="1305"/>
      <c r="MND181" s="1305"/>
      <c r="MNE181" s="1305"/>
      <c r="MNF181" s="1305"/>
      <c r="MNG181" s="1305"/>
      <c r="MNH181" s="1305"/>
      <c r="MNI181" s="1305"/>
      <c r="MNJ181" s="1305"/>
      <c r="MNK181" s="1305"/>
      <c r="MNL181" s="1305"/>
      <c r="MNM181" s="1305"/>
      <c r="MNN181" s="1305"/>
      <c r="MNO181" s="1305"/>
      <c r="MNP181" s="1305"/>
      <c r="MNQ181" s="1305"/>
      <c r="MNR181" s="1305"/>
      <c r="MNS181" s="1305"/>
      <c r="MNT181" s="1305"/>
      <c r="MNU181" s="1305"/>
      <c r="MNV181" s="1305"/>
      <c r="MNW181" s="1305"/>
      <c r="MNX181" s="1305"/>
      <c r="MNY181" s="1305"/>
      <c r="MNZ181" s="1305"/>
      <c r="MOA181" s="1305"/>
      <c r="MOB181" s="1305"/>
      <c r="MOC181" s="1305"/>
      <c r="MOD181" s="1305"/>
      <c r="MOE181" s="1305"/>
      <c r="MOF181" s="1305"/>
      <c r="MOG181" s="1305"/>
      <c r="MOH181" s="1305"/>
      <c r="MOI181" s="1305"/>
      <c r="MOJ181" s="1305"/>
      <c r="MOK181" s="1305"/>
      <c r="MOL181" s="1305"/>
      <c r="MOM181" s="1305"/>
      <c r="MON181" s="1305"/>
      <c r="MOO181" s="1305"/>
      <c r="MOP181" s="1305"/>
      <c r="MOQ181" s="1305"/>
      <c r="MOR181" s="1305"/>
      <c r="MOS181" s="1305"/>
      <c r="MOT181" s="1305"/>
      <c r="MOU181" s="1305"/>
      <c r="MOV181" s="1305"/>
      <c r="MOW181" s="1305"/>
      <c r="MOX181" s="1305"/>
      <c r="MOY181" s="1305"/>
      <c r="MOZ181" s="1305"/>
      <c r="MPA181" s="1305"/>
      <c r="MPB181" s="1305"/>
      <c r="MPC181" s="1305"/>
      <c r="MPD181" s="1305"/>
      <c r="MPE181" s="1305"/>
      <c r="MPF181" s="1305"/>
      <c r="MPG181" s="1305"/>
      <c r="MPH181" s="1305"/>
      <c r="MPI181" s="1305"/>
      <c r="MPJ181" s="1305"/>
      <c r="MPL181" s="1305"/>
      <c r="MPM181" s="1305"/>
      <c r="MPN181" s="1305"/>
      <c r="MPO181" s="1305"/>
      <c r="MPP181" s="1305"/>
      <c r="MPQ181" s="1305"/>
      <c r="MPR181" s="1305"/>
      <c r="MPS181" s="1305"/>
      <c r="MPT181" s="1305"/>
      <c r="MPU181" s="1305"/>
      <c r="MPV181" s="1305"/>
      <c r="MPW181" s="1305"/>
      <c r="MPX181" s="1305"/>
      <c r="MPY181" s="1305"/>
      <c r="MPZ181" s="1305"/>
      <c r="MQA181" s="1305"/>
      <c r="MQB181" s="1305"/>
      <c r="MQC181" s="1305"/>
      <c r="MQD181" s="1305"/>
      <c r="MQE181" s="1305"/>
      <c r="MQF181" s="1305"/>
      <c r="MQG181" s="1305"/>
      <c r="MQH181" s="1305"/>
      <c r="MQI181" s="1305"/>
      <c r="MQJ181" s="1305"/>
      <c r="MQK181" s="1305"/>
      <c r="MQL181" s="1305"/>
      <c r="MQM181" s="1305"/>
      <c r="MQN181" s="1305"/>
      <c r="MQO181" s="1305"/>
      <c r="MQP181" s="1305"/>
      <c r="MQQ181" s="1305"/>
      <c r="MQR181" s="1305"/>
      <c r="MQS181" s="1305"/>
      <c r="MQT181" s="1305"/>
      <c r="MQU181" s="1305"/>
      <c r="MQV181" s="1305"/>
      <c r="MQW181" s="1305"/>
      <c r="MQX181" s="1305"/>
      <c r="MQY181" s="1305"/>
      <c r="MQZ181" s="1305"/>
      <c r="MRA181" s="1305"/>
      <c r="MRB181" s="1305"/>
      <c r="MRC181" s="1305"/>
      <c r="MRD181" s="1305"/>
      <c r="MRE181" s="1305"/>
      <c r="MRF181" s="1305"/>
      <c r="MRG181" s="1305"/>
      <c r="MRH181" s="1305"/>
      <c r="MRI181" s="1305"/>
      <c r="MRJ181" s="1305"/>
      <c r="MRK181" s="1305"/>
      <c r="MRL181" s="1305"/>
      <c r="MRM181" s="1305"/>
      <c r="MRN181" s="1305"/>
      <c r="MRO181" s="1305"/>
      <c r="MRP181" s="1305"/>
      <c r="MRQ181" s="1305"/>
      <c r="MRR181" s="1305"/>
      <c r="MRS181" s="1305"/>
      <c r="MRT181" s="1305"/>
      <c r="MRU181" s="1305"/>
      <c r="MRV181" s="1305"/>
      <c r="MRW181" s="1305"/>
      <c r="MRX181" s="1305"/>
      <c r="MRY181" s="1305"/>
      <c r="MRZ181" s="1305"/>
      <c r="MSA181" s="1305"/>
      <c r="MSB181" s="1305"/>
      <c r="MSC181" s="1305"/>
      <c r="MSD181" s="1305"/>
      <c r="MSE181" s="1305"/>
      <c r="MSF181" s="1305"/>
      <c r="MSG181" s="1305"/>
      <c r="MSH181" s="1305"/>
      <c r="MSI181" s="1305"/>
      <c r="MSJ181" s="1305"/>
      <c r="MSK181" s="1305"/>
      <c r="MSL181" s="1305"/>
      <c r="MSM181" s="1305"/>
      <c r="MSN181" s="1305"/>
      <c r="MSO181" s="1305"/>
      <c r="MSP181" s="1305"/>
      <c r="MSQ181" s="1305"/>
      <c r="MSR181" s="1305"/>
      <c r="MSS181" s="1305"/>
      <c r="MST181" s="1305"/>
      <c r="MSU181" s="1305"/>
      <c r="MSV181" s="1305"/>
      <c r="MSW181" s="1305"/>
      <c r="MSX181" s="1305"/>
      <c r="MSY181" s="1305"/>
      <c r="MSZ181" s="1305"/>
      <c r="MTA181" s="1305"/>
      <c r="MTB181" s="1305"/>
      <c r="MTC181" s="1305"/>
      <c r="MTD181" s="1305"/>
      <c r="MTE181" s="1305"/>
      <c r="MTF181" s="1305"/>
      <c r="MTG181" s="1305"/>
      <c r="MTH181" s="1305"/>
      <c r="MTI181" s="1305"/>
      <c r="MTJ181" s="1305"/>
      <c r="MTK181" s="1305"/>
      <c r="MTL181" s="1305"/>
      <c r="MTM181" s="1305"/>
      <c r="MTN181" s="1305"/>
      <c r="MTO181" s="1305"/>
      <c r="MTP181" s="1305"/>
      <c r="MTQ181" s="1305"/>
      <c r="MTR181" s="1305"/>
      <c r="MTS181" s="1305"/>
      <c r="MTT181" s="1305"/>
      <c r="MTU181" s="1305"/>
      <c r="MTV181" s="1305"/>
      <c r="MTW181" s="1305"/>
      <c r="MTX181" s="1305"/>
      <c r="MTY181" s="1305"/>
      <c r="MTZ181" s="1305"/>
      <c r="MUA181" s="1305"/>
      <c r="MUB181" s="1305"/>
      <c r="MUC181" s="1305"/>
      <c r="MUD181" s="1305"/>
      <c r="MUE181" s="1305"/>
      <c r="MUF181" s="1305"/>
      <c r="MUG181" s="1305"/>
      <c r="MUH181" s="1305"/>
      <c r="MUI181" s="1305"/>
      <c r="MUJ181" s="1305"/>
      <c r="MUK181" s="1305"/>
      <c r="MUL181" s="1305"/>
      <c r="MUM181" s="1305"/>
      <c r="MUN181" s="1305"/>
      <c r="MUO181" s="1305"/>
      <c r="MUP181" s="1305"/>
      <c r="MUQ181" s="1305"/>
      <c r="MUR181" s="1305"/>
      <c r="MUS181" s="1305"/>
      <c r="MUT181" s="1305"/>
      <c r="MUU181" s="1305"/>
      <c r="MUV181" s="1305"/>
      <c r="MUW181" s="1305"/>
      <c r="MUX181" s="1305"/>
      <c r="MUY181" s="1305"/>
      <c r="MUZ181" s="1305"/>
      <c r="MVA181" s="1305"/>
      <c r="MVB181" s="1305"/>
      <c r="MVC181" s="1305"/>
      <c r="MVD181" s="1305"/>
      <c r="MVE181" s="1305"/>
      <c r="MVF181" s="1305"/>
      <c r="MVG181" s="1305"/>
      <c r="MVH181" s="1305"/>
      <c r="MVI181" s="1305"/>
      <c r="MVJ181" s="1305"/>
      <c r="MVK181" s="1305"/>
      <c r="MVL181" s="1305"/>
      <c r="MVM181" s="1305"/>
      <c r="MVN181" s="1305"/>
      <c r="MVO181" s="1305"/>
      <c r="MVP181" s="1305"/>
      <c r="MVQ181" s="1305"/>
      <c r="MVR181" s="1305"/>
      <c r="MVS181" s="1305"/>
      <c r="MVT181" s="1305"/>
      <c r="MVU181" s="1305"/>
      <c r="MVV181" s="1305"/>
      <c r="MVW181" s="1305"/>
      <c r="MVX181" s="1305"/>
      <c r="MVY181" s="1305"/>
      <c r="MVZ181" s="1305"/>
      <c r="MWA181" s="1305"/>
      <c r="MWB181" s="1305"/>
      <c r="MWC181" s="1305"/>
      <c r="MWD181" s="1305"/>
      <c r="MWE181" s="1305"/>
      <c r="MWF181" s="1305"/>
      <c r="MWG181" s="1305"/>
      <c r="MWH181" s="1305"/>
      <c r="MWI181" s="1305"/>
      <c r="MWJ181" s="1305"/>
      <c r="MWK181" s="1305"/>
      <c r="MWL181" s="1305"/>
      <c r="MWM181" s="1305"/>
      <c r="MWN181" s="1305"/>
      <c r="MWO181" s="1305"/>
      <c r="MWP181" s="1305"/>
      <c r="MWQ181" s="1305"/>
      <c r="MWR181" s="1305"/>
      <c r="MWS181" s="1305"/>
      <c r="MWT181" s="1305"/>
      <c r="MWU181" s="1305"/>
      <c r="MWV181" s="1305"/>
      <c r="MWW181" s="1305"/>
      <c r="MWX181" s="1305"/>
      <c r="MWY181" s="1305"/>
      <c r="MWZ181" s="1305"/>
      <c r="MXA181" s="1305"/>
      <c r="MXB181" s="1305"/>
      <c r="MXC181" s="1305"/>
      <c r="MXD181" s="1305"/>
      <c r="MXE181" s="1305"/>
      <c r="MXF181" s="1305"/>
      <c r="MXG181" s="1305"/>
      <c r="MXH181" s="1305"/>
      <c r="MXI181" s="1305"/>
      <c r="MXJ181" s="1305"/>
      <c r="MXK181" s="1305"/>
      <c r="MXL181" s="1305"/>
      <c r="MXM181" s="1305"/>
      <c r="MXN181" s="1305"/>
      <c r="MXO181" s="1305"/>
      <c r="MXP181" s="1305"/>
      <c r="MXQ181" s="1305"/>
      <c r="MXR181" s="1305"/>
      <c r="MXS181" s="1305"/>
      <c r="MXT181" s="1305"/>
      <c r="MXU181" s="1305"/>
      <c r="MXV181" s="1305"/>
      <c r="MXW181" s="1305"/>
      <c r="MXX181" s="1305"/>
      <c r="MXY181" s="1305"/>
      <c r="MXZ181" s="1305"/>
      <c r="MYA181" s="1305"/>
      <c r="MYB181" s="1305"/>
      <c r="MYC181" s="1305"/>
      <c r="MYD181" s="1305"/>
      <c r="MYE181" s="1305"/>
      <c r="MYF181" s="1305"/>
      <c r="MYG181" s="1305"/>
      <c r="MYH181" s="1305"/>
      <c r="MYI181" s="1305"/>
      <c r="MYJ181" s="1305"/>
      <c r="MYK181" s="1305"/>
      <c r="MYL181" s="1305"/>
      <c r="MYM181" s="1305"/>
      <c r="MYN181" s="1305"/>
      <c r="MYO181" s="1305"/>
      <c r="MYP181" s="1305"/>
      <c r="MYQ181" s="1305"/>
      <c r="MYR181" s="1305"/>
      <c r="MYS181" s="1305"/>
      <c r="MYT181" s="1305"/>
      <c r="MYU181" s="1305"/>
      <c r="MYV181" s="1305"/>
      <c r="MYW181" s="1305"/>
      <c r="MYX181" s="1305"/>
      <c r="MYY181" s="1305"/>
      <c r="MYZ181" s="1305"/>
      <c r="MZA181" s="1305"/>
      <c r="MZB181" s="1305"/>
      <c r="MZC181" s="1305"/>
      <c r="MZD181" s="1305"/>
      <c r="MZE181" s="1305"/>
      <c r="MZF181" s="1305"/>
      <c r="MZH181" s="1305"/>
      <c r="MZI181" s="1305"/>
      <c r="MZJ181" s="1305"/>
      <c r="MZK181" s="1305"/>
      <c r="MZL181" s="1305"/>
      <c r="MZM181" s="1305"/>
      <c r="MZN181" s="1305"/>
      <c r="MZO181" s="1305"/>
      <c r="MZP181" s="1305"/>
      <c r="MZQ181" s="1305"/>
      <c r="MZR181" s="1305"/>
      <c r="MZS181" s="1305"/>
      <c r="MZT181" s="1305"/>
      <c r="MZU181" s="1305"/>
      <c r="MZV181" s="1305"/>
      <c r="MZW181" s="1305"/>
      <c r="MZX181" s="1305"/>
      <c r="MZY181" s="1305"/>
      <c r="MZZ181" s="1305"/>
      <c r="NAA181" s="1305"/>
      <c r="NAB181" s="1305"/>
      <c r="NAC181" s="1305"/>
      <c r="NAD181" s="1305"/>
      <c r="NAE181" s="1305"/>
      <c r="NAF181" s="1305"/>
      <c r="NAG181" s="1305"/>
      <c r="NAH181" s="1305"/>
      <c r="NAI181" s="1305"/>
      <c r="NAJ181" s="1305"/>
      <c r="NAK181" s="1305"/>
      <c r="NAL181" s="1305"/>
      <c r="NAM181" s="1305"/>
      <c r="NAN181" s="1305"/>
      <c r="NAO181" s="1305"/>
      <c r="NAP181" s="1305"/>
      <c r="NAQ181" s="1305"/>
      <c r="NAR181" s="1305"/>
      <c r="NAS181" s="1305"/>
      <c r="NAT181" s="1305"/>
      <c r="NAU181" s="1305"/>
      <c r="NAV181" s="1305"/>
      <c r="NAW181" s="1305"/>
      <c r="NAX181" s="1305"/>
      <c r="NAY181" s="1305"/>
      <c r="NAZ181" s="1305"/>
      <c r="NBA181" s="1305"/>
      <c r="NBB181" s="1305"/>
      <c r="NBC181" s="1305"/>
      <c r="NBD181" s="1305"/>
      <c r="NBE181" s="1305"/>
      <c r="NBF181" s="1305"/>
      <c r="NBG181" s="1305"/>
      <c r="NBH181" s="1305"/>
      <c r="NBI181" s="1305"/>
      <c r="NBJ181" s="1305"/>
      <c r="NBK181" s="1305"/>
      <c r="NBL181" s="1305"/>
      <c r="NBM181" s="1305"/>
      <c r="NBN181" s="1305"/>
      <c r="NBO181" s="1305"/>
      <c r="NBP181" s="1305"/>
      <c r="NBQ181" s="1305"/>
      <c r="NBR181" s="1305"/>
      <c r="NBS181" s="1305"/>
      <c r="NBT181" s="1305"/>
      <c r="NBU181" s="1305"/>
      <c r="NBV181" s="1305"/>
      <c r="NBW181" s="1305"/>
      <c r="NBX181" s="1305"/>
      <c r="NBY181" s="1305"/>
      <c r="NBZ181" s="1305"/>
      <c r="NCA181" s="1305"/>
      <c r="NCB181" s="1305"/>
      <c r="NCC181" s="1305"/>
      <c r="NCD181" s="1305"/>
      <c r="NCE181" s="1305"/>
      <c r="NCF181" s="1305"/>
      <c r="NCG181" s="1305"/>
      <c r="NCH181" s="1305"/>
      <c r="NCI181" s="1305"/>
      <c r="NCJ181" s="1305"/>
      <c r="NCK181" s="1305"/>
      <c r="NCL181" s="1305"/>
      <c r="NCM181" s="1305"/>
      <c r="NCN181" s="1305"/>
      <c r="NCO181" s="1305"/>
      <c r="NCP181" s="1305"/>
      <c r="NCQ181" s="1305"/>
      <c r="NCR181" s="1305"/>
      <c r="NCS181" s="1305"/>
      <c r="NCT181" s="1305"/>
      <c r="NCU181" s="1305"/>
      <c r="NCV181" s="1305"/>
      <c r="NCW181" s="1305"/>
      <c r="NCX181" s="1305"/>
      <c r="NCY181" s="1305"/>
      <c r="NCZ181" s="1305"/>
      <c r="NDA181" s="1305"/>
      <c r="NDB181" s="1305"/>
      <c r="NDC181" s="1305"/>
      <c r="NDD181" s="1305"/>
      <c r="NDE181" s="1305"/>
      <c r="NDF181" s="1305"/>
      <c r="NDG181" s="1305"/>
      <c r="NDH181" s="1305"/>
      <c r="NDI181" s="1305"/>
      <c r="NDJ181" s="1305"/>
      <c r="NDK181" s="1305"/>
      <c r="NDL181" s="1305"/>
      <c r="NDM181" s="1305"/>
      <c r="NDN181" s="1305"/>
      <c r="NDO181" s="1305"/>
      <c r="NDP181" s="1305"/>
      <c r="NDQ181" s="1305"/>
      <c r="NDR181" s="1305"/>
      <c r="NDS181" s="1305"/>
      <c r="NDT181" s="1305"/>
      <c r="NDU181" s="1305"/>
      <c r="NDV181" s="1305"/>
      <c r="NDW181" s="1305"/>
      <c r="NDX181" s="1305"/>
      <c r="NDY181" s="1305"/>
      <c r="NDZ181" s="1305"/>
      <c r="NEA181" s="1305"/>
      <c r="NEB181" s="1305"/>
      <c r="NEC181" s="1305"/>
      <c r="NED181" s="1305"/>
      <c r="NEE181" s="1305"/>
      <c r="NEF181" s="1305"/>
      <c r="NEG181" s="1305"/>
      <c r="NEH181" s="1305"/>
      <c r="NEI181" s="1305"/>
      <c r="NEJ181" s="1305"/>
      <c r="NEK181" s="1305"/>
      <c r="NEL181" s="1305"/>
      <c r="NEM181" s="1305"/>
      <c r="NEN181" s="1305"/>
      <c r="NEO181" s="1305"/>
      <c r="NEP181" s="1305"/>
      <c r="NEQ181" s="1305"/>
      <c r="NER181" s="1305"/>
      <c r="NES181" s="1305"/>
      <c r="NET181" s="1305"/>
      <c r="NEU181" s="1305"/>
      <c r="NEV181" s="1305"/>
      <c r="NEW181" s="1305"/>
      <c r="NEX181" s="1305"/>
      <c r="NEY181" s="1305"/>
      <c r="NEZ181" s="1305"/>
      <c r="NFA181" s="1305"/>
      <c r="NFB181" s="1305"/>
      <c r="NFC181" s="1305"/>
      <c r="NFD181" s="1305"/>
      <c r="NFE181" s="1305"/>
      <c r="NFF181" s="1305"/>
      <c r="NFG181" s="1305"/>
      <c r="NFH181" s="1305"/>
      <c r="NFI181" s="1305"/>
      <c r="NFJ181" s="1305"/>
      <c r="NFK181" s="1305"/>
      <c r="NFL181" s="1305"/>
      <c r="NFM181" s="1305"/>
      <c r="NFN181" s="1305"/>
      <c r="NFO181" s="1305"/>
      <c r="NFP181" s="1305"/>
      <c r="NFQ181" s="1305"/>
      <c r="NFR181" s="1305"/>
      <c r="NFS181" s="1305"/>
      <c r="NFT181" s="1305"/>
      <c r="NFU181" s="1305"/>
      <c r="NFV181" s="1305"/>
      <c r="NFW181" s="1305"/>
      <c r="NFX181" s="1305"/>
      <c r="NFY181" s="1305"/>
      <c r="NFZ181" s="1305"/>
      <c r="NGA181" s="1305"/>
      <c r="NGB181" s="1305"/>
      <c r="NGC181" s="1305"/>
      <c r="NGD181" s="1305"/>
      <c r="NGE181" s="1305"/>
      <c r="NGF181" s="1305"/>
      <c r="NGG181" s="1305"/>
      <c r="NGH181" s="1305"/>
      <c r="NGI181" s="1305"/>
      <c r="NGJ181" s="1305"/>
      <c r="NGK181" s="1305"/>
      <c r="NGL181" s="1305"/>
      <c r="NGM181" s="1305"/>
      <c r="NGN181" s="1305"/>
      <c r="NGO181" s="1305"/>
      <c r="NGP181" s="1305"/>
      <c r="NGQ181" s="1305"/>
      <c r="NGR181" s="1305"/>
      <c r="NGS181" s="1305"/>
      <c r="NGT181" s="1305"/>
      <c r="NGU181" s="1305"/>
      <c r="NGV181" s="1305"/>
      <c r="NGW181" s="1305"/>
      <c r="NGX181" s="1305"/>
      <c r="NGY181" s="1305"/>
      <c r="NGZ181" s="1305"/>
      <c r="NHA181" s="1305"/>
      <c r="NHB181" s="1305"/>
      <c r="NHC181" s="1305"/>
      <c r="NHD181" s="1305"/>
      <c r="NHE181" s="1305"/>
      <c r="NHF181" s="1305"/>
      <c r="NHG181" s="1305"/>
      <c r="NHH181" s="1305"/>
      <c r="NHI181" s="1305"/>
      <c r="NHJ181" s="1305"/>
      <c r="NHK181" s="1305"/>
      <c r="NHL181" s="1305"/>
      <c r="NHM181" s="1305"/>
      <c r="NHN181" s="1305"/>
      <c r="NHO181" s="1305"/>
      <c r="NHP181" s="1305"/>
      <c r="NHQ181" s="1305"/>
      <c r="NHR181" s="1305"/>
      <c r="NHS181" s="1305"/>
      <c r="NHT181" s="1305"/>
      <c r="NHU181" s="1305"/>
      <c r="NHV181" s="1305"/>
      <c r="NHW181" s="1305"/>
      <c r="NHX181" s="1305"/>
      <c r="NHY181" s="1305"/>
      <c r="NHZ181" s="1305"/>
      <c r="NIA181" s="1305"/>
      <c r="NIB181" s="1305"/>
      <c r="NIC181" s="1305"/>
      <c r="NID181" s="1305"/>
      <c r="NIE181" s="1305"/>
      <c r="NIF181" s="1305"/>
      <c r="NIG181" s="1305"/>
      <c r="NIH181" s="1305"/>
      <c r="NII181" s="1305"/>
      <c r="NIJ181" s="1305"/>
      <c r="NIK181" s="1305"/>
      <c r="NIL181" s="1305"/>
      <c r="NIM181" s="1305"/>
      <c r="NIN181" s="1305"/>
      <c r="NIO181" s="1305"/>
      <c r="NIP181" s="1305"/>
      <c r="NIQ181" s="1305"/>
      <c r="NIR181" s="1305"/>
      <c r="NIS181" s="1305"/>
      <c r="NIT181" s="1305"/>
      <c r="NIU181" s="1305"/>
      <c r="NIV181" s="1305"/>
      <c r="NIW181" s="1305"/>
      <c r="NIX181" s="1305"/>
      <c r="NIY181" s="1305"/>
      <c r="NIZ181" s="1305"/>
      <c r="NJA181" s="1305"/>
      <c r="NJB181" s="1305"/>
      <c r="NJD181" s="1305"/>
      <c r="NJE181" s="1305"/>
      <c r="NJF181" s="1305"/>
      <c r="NJG181" s="1305"/>
      <c r="NJH181" s="1305"/>
      <c r="NJI181" s="1305"/>
      <c r="NJJ181" s="1305"/>
      <c r="NJK181" s="1305"/>
      <c r="NJL181" s="1305"/>
      <c r="NJM181" s="1305"/>
      <c r="NJN181" s="1305"/>
      <c r="NJO181" s="1305"/>
      <c r="NJP181" s="1305"/>
      <c r="NJQ181" s="1305"/>
      <c r="NJR181" s="1305"/>
      <c r="NJS181" s="1305"/>
      <c r="NJT181" s="1305"/>
      <c r="NJU181" s="1305"/>
      <c r="NJV181" s="1305"/>
      <c r="NJW181" s="1305"/>
      <c r="NJX181" s="1305"/>
      <c r="NJY181" s="1305"/>
      <c r="NJZ181" s="1305"/>
      <c r="NKA181" s="1305"/>
      <c r="NKB181" s="1305"/>
      <c r="NKC181" s="1305"/>
      <c r="NKD181" s="1305"/>
      <c r="NKE181" s="1305"/>
      <c r="NKF181" s="1305"/>
      <c r="NKG181" s="1305"/>
      <c r="NKH181" s="1305"/>
      <c r="NKI181" s="1305"/>
      <c r="NKJ181" s="1305"/>
      <c r="NKK181" s="1305"/>
      <c r="NKL181" s="1305"/>
      <c r="NKM181" s="1305"/>
      <c r="NKN181" s="1305"/>
      <c r="NKO181" s="1305"/>
      <c r="NKP181" s="1305"/>
      <c r="NKQ181" s="1305"/>
      <c r="NKR181" s="1305"/>
      <c r="NKS181" s="1305"/>
      <c r="NKT181" s="1305"/>
      <c r="NKU181" s="1305"/>
      <c r="NKV181" s="1305"/>
      <c r="NKW181" s="1305"/>
      <c r="NKX181" s="1305"/>
      <c r="NKY181" s="1305"/>
      <c r="NKZ181" s="1305"/>
      <c r="NLA181" s="1305"/>
      <c r="NLB181" s="1305"/>
      <c r="NLC181" s="1305"/>
      <c r="NLD181" s="1305"/>
      <c r="NLE181" s="1305"/>
      <c r="NLF181" s="1305"/>
      <c r="NLG181" s="1305"/>
      <c r="NLH181" s="1305"/>
      <c r="NLI181" s="1305"/>
      <c r="NLJ181" s="1305"/>
      <c r="NLK181" s="1305"/>
      <c r="NLL181" s="1305"/>
      <c r="NLM181" s="1305"/>
      <c r="NLN181" s="1305"/>
      <c r="NLO181" s="1305"/>
      <c r="NLP181" s="1305"/>
      <c r="NLQ181" s="1305"/>
      <c r="NLR181" s="1305"/>
      <c r="NLS181" s="1305"/>
      <c r="NLT181" s="1305"/>
      <c r="NLU181" s="1305"/>
      <c r="NLV181" s="1305"/>
      <c r="NLW181" s="1305"/>
      <c r="NLX181" s="1305"/>
      <c r="NLY181" s="1305"/>
      <c r="NLZ181" s="1305"/>
      <c r="NMA181" s="1305"/>
      <c r="NMB181" s="1305"/>
      <c r="NMC181" s="1305"/>
      <c r="NMD181" s="1305"/>
      <c r="NME181" s="1305"/>
      <c r="NMF181" s="1305"/>
      <c r="NMG181" s="1305"/>
      <c r="NMH181" s="1305"/>
      <c r="NMI181" s="1305"/>
      <c r="NMJ181" s="1305"/>
      <c r="NMK181" s="1305"/>
      <c r="NML181" s="1305"/>
      <c r="NMM181" s="1305"/>
      <c r="NMN181" s="1305"/>
      <c r="NMO181" s="1305"/>
      <c r="NMP181" s="1305"/>
      <c r="NMQ181" s="1305"/>
      <c r="NMR181" s="1305"/>
      <c r="NMS181" s="1305"/>
      <c r="NMT181" s="1305"/>
      <c r="NMU181" s="1305"/>
      <c r="NMV181" s="1305"/>
      <c r="NMW181" s="1305"/>
      <c r="NMX181" s="1305"/>
      <c r="NMY181" s="1305"/>
      <c r="NMZ181" s="1305"/>
      <c r="NNA181" s="1305"/>
      <c r="NNB181" s="1305"/>
      <c r="NNC181" s="1305"/>
      <c r="NND181" s="1305"/>
      <c r="NNE181" s="1305"/>
      <c r="NNF181" s="1305"/>
      <c r="NNG181" s="1305"/>
      <c r="NNH181" s="1305"/>
      <c r="NNI181" s="1305"/>
      <c r="NNJ181" s="1305"/>
      <c r="NNK181" s="1305"/>
      <c r="NNL181" s="1305"/>
      <c r="NNM181" s="1305"/>
      <c r="NNN181" s="1305"/>
      <c r="NNO181" s="1305"/>
      <c r="NNP181" s="1305"/>
      <c r="NNQ181" s="1305"/>
      <c r="NNR181" s="1305"/>
      <c r="NNS181" s="1305"/>
      <c r="NNT181" s="1305"/>
      <c r="NNU181" s="1305"/>
      <c r="NNV181" s="1305"/>
      <c r="NNW181" s="1305"/>
      <c r="NNX181" s="1305"/>
      <c r="NNY181" s="1305"/>
      <c r="NNZ181" s="1305"/>
      <c r="NOA181" s="1305"/>
      <c r="NOB181" s="1305"/>
      <c r="NOC181" s="1305"/>
      <c r="NOD181" s="1305"/>
      <c r="NOE181" s="1305"/>
      <c r="NOF181" s="1305"/>
      <c r="NOG181" s="1305"/>
      <c r="NOH181" s="1305"/>
      <c r="NOI181" s="1305"/>
      <c r="NOJ181" s="1305"/>
      <c r="NOK181" s="1305"/>
      <c r="NOL181" s="1305"/>
      <c r="NOM181" s="1305"/>
      <c r="NON181" s="1305"/>
      <c r="NOO181" s="1305"/>
      <c r="NOP181" s="1305"/>
      <c r="NOQ181" s="1305"/>
      <c r="NOR181" s="1305"/>
      <c r="NOS181" s="1305"/>
      <c r="NOT181" s="1305"/>
      <c r="NOU181" s="1305"/>
      <c r="NOV181" s="1305"/>
      <c r="NOW181" s="1305"/>
      <c r="NOX181" s="1305"/>
      <c r="NOY181" s="1305"/>
      <c r="NOZ181" s="1305"/>
      <c r="NPA181" s="1305"/>
      <c r="NPB181" s="1305"/>
      <c r="NPC181" s="1305"/>
      <c r="NPD181" s="1305"/>
      <c r="NPE181" s="1305"/>
      <c r="NPF181" s="1305"/>
      <c r="NPG181" s="1305"/>
      <c r="NPH181" s="1305"/>
      <c r="NPI181" s="1305"/>
      <c r="NPJ181" s="1305"/>
      <c r="NPK181" s="1305"/>
      <c r="NPL181" s="1305"/>
      <c r="NPM181" s="1305"/>
      <c r="NPN181" s="1305"/>
      <c r="NPO181" s="1305"/>
      <c r="NPP181" s="1305"/>
      <c r="NPQ181" s="1305"/>
      <c r="NPR181" s="1305"/>
      <c r="NPS181" s="1305"/>
      <c r="NPT181" s="1305"/>
      <c r="NPU181" s="1305"/>
      <c r="NPV181" s="1305"/>
      <c r="NPW181" s="1305"/>
      <c r="NPX181" s="1305"/>
      <c r="NPY181" s="1305"/>
      <c r="NPZ181" s="1305"/>
      <c r="NQA181" s="1305"/>
      <c r="NQB181" s="1305"/>
      <c r="NQC181" s="1305"/>
      <c r="NQD181" s="1305"/>
      <c r="NQE181" s="1305"/>
      <c r="NQF181" s="1305"/>
      <c r="NQG181" s="1305"/>
      <c r="NQH181" s="1305"/>
      <c r="NQI181" s="1305"/>
      <c r="NQJ181" s="1305"/>
      <c r="NQK181" s="1305"/>
      <c r="NQL181" s="1305"/>
      <c r="NQM181" s="1305"/>
      <c r="NQN181" s="1305"/>
      <c r="NQO181" s="1305"/>
      <c r="NQP181" s="1305"/>
      <c r="NQQ181" s="1305"/>
      <c r="NQR181" s="1305"/>
      <c r="NQS181" s="1305"/>
      <c r="NQT181" s="1305"/>
      <c r="NQU181" s="1305"/>
      <c r="NQV181" s="1305"/>
      <c r="NQW181" s="1305"/>
      <c r="NQX181" s="1305"/>
      <c r="NQY181" s="1305"/>
      <c r="NQZ181" s="1305"/>
      <c r="NRA181" s="1305"/>
      <c r="NRB181" s="1305"/>
      <c r="NRC181" s="1305"/>
      <c r="NRD181" s="1305"/>
      <c r="NRE181" s="1305"/>
      <c r="NRF181" s="1305"/>
      <c r="NRG181" s="1305"/>
      <c r="NRH181" s="1305"/>
      <c r="NRI181" s="1305"/>
      <c r="NRJ181" s="1305"/>
      <c r="NRK181" s="1305"/>
      <c r="NRL181" s="1305"/>
      <c r="NRM181" s="1305"/>
      <c r="NRN181" s="1305"/>
      <c r="NRO181" s="1305"/>
      <c r="NRP181" s="1305"/>
      <c r="NRQ181" s="1305"/>
      <c r="NRR181" s="1305"/>
      <c r="NRS181" s="1305"/>
      <c r="NRT181" s="1305"/>
      <c r="NRU181" s="1305"/>
      <c r="NRV181" s="1305"/>
      <c r="NRW181" s="1305"/>
      <c r="NRX181" s="1305"/>
      <c r="NRY181" s="1305"/>
      <c r="NRZ181" s="1305"/>
      <c r="NSA181" s="1305"/>
      <c r="NSB181" s="1305"/>
      <c r="NSC181" s="1305"/>
      <c r="NSD181" s="1305"/>
      <c r="NSE181" s="1305"/>
      <c r="NSF181" s="1305"/>
      <c r="NSG181" s="1305"/>
      <c r="NSH181" s="1305"/>
      <c r="NSI181" s="1305"/>
      <c r="NSJ181" s="1305"/>
      <c r="NSK181" s="1305"/>
      <c r="NSL181" s="1305"/>
      <c r="NSM181" s="1305"/>
      <c r="NSN181" s="1305"/>
      <c r="NSO181" s="1305"/>
      <c r="NSP181" s="1305"/>
      <c r="NSQ181" s="1305"/>
      <c r="NSR181" s="1305"/>
      <c r="NSS181" s="1305"/>
      <c r="NST181" s="1305"/>
      <c r="NSU181" s="1305"/>
      <c r="NSV181" s="1305"/>
      <c r="NSW181" s="1305"/>
      <c r="NSX181" s="1305"/>
      <c r="NSZ181" s="1305"/>
      <c r="NTA181" s="1305"/>
      <c r="NTB181" s="1305"/>
      <c r="NTC181" s="1305"/>
      <c r="NTD181" s="1305"/>
      <c r="NTE181" s="1305"/>
      <c r="NTF181" s="1305"/>
      <c r="NTG181" s="1305"/>
      <c r="NTH181" s="1305"/>
      <c r="NTI181" s="1305"/>
      <c r="NTJ181" s="1305"/>
      <c r="NTK181" s="1305"/>
      <c r="NTL181" s="1305"/>
      <c r="NTM181" s="1305"/>
      <c r="NTN181" s="1305"/>
      <c r="NTO181" s="1305"/>
      <c r="NTP181" s="1305"/>
      <c r="NTQ181" s="1305"/>
      <c r="NTR181" s="1305"/>
      <c r="NTS181" s="1305"/>
      <c r="NTT181" s="1305"/>
      <c r="NTU181" s="1305"/>
      <c r="NTV181" s="1305"/>
      <c r="NTW181" s="1305"/>
      <c r="NTX181" s="1305"/>
      <c r="NTY181" s="1305"/>
      <c r="NTZ181" s="1305"/>
      <c r="NUA181" s="1305"/>
      <c r="NUB181" s="1305"/>
      <c r="NUC181" s="1305"/>
      <c r="NUD181" s="1305"/>
      <c r="NUE181" s="1305"/>
      <c r="NUF181" s="1305"/>
      <c r="NUG181" s="1305"/>
      <c r="NUH181" s="1305"/>
      <c r="NUI181" s="1305"/>
      <c r="NUJ181" s="1305"/>
      <c r="NUK181" s="1305"/>
      <c r="NUL181" s="1305"/>
      <c r="NUM181" s="1305"/>
      <c r="NUN181" s="1305"/>
      <c r="NUO181" s="1305"/>
      <c r="NUP181" s="1305"/>
      <c r="NUQ181" s="1305"/>
      <c r="NUR181" s="1305"/>
      <c r="NUS181" s="1305"/>
      <c r="NUT181" s="1305"/>
      <c r="NUU181" s="1305"/>
      <c r="NUV181" s="1305"/>
      <c r="NUW181" s="1305"/>
      <c r="NUX181" s="1305"/>
      <c r="NUY181" s="1305"/>
      <c r="NUZ181" s="1305"/>
      <c r="NVA181" s="1305"/>
      <c r="NVB181" s="1305"/>
      <c r="NVC181" s="1305"/>
      <c r="NVD181" s="1305"/>
      <c r="NVE181" s="1305"/>
      <c r="NVF181" s="1305"/>
      <c r="NVG181" s="1305"/>
      <c r="NVH181" s="1305"/>
      <c r="NVI181" s="1305"/>
      <c r="NVJ181" s="1305"/>
      <c r="NVK181" s="1305"/>
      <c r="NVL181" s="1305"/>
      <c r="NVM181" s="1305"/>
      <c r="NVN181" s="1305"/>
      <c r="NVO181" s="1305"/>
      <c r="NVP181" s="1305"/>
      <c r="NVQ181" s="1305"/>
      <c r="NVR181" s="1305"/>
      <c r="NVS181" s="1305"/>
      <c r="NVT181" s="1305"/>
      <c r="NVU181" s="1305"/>
      <c r="NVV181" s="1305"/>
      <c r="NVW181" s="1305"/>
      <c r="NVX181" s="1305"/>
      <c r="NVY181" s="1305"/>
      <c r="NVZ181" s="1305"/>
      <c r="NWA181" s="1305"/>
      <c r="NWB181" s="1305"/>
      <c r="NWC181" s="1305"/>
      <c r="NWD181" s="1305"/>
      <c r="NWE181" s="1305"/>
      <c r="NWF181" s="1305"/>
      <c r="NWG181" s="1305"/>
      <c r="NWH181" s="1305"/>
      <c r="NWI181" s="1305"/>
      <c r="NWJ181" s="1305"/>
      <c r="NWK181" s="1305"/>
      <c r="NWL181" s="1305"/>
      <c r="NWM181" s="1305"/>
      <c r="NWN181" s="1305"/>
      <c r="NWO181" s="1305"/>
      <c r="NWP181" s="1305"/>
      <c r="NWQ181" s="1305"/>
      <c r="NWR181" s="1305"/>
      <c r="NWS181" s="1305"/>
      <c r="NWT181" s="1305"/>
      <c r="NWU181" s="1305"/>
      <c r="NWV181" s="1305"/>
      <c r="NWW181" s="1305"/>
      <c r="NWX181" s="1305"/>
      <c r="NWY181" s="1305"/>
      <c r="NWZ181" s="1305"/>
      <c r="NXA181" s="1305"/>
      <c r="NXB181" s="1305"/>
      <c r="NXC181" s="1305"/>
      <c r="NXD181" s="1305"/>
      <c r="NXE181" s="1305"/>
      <c r="NXF181" s="1305"/>
      <c r="NXG181" s="1305"/>
      <c r="NXH181" s="1305"/>
      <c r="NXI181" s="1305"/>
      <c r="NXJ181" s="1305"/>
      <c r="NXK181" s="1305"/>
      <c r="NXL181" s="1305"/>
      <c r="NXM181" s="1305"/>
      <c r="NXN181" s="1305"/>
      <c r="NXO181" s="1305"/>
      <c r="NXP181" s="1305"/>
      <c r="NXQ181" s="1305"/>
      <c r="NXR181" s="1305"/>
      <c r="NXS181" s="1305"/>
      <c r="NXT181" s="1305"/>
      <c r="NXU181" s="1305"/>
      <c r="NXV181" s="1305"/>
      <c r="NXW181" s="1305"/>
      <c r="NXX181" s="1305"/>
      <c r="NXY181" s="1305"/>
      <c r="NXZ181" s="1305"/>
      <c r="NYA181" s="1305"/>
      <c r="NYB181" s="1305"/>
      <c r="NYC181" s="1305"/>
      <c r="NYD181" s="1305"/>
      <c r="NYE181" s="1305"/>
      <c r="NYF181" s="1305"/>
      <c r="NYG181" s="1305"/>
      <c r="NYH181" s="1305"/>
      <c r="NYI181" s="1305"/>
      <c r="NYJ181" s="1305"/>
      <c r="NYK181" s="1305"/>
      <c r="NYL181" s="1305"/>
      <c r="NYM181" s="1305"/>
      <c r="NYN181" s="1305"/>
      <c r="NYO181" s="1305"/>
      <c r="NYP181" s="1305"/>
      <c r="NYQ181" s="1305"/>
      <c r="NYR181" s="1305"/>
      <c r="NYS181" s="1305"/>
      <c r="NYT181" s="1305"/>
      <c r="NYU181" s="1305"/>
      <c r="NYV181" s="1305"/>
      <c r="NYW181" s="1305"/>
      <c r="NYX181" s="1305"/>
      <c r="NYY181" s="1305"/>
      <c r="NYZ181" s="1305"/>
      <c r="NZA181" s="1305"/>
      <c r="NZB181" s="1305"/>
      <c r="NZC181" s="1305"/>
      <c r="NZD181" s="1305"/>
      <c r="NZE181" s="1305"/>
      <c r="NZF181" s="1305"/>
      <c r="NZG181" s="1305"/>
      <c r="NZH181" s="1305"/>
      <c r="NZI181" s="1305"/>
      <c r="NZJ181" s="1305"/>
      <c r="NZK181" s="1305"/>
      <c r="NZL181" s="1305"/>
      <c r="NZM181" s="1305"/>
      <c r="NZN181" s="1305"/>
      <c r="NZO181" s="1305"/>
      <c r="NZP181" s="1305"/>
      <c r="NZQ181" s="1305"/>
      <c r="NZR181" s="1305"/>
      <c r="NZS181" s="1305"/>
      <c r="NZT181" s="1305"/>
      <c r="NZU181" s="1305"/>
      <c r="NZV181" s="1305"/>
      <c r="NZW181" s="1305"/>
      <c r="NZX181" s="1305"/>
      <c r="NZY181" s="1305"/>
      <c r="NZZ181" s="1305"/>
      <c r="OAA181" s="1305"/>
      <c r="OAB181" s="1305"/>
      <c r="OAC181" s="1305"/>
      <c r="OAD181" s="1305"/>
      <c r="OAE181" s="1305"/>
      <c r="OAF181" s="1305"/>
      <c r="OAG181" s="1305"/>
      <c r="OAH181" s="1305"/>
      <c r="OAI181" s="1305"/>
      <c r="OAJ181" s="1305"/>
      <c r="OAK181" s="1305"/>
      <c r="OAL181" s="1305"/>
      <c r="OAM181" s="1305"/>
      <c r="OAN181" s="1305"/>
      <c r="OAO181" s="1305"/>
      <c r="OAP181" s="1305"/>
      <c r="OAQ181" s="1305"/>
      <c r="OAR181" s="1305"/>
      <c r="OAS181" s="1305"/>
      <c r="OAT181" s="1305"/>
      <c r="OAU181" s="1305"/>
      <c r="OAV181" s="1305"/>
      <c r="OAW181" s="1305"/>
      <c r="OAX181" s="1305"/>
      <c r="OAY181" s="1305"/>
      <c r="OAZ181" s="1305"/>
      <c r="OBA181" s="1305"/>
      <c r="OBB181" s="1305"/>
      <c r="OBC181" s="1305"/>
      <c r="OBD181" s="1305"/>
      <c r="OBE181" s="1305"/>
      <c r="OBF181" s="1305"/>
      <c r="OBG181" s="1305"/>
      <c r="OBH181" s="1305"/>
      <c r="OBI181" s="1305"/>
      <c r="OBJ181" s="1305"/>
      <c r="OBK181" s="1305"/>
      <c r="OBL181" s="1305"/>
      <c r="OBM181" s="1305"/>
      <c r="OBN181" s="1305"/>
      <c r="OBO181" s="1305"/>
      <c r="OBP181" s="1305"/>
      <c r="OBQ181" s="1305"/>
      <c r="OBR181" s="1305"/>
      <c r="OBS181" s="1305"/>
      <c r="OBT181" s="1305"/>
      <c r="OBU181" s="1305"/>
      <c r="OBV181" s="1305"/>
      <c r="OBW181" s="1305"/>
      <c r="OBX181" s="1305"/>
      <c r="OBY181" s="1305"/>
      <c r="OBZ181" s="1305"/>
      <c r="OCA181" s="1305"/>
      <c r="OCB181" s="1305"/>
      <c r="OCC181" s="1305"/>
      <c r="OCD181" s="1305"/>
      <c r="OCE181" s="1305"/>
      <c r="OCF181" s="1305"/>
      <c r="OCG181" s="1305"/>
      <c r="OCH181" s="1305"/>
      <c r="OCI181" s="1305"/>
      <c r="OCJ181" s="1305"/>
      <c r="OCK181" s="1305"/>
      <c r="OCL181" s="1305"/>
      <c r="OCM181" s="1305"/>
      <c r="OCN181" s="1305"/>
      <c r="OCO181" s="1305"/>
      <c r="OCP181" s="1305"/>
      <c r="OCQ181" s="1305"/>
      <c r="OCR181" s="1305"/>
      <c r="OCS181" s="1305"/>
      <c r="OCT181" s="1305"/>
      <c r="OCV181" s="1305"/>
      <c r="OCW181" s="1305"/>
      <c r="OCX181" s="1305"/>
      <c r="OCY181" s="1305"/>
      <c r="OCZ181" s="1305"/>
      <c r="ODA181" s="1305"/>
      <c r="ODB181" s="1305"/>
      <c r="ODC181" s="1305"/>
      <c r="ODD181" s="1305"/>
      <c r="ODE181" s="1305"/>
      <c r="ODF181" s="1305"/>
      <c r="ODG181" s="1305"/>
      <c r="ODH181" s="1305"/>
      <c r="ODI181" s="1305"/>
      <c r="ODJ181" s="1305"/>
      <c r="ODK181" s="1305"/>
      <c r="ODL181" s="1305"/>
      <c r="ODM181" s="1305"/>
      <c r="ODN181" s="1305"/>
      <c r="ODO181" s="1305"/>
      <c r="ODP181" s="1305"/>
      <c r="ODQ181" s="1305"/>
      <c r="ODR181" s="1305"/>
      <c r="ODS181" s="1305"/>
      <c r="ODT181" s="1305"/>
      <c r="ODU181" s="1305"/>
      <c r="ODV181" s="1305"/>
      <c r="ODW181" s="1305"/>
      <c r="ODX181" s="1305"/>
      <c r="ODY181" s="1305"/>
      <c r="ODZ181" s="1305"/>
      <c r="OEA181" s="1305"/>
      <c r="OEB181" s="1305"/>
      <c r="OEC181" s="1305"/>
      <c r="OED181" s="1305"/>
      <c r="OEE181" s="1305"/>
      <c r="OEF181" s="1305"/>
      <c r="OEG181" s="1305"/>
      <c r="OEH181" s="1305"/>
      <c r="OEI181" s="1305"/>
      <c r="OEJ181" s="1305"/>
      <c r="OEK181" s="1305"/>
      <c r="OEL181" s="1305"/>
      <c r="OEM181" s="1305"/>
      <c r="OEN181" s="1305"/>
      <c r="OEO181" s="1305"/>
      <c r="OEP181" s="1305"/>
      <c r="OEQ181" s="1305"/>
      <c r="OER181" s="1305"/>
      <c r="OES181" s="1305"/>
      <c r="OET181" s="1305"/>
      <c r="OEU181" s="1305"/>
      <c r="OEV181" s="1305"/>
      <c r="OEW181" s="1305"/>
      <c r="OEX181" s="1305"/>
      <c r="OEY181" s="1305"/>
      <c r="OEZ181" s="1305"/>
      <c r="OFA181" s="1305"/>
      <c r="OFB181" s="1305"/>
      <c r="OFC181" s="1305"/>
      <c r="OFD181" s="1305"/>
      <c r="OFE181" s="1305"/>
      <c r="OFF181" s="1305"/>
      <c r="OFG181" s="1305"/>
      <c r="OFH181" s="1305"/>
      <c r="OFI181" s="1305"/>
      <c r="OFJ181" s="1305"/>
      <c r="OFK181" s="1305"/>
      <c r="OFL181" s="1305"/>
      <c r="OFM181" s="1305"/>
      <c r="OFN181" s="1305"/>
      <c r="OFO181" s="1305"/>
      <c r="OFP181" s="1305"/>
      <c r="OFQ181" s="1305"/>
      <c r="OFR181" s="1305"/>
      <c r="OFS181" s="1305"/>
      <c r="OFT181" s="1305"/>
      <c r="OFU181" s="1305"/>
      <c r="OFV181" s="1305"/>
      <c r="OFW181" s="1305"/>
      <c r="OFX181" s="1305"/>
      <c r="OFY181" s="1305"/>
      <c r="OFZ181" s="1305"/>
      <c r="OGA181" s="1305"/>
      <c r="OGB181" s="1305"/>
      <c r="OGC181" s="1305"/>
      <c r="OGD181" s="1305"/>
      <c r="OGE181" s="1305"/>
      <c r="OGF181" s="1305"/>
      <c r="OGG181" s="1305"/>
      <c r="OGH181" s="1305"/>
      <c r="OGI181" s="1305"/>
      <c r="OGJ181" s="1305"/>
      <c r="OGK181" s="1305"/>
      <c r="OGL181" s="1305"/>
      <c r="OGM181" s="1305"/>
      <c r="OGN181" s="1305"/>
      <c r="OGO181" s="1305"/>
      <c r="OGP181" s="1305"/>
      <c r="OGQ181" s="1305"/>
      <c r="OGR181" s="1305"/>
      <c r="OGS181" s="1305"/>
      <c r="OGT181" s="1305"/>
      <c r="OGU181" s="1305"/>
      <c r="OGV181" s="1305"/>
      <c r="OGW181" s="1305"/>
      <c r="OGX181" s="1305"/>
      <c r="OGY181" s="1305"/>
      <c r="OGZ181" s="1305"/>
      <c r="OHA181" s="1305"/>
      <c r="OHB181" s="1305"/>
      <c r="OHC181" s="1305"/>
      <c r="OHD181" s="1305"/>
      <c r="OHE181" s="1305"/>
      <c r="OHF181" s="1305"/>
      <c r="OHG181" s="1305"/>
      <c r="OHH181" s="1305"/>
      <c r="OHI181" s="1305"/>
      <c r="OHJ181" s="1305"/>
      <c r="OHK181" s="1305"/>
      <c r="OHL181" s="1305"/>
      <c r="OHM181" s="1305"/>
      <c r="OHN181" s="1305"/>
      <c r="OHO181" s="1305"/>
      <c r="OHP181" s="1305"/>
      <c r="OHQ181" s="1305"/>
      <c r="OHR181" s="1305"/>
      <c r="OHS181" s="1305"/>
      <c r="OHT181" s="1305"/>
      <c r="OHU181" s="1305"/>
      <c r="OHV181" s="1305"/>
      <c r="OHW181" s="1305"/>
      <c r="OHX181" s="1305"/>
      <c r="OHY181" s="1305"/>
      <c r="OHZ181" s="1305"/>
      <c r="OIA181" s="1305"/>
      <c r="OIB181" s="1305"/>
      <c r="OIC181" s="1305"/>
      <c r="OID181" s="1305"/>
      <c r="OIE181" s="1305"/>
      <c r="OIF181" s="1305"/>
      <c r="OIG181" s="1305"/>
      <c r="OIH181" s="1305"/>
      <c r="OII181" s="1305"/>
      <c r="OIJ181" s="1305"/>
      <c r="OIK181" s="1305"/>
      <c r="OIL181" s="1305"/>
      <c r="OIM181" s="1305"/>
      <c r="OIN181" s="1305"/>
      <c r="OIO181" s="1305"/>
      <c r="OIP181" s="1305"/>
      <c r="OIQ181" s="1305"/>
      <c r="OIR181" s="1305"/>
      <c r="OIS181" s="1305"/>
      <c r="OIT181" s="1305"/>
      <c r="OIU181" s="1305"/>
      <c r="OIV181" s="1305"/>
      <c r="OIW181" s="1305"/>
      <c r="OIX181" s="1305"/>
      <c r="OIY181" s="1305"/>
      <c r="OIZ181" s="1305"/>
      <c r="OJA181" s="1305"/>
      <c r="OJB181" s="1305"/>
      <c r="OJC181" s="1305"/>
      <c r="OJD181" s="1305"/>
      <c r="OJE181" s="1305"/>
      <c r="OJF181" s="1305"/>
      <c r="OJG181" s="1305"/>
      <c r="OJH181" s="1305"/>
      <c r="OJI181" s="1305"/>
      <c r="OJJ181" s="1305"/>
      <c r="OJK181" s="1305"/>
      <c r="OJL181" s="1305"/>
      <c r="OJM181" s="1305"/>
      <c r="OJN181" s="1305"/>
      <c r="OJO181" s="1305"/>
      <c r="OJP181" s="1305"/>
      <c r="OJQ181" s="1305"/>
      <c r="OJR181" s="1305"/>
      <c r="OJS181" s="1305"/>
      <c r="OJT181" s="1305"/>
      <c r="OJU181" s="1305"/>
      <c r="OJV181" s="1305"/>
      <c r="OJW181" s="1305"/>
      <c r="OJX181" s="1305"/>
      <c r="OJY181" s="1305"/>
      <c r="OJZ181" s="1305"/>
      <c r="OKA181" s="1305"/>
      <c r="OKB181" s="1305"/>
      <c r="OKC181" s="1305"/>
      <c r="OKD181" s="1305"/>
      <c r="OKE181" s="1305"/>
      <c r="OKF181" s="1305"/>
      <c r="OKG181" s="1305"/>
      <c r="OKH181" s="1305"/>
      <c r="OKI181" s="1305"/>
      <c r="OKJ181" s="1305"/>
      <c r="OKK181" s="1305"/>
      <c r="OKL181" s="1305"/>
      <c r="OKM181" s="1305"/>
      <c r="OKN181" s="1305"/>
      <c r="OKO181" s="1305"/>
      <c r="OKP181" s="1305"/>
      <c r="OKQ181" s="1305"/>
      <c r="OKR181" s="1305"/>
      <c r="OKS181" s="1305"/>
      <c r="OKT181" s="1305"/>
      <c r="OKU181" s="1305"/>
      <c r="OKV181" s="1305"/>
      <c r="OKW181" s="1305"/>
      <c r="OKX181" s="1305"/>
      <c r="OKY181" s="1305"/>
      <c r="OKZ181" s="1305"/>
      <c r="OLA181" s="1305"/>
      <c r="OLB181" s="1305"/>
      <c r="OLC181" s="1305"/>
      <c r="OLD181" s="1305"/>
      <c r="OLE181" s="1305"/>
      <c r="OLF181" s="1305"/>
      <c r="OLG181" s="1305"/>
      <c r="OLH181" s="1305"/>
      <c r="OLI181" s="1305"/>
      <c r="OLJ181" s="1305"/>
      <c r="OLK181" s="1305"/>
      <c r="OLL181" s="1305"/>
      <c r="OLM181" s="1305"/>
      <c r="OLN181" s="1305"/>
      <c r="OLO181" s="1305"/>
      <c r="OLP181" s="1305"/>
      <c r="OLQ181" s="1305"/>
      <c r="OLR181" s="1305"/>
      <c r="OLS181" s="1305"/>
      <c r="OLT181" s="1305"/>
      <c r="OLU181" s="1305"/>
      <c r="OLV181" s="1305"/>
      <c r="OLW181" s="1305"/>
      <c r="OLX181" s="1305"/>
      <c r="OLY181" s="1305"/>
      <c r="OLZ181" s="1305"/>
      <c r="OMA181" s="1305"/>
      <c r="OMB181" s="1305"/>
      <c r="OMC181" s="1305"/>
      <c r="OMD181" s="1305"/>
      <c r="OME181" s="1305"/>
      <c r="OMF181" s="1305"/>
      <c r="OMG181" s="1305"/>
      <c r="OMH181" s="1305"/>
      <c r="OMI181" s="1305"/>
      <c r="OMJ181" s="1305"/>
      <c r="OMK181" s="1305"/>
      <c r="OML181" s="1305"/>
      <c r="OMM181" s="1305"/>
      <c r="OMN181" s="1305"/>
      <c r="OMO181" s="1305"/>
      <c r="OMP181" s="1305"/>
      <c r="OMR181" s="1305"/>
      <c r="OMS181" s="1305"/>
      <c r="OMT181" s="1305"/>
      <c r="OMU181" s="1305"/>
      <c r="OMV181" s="1305"/>
      <c r="OMW181" s="1305"/>
      <c r="OMX181" s="1305"/>
      <c r="OMY181" s="1305"/>
      <c r="OMZ181" s="1305"/>
      <c r="ONA181" s="1305"/>
      <c r="ONB181" s="1305"/>
      <c r="ONC181" s="1305"/>
      <c r="OND181" s="1305"/>
      <c r="ONE181" s="1305"/>
      <c r="ONF181" s="1305"/>
      <c r="ONG181" s="1305"/>
      <c r="ONH181" s="1305"/>
      <c r="ONI181" s="1305"/>
      <c r="ONJ181" s="1305"/>
      <c r="ONK181" s="1305"/>
      <c r="ONL181" s="1305"/>
      <c r="ONM181" s="1305"/>
      <c r="ONN181" s="1305"/>
      <c r="ONO181" s="1305"/>
      <c r="ONP181" s="1305"/>
      <c r="ONQ181" s="1305"/>
      <c r="ONR181" s="1305"/>
      <c r="ONS181" s="1305"/>
      <c r="ONT181" s="1305"/>
      <c r="ONU181" s="1305"/>
      <c r="ONV181" s="1305"/>
      <c r="ONW181" s="1305"/>
      <c r="ONX181" s="1305"/>
      <c r="ONY181" s="1305"/>
      <c r="ONZ181" s="1305"/>
      <c r="OOA181" s="1305"/>
      <c r="OOB181" s="1305"/>
      <c r="OOC181" s="1305"/>
      <c r="OOD181" s="1305"/>
      <c r="OOE181" s="1305"/>
      <c r="OOF181" s="1305"/>
      <c r="OOG181" s="1305"/>
      <c r="OOH181" s="1305"/>
      <c r="OOI181" s="1305"/>
      <c r="OOJ181" s="1305"/>
      <c r="OOK181" s="1305"/>
      <c r="OOL181" s="1305"/>
      <c r="OOM181" s="1305"/>
      <c r="OON181" s="1305"/>
      <c r="OOO181" s="1305"/>
      <c r="OOP181" s="1305"/>
      <c r="OOQ181" s="1305"/>
      <c r="OOR181" s="1305"/>
      <c r="OOS181" s="1305"/>
      <c r="OOT181" s="1305"/>
      <c r="OOU181" s="1305"/>
      <c r="OOV181" s="1305"/>
      <c r="OOW181" s="1305"/>
      <c r="OOX181" s="1305"/>
      <c r="OOY181" s="1305"/>
      <c r="OOZ181" s="1305"/>
      <c r="OPA181" s="1305"/>
      <c r="OPB181" s="1305"/>
      <c r="OPC181" s="1305"/>
      <c r="OPD181" s="1305"/>
      <c r="OPE181" s="1305"/>
      <c r="OPF181" s="1305"/>
      <c r="OPG181" s="1305"/>
      <c r="OPH181" s="1305"/>
      <c r="OPI181" s="1305"/>
      <c r="OPJ181" s="1305"/>
      <c r="OPK181" s="1305"/>
      <c r="OPL181" s="1305"/>
      <c r="OPM181" s="1305"/>
      <c r="OPN181" s="1305"/>
      <c r="OPO181" s="1305"/>
      <c r="OPP181" s="1305"/>
      <c r="OPQ181" s="1305"/>
      <c r="OPR181" s="1305"/>
      <c r="OPS181" s="1305"/>
      <c r="OPT181" s="1305"/>
      <c r="OPU181" s="1305"/>
      <c r="OPV181" s="1305"/>
      <c r="OPW181" s="1305"/>
      <c r="OPX181" s="1305"/>
      <c r="OPY181" s="1305"/>
      <c r="OPZ181" s="1305"/>
      <c r="OQA181" s="1305"/>
      <c r="OQB181" s="1305"/>
      <c r="OQC181" s="1305"/>
      <c r="OQD181" s="1305"/>
      <c r="OQE181" s="1305"/>
      <c r="OQF181" s="1305"/>
      <c r="OQG181" s="1305"/>
      <c r="OQH181" s="1305"/>
      <c r="OQI181" s="1305"/>
      <c r="OQJ181" s="1305"/>
      <c r="OQK181" s="1305"/>
      <c r="OQL181" s="1305"/>
      <c r="OQM181" s="1305"/>
      <c r="OQN181" s="1305"/>
      <c r="OQO181" s="1305"/>
      <c r="OQP181" s="1305"/>
      <c r="OQQ181" s="1305"/>
      <c r="OQR181" s="1305"/>
      <c r="OQS181" s="1305"/>
      <c r="OQT181" s="1305"/>
      <c r="OQU181" s="1305"/>
      <c r="OQV181" s="1305"/>
      <c r="OQW181" s="1305"/>
      <c r="OQX181" s="1305"/>
      <c r="OQY181" s="1305"/>
      <c r="OQZ181" s="1305"/>
      <c r="ORA181" s="1305"/>
      <c r="ORB181" s="1305"/>
      <c r="ORC181" s="1305"/>
      <c r="ORD181" s="1305"/>
      <c r="ORE181" s="1305"/>
      <c r="ORF181" s="1305"/>
      <c r="ORG181" s="1305"/>
      <c r="ORH181" s="1305"/>
      <c r="ORI181" s="1305"/>
      <c r="ORJ181" s="1305"/>
      <c r="ORK181" s="1305"/>
      <c r="ORL181" s="1305"/>
      <c r="ORM181" s="1305"/>
      <c r="ORN181" s="1305"/>
      <c r="ORO181" s="1305"/>
      <c r="ORP181" s="1305"/>
      <c r="ORQ181" s="1305"/>
      <c r="ORR181" s="1305"/>
      <c r="ORS181" s="1305"/>
      <c r="ORT181" s="1305"/>
      <c r="ORU181" s="1305"/>
      <c r="ORV181" s="1305"/>
      <c r="ORW181" s="1305"/>
      <c r="ORX181" s="1305"/>
      <c r="ORY181" s="1305"/>
      <c r="ORZ181" s="1305"/>
      <c r="OSA181" s="1305"/>
      <c r="OSB181" s="1305"/>
      <c r="OSC181" s="1305"/>
      <c r="OSD181" s="1305"/>
      <c r="OSE181" s="1305"/>
      <c r="OSF181" s="1305"/>
      <c r="OSG181" s="1305"/>
      <c r="OSH181" s="1305"/>
      <c r="OSI181" s="1305"/>
      <c r="OSJ181" s="1305"/>
      <c r="OSK181" s="1305"/>
      <c r="OSL181" s="1305"/>
      <c r="OSM181" s="1305"/>
      <c r="OSN181" s="1305"/>
      <c r="OSO181" s="1305"/>
      <c r="OSP181" s="1305"/>
      <c r="OSQ181" s="1305"/>
      <c r="OSR181" s="1305"/>
      <c r="OSS181" s="1305"/>
      <c r="OST181" s="1305"/>
      <c r="OSU181" s="1305"/>
      <c r="OSV181" s="1305"/>
      <c r="OSW181" s="1305"/>
      <c r="OSX181" s="1305"/>
      <c r="OSY181" s="1305"/>
      <c r="OSZ181" s="1305"/>
      <c r="OTA181" s="1305"/>
      <c r="OTB181" s="1305"/>
      <c r="OTC181" s="1305"/>
      <c r="OTD181" s="1305"/>
      <c r="OTE181" s="1305"/>
      <c r="OTF181" s="1305"/>
      <c r="OTG181" s="1305"/>
      <c r="OTH181" s="1305"/>
      <c r="OTI181" s="1305"/>
      <c r="OTJ181" s="1305"/>
      <c r="OTK181" s="1305"/>
      <c r="OTL181" s="1305"/>
      <c r="OTM181" s="1305"/>
      <c r="OTN181" s="1305"/>
      <c r="OTO181" s="1305"/>
      <c r="OTP181" s="1305"/>
      <c r="OTQ181" s="1305"/>
      <c r="OTR181" s="1305"/>
      <c r="OTS181" s="1305"/>
      <c r="OTT181" s="1305"/>
      <c r="OTU181" s="1305"/>
      <c r="OTV181" s="1305"/>
      <c r="OTW181" s="1305"/>
      <c r="OTX181" s="1305"/>
      <c r="OTY181" s="1305"/>
      <c r="OTZ181" s="1305"/>
      <c r="OUA181" s="1305"/>
      <c r="OUB181" s="1305"/>
      <c r="OUC181" s="1305"/>
      <c r="OUD181" s="1305"/>
      <c r="OUE181" s="1305"/>
      <c r="OUF181" s="1305"/>
      <c r="OUG181" s="1305"/>
      <c r="OUH181" s="1305"/>
      <c r="OUI181" s="1305"/>
      <c r="OUJ181" s="1305"/>
      <c r="OUK181" s="1305"/>
      <c r="OUL181" s="1305"/>
      <c r="OUM181" s="1305"/>
      <c r="OUN181" s="1305"/>
      <c r="OUO181" s="1305"/>
      <c r="OUP181" s="1305"/>
      <c r="OUQ181" s="1305"/>
      <c r="OUR181" s="1305"/>
      <c r="OUS181" s="1305"/>
      <c r="OUT181" s="1305"/>
      <c r="OUU181" s="1305"/>
      <c r="OUV181" s="1305"/>
      <c r="OUW181" s="1305"/>
      <c r="OUX181" s="1305"/>
      <c r="OUY181" s="1305"/>
      <c r="OUZ181" s="1305"/>
      <c r="OVA181" s="1305"/>
      <c r="OVB181" s="1305"/>
      <c r="OVC181" s="1305"/>
      <c r="OVD181" s="1305"/>
      <c r="OVE181" s="1305"/>
      <c r="OVF181" s="1305"/>
      <c r="OVG181" s="1305"/>
      <c r="OVH181" s="1305"/>
      <c r="OVI181" s="1305"/>
      <c r="OVJ181" s="1305"/>
      <c r="OVK181" s="1305"/>
      <c r="OVL181" s="1305"/>
      <c r="OVM181" s="1305"/>
      <c r="OVN181" s="1305"/>
      <c r="OVO181" s="1305"/>
      <c r="OVP181" s="1305"/>
      <c r="OVQ181" s="1305"/>
      <c r="OVR181" s="1305"/>
      <c r="OVS181" s="1305"/>
      <c r="OVT181" s="1305"/>
      <c r="OVU181" s="1305"/>
      <c r="OVV181" s="1305"/>
      <c r="OVW181" s="1305"/>
      <c r="OVX181" s="1305"/>
      <c r="OVY181" s="1305"/>
      <c r="OVZ181" s="1305"/>
      <c r="OWA181" s="1305"/>
      <c r="OWB181" s="1305"/>
      <c r="OWC181" s="1305"/>
      <c r="OWD181" s="1305"/>
      <c r="OWE181" s="1305"/>
      <c r="OWF181" s="1305"/>
      <c r="OWG181" s="1305"/>
      <c r="OWH181" s="1305"/>
      <c r="OWI181" s="1305"/>
      <c r="OWJ181" s="1305"/>
      <c r="OWK181" s="1305"/>
      <c r="OWL181" s="1305"/>
      <c r="OWN181" s="1305"/>
      <c r="OWO181" s="1305"/>
      <c r="OWP181" s="1305"/>
      <c r="OWQ181" s="1305"/>
      <c r="OWR181" s="1305"/>
      <c r="OWS181" s="1305"/>
      <c r="OWT181" s="1305"/>
      <c r="OWU181" s="1305"/>
      <c r="OWV181" s="1305"/>
      <c r="OWW181" s="1305"/>
      <c r="OWX181" s="1305"/>
      <c r="OWY181" s="1305"/>
      <c r="OWZ181" s="1305"/>
      <c r="OXA181" s="1305"/>
      <c r="OXB181" s="1305"/>
      <c r="OXC181" s="1305"/>
      <c r="OXD181" s="1305"/>
      <c r="OXE181" s="1305"/>
      <c r="OXF181" s="1305"/>
      <c r="OXG181" s="1305"/>
      <c r="OXH181" s="1305"/>
      <c r="OXI181" s="1305"/>
      <c r="OXJ181" s="1305"/>
      <c r="OXK181" s="1305"/>
      <c r="OXL181" s="1305"/>
      <c r="OXM181" s="1305"/>
      <c r="OXN181" s="1305"/>
      <c r="OXO181" s="1305"/>
      <c r="OXP181" s="1305"/>
      <c r="OXQ181" s="1305"/>
      <c r="OXR181" s="1305"/>
      <c r="OXS181" s="1305"/>
      <c r="OXT181" s="1305"/>
      <c r="OXU181" s="1305"/>
      <c r="OXV181" s="1305"/>
      <c r="OXW181" s="1305"/>
      <c r="OXX181" s="1305"/>
      <c r="OXY181" s="1305"/>
      <c r="OXZ181" s="1305"/>
      <c r="OYA181" s="1305"/>
      <c r="OYB181" s="1305"/>
      <c r="OYC181" s="1305"/>
      <c r="OYD181" s="1305"/>
      <c r="OYE181" s="1305"/>
      <c r="OYF181" s="1305"/>
      <c r="OYG181" s="1305"/>
      <c r="OYH181" s="1305"/>
      <c r="OYI181" s="1305"/>
      <c r="OYJ181" s="1305"/>
      <c r="OYK181" s="1305"/>
      <c r="OYL181" s="1305"/>
      <c r="OYM181" s="1305"/>
      <c r="OYN181" s="1305"/>
      <c r="OYO181" s="1305"/>
      <c r="OYP181" s="1305"/>
      <c r="OYQ181" s="1305"/>
      <c r="OYR181" s="1305"/>
      <c r="OYS181" s="1305"/>
      <c r="OYT181" s="1305"/>
      <c r="OYU181" s="1305"/>
      <c r="OYV181" s="1305"/>
      <c r="OYW181" s="1305"/>
      <c r="OYX181" s="1305"/>
      <c r="OYY181" s="1305"/>
      <c r="OYZ181" s="1305"/>
      <c r="OZA181" s="1305"/>
      <c r="OZB181" s="1305"/>
      <c r="OZC181" s="1305"/>
      <c r="OZD181" s="1305"/>
      <c r="OZE181" s="1305"/>
      <c r="OZF181" s="1305"/>
      <c r="OZG181" s="1305"/>
      <c r="OZH181" s="1305"/>
      <c r="OZI181" s="1305"/>
      <c r="OZJ181" s="1305"/>
      <c r="OZK181" s="1305"/>
      <c r="OZL181" s="1305"/>
      <c r="OZM181" s="1305"/>
      <c r="OZN181" s="1305"/>
      <c r="OZO181" s="1305"/>
      <c r="OZP181" s="1305"/>
      <c r="OZQ181" s="1305"/>
      <c r="OZR181" s="1305"/>
      <c r="OZS181" s="1305"/>
      <c r="OZT181" s="1305"/>
      <c r="OZU181" s="1305"/>
      <c r="OZV181" s="1305"/>
      <c r="OZW181" s="1305"/>
      <c r="OZX181" s="1305"/>
      <c r="OZY181" s="1305"/>
      <c r="OZZ181" s="1305"/>
      <c r="PAA181" s="1305"/>
      <c r="PAB181" s="1305"/>
      <c r="PAC181" s="1305"/>
      <c r="PAD181" s="1305"/>
      <c r="PAE181" s="1305"/>
      <c r="PAF181" s="1305"/>
      <c r="PAG181" s="1305"/>
      <c r="PAH181" s="1305"/>
      <c r="PAI181" s="1305"/>
      <c r="PAJ181" s="1305"/>
      <c r="PAK181" s="1305"/>
      <c r="PAL181" s="1305"/>
      <c r="PAM181" s="1305"/>
      <c r="PAN181" s="1305"/>
      <c r="PAO181" s="1305"/>
      <c r="PAP181" s="1305"/>
      <c r="PAQ181" s="1305"/>
      <c r="PAR181" s="1305"/>
      <c r="PAS181" s="1305"/>
      <c r="PAT181" s="1305"/>
      <c r="PAU181" s="1305"/>
      <c r="PAV181" s="1305"/>
      <c r="PAW181" s="1305"/>
      <c r="PAX181" s="1305"/>
      <c r="PAY181" s="1305"/>
      <c r="PAZ181" s="1305"/>
      <c r="PBA181" s="1305"/>
      <c r="PBB181" s="1305"/>
      <c r="PBC181" s="1305"/>
      <c r="PBD181" s="1305"/>
      <c r="PBE181" s="1305"/>
      <c r="PBF181" s="1305"/>
      <c r="PBG181" s="1305"/>
      <c r="PBH181" s="1305"/>
      <c r="PBI181" s="1305"/>
      <c r="PBJ181" s="1305"/>
      <c r="PBK181" s="1305"/>
      <c r="PBL181" s="1305"/>
      <c r="PBM181" s="1305"/>
      <c r="PBN181" s="1305"/>
      <c r="PBO181" s="1305"/>
      <c r="PBP181" s="1305"/>
      <c r="PBQ181" s="1305"/>
      <c r="PBR181" s="1305"/>
      <c r="PBS181" s="1305"/>
      <c r="PBT181" s="1305"/>
      <c r="PBU181" s="1305"/>
      <c r="PBV181" s="1305"/>
      <c r="PBW181" s="1305"/>
      <c r="PBX181" s="1305"/>
      <c r="PBY181" s="1305"/>
      <c r="PBZ181" s="1305"/>
      <c r="PCA181" s="1305"/>
      <c r="PCB181" s="1305"/>
      <c r="PCC181" s="1305"/>
      <c r="PCD181" s="1305"/>
      <c r="PCE181" s="1305"/>
      <c r="PCF181" s="1305"/>
      <c r="PCG181" s="1305"/>
      <c r="PCH181" s="1305"/>
      <c r="PCI181" s="1305"/>
      <c r="PCJ181" s="1305"/>
      <c r="PCK181" s="1305"/>
      <c r="PCL181" s="1305"/>
      <c r="PCM181" s="1305"/>
      <c r="PCN181" s="1305"/>
      <c r="PCO181" s="1305"/>
      <c r="PCP181" s="1305"/>
      <c r="PCQ181" s="1305"/>
      <c r="PCR181" s="1305"/>
      <c r="PCS181" s="1305"/>
      <c r="PCT181" s="1305"/>
      <c r="PCU181" s="1305"/>
      <c r="PCV181" s="1305"/>
      <c r="PCW181" s="1305"/>
      <c r="PCX181" s="1305"/>
      <c r="PCY181" s="1305"/>
      <c r="PCZ181" s="1305"/>
      <c r="PDA181" s="1305"/>
      <c r="PDB181" s="1305"/>
      <c r="PDC181" s="1305"/>
      <c r="PDD181" s="1305"/>
      <c r="PDE181" s="1305"/>
      <c r="PDF181" s="1305"/>
      <c r="PDG181" s="1305"/>
      <c r="PDH181" s="1305"/>
      <c r="PDI181" s="1305"/>
      <c r="PDJ181" s="1305"/>
      <c r="PDK181" s="1305"/>
      <c r="PDL181" s="1305"/>
      <c r="PDM181" s="1305"/>
      <c r="PDN181" s="1305"/>
      <c r="PDO181" s="1305"/>
      <c r="PDP181" s="1305"/>
      <c r="PDQ181" s="1305"/>
      <c r="PDR181" s="1305"/>
      <c r="PDS181" s="1305"/>
      <c r="PDT181" s="1305"/>
      <c r="PDU181" s="1305"/>
      <c r="PDV181" s="1305"/>
      <c r="PDW181" s="1305"/>
      <c r="PDX181" s="1305"/>
      <c r="PDY181" s="1305"/>
      <c r="PDZ181" s="1305"/>
      <c r="PEA181" s="1305"/>
      <c r="PEB181" s="1305"/>
      <c r="PEC181" s="1305"/>
      <c r="PED181" s="1305"/>
      <c r="PEE181" s="1305"/>
      <c r="PEF181" s="1305"/>
      <c r="PEG181" s="1305"/>
      <c r="PEH181" s="1305"/>
      <c r="PEI181" s="1305"/>
      <c r="PEJ181" s="1305"/>
      <c r="PEK181" s="1305"/>
      <c r="PEL181" s="1305"/>
      <c r="PEM181" s="1305"/>
      <c r="PEN181" s="1305"/>
      <c r="PEO181" s="1305"/>
      <c r="PEP181" s="1305"/>
      <c r="PEQ181" s="1305"/>
      <c r="PER181" s="1305"/>
      <c r="PES181" s="1305"/>
      <c r="PET181" s="1305"/>
      <c r="PEU181" s="1305"/>
      <c r="PEV181" s="1305"/>
      <c r="PEW181" s="1305"/>
      <c r="PEX181" s="1305"/>
      <c r="PEY181" s="1305"/>
      <c r="PEZ181" s="1305"/>
      <c r="PFA181" s="1305"/>
      <c r="PFB181" s="1305"/>
      <c r="PFC181" s="1305"/>
      <c r="PFD181" s="1305"/>
      <c r="PFE181" s="1305"/>
      <c r="PFF181" s="1305"/>
      <c r="PFG181" s="1305"/>
      <c r="PFH181" s="1305"/>
      <c r="PFI181" s="1305"/>
      <c r="PFJ181" s="1305"/>
      <c r="PFK181" s="1305"/>
      <c r="PFL181" s="1305"/>
      <c r="PFM181" s="1305"/>
      <c r="PFN181" s="1305"/>
      <c r="PFO181" s="1305"/>
      <c r="PFP181" s="1305"/>
      <c r="PFQ181" s="1305"/>
      <c r="PFR181" s="1305"/>
      <c r="PFS181" s="1305"/>
      <c r="PFT181" s="1305"/>
      <c r="PFU181" s="1305"/>
      <c r="PFV181" s="1305"/>
      <c r="PFW181" s="1305"/>
      <c r="PFX181" s="1305"/>
      <c r="PFY181" s="1305"/>
      <c r="PFZ181" s="1305"/>
      <c r="PGA181" s="1305"/>
      <c r="PGB181" s="1305"/>
      <c r="PGC181" s="1305"/>
      <c r="PGD181" s="1305"/>
      <c r="PGE181" s="1305"/>
      <c r="PGF181" s="1305"/>
      <c r="PGG181" s="1305"/>
      <c r="PGH181" s="1305"/>
      <c r="PGJ181" s="1305"/>
      <c r="PGK181" s="1305"/>
      <c r="PGL181" s="1305"/>
      <c r="PGM181" s="1305"/>
      <c r="PGN181" s="1305"/>
      <c r="PGO181" s="1305"/>
      <c r="PGP181" s="1305"/>
      <c r="PGQ181" s="1305"/>
      <c r="PGR181" s="1305"/>
      <c r="PGS181" s="1305"/>
      <c r="PGT181" s="1305"/>
      <c r="PGU181" s="1305"/>
      <c r="PGV181" s="1305"/>
      <c r="PGW181" s="1305"/>
      <c r="PGX181" s="1305"/>
      <c r="PGY181" s="1305"/>
      <c r="PGZ181" s="1305"/>
      <c r="PHA181" s="1305"/>
      <c r="PHB181" s="1305"/>
      <c r="PHC181" s="1305"/>
      <c r="PHD181" s="1305"/>
      <c r="PHE181" s="1305"/>
      <c r="PHF181" s="1305"/>
      <c r="PHG181" s="1305"/>
      <c r="PHH181" s="1305"/>
      <c r="PHI181" s="1305"/>
      <c r="PHJ181" s="1305"/>
      <c r="PHK181" s="1305"/>
      <c r="PHL181" s="1305"/>
      <c r="PHM181" s="1305"/>
      <c r="PHN181" s="1305"/>
      <c r="PHO181" s="1305"/>
      <c r="PHP181" s="1305"/>
      <c r="PHQ181" s="1305"/>
      <c r="PHR181" s="1305"/>
      <c r="PHS181" s="1305"/>
      <c r="PHT181" s="1305"/>
      <c r="PHU181" s="1305"/>
      <c r="PHV181" s="1305"/>
      <c r="PHW181" s="1305"/>
      <c r="PHX181" s="1305"/>
      <c r="PHY181" s="1305"/>
      <c r="PHZ181" s="1305"/>
      <c r="PIA181" s="1305"/>
      <c r="PIB181" s="1305"/>
      <c r="PIC181" s="1305"/>
      <c r="PID181" s="1305"/>
      <c r="PIE181" s="1305"/>
      <c r="PIF181" s="1305"/>
      <c r="PIG181" s="1305"/>
      <c r="PIH181" s="1305"/>
      <c r="PII181" s="1305"/>
      <c r="PIJ181" s="1305"/>
      <c r="PIK181" s="1305"/>
      <c r="PIL181" s="1305"/>
      <c r="PIM181" s="1305"/>
      <c r="PIN181" s="1305"/>
      <c r="PIO181" s="1305"/>
      <c r="PIP181" s="1305"/>
      <c r="PIQ181" s="1305"/>
      <c r="PIR181" s="1305"/>
      <c r="PIS181" s="1305"/>
      <c r="PIT181" s="1305"/>
      <c r="PIU181" s="1305"/>
      <c r="PIV181" s="1305"/>
      <c r="PIW181" s="1305"/>
      <c r="PIX181" s="1305"/>
      <c r="PIY181" s="1305"/>
      <c r="PIZ181" s="1305"/>
      <c r="PJA181" s="1305"/>
      <c r="PJB181" s="1305"/>
      <c r="PJC181" s="1305"/>
      <c r="PJD181" s="1305"/>
      <c r="PJE181" s="1305"/>
      <c r="PJF181" s="1305"/>
      <c r="PJG181" s="1305"/>
      <c r="PJH181" s="1305"/>
      <c r="PJI181" s="1305"/>
      <c r="PJJ181" s="1305"/>
      <c r="PJK181" s="1305"/>
      <c r="PJL181" s="1305"/>
      <c r="PJM181" s="1305"/>
      <c r="PJN181" s="1305"/>
      <c r="PJO181" s="1305"/>
      <c r="PJP181" s="1305"/>
      <c r="PJQ181" s="1305"/>
      <c r="PJR181" s="1305"/>
      <c r="PJS181" s="1305"/>
      <c r="PJT181" s="1305"/>
      <c r="PJU181" s="1305"/>
      <c r="PJV181" s="1305"/>
      <c r="PJW181" s="1305"/>
      <c r="PJX181" s="1305"/>
      <c r="PJY181" s="1305"/>
      <c r="PJZ181" s="1305"/>
      <c r="PKA181" s="1305"/>
      <c r="PKB181" s="1305"/>
      <c r="PKC181" s="1305"/>
      <c r="PKD181" s="1305"/>
      <c r="PKE181" s="1305"/>
      <c r="PKF181" s="1305"/>
      <c r="PKG181" s="1305"/>
      <c r="PKH181" s="1305"/>
      <c r="PKI181" s="1305"/>
      <c r="PKJ181" s="1305"/>
      <c r="PKK181" s="1305"/>
      <c r="PKL181" s="1305"/>
      <c r="PKM181" s="1305"/>
      <c r="PKN181" s="1305"/>
      <c r="PKO181" s="1305"/>
      <c r="PKP181" s="1305"/>
      <c r="PKQ181" s="1305"/>
      <c r="PKR181" s="1305"/>
      <c r="PKS181" s="1305"/>
      <c r="PKT181" s="1305"/>
      <c r="PKU181" s="1305"/>
      <c r="PKV181" s="1305"/>
      <c r="PKW181" s="1305"/>
      <c r="PKX181" s="1305"/>
      <c r="PKY181" s="1305"/>
      <c r="PKZ181" s="1305"/>
      <c r="PLA181" s="1305"/>
      <c r="PLB181" s="1305"/>
      <c r="PLC181" s="1305"/>
      <c r="PLD181" s="1305"/>
      <c r="PLE181" s="1305"/>
      <c r="PLF181" s="1305"/>
      <c r="PLG181" s="1305"/>
      <c r="PLH181" s="1305"/>
      <c r="PLI181" s="1305"/>
      <c r="PLJ181" s="1305"/>
      <c r="PLK181" s="1305"/>
      <c r="PLL181" s="1305"/>
      <c r="PLM181" s="1305"/>
      <c r="PLN181" s="1305"/>
      <c r="PLO181" s="1305"/>
      <c r="PLP181" s="1305"/>
      <c r="PLQ181" s="1305"/>
      <c r="PLR181" s="1305"/>
      <c r="PLS181" s="1305"/>
      <c r="PLT181" s="1305"/>
      <c r="PLU181" s="1305"/>
      <c r="PLV181" s="1305"/>
      <c r="PLW181" s="1305"/>
      <c r="PLX181" s="1305"/>
      <c r="PLY181" s="1305"/>
      <c r="PLZ181" s="1305"/>
      <c r="PMA181" s="1305"/>
      <c r="PMB181" s="1305"/>
      <c r="PMC181" s="1305"/>
      <c r="PMD181" s="1305"/>
      <c r="PME181" s="1305"/>
      <c r="PMF181" s="1305"/>
      <c r="PMG181" s="1305"/>
      <c r="PMH181" s="1305"/>
      <c r="PMI181" s="1305"/>
      <c r="PMJ181" s="1305"/>
      <c r="PMK181" s="1305"/>
      <c r="PML181" s="1305"/>
      <c r="PMM181" s="1305"/>
      <c r="PMN181" s="1305"/>
      <c r="PMO181" s="1305"/>
      <c r="PMP181" s="1305"/>
      <c r="PMQ181" s="1305"/>
      <c r="PMR181" s="1305"/>
      <c r="PMS181" s="1305"/>
      <c r="PMT181" s="1305"/>
      <c r="PMU181" s="1305"/>
      <c r="PMV181" s="1305"/>
      <c r="PMW181" s="1305"/>
      <c r="PMX181" s="1305"/>
      <c r="PMY181" s="1305"/>
      <c r="PMZ181" s="1305"/>
      <c r="PNA181" s="1305"/>
      <c r="PNB181" s="1305"/>
      <c r="PNC181" s="1305"/>
      <c r="PND181" s="1305"/>
      <c r="PNE181" s="1305"/>
      <c r="PNF181" s="1305"/>
      <c r="PNG181" s="1305"/>
      <c r="PNH181" s="1305"/>
      <c r="PNI181" s="1305"/>
      <c r="PNJ181" s="1305"/>
      <c r="PNK181" s="1305"/>
      <c r="PNL181" s="1305"/>
      <c r="PNM181" s="1305"/>
      <c r="PNN181" s="1305"/>
      <c r="PNO181" s="1305"/>
      <c r="PNP181" s="1305"/>
      <c r="PNQ181" s="1305"/>
      <c r="PNR181" s="1305"/>
      <c r="PNS181" s="1305"/>
      <c r="PNT181" s="1305"/>
      <c r="PNU181" s="1305"/>
      <c r="PNV181" s="1305"/>
      <c r="PNW181" s="1305"/>
      <c r="PNX181" s="1305"/>
      <c r="PNY181" s="1305"/>
      <c r="PNZ181" s="1305"/>
      <c r="POA181" s="1305"/>
      <c r="POB181" s="1305"/>
      <c r="POC181" s="1305"/>
      <c r="POD181" s="1305"/>
      <c r="POE181" s="1305"/>
      <c r="POF181" s="1305"/>
      <c r="POG181" s="1305"/>
      <c r="POH181" s="1305"/>
      <c r="POI181" s="1305"/>
      <c r="POJ181" s="1305"/>
      <c r="POK181" s="1305"/>
      <c r="POL181" s="1305"/>
      <c r="POM181" s="1305"/>
      <c r="PON181" s="1305"/>
      <c r="POO181" s="1305"/>
      <c r="POP181" s="1305"/>
      <c r="POQ181" s="1305"/>
      <c r="POR181" s="1305"/>
      <c r="POS181" s="1305"/>
      <c r="POT181" s="1305"/>
      <c r="POU181" s="1305"/>
      <c r="POV181" s="1305"/>
      <c r="POW181" s="1305"/>
      <c r="POX181" s="1305"/>
      <c r="POY181" s="1305"/>
      <c r="POZ181" s="1305"/>
      <c r="PPA181" s="1305"/>
      <c r="PPB181" s="1305"/>
      <c r="PPC181" s="1305"/>
      <c r="PPD181" s="1305"/>
      <c r="PPE181" s="1305"/>
      <c r="PPF181" s="1305"/>
      <c r="PPG181" s="1305"/>
      <c r="PPH181" s="1305"/>
      <c r="PPI181" s="1305"/>
      <c r="PPJ181" s="1305"/>
      <c r="PPK181" s="1305"/>
      <c r="PPL181" s="1305"/>
      <c r="PPM181" s="1305"/>
      <c r="PPN181" s="1305"/>
      <c r="PPO181" s="1305"/>
      <c r="PPP181" s="1305"/>
      <c r="PPQ181" s="1305"/>
      <c r="PPR181" s="1305"/>
      <c r="PPS181" s="1305"/>
      <c r="PPT181" s="1305"/>
      <c r="PPU181" s="1305"/>
      <c r="PPV181" s="1305"/>
      <c r="PPW181" s="1305"/>
      <c r="PPX181" s="1305"/>
      <c r="PPY181" s="1305"/>
      <c r="PPZ181" s="1305"/>
      <c r="PQA181" s="1305"/>
      <c r="PQB181" s="1305"/>
      <c r="PQC181" s="1305"/>
      <c r="PQD181" s="1305"/>
      <c r="PQF181" s="1305"/>
      <c r="PQG181" s="1305"/>
      <c r="PQH181" s="1305"/>
      <c r="PQI181" s="1305"/>
      <c r="PQJ181" s="1305"/>
      <c r="PQK181" s="1305"/>
      <c r="PQL181" s="1305"/>
      <c r="PQM181" s="1305"/>
      <c r="PQN181" s="1305"/>
      <c r="PQO181" s="1305"/>
      <c r="PQP181" s="1305"/>
      <c r="PQQ181" s="1305"/>
      <c r="PQR181" s="1305"/>
      <c r="PQS181" s="1305"/>
      <c r="PQT181" s="1305"/>
      <c r="PQU181" s="1305"/>
      <c r="PQV181" s="1305"/>
      <c r="PQW181" s="1305"/>
      <c r="PQX181" s="1305"/>
      <c r="PQY181" s="1305"/>
      <c r="PQZ181" s="1305"/>
      <c r="PRA181" s="1305"/>
      <c r="PRB181" s="1305"/>
      <c r="PRC181" s="1305"/>
      <c r="PRD181" s="1305"/>
      <c r="PRE181" s="1305"/>
      <c r="PRF181" s="1305"/>
      <c r="PRG181" s="1305"/>
      <c r="PRH181" s="1305"/>
      <c r="PRI181" s="1305"/>
      <c r="PRJ181" s="1305"/>
      <c r="PRK181" s="1305"/>
      <c r="PRL181" s="1305"/>
      <c r="PRM181" s="1305"/>
      <c r="PRN181" s="1305"/>
      <c r="PRO181" s="1305"/>
      <c r="PRP181" s="1305"/>
      <c r="PRQ181" s="1305"/>
      <c r="PRR181" s="1305"/>
      <c r="PRS181" s="1305"/>
      <c r="PRT181" s="1305"/>
      <c r="PRU181" s="1305"/>
      <c r="PRV181" s="1305"/>
      <c r="PRW181" s="1305"/>
      <c r="PRX181" s="1305"/>
      <c r="PRY181" s="1305"/>
      <c r="PRZ181" s="1305"/>
      <c r="PSA181" s="1305"/>
      <c r="PSB181" s="1305"/>
      <c r="PSC181" s="1305"/>
      <c r="PSD181" s="1305"/>
      <c r="PSE181" s="1305"/>
      <c r="PSF181" s="1305"/>
      <c r="PSG181" s="1305"/>
      <c r="PSH181" s="1305"/>
      <c r="PSI181" s="1305"/>
      <c r="PSJ181" s="1305"/>
      <c r="PSK181" s="1305"/>
      <c r="PSL181" s="1305"/>
      <c r="PSM181" s="1305"/>
      <c r="PSN181" s="1305"/>
      <c r="PSO181" s="1305"/>
      <c r="PSP181" s="1305"/>
      <c r="PSQ181" s="1305"/>
      <c r="PSR181" s="1305"/>
      <c r="PSS181" s="1305"/>
      <c r="PST181" s="1305"/>
      <c r="PSU181" s="1305"/>
      <c r="PSV181" s="1305"/>
      <c r="PSW181" s="1305"/>
      <c r="PSX181" s="1305"/>
      <c r="PSY181" s="1305"/>
      <c r="PSZ181" s="1305"/>
      <c r="PTA181" s="1305"/>
      <c r="PTB181" s="1305"/>
      <c r="PTC181" s="1305"/>
      <c r="PTD181" s="1305"/>
      <c r="PTE181" s="1305"/>
      <c r="PTF181" s="1305"/>
      <c r="PTG181" s="1305"/>
      <c r="PTH181" s="1305"/>
      <c r="PTI181" s="1305"/>
      <c r="PTJ181" s="1305"/>
      <c r="PTK181" s="1305"/>
      <c r="PTL181" s="1305"/>
      <c r="PTM181" s="1305"/>
      <c r="PTN181" s="1305"/>
      <c r="PTO181" s="1305"/>
      <c r="PTP181" s="1305"/>
      <c r="PTQ181" s="1305"/>
      <c r="PTR181" s="1305"/>
      <c r="PTS181" s="1305"/>
      <c r="PTT181" s="1305"/>
      <c r="PTU181" s="1305"/>
      <c r="PTV181" s="1305"/>
      <c r="PTW181" s="1305"/>
      <c r="PTX181" s="1305"/>
      <c r="PTY181" s="1305"/>
      <c r="PTZ181" s="1305"/>
      <c r="PUA181" s="1305"/>
      <c r="PUB181" s="1305"/>
      <c r="PUC181" s="1305"/>
      <c r="PUD181" s="1305"/>
      <c r="PUE181" s="1305"/>
      <c r="PUF181" s="1305"/>
      <c r="PUG181" s="1305"/>
      <c r="PUH181" s="1305"/>
      <c r="PUI181" s="1305"/>
      <c r="PUJ181" s="1305"/>
      <c r="PUK181" s="1305"/>
      <c r="PUL181" s="1305"/>
      <c r="PUM181" s="1305"/>
      <c r="PUN181" s="1305"/>
      <c r="PUO181" s="1305"/>
      <c r="PUP181" s="1305"/>
      <c r="PUQ181" s="1305"/>
      <c r="PUR181" s="1305"/>
      <c r="PUS181" s="1305"/>
      <c r="PUT181" s="1305"/>
      <c r="PUU181" s="1305"/>
      <c r="PUV181" s="1305"/>
      <c r="PUW181" s="1305"/>
      <c r="PUX181" s="1305"/>
      <c r="PUY181" s="1305"/>
      <c r="PUZ181" s="1305"/>
      <c r="PVA181" s="1305"/>
      <c r="PVB181" s="1305"/>
      <c r="PVC181" s="1305"/>
      <c r="PVD181" s="1305"/>
      <c r="PVE181" s="1305"/>
      <c r="PVF181" s="1305"/>
      <c r="PVG181" s="1305"/>
      <c r="PVH181" s="1305"/>
      <c r="PVI181" s="1305"/>
      <c r="PVJ181" s="1305"/>
      <c r="PVK181" s="1305"/>
      <c r="PVL181" s="1305"/>
      <c r="PVM181" s="1305"/>
      <c r="PVN181" s="1305"/>
      <c r="PVO181" s="1305"/>
      <c r="PVP181" s="1305"/>
      <c r="PVQ181" s="1305"/>
      <c r="PVR181" s="1305"/>
      <c r="PVS181" s="1305"/>
      <c r="PVT181" s="1305"/>
      <c r="PVU181" s="1305"/>
      <c r="PVV181" s="1305"/>
      <c r="PVW181" s="1305"/>
      <c r="PVX181" s="1305"/>
      <c r="PVY181" s="1305"/>
      <c r="PVZ181" s="1305"/>
      <c r="PWA181" s="1305"/>
      <c r="PWB181" s="1305"/>
      <c r="PWC181" s="1305"/>
      <c r="PWD181" s="1305"/>
      <c r="PWE181" s="1305"/>
      <c r="PWF181" s="1305"/>
      <c r="PWG181" s="1305"/>
      <c r="PWH181" s="1305"/>
      <c r="PWI181" s="1305"/>
      <c r="PWJ181" s="1305"/>
      <c r="PWK181" s="1305"/>
      <c r="PWL181" s="1305"/>
      <c r="PWM181" s="1305"/>
      <c r="PWN181" s="1305"/>
      <c r="PWO181" s="1305"/>
      <c r="PWP181" s="1305"/>
      <c r="PWQ181" s="1305"/>
      <c r="PWR181" s="1305"/>
      <c r="PWS181" s="1305"/>
      <c r="PWT181" s="1305"/>
      <c r="PWU181" s="1305"/>
      <c r="PWV181" s="1305"/>
      <c r="PWW181" s="1305"/>
      <c r="PWX181" s="1305"/>
      <c r="PWY181" s="1305"/>
      <c r="PWZ181" s="1305"/>
      <c r="PXA181" s="1305"/>
      <c r="PXB181" s="1305"/>
      <c r="PXC181" s="1305"/>
      <c r="PXD181" s="1305"/>
      <c r="PXE181" s="1305"/>
      <c r="PXF181" s="1305"/>
      <c r="PXG181" s="1305"/>
      <c r="PXH181" s="1305"/>
      <c r="PXI181" s="1305"/>
      <c r="PXJ181" s="1305"/>
      <c r="PXK181" s="1305"/>
      <c r="PXL181" s="1305"/>
      <c r="PXM181" s="1305"/>
      <c r="PXN181" s="1305"/>
      <c r="PXO181" s="1305"/>
      <c r="PXP181" s="1305"/>
      <c r="PXQ181" s="1305"/>
      <c r="PXR181" s="1305"/>
      <c r="PXS181" s="1305"/>
      <c r="PXT181" s="1305"/>
      <c r="PXU181" s="1305"/>
      <c r="PXV181" s="1305"/>
      <c r="PXW181" s="1305"/>
      <c r="PXX181" s="1305"/>
      <c r="PXY181" s="1305"/>
      <c r="PXZ181" s="1305"/>
      <c r="PYA181" s="1305"/>
      <c r="PYB181" s="1305"/>
      <c r="PYC181" s="1305"/>
      <c r="PYD181" s="1305"/>
      <c r="PYE181" s="1305"/>
      <c r="PYF181" s="1305"/>
      <c r="PYG181" s="1305"/>
      <c r="PYH181" s="1305"/>
      <c r="PYI181" s="1305"/>
      <c r="PYJ181" s="1305"/>
      <c r="PYK181" s="1305"/>
      <c r="PYL181" s="1305"/>
      <c r="PYM181" s="1305"/>
      <c r="PYN181" s="1305"/>
      <c r="PYO181" s="1305"/>
      <c r="PYP181" s="1305"/>
      <c r="PYQ181" s="1305"/>
      <c r="PYR181" s="1305"/>
      <c r="PYS181" s="1305"/>
      <c r="PYT181" s="1305"/>
      <c r="PYU181" s="1305"/>
      <c r="PYV181" s="1305"/>
      <c r="PYW181" s="1305"/>
      <c r="PYX181" s="1305"/>
      <c r="PYY181" s="1305"/>
      <c r="PYZ181" s="1305"/>
      <c r="PZA181" s="1305"/>
      <c r="PZB181" s="1305"/>
      <c r="PZC181" s="1305"/>
      <c r="PZD181" s="1305"/>
      <c r="PZE181" s="1305"/>
      <c r="PZF181" s="1305"/>
      <c r="PZG181" s="1305"/>
      <c r="PZH181" s="1305"/>
      <c r="PZI181" s="1305"/>
      <c r="PZJ181" s="1305"/>
      <c r="PZK181" s="1305"/>
      <c r="PZL181" s="1305"/>
      <c r="PZM181" s="1305"/>
      <c r="PZN181" s="1305"/>
      <c r="PZO181" s="1305"/>
      <c r="PZP181" s="1305"/>
      <c r="PZQ181" s="1305"/>
      <c r="PZR181" s="1305"/>
      <c r="PZS181" s="1305"/>
      <c r="PZT181" s="1305"/>
      <c r="PZU181" s="1305"/>
      <c r="PZV181" s="1305"/>
      <c r="PZW181" s="1305"/>
      <c r="PZX181" s="1305"/>
      <c r="PZY181" s="1305"/>
      <c r="PZZ181" s="1305"/>
      <c r="QAB181" s="1305"/>
      <c r="QAC181" s="1305"/>
      <c r="QAD181" s="1305"/>
      <c r="QAE181" s="1305"/>
      <c r="QAF181" s="1305"/>
      <c r="QAG181" s="1305"/>
      <c r="QAH181" s="1305"/>
      <c r="QAI181" s="1305"/>
      <c r="QAJ181" s="1305"/>
      <c r="QAK181" s="1305"/>
      <c r="QAL181" s="1305"/>
      <c r="QAM181" s="1305"/>
      <c r="QAN181" s="1305"/>
      <c r="QAO181" s="1305"/>
      <c r="QAP181" s="1305"/>
      <c r="QAQ181" s="1305"/>
      <c r="QAR181" s="1305"/>
      <c r="QAS181" s="1305"/>
      <c r="QAT181" s="1305"/>
      <c r="QAU181" s="1305"/>
      <c r="QAV181" s="1305"/>
      <c r="QAW181" s="1305"/>
      <c r="QAX181" s="1305"/>
      <c r="QAY181" s="1305"/>
      <c r="QAZ181" s="1305"/>
      <c r="QBA181" s="1305"/>
      <c r="QBB181" s="1305"/>
      <c r="QBC181" s="1305"/>
      <c r="QBD181" s="1305"/>
      <c r="QBE181" s="1305"/>
      <c r="QBF181" s="1305"/>
      <c r="QBG181" s="1305"/>
      <c r="QBH181" s="1305"/>
      <c r="QBI181" s="1305"/>
      <c r="QBJ181" s="1305"/>
      <c r="QBK181" s="1305"/>
      <c r="QBL181" s="1305"/>
      <c r="QBM181" s="1305"/>
      <c r="QBN181" s="1305"/>
      <c r="QBO181" s="1305"/>
      <c r="QBP181" s="1305"/>
      <c r="QBQ181" s="1305"/>
      <c r="QBR181" s="1305"/>
      <c r="QBS181" s="1305"/>
      <c r="QBT181" s="1305"/>
      <c r="QBU181" s="1305"/>
      <c r="QBV181" s="1305"/>
      <c r="QBW181" s="1305"/>
      <c r="QBX181" s="1305"/>
      <c r="QBY181" s="1305"/>
      <c r="QBZ181" s="1305"/>
      <c r="QCA181" s="1305"/>
      <c r="QCB181" s="1305"/>
      <c r="QCC181" s="1305"/>
      <c r="QCD181" s="1305"/>
      <c r="QCE181" s="1305"/>
      <c r="QCF181" s="1305"/>
      <c r="QCG181" s="1305"/>
      <c r="QCH181" s="1305"/>
      <c r="QCI181" s="1305"/>
      <c r="QCJ181" s="1305"/>
      <c r="QCK181" s="1305"/>
      <c r="QCL181" s="1305"/>
      <c r="QCM181" s="1305"/>
      <c r="QCN181" s="1305"/>
      <c r="QCO181" s="1305"/>
      <c r="QCP181" s="1305"/>
      <c r="QCQ181" s="1305"/>
      <c r="QCR181" s="1305"/>
      <c r="QCS181" s="1305"/>
      <c r="QCT181" s="1305"/>
      <c r="QCU181" s="1305"/>
      <c r="QCV181" s="1305"/>
      <c r="QCW181" s="1305"/>
      <c r="QCX181" s="1305"/>
      <c r="QCY181" s="1305"/>
      <c r="QCZ181" s="1305"/>
      <c r="QDA181" s="1305"/>
      <c r="QDB181" s="1305"/>
      <c r="QDC181" s="1305"/>
      <c r="QDD181" s="1305"/>
      <c r="QDE181" s="1305"/>
      <c r="QDF181" s="1305"/>
      <c r="QDG181" s="1305"/>
      <c r="QDH181" s="1305"/>
      <c r="QDI181" s="1305"/>
      <c r="QDJ181" s="1305"/>
      <c r="QDK181" s="1305"/>
      <c r="QDL181" s="1305"/>
      <c r="QDM181" s="1305"/>
      <c r="QDN181" s="1305"/>
      <c r="QDO181" s="1305"/>
      <c r="QDP181" s="1305"/>
      <c r="QDQ181" s="1305"/>
      <c r="QDR181" s="1305"/>
      <c r="QDS181" s="1305"/>
      <c r="QDT181" s="1305"/>
      <c r="QDU181" s="1305"/>
      <c r="QDV181" s="1305"/>
      <c r="QDW181" s="1305"/>
      <c r="QDX181" s="1305"/>
      <c r="QDY181" s="1305"/>
      <c r="QDZ181" s="1305"/>
      <c r="QEA181" s="1305"/>
      <c r="QEB181" s="1305"/>
      <c r="QEC181" s="1305"/>
      <c r="QED181" s="1305"/>
      <c r="QEE181" s="1305"/>
      <c r="QEF181" s="1305"/>
      <c r="QEG181" s="1305"/>
      <c r="QEH181" s="1305"/>
      <c r="QEI181" s="1305"/>
      <c r="QEJ181" s="1305"/>
      <c r="QEK181" s="1305"/>
      <c r="QEL181" s="1305"/>
      <c r="QEM181" s="1305"/>
      <c r="QEN181" s="1305"/>
      <c r="QEO181" s="1305"/>
      <c r="QEP181" s="1305"/>
      <c r="QEQ181" s="1305"/>
      <c r="QER181" s="1305"/>
      <c r="QES181" s="1305"/>
      <c r="QET181" s="1305"/>
      <c r="QEU181" s="1305"/>
      <c r="QEV181" s="1305"/>
      <c r="QEW181" s="1305"/>
      <c r="QEX181" s="1305"/>
      <c r="QEY181" s="1305"/>
      <c r="QEZ181" s="1305"/>
      <c r="QFA181" s="1305"/>
      <c r="QFB181" s="1305"/>
      <c r="QFC181" s="1305"/>
      <c r="QFD181" s="1305"/>
      <c r="QFE181" s="1305"/>
      <c r="QFF181" s="1305"/>
      <c r="QFG181" s="1305"/>
      <c r="QFH181" s="1305"/>
      <c r="QFI181" s="1305"/>
      <c r="QFJ181" s="1305"/>
      <c r="QFK181" s="1305"/>
      <c r="QFL181" s="1305"/>
      <c r="QFM181" s="1305"/>
      <c r="QFN181" s="1305"/>
      <c r="QFO181" s="1305"/>
      <c r="QFP181" s="1305"/>
      <c r="QFQ181" s="1305"/>
      <c r="QFR181" s="1305"/>
      <c r="QFS181" s="1305"/>
      <c r="QFT181" s="1305"/>
      <c r="QFU181" s="1305"/>
      <c r="QFV181" s="1305"/>
      <c r="QFW181" s="1305"/>
      <c r="QFX181" s="1305"/>
      <c r="QFY181" s="1305"/>
      <c r="QFZ181" s="1305"/>
      <c r="QGA181" s="1305"/>
      <c r="QGB181" s="1305"/>
      <c r="QGC181" s="1305"/>
      <c r="QGD181" s="1305"/>
      <c r="QGE181" s="1305"/>
      <c r="QGF181" s="1305"/>
      <c r="QGG181" s="1305"/>
      <c r="QGH181" s="1305"/>
      <c r="QGI181" s="1305"/>
      <c r="QGJ181" s="1305"/>
      <c r="QGK181" s="1305"/>
      <c r="QGL181" s="1305"/>
      <c r="QGM181" s="1305"/>
      <c r="QGN181" s="1305"/>
      <c r="QGO181" s="1305"/>
      <c r="QGP181" s="1305"/>
      <c r="QGQ181" s="1305"/>
      <c r="QGR181" s="1305"/>
      <c r="QGS181" s="1305"/>
      <c r="QGT181" s="1305"/>
      <c r="QGU181" s="1305"/>
      <c r="QGV181" s="1305"/>
      <c r="QGW181" s="1305"/>
      <c r="QGX181" s="1305"/>
      <c r="QGY181" s="1305"/>
      <c r="QGZ181" s="1305"/>
      <c r="QHA181" s="1305"/>
      <c r="QHB181" s="1305"/>
      <c r="QHC181" s="1305"/>
      <c r="QHD181" s="1305"/>
      <c r="QHE181" s="1305"/>
      <c r="QHF181" s="1305"/>
      <c r="QHG181" s="1305"/>
      <c r="QHH181" s="1305"/>
      <c r="QHI181" s="1305"/>
      <c r="QHJ181" s="1305"/>
      <c r="QHK181" s="1305"/>
      <c r="QHL181" s="1305"/>
      <c r="QHM181" s="1305"/>
      <c r="QHN181" s="1305"/>
      <c r="QHO181" s="1305"/>
      <c r="QHP181" s="1305"/>
      <c r="QHQ181" s="1305"/>
      <c r="QHR181" s="1305"/>
      <c r="QHS181" s="1305"/>
      <c r="QHT181" s="1305"/>
      <c r="QHU181" s="1305"/>
      <c r="QHV181" s="1305"/>
      <c r="QHW181" s="1305"/>
      <c r="QHX181" s="1305"/>
      <c r="QHY181" s="1305"/>
      <c r="QHZ181" s="1305"/>
      <c r="QIA181" s="1305"/>
      <c r="QIB181" s="1305"/>
      <c r="QIC181" s="1305"/>
      <c r="QID181" s="1305"/>
      <c r="QIE181" s="1305"/>
      <c r="QIF181" s="1305"/>
      <c r="QIG181" s="1305"/>
      <c r="QIH181" s="1305"/>
      <c r="QII181" s="1305"/>
      <c r="QIJ181" s="1305"/>
      <c r="QIK181" s="1305"/>
      <c r="QIL181" s="1305"/>
      <c r="QIM181" s="1305"/>
      <c r="QIN181" s="1305"/>
      <c r="QIO181" s="1305"/>
      <c r="QIP181" s="1305"/>
      <c r="QIQ181" s="1305"/>
      <c r="QIR181" s="1305"/>
      <c r="QIS181" s="1305"/>
      <c r="QIT181" s="1305"/>
      <c r="QIU181" s="1305"/>
      <c r="QIV181" s="1305"/>
      <c r="QIW181" s="1305"/>
      <c r="QIX181" s="1305"/>
      <c r="QIY181" s="1305"/>
      <c r="QIZ181" s="1305"/>
      <c r="QJA181" s="1305"/>
      <c r="QJB181" s="1305"/>
      <c r="QJC181" s="1305"/>
      <c r="QJD181" s="1305"/>
      <c r="QJE181" s="1305"/>
      <c r="QJF181" s="1305"/>
      <c r="QJG181" s="1305"/>
      <c r="QJH181" s="1305"/>
      <c r="QJI181" s="1305"/>
      <c r="QJJ181" s="1305"/>
      <c r="QJK181" s="1305"/>
      <c r="QJL181" s="1305"/>
      <c r="QJM181" s="1305"/>
      <c r="QJN181" s="1305"/>
      <c r="QJO181" s="1305"/>
      <c r="QJP181" s="1305"/>
      <c r="QJQ181" s="1305"/>
      <c r="QJR181" s="1305"/>
      <c r="QJS181" s="1305"/>
      <c r="QJT181" s="1305"/>
      <c r="QJU181" s="1305"/>
      <c r="QJV181" s="1305"/>
      <c r="QJX181" s="1305"/>
      <c r="QJY181" s="1305"/>
      <c r="QJZ181" s="1305"/>
      <c r="QKA181" s="1305"/>
      <c r="QKB181" s="1305"/>
      <c r="QKC181" s="1305"/>
      <c r="QKD181" s="1305"/>
      <c r="QKE181" s="1305"/>
      <c r="QKF181" s="1305"/>
      <c r="QKG181" s="1305"/>
      <c r="QKH181" s="1305"/>
      <c r="QKI181" s="1305"/>
      <c r="QKJ181" s="1305"/>
      <c r="QKK181" s="1305"/>
      <c r="QKL181" s="1305"/>
      <c r="QKM181" s="1305"/>
      <c r="QKN181" s="1305"/>
      <c r="QKO181" s="1305"/>
      <c r="QKP181" s="1305"/>
      <c r="QKQ181" s="1305"/>
      <c r="QKR181" s="1305"/>
      <c r="QKS181" s="1305"/>
      <c r="QKT181" s="1305"/>
      <c r="QKU181" s="1305"/>
      <c r="QKV181" s="1305"/>
      <c r="QKW181" s="1305"/>
      <c r="QKX181" s="1305"/>
      <c r="QKY181" s="1305"/>
      <c r="QKZ181" s="1305"/>
      <c r="QLA181" s="1305"/>
      <c r="QLB181" s="1305"/>
      <c r="QLC181" s="1305"/>
      <c r="QLD181" s="1305"/>
      <c r="QLE181" s="1305"/>
      <c r="QLF181" s="1305"/>
      <c r="QLG181" s="1305"/>
      <c r="QLH181" s="1305"/>
      <c r="QLI181" s="1305"/>
      <c r="QLJ181" s="1305"/>
      <c r="QLK181" s="1305"/>
      <c r="QLL181" s="1305"/>
      <c r="QLM181" s="1305"/>
      <c r="QLN181" s="1305"/>
      <c r="QLO181" s="1305"/>
      <c r="QLP181" s="1305"/>
      <c r="QLQ181" s="1305"/>
      <c r="QLR181" s="1305"/>
      <c r="QLS181" s="1305"/>
      <c r="QLT181" s="1305"/>
      <c r="QLU181" s="1305"/>
      <c r="QLV181" s="1305"/>
      <c r="QLW181" s="1305"/>
      <c r="QLX181" s="1305"/>
      <c r="QLY181" s="1305"/>
      <c r="QLZ181" s="1305"/>
      <c r="QMA181" s="1305"/>
      <c r="QMB181" s="1305"/>
      <c r="QMC181" s="1305"/>
      <c r="QMD181" s="1305"/>
      <c r="QME181" s="1305"/>
      <c r="QMF181" s="1305"/>
      <c r="QMG181" s="1305"/>
      <c r="QMH181" s="1305"/>
      <c r="QMI181" s="1305"/>
      <c r="QMJ181" s="1305"/>
      <c r="QMK181" s="1305"/>
      <c r="QML181" s="1305"/>
      <c r="QMM181" s="1305"/>
      <c r="QMN181" s="1305"/>
      <c r="QMO181" s="1305"/>
      <c r="QMP181" s="1305"/>
      <c r="QMQ181" s="1305"/>
      <c r="QMR181" s="1305"/>
      <c r="QMS181" s="1305"/>
      <c r="QMT181" s="1305"/>
      <c r="QMU181" s="1305"/>
      <c r="QMV181" s="1305"/>
      <c r="QMW181" s="1305"/>
      <c r="QMX181" s="1305"/>
      <c r="QMY181" s="1305"/>
      <c r="QMZ181" s="1305"/>
      <c r="QNA181" s="1305"/>
      <c r="QNB181" s="1305"/>
      <c r="QNC181" s="1305"/>
      <c r="QND181" s="1305"/>
      <c r="QNE181" s="1305"/>
      <c r="QNF181" s="1305"/>
      <c r="QNG181" s="1305"/>
      <c r="QNH181" s="1305"/>
      <c r="QNI181" s="1305"/>
      <c r="QNJ181" s="1305"/>
      <c r="QNK181" s="1305"/>
      <c r="QNL181" s="1305"/>
      <c r="QNM181" s="1305"/>
      <c r="QNN181" s="1305"/>
      <c r="QNO181" s="1305"/>
      <c r="QNP181" s="1305"/>
      <c r="QNQ181" s="1305"/>
      <c r="QNR181" s="1305"/>
      <c r="QNS181" s="1305"/>
      <c r="QNT181" s="1305"/>
      <c r="QNU181" s="1305"/>
      <c r="QNV181" s="1305"/>
      <c r="QNW181" s="1305"/>
      <c r="QNX181" s="1305"/>
      <c r="QNY181" s="1305"/>
      <c r="QNZ181" s="1305"/>
      <c r="QOA181" s="1305"/>
      <c r="QOB181" s="1305"/>
      <c r="QOC181" s="1305"/>
      <c r="QOD181" s="1305"/>
      <c r="QOE181" s="1305"/>
      <c r="QOF181" s="1305"/>
      <c r="QOG181" s="1305"/>
      <c r="QOH181" s="1305"/>
      <c r="QOI181" s="1305"/>
      <c r="QOJ181" s="1305"/>
      <c r="QOK181" s="1305"/>
      <c r="QOL181" s="1305"/>
      <c r="QOM181" s="1305"/>
      <c r="QON181" s="1305"/>
      <c r="QOO181" s="1305"/>
      <c r="QOP181" s="1305"/>
      <c r="QOQ181" s="1305"/>
      <c r="QOR181" s="1305"/>
      <c r="QOS181" s="1305"/>
      <c r="QOT181" s="1305"/>
      <c r="QOU181" s="1305"/>
      <c r="QOV181" s="1305"/>
      <c r="QOW181" s="1305"/>
      <c r="QOX181" s="1305"/>
      <c r="QOY181" s="1305"/>
      <c r="QOZ181" s="1305"/>
      <c r="QPA181" s="1305"/>
      <c r="QPB181" s="1305"/>
      <c r="QPC181" s="1305"/>
      <c r="QPD181" s="1305"/>
      <c r="QPE181" s="1305"/>
      <c r="QPF181" s="1305"/>
      <c r="QPG181" s="1305"/>
      <c r="QPH181" s="1305"/>
      <c r="QPI181" s="1305"/>
      <c r="QPJ181" s="1305"/>
      <c r="QPK181" s="1305"/>
      <c r="QPL181" s="1305"/>
      <c r="QPM181" s="1305"/>
      <c r="QPN181" s="1305"/>
      <c r="QPO181" s="1305"/>
      <c r="QPP181" s="1305"/>
      <c r="QPQ181" s="1305"/>
      <c r="QPR181" s="1305"/>
      <c r="QPS181" s="1305"/>
      <c r="QPT181" s="1305"/>
      <c r="QPU181" s="1305"/>
      <c r="QPV181" s="1305"/>
      <c r="QPW181" s="1305"/>
      <c r="QPX181" s="1305"/>
      <c r="QPY181" s="1305"/>
      <c r="QPZ181" s="1305"/>
      <c r="QQA181" s="1305"/>
      <c r="QQB181" s="1305"/>
      <c r="QQC181" s="1305"/>
      <c r="QQD181" s="1305"/>
      <c r="QQE181" s="1305"/>
      <c r="QQF181" s="1305"/>
      <c r="QQG181" s="1305"/>
      <c r="QQH181" s="1305"/>
      <c r="QQI181" s="1305"/>
      <c r="QQJ181" s="1305"/>
      <c r="QQK181" s="1305"/>
      <c r="QQL181" s="1305"/>
      <c r="QQM181" s="1305"/>
      <c r="QQN181" s="1305"/>
      <c r="QQO181" s="1305"/>
      <c r="QQP181" s="1305"/>
      <c r="QQQ181" s="1305"/>
      <c r="QQR181" s="1305"/>
      <c r="QQS181" s="1305"/>
      <c r="QQT181" s="1305"/>
      <c r="QQU181" s="1305"/>
      <c r="QQV181" s="1305"/>
      <c r="QQW181" s="1305"/>
      <c r="QQX181" s="1305"/>
      <c r="QQY181" s="1305"/>
      <c r="QQZ181" s="1305"/>
      <c r="QRA181" s="1305"/>
      <c r="QRB181" s="1305"/>
      <c r="QRC181" s="1305"/>
      <c r="QRD181" s="1305"/>
      <c r="QRE181" s="1305"/>
      <c r="QRF181" s="1305"/>
      <c r="QRG181" s="1305"/>
      <c r="QRH181" s="1305"/>
      <c r="QRI181" s="1305"/>
      <c r="QRJ181" s="1305"/>
      <c r="QRK181" s="1305"/>
      <c r="QRL181" s="1305"/>
      <c r="QRM181" s="1305"/>
      <c r="QRN181" s="1305"/>
      <c r="QRO181" s="1305"/>
      <c r="QRP181" s="1305"/>
      <c r="QRQ181" s="1305"/>
      <c r="QRR181" s="1305"/>
      <c r="QRS181" s="1305"/>
      <c r="QRT181" s="1305"/>
      <c r="QRU181" s="1305"/>
      <c r="QRV181" s="1305"/>
      <c r="QRW181" s="1305"/>
      <c r="QRX181" s="1305"/>
      <c r="QRY181" s="1305"/>
      <c r="QRZ181" s="1305"/>
      <c r="QSA181" s="1305"/>
      <c r="QSB181" s="1305"/>
      <c r="QSC181" s="1305"/>
      <c r="QSD181" s="1305"/>
      <c r="QSE181" s="1305"/>
      <c r="QSF181" s="1305"/>
      <c r="QSG181" s="1305"/>
      <c r="QSH181" s="1305"/>
      <c r="QSI181" s="1305"/>
      <c r="QSJ181" s="1305"/>
      <c r="QSK181" s="1305"/>
      <c r="QSL181" s="1305"/>
      <c r="QSM181" s="1305"/>
      <c r="QSN181" s="1305"/>
      <c r="QSO181" s="1305"/>
      <c r="QSP181" s="1305"/>
      <c r="QSQ181" s="1305"/>
      <c r="QSR181" s="1305"/>
      <c r="QSS181" s="1305"/>
      <c r="QST181" s="1305"/>
      <c r="QSU181" s="1305"/>
      <c r="QSV181" s="1305"/>
      <c r="QSW181" s="1305"/>
      <c r="QSX181" s="1305"/>
      <c r="QSY181" s="1305"/>
      <c r="QSZ181" s="1305"/>
      <c r="QTA181" s="1305"/>
      <c r="QTB181" s="1305"/>
      <c r="QTC181" s="1305"/>
      <c r="QTD181" s="1305"/>
      <c r="QTE181" s="1305"/>
      <c r="QTF181" s="1305"/>
      <c r="QTG181" s="1305"/>
      <c r="QTH181" s="1305"/>
      <c r="QTI181" s="1305"/>
      <c r="QTJ181" s="1305"/>
      <c r="QTK181" s="1305"/>
      <c r="QTL181" s="1305"/>
      <c r="QTM181" s="1305"/>
      <c r="QTN181" s="1305"/>
      <c r="QTO181" s="1305"/>
      <c r="QTP181" s="1305"/>
      <c r="QTQ181" s="1305"/>
      <c r="QTR181" s="1305"/>
      <c r="QTT181" s="1305"/>
      <c r="QTU181" s="1305"/>
      <c r="QTV181" s="1305"/>
      <c r="QTW181" s="1305"/>
      <c r="QTX181" s="1305"/>
      <c r="QTY181" s="1305"/>
      <c r="QTZ181" s="1305"/>
      <c r="QUA181" s="1305"/>
      <c r="QUB181" s="1305"/>
      <c r="QUC181" s="1305"/>
      <c r="QUD181" s="1305"/>
      <c r="QUE181" s="1305"/>
      <c r="QUF181" s="1305"/>
      <c r="QUG181" s="1305"/>
      <c r="QUH181" s="1305"/>
      <c r="QUI181" s="1305"/>
      <c r="QUJ181" s="1305"/>
      <c r="QUK181" s="1305"/>
      <c r="QUL181" s="1305"/>
      <c r="QUM181" s="1305"/>
      <c r="QUN181" s="1305"/>
      <c r="QUO181" s="1305"/>
      <c r="QUP181" s="1305"/>
      <c r="QUQ181" s="1305"/>
      <c r="QUR181" s="1305"/>
      <c r="QUS181" s="1305"/>
      <c r="QUT181" s="1305"/>
      <c r="QUU181" s="1305"/>
      <c r="QUV181" s="1305"/>
      <c r="QUW181" s="1305"/>
      <c r="QUX181" s="1305"/>
      <c r="QUY181" s="1305"/>
      <c r="QUZ181" s="1305"/>
      <c r="QVA181" s="1305"/>
      <c r="QVB181" s="1305"/>
      <c r="QVC181" s="1305"/>
      <c r="QVD181" s="1305"/>
      <c r="QVE181" s="1305"/>
      <c r="QVF181" s="1305"/>
      <c r="QVG181" s="1305"/>
      <c r="QVH181" s="1305"/>
      <c r="QVI181" s="1305"/>
      <c r="QVJ181" s="1305"/>
      <c r="QVK181" s="1305"/>
      <c r="QVL181" s="1305"/>
      <c r="QVM181" s="1305"/>
      <c r="QVN181" s="1305"/>
      <c r="QVO181" s="1305"/>
      <c r="QVP181" s="1305"/>
      <c r="QVQ181" s="1305"/>
      <c r="QVR181" s="1305"/>
      <c r="QVS181" s="1305"/>
      <c r="QVT181" s="1305"/>
      <c r="QVU181" s="1305"/>
      <c r="QVV181" s="1305"/>
      <c r="QVW181" s="1305"/>
      <c r="QVX181" s="1305"/>
      <c r="QVY181" s="1305"/>
      <c r="QVZ181" s="1305"/>
      <c r="QWA181" s="1305"/>
      <c r="QWB181" s="1305"/>
      <c r="QWC181" s="1305"/>
      <c r="QWD181" s="1305"/>
      <c r="QWE181" s="1305"/>
      <c r="QWF181" s="1305"/>
      <c r="QWG181" s="1305"/>
      <c r="QWH181" s="1305"/>
      <c r="QWI181" s="1305"/>
      <c r="QWJ181" s="1305"/>
      <c r="QWK181" s="1305"/>
      <c r="QWL181" s="1305"/>
      <c r="QWM181" s="1305"/>
      <c r="QWN181" s="1305"/>
      <c r="QWO181" s="1305"/>
      <c r="QWP181" s="1305"/>
      <c r="QWQ181" s="1305"/>
      <c r="QWR181" s="1305"/>
      <c r="QWS181" s="1305"/>
      <c r="QWT181" s="1305"/>
      <c r="QWU181" s="1305"/>
      <c r="QWV181" s="1305"/>
      <c r="QWW181" s="1305"/>
      <c r="QWX181" s="1305"/>
      <c r="QWY181" s="1305"/>
      <c r="QWZ181" s="1305"/>
      <c r="QXA181" s="1305"/>
      <c r="QXB181" s="1305"/>
      <c r="QXC181" s="1305"/>
      <c r="QXD181" s="1305"/>
      <c r="QXE181" s="1305"/>
      <c r="QXF181" s="1305"/>
      <c r="QXG181" s="1305"/>
      <c r="QXH181" s="1305"/>
      <c r="QXI181" s="1305"/>
      <c r="QXJ181" s="1305"/>
      <c r="QXK181" s="1305"/>
      <c r="QXL181" s="1305"/>
      <c r="QXM181" s="1305"/>
      <c r="QXN181" s="1305"/>
      <c r="QXO181" s="1305"/>
      <c r="QXP181" s="1305"/>
      <c r="QXQ181" s="1305"/>
      <c r="QXR181" s="1305"/>
      <c r="QXS181" s="1305"/>
      <c r="QXT181" s="1305"/>
      <c r="QXU181" s="1305"/>
      <c r="QXV181" s="1305"/>
      <c r="QXW181" s="1305"/>
      <c r="QXX181" s="1305"/>
      <c r="QXY181" s="1305"/>
      <c r="QXZ181" s="1305"/>
      <c r="QYA181" s="1305"/>
      <c r="QYB181" s="1305"/>
      <c r="QYC181" s="1305"/>
      <c r="QYD181" s="1305"/>
      <c r="QYE181" s="1305"/>
      <c r="QYF181" s="1305"/>
      <c r="QYG181" s="1305"/>
      <c r="QYH181" s="1305"/>
      <c r="QYI181" s="1305"/>
      <c r="QYJ181" s="1305"/>
      <c r="QYK181" s="1305"/>
      <c r="QYL181" s="1305"/>
      <c r="QYM181" s="1305"/>
      <c r="QYN181" s="1305"/>
      <c r="QYO181" s="1305"/>
      <c r="QYP181" s="1305"/>
      <c r="QYQ181" s="1305"/>
      <c r="QYR181" s="1305"/>
      <c r="QYS181" s="1305"/>
      <c r="QYT181" s="1305"/>
      <c r="QYU181" s="1305"/>
      <c r="QYV181" s="1305"/>
      <c r="QYW181" s="1305"/>
      <c r="QYX181" s="1305"/>
      <c r="QYY181" s="1305"/>
      <c r="QYZ181" s="1305"/>
      <c r="QZA181" s="1305"/>
      <c r="QZB181" s="1305"/>
      <c r="QZC181" s="1305"/>
      <c r="QZD181" s="1305"/>
      <c r="QZE181" s="1305"/>
      <c r="QZF181" s="1305"/>
      <c r="QZG181" s="1305"/>
      <c r="QZH181" s="1305"/>
      <c r="QZI181" s="1305"/>
      <c r="QZJ181" s="1305"/>
      <c r="QZK181" s="1305"/>
      <c r="QZL181" s="1305"/>
      <c r="QZM181" s="1305"/>
      <c r="QZN181" s="1305"/>
      <c r="QZO181" s="1305"/>
      <c r="QZP181" s="1305"/>
      <c r="QZQ181" s="1305"/>
      <c r="QZR181" s="1305"/>
      <c r="QZS181" s="1305"/>
      <c r="QZT181" s="1305"/>
      <c r="QZU181" s="1305"/>
      <c r="QZV181" s="1305"/>
      <c r="QZW181" s="1305"/>
      <c r="QZX181" s="1305"/>
      <c r="QZY181" s="1305"/>
      <c r="QZZ181" s="1305"/>
      <c r="RAA181" s="1305"/>
      <c r="RAB181" s="1305"/>
      <c r="RAC181" s="1305"/>
      <c r="RAD181" s="1305"/>
      <c r="RAE181" s="1305"/>
      <c r="RAF181" s="1305"/>
      <c r="RAG181" s="1305"/>
      <c r="RAH181" s="1305"/>
      <c r="RAI181" s="1305"/>
      <c r="RAJ181" s="1305"/>
      <c r="RAK181" s="1305"/>
      <c r="RAL181" s="1305"/>
      <c r="RAM181" s="1305"/>
      <c r="RAN181" s="1305"/>
      <c r="RAO181" s="1305"/>
      <c r="RAP181" s="1305"/>
      <c r="RAQ181" s="1305"/>
      <c r="RAR181" s="1305"/>
      <c r="RAS181" s="1305"/>
      <c r="RAT181" s="1305"/>
      <c r="RAU181" s="1305"/>
      <c r="RAV181" s="1305"/>
      <c r="RAW181" s="1305"/>
      <c r="RAX181" s="1305"/>
      <c r="RAY181" s="1305"/>
      <c r="RAZ181" s="1305"/>
      <c r="RBA181" s="1305"/>
      <c r="RBB181" s="1305"/>
      <c r="RBC181" s="1305"/>
      <c r="RBD181" s="1305"/>
      <c r="RBE181" s="1305"/>
      <c r="RBF181" s="1305"/>
      <c r="RBG181" s="1305"/>
      <c r="RBH181" s="1305"/>
      <c r="RBI181" s="1305"/>
      <c r="RBJ181" s="1305"/>
      <c r="RBK181" s="1305"/>
      <c r="RBL181" s="1305"/>
      <c r="RBM181" s="1305"/>
      <c r="RBN181" s="1305"/>
      <c r="RBO181" s="1305"/>
      <c r="RBP181" s="1305"/>
      <c r="RBQ181" s="1305"/>
      <c r="RBR181" s="1305"/>
      <c r="RBS181" s="1305"/>
      <c r="RBT181" s="1305"/>
      <c r="RBU181" s="1305"/>
      <c r="RBV181" s="1305"/>
      <c r="RBW181" s="1305"/>
      <c r="RBX181" s="1305"/>
      <c r="RBY181" s="1305"/>
      <c r="RBZ181" s="1305"/>
      <c r="RCA181" s="1305"/>
      <c r="RCB181" s="1305"/>
      <c r="RCC181" s="1305"/>
      <c r="RCD181" s="1305"/>
      <c r="RCE181" s="1305"/>
      <c r="RCF181" s="1305"/>
      <c r="RCG181" s="1305"/>
      <c r="RCH181" s="1305"/>
      <c r="RCI181" s="1305"/>
      <c r="RCJ181" s="1305"/>
      <c r="RCK181" s="1305"/>
      <c r="RCL181" s="1305"/>
      <c r="RCM181" s="1305"/>
      <c r="RCN181" s="1305"/>
      <c r="RCO181" s="1305"/>
      <c r="RCP181" s="1305"/>
      <c r="RCQ181" s="1305"/>
      <c r="RCR181" s="1305"/>
      <c r="RCS181" s="1305"/>
      <c r="RCT181" s="1305"/>
      <c r="RCU181" s="1305"/>
      <c r="RCV181" s="1305"/>
      <c r="RCW181" s="1305"/>
      <c r="RCX181" s="1305"/>
      <c r="RCY181" s="1305"/>
      <c r="RCZ181" s="1305"/>
      <c r="RDA181" s="1305"/>
      <c r="RDB181" s="1305"/>
      <c r="RDC181" s="1305"/>
      <c r="RDD181" s="1305"/>
      <c r="RDE181" s="1305"/>
      <c r="RDF181" s="1305"/>
      <c r="RDG181" s="1305"/>
      <c r="RDH181" s="1305"/>
      <c r="RDI181" s="1305"/>
      <c r="RDJ181" s="1305"/>
      <c r="RDK181" s="1305"/>
      <c r="RDL181" s="1305"/>
      <c r="RDM181" s="1305"/>
      <c r="RDN181" s="1305"/>
      <c r="RDP181" s="1305"/>
      <c r="RDQ181" s="1305"/>
      <c r="RDR181" s="1305"/>
      <c r="RDS181" s="1305"/>
      <c r="RDT181" s="1305"/>
      <c r="RDU181" s="1305"/>
      <c r="RDV181" s="1305"/>
      <c r="RDW181" s="1305"/>
      <c r="RDX181" s="1305"/>
      <c r="RDY181" s="1305"/>
      <c r="RDZ181" s="1305"/>
      <c r="REA181" s="1305"/>
      <c r="REB181" s="1305"/>
      <c r="REC181" s="1305"/>
      <c r="RED181" s="1305"/>
      <c r="REE181" s="1305"/>
      <c r="REF181" s="1305"/>
      <c r="REG181" s="1305"/>
      <c r="REH181" s="1305"/>
      <c r="REI181" s="1305"/>
      <c r="REJ181" s="1305"/>
      <c r="REK181" s="1305"/>
      <c r="REL181" s="1305"/>
      <c r="REM181" s="1305"/>
      <c r="REN181" s="1305"/>
      <c r="REO181" s="1305"/>
      <c r="REP181" s="1305"/>
      <c r="REQ181" s="1305"/>
      <c r="RER181" s="1305"/>
      <c r="RES181" s="1305"/>
      <c r="RET181" s="1305"/>
      <c r="REU181" s="1305"/>
      <c r="REV181" s="1305"/>
      <c r="REW181" s="1305"/>
      <c r="REX181" s="1305"/>
      <c r="REY181" s="1305"/>
      <c r="REZ181" s="1305"/>
      <c r="RFA181" s="1305"/>
      <c r="RFB181" s="1305"/>
      <c r="RFC181" s="1305"/>
      <c r="RFD181" s="1305"/>
      <c r="RFE181" s="1305"/>
      <c r="RFF181" s="1305"/>
      <c r="RFG181" s="1305"/>
      <c r="RFH181" s="1305"/>
      <c r="RFI181" s="1305"/>
      <c r="RFJ181" s="1305"/>
      <c r="RFK181" s="1305"/>
      <c r="RFL181" s="1305"/>
      <c r="RFM181" s="1305"/>
      <c r="RFN181" s="1305"/>
      <c r="RFO181" s="1305"/>
      <c r="RFP181" s="1305"/>
      <c r="RFQ181" s="1305"/>
      <c r="RFR181" s="1305"/>
      <c r="RFS181" s="1305"/>
      <c r="RFT181" s="1305"/>
      <c r="RFU181" s="1305"/>
      <c r="RFV181" s="1305"/>
      <c r="RFW181" s="1305"/>
      <c r="RFX181" s="1305"/>
      <c r="RFY181" s="1305"/>
      <c r="RFZ181" s="1305"/>
      <c r="RGA181" s="1305"/>
      <c r="RGB181" s="1305"/>
      <c r="RGC181" s="1305"/>
      <c r="RGD181" s="1305"/>
      <c r="RGE181" s="1305"/>
      <c r="RGF181" s="1305"/>
      <c r="RGG181" s="1305"/>
      <c r="RGH181" s="1305"/>
      <c r="RGI181" s="1305"/>
      <c r="RGJ181" s="1305"/>
      <c r="RGK181" s="1305"/>
      <c r="RGL181" s="1305"/>
      <c r="RGM181" s="1305"/>
      <c r="RGN181" s="1305"/>
      <c r="RGO181" s="1305"/>
      <c r="RGP181" s="1305"/>
      <c r="RGQ181" s="1305"/>
      <c r="RGR181" s="1305"/>
      <c r="RGS181" s="1305"/>
      <c r="RGT181" s="1305"/>
      <c r="RGU181" s="1305"/>
      <c r="RGV181" s="1305"/>
      <c r="RGW181" s="1305"/>
      <c r="RGX181" s="1305"/>
      <c r="RGY181" s="1305"/>
      <c r="RGZ181" s="1305"/>
      <c r="RHA181" s="1305"/>
      <c r="RHB181" s="1305"/>
      <c r="RHC181" s="1305"/>
      <c r="RHD181" s="1305"/>
      <c r="RHE181" s="1305"/>
      <c r="RHF181" s="1305"/>
      <c r="RHG181" s="1305"/>
      <c r="RHH181" s="1305"/>
      <c r="RHI181" s="1305"/>
      <c r="RHJ181" s="1305"/>
      <c r="RHK181" s="1305"/>
      <c r="RHL181" s="1305"/>
      <c r="RHM181" s="1305"/>
      <c r="RHN181" s="1305"/>
      <c r="RHO181" s="1305"/>
      <c r="RHP181" s="1305"/>
      <c r="RHQ181" s="1305"/>
      <c r="RHR181" s="1305"/>
      <c r="RHS181" s="1305"/>
      <c r="RHT181" s="1305"/>
      <c r="RHU181" s="1305"/>
      <c r="RHV181" s="1305"/>
      <c r="RHW181" s="1305"/>
      <c r="RHX181" s="1305"/>
      <c r="RHY181" s="1305"/>
      <c r="RHZ181" s="1305"/>
      <c r="RIA181" s="1305"/>
      <c r="RIB181" s="1305"/>
      <c r="RIC181" s="1305"/>
      <c r="RID181" s="1305"/>
      <c r="RIE181" s="1305"/>
      <c r="RIF181" s="1305"/>
      <c r="RIG181" s="1305"/>
      <c r="RIH181" s="1305"/>
      <c r="RII181" s="1305"/>
      <c r="RIJ181" s="1305"/>
      <c r="RIK181" s="1305"/>
      <c r="RIL181" s="1305"/>
      <c r="RIM181" s="1305"/>
      <c r="RIN181" s="1305"/>
      <c r="RIO181" s="1305"/>
      <c r="RIP181" s="1305"/>
      <c r="RIQ181" s="1305"/>
      <c r="RIR181" s="1305"/>
      <c r="RIS181" s="1305"/>
      <c r="RIT181" s="1305"/>
      <c r="RIU181" s="1305"/>
      <c r="RIV181" s="1305"/>
      <c r="RIW181" s="1305"/>
      <c r="RIX181" s="1305"/>
      <c r="RIY181" s="1305"/>
      <c r="RIZ181" s="1305"/>
      <c r="RJA181" s="1305"/>
      <c r="RJB181" s="1305"/>
      <c r="RJC181" s="1305"/>
      <c r="RJD181" s="1305"/>
      <c r="RJE181" s="1305"/>
      <c r="RJF181" s="1305"/>
      <c r="RJG181" s="1305"/>
      <c r="RJH181" s="1305"/>
      <c r="RJI181" s="1305"/>
      <c r="RJJ181" s="1305"/>
      <c r="RJK181" s="1305"/>
      <c r="RJL181" s="1305"/>
      <c r="RJM181" s="1305"/>
      <c r="RJN181" s="1305"/>
      <c r="RJO181" s="1305"/>
      <c r="RJP181" s="1305"/>
      <c r="RJQ181" s="1305"/>
      <c r="RJR181" s="1305"/>
      <c r="RJS181" s="1305"/>
      <c r="RJT181" s="1305"/>
      <c r="RJU181" s="1305"/>
      <c r="RJV181" s="1305"/>
      <c r="RJW181" s="1305"/>
      <c r="RJX181" s="1305"/>
      <c r="RJY181" s="1305"/>
      <c r="RJZ181" s="1305"/>
      <c r="RKA181" s="1305"/>
      <c r="RKB181" s="1305"/>
      <c r="RKC181" s="1305"/>
      <c r="RKD181" s="1305"/>
      <c r="RKE181" s="1305"/>
      <c r="RKF181" s="1305"/>
      <c r="RKG181" s="1305"/>
      <c r="RKH181" s="1305"/>
      <c r="RKI181" s="1305"/>
      <c r="RKJ181" s="1305"/>
      <c r="RKK181" s="1305"/>
      <c r="RKL181" s="1305"/>
      <c r="RKM181" s="1305"/>
      <c r="RKN181" s="1305"/>
      <c r="RKO181" s="1305"/>
      <c r="RKP181" s="1305"/>
      <c r="RKQ181" s="1305"/>
      <c r="RKR181" s="1305"/>
      <c r="RKS181" s="1305"/>
      <c r="RKT181" s="1305"/>
      <c r="RKU181" s="1305"/>
      <c r="RKV181" s="1305"/>
      <c r="RKW181" s="1305"/>
      <c r="RKX181" s="1305"/>
      <c r="RKY181" s="1305"/>
      <c r="RKZ181" s="1305"/>
      <c r="RLA181" s="1305"/>
      <c r="RLB181" s="1305"/>
      <c r="RLC181" s="1305"/>
      <c r="RLD181" s="1305"/>
      <c r="RLE181" s="1305"/>
      <c r="RLF181" s="1305"/>
      <c r="RLG181" s="1305"/>
      <c r="RLH181" s="1305"/>
      <c r="RLI181" s="1305"/>
      <c r="RLJ181" s="1305"/>
      <c r="RLK181" s="1305"/>
      <c r="RLL181" s="1305"/>
      <c r="RLM181" s="1305"/>
      <c r="RLN181" s="1305"/>
      <c r="RLO181" s="1305"/>
      <c r="RLP181" s="1305"/>
      <c r="RLQ181" s="1305"/>
      <c r="RLR181" s="1305"/>
      <c r="RLS181" s="1305"/>
      <c r="RLT181" s="1305"/>
      <c r="RLU181" s="1305"/>
      <c r="RLV181" s="1305"/>
      <c r="RLW181" s="1305"/>
      <c r="RLX181" s="1305"/>
      <c r="RLY181" s="1305"/>
      <c r="RLZ181" s="1305"/>
      <c r="RMA181" s="1305"/>
      <c r="RMB181" s="1305"/>
      <c r="RMC181" s="1305"/>
      <c r="RMD181" s="1305"/>
      <c r="RME181" s="1305"/>
      <c r="RMF181" s="1305"/>
      <c r="RMG181" s="1305"/>
      <c r="RMH181" s="1305"/>
      <c r="RMI181" s="1305"/>
      <c r="RMJ181" s="1305"/>
      <c r="RMK181" s="1305"/>
      <c r="RML181" s="1305"/>
      <c r="RMM181" s="1305"/>
      <c r="RMN181" s="1305"/>
      <c r="RMO181" s="1305"/>
      <c r="RMP181" s="1305"/>
      <c r="RMQ181" s="1305"/>
      <c r="RMR181" s="1305"/>
      <c r="RMS181" s="1305"/>
      <c r="RMT181" s="1305"/>
      <c r="RMU181" s="1305"/>
      <c r="RMV181" s="1305"/>
      <c r="RMW181" s="1305"/>
      <c r="RMX181" s="1305"/>
      <c r="RMY181" s="1305"/>
      <c r="RMZ181" s="1305"/>
      <c r="RNA181" s="1305"/>
      <c r="RNB181" s="1305"/>
      <c r="RNC181" s="1305"/>
      <c r="RND181" s="1305"/>
      <c r="RNE181" s="1305"/>
      <c r="RNF181" s="1305"/>
      <c r="RNG181" s="1305"/>
      <c r="RNH181" s="1305"/>
      <c r="RNI181" s="1305"/>
      <c r="RNJ181" s="1305"/>
      <c r="RNL181" s="1305"/>
      <c r="RNM181" s="1305"/>
      <c r="RNN181" s="1305"/>
      <c r="RNO181" s="1305"/>
      <c r="RNP181" s="1305"/>
      <c r="RNQ181" s="1305"/>
      <c r="RNR181" s="1305"/>
      <c r="RNS181" s="1305"/>
      <c r="RNT181" s="1305"/>
      <c r="RNU181" s="1305"/>
      <c r="RNV181" s="1305"/>
      <c r="RNW181" s="1305"/>
      <c r="RNX181" s="1305"/>
      <c r="RNY181" s="1305"/>
      <c r="RNZ181" s="1305"/>
      <c r="ROA181" s="1305"/>
      <c r="ROB181" s="1305"/>
      <c r="ROC181" s="1305"/>
      <c r="ROD181" s="1305"/>
      <c r="ROE181" s="1305"/>
      <c r="ROF181" s="1305"/>
      <c r="ROG181" s="1305"/>
      <c r="ROH181" s="1305"/>
      <c r="ROI181" s="1305"/>
      <c r="ROJ181" s="1305"/>
      <c r="ROK181" s="1305"/>
      <c r="ROL181" s="1305"/>
      <c r="ROM181" s="1305"/>
      <c r="RON181" s="1305"/>
      <c r="ROO181" s="1305"/>
      <c r="ROP181" s="1305"/>
      <c r="ROQ181" s="1305"/>
      <c r="ROR181" s="1305"/>
      <c r="ROS181" s="1305"/>
      <c r="ROT181" s="1305"/>
      <c r="ROU181" s="1305"/>
      <c r="ROV181" s="1305"/>
      <c r="ROW181" s="1305"/>
      <c r="ROX181" s="1305"/>
      <c r="ROY181" s="1305"/>
      <c r="ROZ181" s="1305"/>
      <c r="RPA181" s="1305"/>
      <c r="RPB181" s="1305"/>
      <c r="RPC181" s="1305"/>
      <c r="RPD181" s="1305"/>
      <c r="RPE181" s="1305"/>
      <c r="RPF181" s="1305"/>
      <c r="RPG181" s="1305"/>
      <c r="RPH181" s="1305"/>
      <c r="RPI181" s="1305"/>
      <c r="RPJ181" s="1305"/>
      <c r="RPK181" s="1305"/>
      <c r="RPL181" s="1305"/>
      <c r="RPM181" s="1305"/>
      <c r="RPN181" s="1305"/>
      <c r="RPO181" s="1305"/>
      <c r="RPP181" s="1305"/>
      <c r="RPQ181" s="1305"/>
      <c r="RPR181" s="1305"/>
      <c r="RPS181" s="1305"/>
      <c r="RPT181" s="1305"/>
      <c r="RPU181" s="1305"/>
      <c r="RPV181" s="1305"/>
      <c r="RPW181" s="1305"/>
      <c r="RPX181" s="1305"/>
      <c r="RPY181" s="1305"/>
      <c r="RPZ181" s="1305"/>
      <c r="RQA181" s="1305"/>
      <c r="RQB181" s="1305"/>
      <c r="RQC181" s="1305"/>
      <c r="RQD181" s="1305"/>
      <c r="RQE181" s="1305"/>
      <c r="RQF181" s="1305"/>
      <c r="RQG181" s="1305"/>
      <c r="RQH181" s="1305"/>
      <c r="RQI181" s="1305"/>
      <c r="RQJ181" s="1305"/>
      <c r="RQK181" s="1305"/>
      <c r="RQL181" s="1305"/>
      <c r="RQM181" s="1305"/>
      <c r="RQN181" s="1305"/>
      <c r="RQO181" s="1305"/>
      <c r="RQP181" s="1305"/>
      <c r="RQQ181" s="1305"/>
      <c r="RQR181" s="1305"/>
      <c r="RQS181" s="1305"/>
      <c r="RQT181" s="1305"/>
      <c r="RQU181" s="1305"/>
      <c r="RQV181" s="1305"/>
      <c r="RQW181" s="1305"/>
      <c r="RQX181" s="1305"/>
      <c r="RQY181" s="1305"/>
      <c r="RQZ181" s="1305"/>
      <c r="RRA181" s="1305"/>
      <c r="RRB181" s="1305"/>
      <c r="RRC181" s="1305"/>
      <c r="RRD181" s="1305"/>
      <c r="RRE181" s="1305"/>
      <c r="RRF181" s="1305"/>
      <c r="RRG181" s="1305"/>
      <c r="RRH181" s="1305"/>
      <c r="RRI181" s="1305"/>
      <c r="RRJ181" s="1305"/>
      <c r="RRK181" s="1305"/>
      <c r="RRL181" s="1305"/>
      <c r="RRM181" s="1305"/>
      <c r="RRN181" s="1305"/>
      <c r="RRO181" s="1305"/>
      <c r="RRP181" s="1305"/>
      <c r="RRQ181" s="1305"/>
      <c r="RRR181" s="1305"/>
      <c r="RRS181" s="1305"/>
      <c r="RRT181" s="1305"/>
      <c r="RRU181" s="1305"/>
      <c r="RRV181" s="1305"/>
      <c r="RRW181" s="1305"/>
      <c r="RRX181" s="1305"/>
      <c r="RRY181" s="1305"/>
      <c r="RRZ181" s="1305"/>
      <c r="RSA181" s="1305"/>
      <c r="RSB181" s="1305"/>
      <c r="RSC181" s="1305"/>
      <c r="RSD181" s="1305"/>
      <c r="RSE181" s="1305"/>
      <c r="RSF181" s="1305"/>
      <c r="RSG181" s="1305"/>
      <c r="RSH181" s="1305"/>
      <c r="RSI181" s="1305"/>
      <c r="RSJ181" s="1305"/>
      <c r="RSK181" s="1305"/>
      <c r="RSL181" s="1305"/>
      <c r="RSM181" s="1305"/>
      <c r="RSN181" s="1305"/>
      <c r="RSO181" s="1305"/>
      <c r="RSP181" s="1305"/>
      <c r="RSQ181" s="1305"/>
      <c r="RSR181" s="1305"/>
      <c r="RSS181" s="1305"/>
      <c r="RST181" s="1305"/>
      <c r="RSU181" s="1305"/>
      <c r="RSV181" s="1305"/>
      <c r="RSW181" s="1305"/>
      <c r="RSX181" s="1305"/>
      <c r="RSY181" s="1305"/>
      <c r="RSZ181" s="1305"/>
      <c r="RTA181" s="1305"/>
      <c r="RTB181" s="1305"/>
      <c r="RTC181" s="1305"/>
      <c r="RTD181" s="1305"/>
      <c r="RTE181" s="1305"/>
      <c r="RTF181" s="1305"/>
      <c r="RTG181" s="1305"/>
      <c r="RTH181" s="1305"/>
      <c r="RTI181" s="1305"/>
      <c r="RTJ181" s="1305"/>
      <c r="RTK181" s="1305"/>
      <c r="RTL181" s="1305"/>
      <c r="RTM181" s="1305"/>
      <c r="RTN181" s="1305"/>
      <c r="RTO181" s="1305"/>
      <c r="RTP181" s="1305"/>
      <c r="RTQ181" s="1305"/>
      <c r="RTR181" s="1305"/>
      <c r="RTS181" s="1305"/>
      <c r="RTT181" s="1305"/>
      <c r="RTU181" s="1305"/>
      <c r="RTV181" s="1305"/>
      <c r="RTW181" s="1305"/>
      <c r="RTX181" s="1305"/>
      <c r="RTY181" s="1305"/>
      <c r="RTZ181" s="1305"/>
      <c r="RUA181" s="1305"/>
      <c r="RUB181" s="1305"/>
      <c r="RUC181" s="1305"/>
      <c r="RUD181" s="1305"/>
      <c r="RUE181" s="1305"/>
      <c r="RUF181" s="1305"/>
      <c r="RUG181" s="1305"/>
      <c r="RUH181" s="1305"/>
      <c r="RUI181" s="1305"/>
      <c r="RUJ181" s="1305"/>
      <c r="RUK181" s="1305"/>
      <c r="RUL181" s="1305"/>
      <c r="RUM181" s="1305"/>
      <c r="RUN181" s="1305"/>
      <c r="RUO181" s="1305"/>
      <c r="RUP181" s="1305"/>
      <c r="RUQ181" s="1305"/>
      <c r="RUR181" s="1305"/>
      <c r="RUS181" s="1305"/>
      <c r="RUT181" s="1305"/>
      <c r="RUU181" s="1305"/>
      <c r="RUV181" s="1305"/>
      <c r="RUW181" s="1305"/>
      <c r="RUX181" s="1305"/>
      <c r="RUY181" s="1305"/>
      <c r="RUZ181" s="1305"/>
      <c r="RVA181" s="1305"/>
      <c r="RVB181" s="1305"/>
      <c r="RVC181" s="1305"/>
      <c r="RVD181" s="1305"/>
      <c r="RVE181" s="1305"/>
      <c r="RVF181" s="1305"/>
      <c r="RVG181" s="1305"/>
      <c r="RVH181" s="1305"/>
      <c r="RVI181" s="1305"/>
      <c r="RVJ181" s="1305"/>
      <c r="RVK181" s="1305"/>
      <c r="RVL181" s="1305"/>
      <c r="RVM181" s="1305"/>
      <c r="RVN181" s="1305"/>
      <c r="RVO181" s="1305"/>
      <c r="RVP181" s="1305"/>
      <c r="RVQ181" s="1305"/>
      <c r="RVR181" s="1305"/>
      <c r="RVS181" s="1305"/>
      <c r="RVT181" s="1305"/>
      <c r="RVU181" s="1305"/>
      <c r="RVV181" s="1305"/>
      <c r="RVW181" s="1305"/>
      <c r="RVX181" s="1305"/>
      <c r="RVY181" s="1305"/>
      <c r="RVZ181" s="1305"/>
      <c r="RWA181" s="1305"/>
      <c r="RWB181" s="1305"/>
      <c r="RWC181" s="1305"/>
      <c r="RWD181" s="1305"/>
      <c r="RWE181" s="1305"/>
      <c r="RWF181" s="1305"/>
      <c r="RWG181" s="1305"/>
      <c r="RWH181" s="1305"/>
      <c r="RWI181" s="1305"/>
      <c r="RWJ181" s="1305"/>
      <c r="RWK181" s="1305"/>
      <c r="RWL181" s="1305"/>
      <c r="RWM181" s="1305"/>
      <c r="RWN181" s="1305"/>
      <c r="RWO181" s="1305"/>
      <c r="RWP181" s="1305"/>
      <c r="RWQ181" s="1305"/>
      <c r="RWR181" s="1305"/>
      <c r="RWS181" s="1305"/>
      <c r="RWT181" s="1305"/>
      <c r="RWU181" s="1305"/>
      <c r="RWV181" s="1305"/>
      <c r="RWW181" s="1305"/>
      <c r="RWX181" s="1305"/>
      <c r="RWY181" s="1305"/>
      <c r="RWZ181" s="1305"/>
      <c r="RXA181" s="1305"/>
      <c r="RXB181" s="1305"/>
      <c r="RXC181" s="1305"/>
      <c r="RXD181" s="1305"/>
      <c r="RXE181" s="1305"/>
      <c r="RXF181" s="1305"/>
      <c r="RXH181" s="1305"/>
      <c r="RXI181" s="1305"/>
      <c r="RXJ181" s="1305"/>
      <c r="RXK181" s="1305"/>
      <c r="RXL181" s="1305"/>
      <c r="RXM181" s="1305"/>
      <c r="RXN181" s="1305"/>
      <c r="RXO181" s="1305"/>
      <c r="RXP181" s="1305"/>
      <c r="RXQ181" s="1305"/>
      <c r="RXR181" s="1305"/>
      <c r="RXS181" s="1305"/>
      <c r="RXT181" s="1305"/>
      <c r="RXU181" s="1305"/>
      <c r="RXV181" s="1305"/>
      <c r="RXW181" s="1305"/>
      <c r="RXX181" s="1305"/>
      <c r="RXY181" s="1305"/>
      <c r="RXZ181" s="1305"/>
      <c r="RYA181" s="1305"/>
      <c r="RYB181" s="1305"/>
      <c r="RYC181" s="1305"/>
      <c r="RYD181" s="1305"/>
      <c r="RYE181" s="1305"/>
      <c r="RYF181" s="1305"/>
      <c r="RYG181" s="1305"/>
      <c r="RYH181" s="1305"/>
      <c r="RYI181" s="1305"/>
      <c r="RYJ181" s="1305"/>
      <c r="RYK181" s="1305"/>
      <c r="RYL181" s="1305"/>
      <c r="RYM181" s="1305"/>
      <c r="RYN181" s="1305"/>
      <c r="RYO181" s="1305"/>
      <c r="RYP181" s="1305"/>
      <c r="RYQ181" s="1305"/>
      <c r="RYR181" s="1305"/>
      <c r="RYS181" s="1305"/>
      <c r="RYT181" s="1305"/>
      <c r="RYU181" s="1305"/>
      <c r="RYV181" s="1305"/>
      <c r="RYW181" s="1305"/>
      <c r="RYX181" s="1305"/>
      <c r="RYY181" s="1305"/>
      <c r="RYZ181" s="1305"/>
      <c r="RZA181" s="1305"/>
      <c r="RZB181" s="1305"/>
      <c r="RZC181" s="1305"/>
      <c r="RZD181" s="1305"/>
      <c r="RZE181" s="1305"/>
      <c r="RZF181" s="1305"/>
      <c r="RZG181" s="1305"/>
      <c r="RZH181" s="1305"/>
      <c r="RZI181" s="1305"/>
      <c r="RZJ181" s="1305"/>
      <c r="RZK181" s="1305"/>
      <c r="RZL181" s="1305"/>
      <c r="RZM181" s="1305"/>
      <c r="RZN181" s="1305"/>
      <c r="RZO181" s="1305"/>
      <c r="RZP181" s="1305"/>
      <c r="RZQ181" s="1305"/>
      <c r="RZR181" s="1305"/>
      <c r="RZS181" s="1305"/>
      <c r="RZT181" s="1305"/>
      <c r="RZU181" s="1305"/>
      <c r="RZV181" s="1305"/>
      <c r="RZW181" s="1305"/>
      <c r="RZX181" s="1305"/>
      <c r="RZY181" s="1305"/>
      <c r="RZZ181" s="1305"/>
      <c r="SAA181" s="1305"/>
      <c r="SAB181" s="1305"/>
      <c r="SAC181" s="1305"/>
      <c r="SAD181" s="1305"/>
      <c r="SAE181" s="1305"/>
      <c r="SAF181" s="1305"/>
      <c r="SAG181" s="1305"/>
      <c r="SAH181" s="1305"/>
      <c r="SAI181" s="1305"/>
      <c r="SAJ181" s="1305"/>
      <c r="SAK181" s="1305"/>
      <c r="SAL181" s="1305"/>
      <c r="SAM181" s="1305"/>
      <c r="SAN181" s="1305"/>
      <c r="SAO181" s="1305"/>
      <c r="SAP181" s="1305"/>
      <c r="SAQ181" s="1305"/>
      <c r="SAR181" s="1305"/>
      <c r="SAS181" s="1305"/>
      <c r="SAT181" s="1305"/>
      <c r="SAU181" s="1305"/>
      <c r="SAV181" s="1305"/>
      <c r="SAW181" s="1305"/>
      <c r="SAX181" s="1305"/>
      <c r="SAY181" s="1305"/>
      <c r="SAZ181" s="1305"/>
      <c r="SBA181" s="1305"/>
      <c r="SBB181" s="1305"/>
      <c r="SBC181" s="1305"/>
      <c r="SBD181" s="1305"/>
      <c r="SBE181" s="1305"/>
      <c r="SBF181" s="1305"/>
      <c r="SBG181" s="1305"/>
      <c r="SBH181" s="1305"/>
      <c r="SBI181" s="1305"/>
      <c r="SBJ181" s="1305"/>
      <c r="SBK181" s="1305"/>
      <c r="SBL181" s="1305"/>
      <c r="SBM181" s="1305"/>
      <c r="SBN181" s="1305"/>
      <c r="SBO181" s="1305"/>
      <c r="SBP181" s="1305"/>
      <c r="SBQ181" s="1305"/>
      <c r="SBR181" s="1305"/>
      <c r="SBS181" s="1305"/>
      <c r="SBT181" s="1305"/>
      <c r="SBU181" s="1305"/>
      <c r="SBV181" s="1305"/>
      <c r="SBW181" s="1305"/>
      <c r="SBX181" s="1305"/>
      <c r="SBY181" s="1305"/>
      <c r="SBZ181" s="1305"/>
      <c r="SCA181" s="1305"/>
      <c r="SCB181" s="1305"/>
      <c r="SCC181" s="1305"/>
      <c r="SCD181" s="1305"/>
      <c r="SCE181" s="1305"/>
      <c r="SCF181" s="1305"/>
      <c r="SCG181" s="1305"/>
      <c r="SCH181" s="1305"/>
      <c r="SCI181" s="1305"/>
      <c r="SCJ181" s="1305"/>
      <c r="SCK181" s="1305"/>
      <c r="SCL181" s="1305"/>
      <c r="SCM181" s="1305"/>
      <c r="SCN181" s="1305"/>
      <c r="SCO181" s="1305"/>
      <c r="SCP181" s="1305"/>
      <c r="SCQ181" s="1305"/>
      <c r="SCR181" s="1305"/>
      <c r="SCS181" s="1305"/>
      <c r="SCT181" s="1305"/>
      <c r="SCU181" s="1305"/>
      <c r="SCV181" s="1305"/>
      <c r="SCW181" s="1305"/>
      <c r="SCX181" s="1305"/>
      <c r="SCY181" s="1305"/>
      <c r="SCZ181" s="1305"/>
      <c r="SDA181" s="1305"/>
      <c r="SDB181" s="1305"/>
      <c r="SDC181" s="1305"/>
      <c r="SDD181" s="1305"/>
      <c r="SDE181" s="1305"/>
      <c r="SDF181" s="1305"/>
      <c r="SDG181" s="1305"/>
      <c r="SDH181" s="1305"/>
      <c r="SDI181" s="1305"/>
      <c r="SDJ181" s="1305"/>
      <c r="SDK181" s="1305"/>
      <c r="SDL181" s="1305"/>
      <c r="SDM181" s="1305"/>
      <c r="SDN181" s="1305"/>
      <c r="SDO181" s="1305"/>
      <c r="SDP181" s="1305"/>
      <c r="SDQ181" s="1305"/>
      <c r="SDR181" s="1305"/>
      <c r="SDS181" s="1305"/>
      <c r="SDT181" s="1305"/>
      <c r="SDU181" s="1305"/>
      <c r="SDV181" s="1305"/>
      <c r="SDW181" s="1305"/>
      <c r="SDX181" s="1305"/>
      <c r="SDY181" s="1305"/>
      <c r="SDZ181" s="1305"/>
      <c r="SEA181" s="1305"/>
      <c r="SEB181" s="1305"/>
      <c r="SEC181" s="1305"/>
      <c r="SED181" s="1305"/>
      <c r="SEE181" s="1305"/>
      <c r="SEF181" s="1305"/>
      <c r="SEG181" s="1305"/>
      <c r="SEH181" s="1305"/>
      <c r="SEI181" s="1305"/>
      <c r="SEJ181" s="1305"/>
      <c r="SEK181" s="1305"/>
      <c r="SEL181" s="1305"/>
      <c r="SEM181" s="1305"/>
      <c r="SEN181" s="1305"/>
      <c r="SEO181" s="1305"/>
      <c r="SEP181" s="1305"/>
      <c r="SEQ181" s="1305"/>
      <c r="SER181" s="1305"/>
      <c r="SES181" s="1305"/>
      <c r="SET181" s="1305"/>
      <c r="SEU181" s="1305"/>
      <c r="SEV181" s="1305"/>
      <c r="SEW181" s="1305"/>
      <c r="SEX181" s="1305"/>
      <c r="SEY181" s="1305"/>
      <c r="SEZ181" s="1305"/>
      <c r="SFA181" s="1305"/>
      <c r="SFB181" s="1305"/>
      <c r="SFC181" s="1305"/>
      <c r="SFD181" s="1305"/>
      <c r="SFE181" s="1305"/>
      <c r="SFF181" s="1305"/>
      <c r="SFG181" s="1305"/>
      <c r="SFH181" s="1305"/>
      <c r="SFI181" s="1305"/>
      <c r="SFJ181" s="1305"/>
      <c r="SFK181" s="1305"/>
      <c r="SFL181" s="1305"/>
      <c r="SFM181" s="1305"/>
      <c r="SFN181" s="1305"/>
      <c r="SFO181" s="1305"/>
      <c r="SFP181" s="1305"/>
      <c r="SFQ181" s="1305"/>
      <c r="SFR181" s="1305"/>
      <c r="SFS181" s="1305"/>
      <c r="SFT181" s="1305"/>
      <c r="SFU181" s="1305"/>
      <c r="SFV181" s="1305"/>
      <c r="SFW181" s="1305"/>
      <c r="SFX181" s="1305"/>
      <c r="SFY181" s="1305"/>
      <c r="SFZ181" s="1305"/>
      <c r="SGA181" s="1305"/>
      <c r="SGB181" s="1305"/>
      <c r="SGC181" s="1305"/>
      <c r="SGD181" s="1305"/>
      <c r="SGE181" s="1305"/>
      <c r="SGF181" s="1305"/>
      <c r="SGG181" s="1305"/>
      <c r="SGH181" s="1305"/>
      <c r="SGI181" s="1305"/>
      <c r="SGJ181" s="1305"/>
      <c r="SGK181" s="1305"/>
      <c r="SGL181" s="1305"/>
      <c r="SGM181" s="1305"/>
      <c r="SGN181" s="1305"/>
      <c r="SGO181" s="1305"/>
      <c r="SGP181" s="1305"/>
      <c r="SGQ181" s="1305"/>
      <c r="SGR181" s="1305"/>
      <c r="SGS181" s="1305"/>
      <c r="SGT181" s="1305"/>
      <c r="SGU181" s="1305"/>
      <c r="SGV181" s="1305"/>
      <c r="SGW181" s="1305"/>
      <c r="SGX181" s="1305"/>
      <c r="SGY181" s="1305"/>
      <c r="SGZ181" s="1305"/>
      <c r="SHA181" s="1305"/>
      <c r="SHB181" s="1305"/>
      <c r="SHD181" s="1305"/>
      <c r="SHE181" s="1305"/>
      <c r="SHF181" s="1305"/>
      <c r="SHG181" s="1305"/>
      <c r="SHH181" s="1305"/>
      <c r="SHI181" s="1305"/>
      <c r="SHJ181" s="1305"/>
      <c r="SHK181" s="1305"/>
      <c r="SHL181" s="1305"/>
      <c r="SHM181" s="1305"/>
      <c r="SHN181" s="1305"/>
      <c r="SHO181" s="1305"/>
      <c r="SHP181" s="1305"/>
      <c r="SHQ181" s="1305"/>
      <c r="SHR181" s="1305"/>
      <c r="SHS181" s="1305"/>
      <c r="SHT181" s="1305"/>
      <c r="SHU181" s="1305"/>
      <c r="SHV181" s="1305"/>
      <c r="SHW181" s="1305"/>
      <c r="SHX181" s="1305"/>
      <c r="SHY181" s="1305"/>
      <c r="SHZ181" s="1305"/>
      <c r="SIA181" s="1305"/>
      <c r="SIB181" s="1305"/>
      <c r="SIC181" s="1305"/>
      <c r="SID181" s="1305"/>
      <c r="SIE181" s="1305"/>
      <c r="SIF181" s="1305"/>
      <c r="SIG181" s="1305"/>
      <c r="SIH181" s="1305"/>
      <c r="SII181" s="1305"/>
      <c r="SIJ181" s="1305"/>
      <c r="SIK181" s="1305"/>
      <c r="SIL181" s="1305"/>
      <c r="SIM181" s="1305"/>
      <c r="SIN181" s="1305"/>
      <c r="SIO181" s="1305"/>
      <c r="SIP181" s="1305"/>
      <c r="SIQ181" s="1305"/>
      <c r="SIR181" s="1305"/>
      <c r="SIS181" s="1305"/>
      <c r="SIT181" s="1305"/>
      <c r="SIU181" s="1305"/>
      <c r="SIV181" s="1305"/>
      <c r="SIW181" s="1305"/>
      <c r="SIX181" s="1305"/>
      <c r="SIY181" s="1305"/>
      <c r="SIZ181" s="1305"/>
      <c r="SJA181" s="1305"/>
      <c r="SJB181" s="1305"/>
      <c r="SJC181" s="1305"/>
      <c r="SJD181" s="1305"/>
      <c r="SJE181" s="1305"/>
      <c r="SJF181" s="1305"/>
      <c r="SJG181" s="1305"/>
      <c r="SJH181" s="1305"/>
      <c r="SJI181" s="1305"/>
      <c r="SJJ181" s="1305"/>
      <c r="SJK181" s="1305"/>
      <c r="SJL181" s="1305"/>
      <c r="SJM181" s="1305"/>
      <c r="SJN181" s="1305"/>
      <c r="SJO181" s="1305"/>
      <c r="SJP181" s="1305"/>
      <c r="SJQ181" s="1305"/>
      <c r="SJR181" s="1305"/>
      <c r="SJS181" s="1305"/>
      <c r="SJT181" s="1305"/>
      <c r="SJU181" s="1305"/>
      <c r="SJV181" s="1305"/>
      <c r="SJW181" s="1305"/>
      <c r="SJX181" s="1305"/>
      <c r="SJY181" s="1305"/>
      <c r="SJZ181" s="1305"/>
      <c r="SKA181" s="1305"/>
      <c r="SKB181" s="1305"/>
      <c r="SKC181" s="1305"/>
      <c r="SKD181" s="1305"/>
      <c r="SKE181" s="1305"/>
      <c r="SKF181" s="1305"/>
      <c r="SKG181" s="1305"/>
      <c r="SKH181" s="1305"/>
      <c r="SKI181" s="1305"/>
      <c r="SKJ181" s="1305"/>
      <c r="SKK181" s="1305"/>
      <c r="SKL181" s="1305"/>
      <c r="SKM181" s="1305"/>
      <c r="SKN181" s="1305"/>
      <c r="SKO181" s="1305"/>
      <c r="SKP181" s="1305"/>
      <c r="SKQ181" s="1305"/>
      <c r="SKR181" s="1305"/>
      <c r="SKS181" s="1305"/>
      <c r="SKT181" s="1305"/>
      <c r="SKU181" s="1305"/>
      <c r="SKV181" s="1305"/>
      <c r="SKW181" s="1305"/>
      <c r="SKX181" s="1305"/>
      <c r="SKY181" s="1305"/>
      <c r="SKZ181" s="1305"/>
      <c r="SLA181" s="1305"/>
      <c r="SLB181" s="1305"/>
      <c r="SLC181" s="1305"/>
      <c r="SLD181" s="1305"/>
      <c r="SLE181" s="1305"/>
      <c r="SLF181" s="1305"/>
      <c r="SLG181" s="1305"/>
      <c r="SLH181" s="1305"/>
      <c r="SLI181" s="1305"/>
      <c r="SLJ181" s="1305"/>
      <c r="SLK181" s="1305"/>
      <c r="SLL181" s="1305"/>
      <c r="SLM181" s="1305"/>
      <c r="SLN181" s="1305"/>
      <c r="SLO181" s="1305"/>
      <c r="SLP181" s="1305"/>
      <c r="SLQ181" s="1305"/>
      <c r="SLR181" s="1305"/>
      <c r="SLS181" s="1305"/>
      <c r="SLT181" s="1305"/>
      <c r="SLU181" s="1305"/>
      <c r="SLV181" s="1305"/>
      <c r="SLW181" s="1305"/>
      <c r="SLX181" s="1305"/>
      <c r="SLY181" s="1305"/>
      <c r="SLZ181" s="1305"/>
      <c r="SMA181" s="1305"/>
      <c r="SMB181" s="1305"/>
      <c r="SMC181" s="1305"/>
      <c r="SMD181" s="1305"/>
      <c r="SME181" s="1305"/>
      <c r="SMF181" s="1305"/>
      <c r="SMG181" s="1305"/>
      <c r="SMH181" s="1305"/>
      <c r="SMI181" s="1305"/>
      <c r="SMJ181" s="1305"/>
      <c r="SMK181" s="1305"/>
      <c r="SML181" s="1305"/>
      <c r="SMM181" s="1305"/>
      <c r="SMN181" s="1305"/>
      <c r="SMO181" s="1305"/>
      <c r="SMP181" s="1305"/>
      <c r="SMQ181" s="1305"/>
      <c r="SMR181" s="1305"/>
      <c r="SMS181" s="1305"/>
      <c r="SMT181" s="1305"/>
      <c r="SMU181" s="1305"/>
      <c r="SMV181" s="1305"/>
      <c r="SMW181" s="1305"/>
      <c r="SMX181" s="1305"/>
      <c r="SMY181" s="1305"/>
      <c r="SMZ181" s="1305"/>
      <c r="SNA181" s="1305"/>
      <c r="SNB181" s="1305"/>
      <c r="SNC181" s="1305"/>
      <c r="SND181" s="1305"/>
      <c r="SNE181" s="1305"/>
      <c r="SNF181" s="1305"/>
      <c r="SNG181" s="1305"/>
      <c r="SNH181" s="1305"/>
      <c r="SNI181" s="1305"/>
      <c r="SNJ181" s="1305"/>
      <c r="SNK181" s="1305"/>
      <c r="SNL181" s="1305"/>
      <c r="SNM181" s="1305"/>
      <c r="SNN181" s="1305"/>
      <c r="SNO181" s="1305"/>
      <c r="SNP181" s="1305"/>
      <c r="SNQ181" s="1305"/>
      <c r="SNR181" s="1305"/>
      <c r="SNS181" s="1305"/>
      <c r="SNT181" s="1305"/>
      <c r="SNU181" s="1305"/>
      <c r="SNV181" s="1305"/>
      <c r="SNW181" s="1305"/>
      <c r="SNX181" s="1305"/>
      <c r="SNY181" s="1305"/>
      <c r="SNZ181" s="1305"/>
      <c r="SOA181" s="1305"/>
      <c r="SOB181" s="1305"/>
      <c r="SOC181" s="1305"/>
      <c r="SOD181" s="1305"/>
      <c r="SOE181" s="1305"/>
      <c r="SOF181" s="1305"/>
      <c r="SOG181" s="1305"/>
      <c r="SOH181" s="1305"/>
      <c r="SOI181" s="1305"/>
      <c r="SOJ181" s="1305"/>
      <c r="SOK181" s="1305"/>
      <c r="SOL181" s="1305"/>
      <c r="SOM181" s="1305"/>
      <c r="SON181" s="1305"/>
      <c r="SOO181" s="1305"/>
      <c r="SOP181" s="1305"/>
      <c r="SOQ181" s="1305"/>
      <c r="SOR181" s="1305"/>
      <c r="SOS181" s="1305"/>
      <c r="SOT181" s="1305"/>
      <c r="SOU181" s="1305"/>
      <c r="SOV181" s="1305"/>
      <c r="SOW181" s="1305"/>
      <c r="SOX181" s="1305"/>
      <c r="SOY181" s="1305"/>
      <c r="SOZ181" s="1305"/>
      <c r="SPA181" s="1305"/>
      <c r="SPB181" s="1305"/>
      <c r="SPC181" s="1305"/>
      <c r="SPD181" s="1305"/>
      <c r="SPE181" s="1305"/>
      <c r="SPF181" s="1305"/>
      <c r="SPG181" s="1305"/>
      <c r="SPH181" s="1305"/>
      <c r="SPI181" s="1305"/>
      <c r="SPJ181" s="1305"/>
      <c r="SPK181" s="1305"/>
      <c r="SPL181" s="1305"/>
      <c r="SPM181" s="1305"/>
      <c r="SPN181" s="1305"/>
      <c r="SPO181" s="1305"/>
      <c r="SPP181" s="1305"/>
      <c r="SPQ181" s="1305"/>
      <c r="SPR181" s="1305"/>
      <c r="SPS181" s="1305"/>
      <c r="SPT181" s="1305"/>
      <c r="SPU181" s="1305"/>
      <c r="SPV181" s="1305"/>
      <c r="SPW181" s="1305"/>
      <c r="SPX181" s="1305"/>
      <c r="SPY181" s="1305"/>
      <c r="SPZ181" s="1305"/>
      <c r="SQA181" s="1305"/>
      <c r="SQB181" s="1305"/>
      <c r="SQC181" s="1305"/>
      <c r="SQD181" s="1305"/>
      <c r="SQE181" s="1305"/>
      <c r="SQF181" s="1305"/>
      <c r="SQG181" s="1305"/>
      <c r="SQH181" s="1305"/>
      <c r="SQI181" s="1305"/>
      <c r="SQJ181" s="1305"/>
      <c r="SQK181" s="1305"/>
      <c r="SQL181" s="1305"/>
      <c r="SQM181" s="1305"/>
      <c r="SQN181" s="1305"/>
      <c r="SQO181" s="1305"/>
      <c r="SQP181" s="1305"/>
      <c r="SQQ181" s="1305"/>
      <c r="SQR181" s="1305"/>
      <c r="SQS181" s="1305"/>
      <c r="SQT181" s="1305"/>
      <c r="SQU181" s="1305"/>
      <c r="SQV181" s="1305"/>
      <c r="SQW181" s="1305"/>
      <c r="SQX181" s="1305"/>
      <c r="SQZ181" s="1305"/>
      <c r="SRA181" s="1305"/>
      <c r="SRB181" s="1305"/>
      <c r="SRC181" s="1305"/>
      <c r="SRD181" s="1305"/>
      <c r="SRE181" s="1305"/>
      <c r="SRF181" s="1305"/>
      <c r="SRG181" s="1305"/>
      <c r="SRH181" s="1305"/>
      <c r="SRI181" s="1305"/>
      <c r="SRJ181" s="1305"/>
      <c r="SRK181" s="1305"/>
      <c r="SRL181" s="1305"/>
      <c r="SRM181" s="1305"/>
      <c r="SRN181" s="1305"/>
      <c r="SRO181" s="1305"/>
      <c r="SRP181" s="1305"/>
      <c r="SRQ181" s="1305"/>
      <c r="SRR181" s="1305"/>
      <c r="SRS181" s="1305"/>
      <c r="SRT181" s="1305"/>
      <c r="SRU181" s="1305"/>
      <c r="SRV181" s="1305"/>
      <c r="SRW181" s="1305"/>
      <c r="SRX181" s="1305"/>
      <c r="SRY181" s="1305"/>
      <c r="SRZ181" s="1305"/>
      <c r="SSA181" s="1305"/>
      <c r="SSB181" s="1305"/>
      <c r="SSC181" s="1305"/>
      <c r="SSD181" s="1305"/>
      <c r="SSE181" s="1305"/>
      <c r="SSF181" s="1305"/>
      <c r="SSG181" s="1305"/>
      <c r="SSH181" s="1305"/>
      <c r="SSI181" s="1305"/>
      <c r="SSJ181" s="1305"/>
      <c r="SSK181" s="1305"/>
      <c r="SSL181" s="1305"/>
      <c r="SSM181" s="1305"/>
      <c r="SSN181" s="1305"/>
      <c r="SSO181" s="1305"/>
      <c r="SSP181" s="1305"/>
      <c r="SSQ181" s="1305"/>
      <c r="SSR181" s="1305"/>
      <c r="SSS181" s="1305"/>
      <c r="SST181" s="1305"/>
      <c r="SSU181" s="1305"/>
      <c r="SSV181" s="1305"/>
      <c r="SSW181" s="1305"/>
      <c r="SSX181" s="1305"/>
      <c r="SSY181" s="1305"/>
      <c r="SSZ181" s="1305"/>
      <c r="STA181" s="1305"/>
      <c r="STB181" s="1305"/>
      <c r="STC181" s="1305"/>
      <c r="STD181" s="1305"/>
      <c r="STE181" s="1305"/>
      <c r="STF181" s="1305"/>
      <c r="STG181" s="1305"/>
      <c r="STH181" s="1305"/>
      <c r="STI181" s="1305"/>
      <c r="STJ181" s="1305"/>
      <c r="STK181" s="1305"/>
      <c r="STL181" s="1305"/>
      <c r="STM181" s="1305"/>
      <c r="STN181" s="1305"/>
      <c r="STO181" s="1305"/>
      <c r="STP181" s="1305"/>
      <c r="STQ181" s="1305"/>
      <c r="STR181" s="1305"/>
      <c r="STS181" s="1305"/>
      <c r="STT181" s="1305"/>
      <c r="STU181" s="1305"/>
      <c r="STV181" s="1305"/>
      <c r="STW181" s="1305"/>
      <c r="STX181" s="1305"/>
      <c r="STY181" s="1305"/>
      <c r="STZ181" s="1305"/>
      <c r="SUA181" s="1305"/>
      <c r="SUB181" s="1305"/>
      <c r="SUC181" s="1305"/>
      <c r="SUD181" s="1305"/>
      <c r="SUE181" s="1305"/>
      <c r="SUF181" s="1305"/>
      <c r="SUG181" s="1305"/>
      <c r="SUH181" s="1305"/>
      <c r="SUI181" s="1305"/>
      <c r="SUJ181" s="1305"/>
      <c r="SUK181" s="1305"/>
      <c r="SUL181" s="1305"/>
      <c r="SUM181" s="1305"/>
      <c r="SUN181" s="1305"/>
      <c r="SUO181" s="1305"/>
      <c r="SUP181" s="1305"/>
      <c r="SUQ181" s="1305"/>
      <c r="SUR181" s="1305"/>
      <c r="SUS181" s="1305"/>
      <c r="SUT181" s="1305"/>
      <c r="SUU181" s="1305"/>
      <c r="SUV181" s="1305"/>
      <c r="SUW181" s="1305"/>
      <c r="SUX181" s="1305"/>
      <c r="SUY181" s="1305"/>
      <c r="SUZ181" s="1305"/>
      <c r="SVA181" s="1305"/>
      <c r="SVB181" s="1305"/>
      <c r="SVC181" s="1305"/>
      <c r="SVD181" s="1305"/>
      <c r="SVE181" s="1305"/>
      <c r="SVF181" s="1305"/>
      <c r="SVG181" s="1305"/>
      <c r="SVH181" s="1305"/>
      <c r="SVI181" s="1305"/>
      <c r="SVJ181" s="1305"/>
      <c r="SVK181" s="1305"/>
      <c r="SVL181" s="1305"/>
      <c r="SVM181" s="1305"/>
      <c r="SVN181" s="1305"/>
      <c r="SVO181" s="1305"/>
      <c r="SVP181" s="1305"/>
      <c r="SVQ181" s="1305"/>
      <c r="SVR181" s="1305"/>
      <c r="SVS181" s="1305"/>
      <c r="SVT181" s="1305"/>
      <c r="SVU181" s="1305"/>
      <c r="SVV181" s="1305"/>
      <c r="SVW181" s="1305"/>
      <c r="SVX181" s="1305"/>
      <c r="SVY181" s="1305"/>
      <c r="SVZ181" s="1305"/>
      <c r="SWA181" s="1305"/>
      <c r="SWB181" s="1305"/>
      <c r="SWC181" s="1305"/>
      <c r="SWD181" s="1305"/>
      <c r="SWE181" s="1305"/>
      <c r="SWF181" s="1305"/>
      <c r="SWG181" s="1305"/>
      <c r="SWH181" s="1305"/>
      <c r="SWI181" s="1305"/>
      <c r="SWJ181" s="1305"/>
      <c r="SWK181" s="1305"/>
      <c r="SWL181" s="1305"/>
      <c r="SWM181" s="1305"/>
      <c r="SWN181" s="1305"/>
      <c r="SWO181" s="1305"/>
      <c r="SWP181" s="1305"/>
      <c r="SWQ181" s="1305"/>
      <c r="SWR181" s="1305"/>
      <c r="SWS181" s="1305"/>
      <c r="SWT181" s="1305"/>
      <c r="SWU181" s="1305"/>
      <c r="SWV181" s="1305"/>
      <c r="SWW181" s="1305"/>
      <c r="SWX181" s="1305"/>
      <c r="SWY181" s="1305"/>
      <c r="SWZ181" s="1305"/>
      <c r="SXA181" s="1305"/>
      <c r="SXB181" s="1305"/>
      <c r="SXC181" s="1305"/>
      <c r="SXD181" s="1305"/>
      <c r="SXE181" s="1305"/>
      <c r="SXF181" s="1305"/>
      <c r="SXG181" s="1305"/>
      <c r="SXH181" s="1305"/>
      <c r="SXI181" s="1305"/>
      <c r="SXJ181" s="1305"/>
      <c r="SXK181" s="1305"/>
      <c r="SXL181" s="1305"/>
      <c r="SXM181" s="1305"/>
      <c r="SXN181" s="1305"/>
      <c r="SXO181" s="1305"/>
      <c r="SXP181" s="1305"/>
      <c r="SXQ181" s="1305"/>
      <c r="SXR181" s="1305"/>
      <c r="SXS181" s="1305"/>
      <c r="SXT181" s="1305"/>
      <c r="SXU181" s="1305"/>
      <c r="SXV181" s="1305"/>
      <c r="SXW181" s="1305"/>
      <c r="SXX181" s="1305"/>
      <c r="SXY181" s="1305"/>
      <c r="SXZ181" s="1305"/>
      <c r="SYA181" s="1305"/>
      <c r="SYB181" s="1305"/>
      <c r="SYC181" s="1305"/>
      <c r="SYD181" s="1305"/>
      <c r="SYE181" s="1305"/>
      <c r="SYF181" s="1305"/>
      <c r="SYG181" s="1305"/>
      <c r="SYH181" s="1305"/>
      <c r="SYI181" s="1305"/>
      <c r="SYJ181" s="1305"/>
      <c r="SYK181" s="1305"/>
      <c r="SYL181" s="1305"/>
      <c r="SYM181" s="1305"/>
      <c r="SYN181" s="1305"/>
      <c r="SYO181" s="1305"/>
      <c r="SYP181" s="1305"/>
      <c r="SYQ181" s="1305"/>
      <c r="SYR181" s="1305"/>
      <c r="SYS181" s="1305"/>
      <c r="SYT181" s="1305"/>
      <c r="SYU181" s="1305"/>
      <c r="SYV181" s="1305"/>
      <c r="SYW181" s="1305"/>
      <c r="SYX181" s="1305"/>
      <c r="SYY181" s="1305"/>
      <c r="SYZ181" s="1305"/>
      <c r="SZA181" s="1305"/>
      <c r="SZB181" s="1305"/>
      <c r="SZC181" s="1305"/>
      <c r="SZD181" s="1305"/>
      <c r="SZE181" s="1305"/>
      <c r="SZF181" s="1305"/>
      <c r="SZG181" s="1305"/>
      <c r="SZH181" s="1305"/>
      <c r="SZI181" s="1305"/>
      <c r="SZJ181" s="1305"/>
      <c r="SZK181" s="1305"/>
      <c r="SZL181" s="1305"/>
      <c r="SZM181" s="1305"/>
      <c r="SZN181" s="1305"/>
      <c r="SZO181" s="1305"/>
      <c r="SZP181" s="1305"/>
      <c r="SZQ181" s="1305"/>
      <c r="SZR181" s="1305"/>
      <c r="SZS181" s="1305"/>
      <c r="SZT181" s="1305"/>
      <c r="SZU181" s="1305"/>
      <c r="SZV181" s="1305"/>
      <c r="SZW181" s="1305"/>
      <c r="SZX181" s="1305"/>
      <c r="SZY181" s="1305"/>
      <c r="SZZ181" s="1305"/>
      <c r="TAA181" s="1305"/>
      <c r="TAB181" s="1305"/>
      <c r="TAC181" s="1305"/>
      <c r="TAD181" s="1305"/>
      <c r="TAE181" s="1305"/>
      <c r="TAF181" s="1305"/>
      <c r="TAG181" s="1305"/>
      <c r="TAH181" s="1305"/>
      <c r="TAI181" s="1305"/>
      <c r="TAJ181" s="1305"/>
      <c r="TAK181" s="1305"/>
      <c r="TAL181" s="1305"/>
      <c r="TAM181" s="1305"/>
      <c r="TAN181" s="1305"/>
      <c r="TAO181" s="1305"/>
      <c r="TAP181" s="1305"/>
      <c r="TAQ181" s="1305"/>
      <c r="TAR181" s="1305"/>
      <c r="TAS181" s="1305"/>
      <c r="TAT181" s="1305"/>
      <c r="TAV181" s="1305"/>
      <c r="TAW181" s="1305"/>
      <c r="TAX181" s="1305"/>
      <c r="TAY181" s="1305"/>
      <c r="TAZ181" s="1305"/>
      <c r="TBA181" s="1305"/>
      <c r="TBB181" s="1305"/>
      <c r="TBC181" s="1305"/>
      <c r="TBD181" s="1305"/>
      <c r="TBE181" s="1305"/>
      <c r="TBF181" s="1305"/>
      <c r="TBG181" s="1305"/>
      <c r="TBH181" s="1305"/>
      <c r="TBI181" s="1305"/>
      <c r="TBJ181" s="1305"/>
      <c r="TBK181" s="1305"/>
      <c r="TBL181" s="1305"/>
      <c r="TBM181" s="1305"/>
      <c r="TBN181" s="1305"/>
      <c r="TBO181" s="1305"/>
      <c r="TBP181" s="1305"/>
      <c r="TBQ181" s="1305"/>
      <c r="TBR181" s="1305"/>
      <c r="TBS181" s="1305"/>
      <c r="TBT181" s="1305"/>
      <c r="TBU181" s="1305"/>
      <c r="TBV181" s="1305"/>
      <c r="TBW181" s="1305"/>
      <c r="TBX181" s="1305"/>
      <c r="TBY181" s="1305"/>
      <c r="TBZ181" s="1305"/>
      <c r="TCA181" s="1305"/>
      <c r="TCB181" s="1305"/>
      <c r="TCC181" s="1305"/>
      <c r="TCD181" s="1305"/>
      <c r="TCE181" s="1305"/>
      <c r="TCF181" s="1305"/>
      <c r="TCG181" s="1305"/>
      <c r="TCH181" s="1305"/>
      <c r="TCI181" s="1305"/>
      <c r="TCJ181" s="1305"/>
      <c r="TCK181" s="1305"/>
      <c r="TCL181" s="1305"/>
      <c r="TCM181" s="1305"/>
      <c r="TCN181" s="1305"/>
      <c r="TCO181" s="1305"/>
      <c r="TCP181" s="1305"/>
      <c r="TCQ181" s="1305"/>
      <c r="TCR181" s="1305"/>
      <c r="TCS181" s="1305"/>
      <c r="TCT181" s="1305"/>
      <c r="TCU181" s="1305"/>
      <c r="TCV181" s="1305"/>
      <c r="TCW181" s="1305"/>
      <c r="TCX181" s="1305"/>
      <c r="TCY181" s="1305"/>
      <c r="TCZ181" s="1305"/>
      <c r="TDA181" s="1305"/>
      <c r="TDB181" s="1305"/>
      <c r="TDC181" s="1305"/>
      <c r="TDD181" s="1305"/>
      <c r="TDE181" s="1305"/>
      <c r="TDF181" s="1305"/>
      <c r="TDG181" s="1305"/>
      <c r="TDH181" s="1305"/>
      <c r="TDI181" s="1305"/>
      <c r="TDJ181" s="1305"/>
      <c r="TDK181" s="1305"/>
      <c r="TDL181" s="1305"/>
      <c r="TDM181" s="1305"/>
      <c r="TDN181" s="1305"/>
      <c r="TDO181" s="1305"/>
      <c r="TDP181" s="1305"/>
      <c r="TDQ181" s="1305"/>
      <c r="TDR181" s="1305"/>
      <c r="TDS181" s="1305"/>
      <c r="TDT181" s="1305"/>
      <c r="TDU181" s="1305"/>
      <c r="TDV181" s="1305"/>
      <c r="TDW181" s="1305"/>
      <c r="TDX181" s="1305"/>
      <c r="TDY181" s="1305"/>
      <c r="TDZ181" s="1305"/>
      <c r="TEA181" s="1305"/>
      <c r="TEB181" s="1305"/>
      <c r="TEC181" s="1305"/>
      <c r="TED181" s="1305"/>
      <c r="TEE181" s="1305"/>
      <c r="TEF181" s="1305"/>
      <c r="TEG181" s="1305"/>
      <c r="TEH181" s="1305"/>
      <c r="TEI181" s="1305"/>
      <c r="TEJ181" s="1305"/>
      <c r="TEK181" s="1305"/>
      <c r="TEL181" s="1305"/>
      <c r="TEM181" s="1305"/>
      <c r="TEN181" s="1305"/>
      <c r="TEO181" s="1305"/>
      <c r="TEP181" s="1305"/>
      <c r="TEQ181" s="1305"/>
      <c r="TER181" s="1305"/>
      <c r="TES181" s="1305"/>
      <c r="TET181" s="1305"/>
      <c r="TEU181" s="1305"/>
      <c r="TEV181" s="1305"/>
      <c r="TEW181" s="1305"/>
      <c r="TEX181" s="1305"/>
      <c r="TEY181" s="1305"/>
      <c r="TEZ181" s="1305"/>
      <c r="TFA181" s="1305"/>
      <c r="TFB181" s="1305"/>
      <c r="TFC181" s="1305"/>
      <c r="TFD181" s="1305"/>
      <c r="TFE181" s="1305"/>
      <c r="TFF181" s="1305"/>
      <c r="TFG181" s="1305"/>
      <c r="TFH181" s="1305"/>
      <c r="TFI181" s="1305"/>
      <c r="TFJ181" s="1305"/>
      <c r="TFK181" s="1305"/>
      <c r="TFL181" s="1305"/>
      <c r="TFM181" s="1305"/>
      <c r="TFN181" s="1305"/>
      <c r="TFO181" s="1305"/>
      <c r="TFP181" s="1305"/>
      <c r="TFQ181" s="1305"/>
      <c r="TFR181" s="1305"/>
      <c r="TFS181" s="1305"/>
      <c r="TFT181" s="1305"/>
      <c r="TFU181" s="1305"/>
      <c r="TFV181" s="1305"/>
      <c r="TFW181" s="1305"/>
      <c r="TFX181" s="1305"/>
      <c r="TFY181" s="1305"/>
      <c r="TFZ181" s="1305"/>
      <c r="TGA181" s="1305"/>
      <c r="TGB181" s="1305"/>
      <c r="TGC181" s="1305"/>
      <c r="TGD181" s="1305"/>
      <c r="TGE181" s="1305"/>
      <c r="TGF181" s="1305"/>
      <c r="TGG181" s="1305"/>
      <c r="TGH181" s="1305"/>
      <c r="TGI181" s="1305"/>
      <c r="TGJ181" s="1305"/>
      <c r="TGK181" s="1305"/>
      <c r="TGL181" s="1305"/>
      <c r="TGM181" s="1305"/>
      <c r="TGN181" s="1305"/>
      <c r="TGO181" s="1305"/>
      <c r="TGP181" s="1305"/>
      <c r="TGQ181" s="1305"/>
      <c r="TGR181" s="1305"/>
      <c r="TGS181" s="1305"/>
      <c r="TGT181" s="1305"/>
      <c r="TGU181" s="1305"/>
      <c r="TGV181" s="1305"/>
      <c r="TGW181" s="1305"/>
      <c r="TGX181" s="1305"/>
      <c r="TGY181" s="1305"/>
      <c r="TGZ181" s="1305"/>
      <c r="THA181" s="1305"/>
      <c r="THB181" s="1305"/>
      <c r="THC181" s="1305"/>
      <c r="THD181" s="1305"/>
      <c r="THE181" s="1305"/>
      <c r="THF181" s="1305"/>
      <c r="THG181" s="1305"/>
      <c r="THH181" s="1305"/>
      <c r="THI181" s="1305"/>
      <c r="THJ181" s="1305"/>
      <c r="THK181" s="1305"/>
      <c r="THL181" s="1305"/>
      <c r="THM181" s="1305"/>
      <c r="THN181" s="1305"/>
      <c r="THO181" s="1305"/>
      <c r="THP181" s="1305"/>
      <c r="THQ181" s="1305"/>
      <c r="THR181" s="1305"/>
      <c r="THS181" s="1305"/>
      <c r="THT181" s="1305"/>
      <c r="THU181" s="1305"/>
      <c r="THV181" s="1305"/>
      <c r="THW181" s="1305"/>
      <c r="THX181" s="1305"/>
      <c r="THY181" s="1305"/>
      <c r="THZ181" s="1305"/>
      <c r="TIA181" s="1305"/>
      <c r="TIB181" s="1305"/>
      <c r="TIC181" s="1305"/>
      <c r="TID181" s="1305"/>
      <c r="TIE181" s="1305"/>
      <c r="TIF181" s="1305"/>
      <c r="TIG181" s="1305"/>
      <c r="TIH181" s="1305"/>
      <c r="TII181" s="1305"/>
      <c r="TIJ181" s="1305"/>
      <c r="TIK181" s="1305"/>
      <c r="TIL181" s="1305"/>
      <c r="TIM181" s="1305"/>
      <c r="TIN181" s="1305"/>
      <c r="TIO181" s="1305"/>
      <c r="TIP181" s="1305"/>
      <c r="TIQ181" s="1305"/>
      <c r="TIR181" s="1305"/>
      <c r="TIS181" s="1305"/>
      <c r="TIT181" s="1305"/>
      <c r="TIU181" s="1305"/>
      <c r="TIV181" s="1305"/>
      <c r="TIW181" s="1305"/>
      <c r="TIX181" s="1305"/>
      <c r="TIY181" s="1305"/>
      <c r="TIZ181" s="1305"/>
      <c r="TJA181" s="1305"/>
      <c r="TJB181" s="1305"/>
      <c r="TJC181" s="1305"/>
      <c r="TJD181" s="1305"/>
      <c r="TJE181" s="1305"/>
      <c r="TJF181" s="1305"/>
      <c r="TJG181" s="1305"/>
      <c r="TJH181" s="1305"/>
      <c r="TJI181" s="1305"/>
      <c r="TJJ181" s="1305"/>
      <c r="TJK181" s="1305"/>
      <c r="TJL181" s="1305"/>
      <c r="TJM181" s="1305"/>
      <c r="TJN181" s="1305"/>
      <c r="TJO181" s="1305"/>
      <c r="TJP181" s="1305"/>
      <c r="TJQ181" s="1305"/>
      <c r="TJR181" s="1305"/>
      <c r="TJS181" s="1305"/>
      <c r="TJT181" s="1305"/>
      <c r="TJU181" s="1305"/>
      <c r="TJV181" s="1305"/>
      <c r="TJW181" s="1305"/>
      <c r="TJX181" s="1305"/>
      <c r="TJY181" s="1305"/>
      <c r="TJZ181" s="1305"/>
      <c r="TKA181" s="1305"/>
      <c r="TKB181" s="1305"/>
      <c r="TKC181" s="1305"/>
      <c r="TKD181" s="1305"/>
      <c r="TKE181" s="1305"/>
      <c r="TKF181" s="1305"/>
      <c r="TKG181" s="1305"/>
      <c r="TKH181" s="1305"/>
      <c r="TKI181" s="1305"/>
      <c r="TKJ181" s="1305"/>
      <c r="TKK181" s="1305"/>
      <c r="TKL181" s="1305"/>
      <c r="TKM181" s="1305"/>
      <c r="TKN181" s="1305"/>
      <c r="TKO181" s="1305"/>
      <c r="TKP181" s="1305"/>
      <c r="TKR181" s="1305"/>
      <c r="TKS181" s="1305"/>
      <c r="TKT181" s="1305"/>
      <c r="TKU181" s="1305"/>
      <c r="TKV181" s="1305"/>
      <c r="TKW181" s="1305"/>
      <c r="TKX181" s="1305"/>
      <c r="TKY181" s="1305"/>
      <c r="TKZ181" s="1305"/>
      <c r="TLA181" s="1305"/>
      <c r="TLB181" s="1305"/>
      <c r="TLC181" s="1305"/>
      <c r="TLD181" s="1305"/>
      <c r="TLE181" s="1305"/>
      <c r="TLF181" s="1305"/>
      <c r="TLG181" s="1305"/>
      <c r="TLH181" s="1305"/>
      <c r="TLI181" s="1305"/>
      <c r="TLJ181" s="1305"/>
      <c r="TLK181" s="1305"/>
      <c r="TLL181" s="1305"/>
      <c r="TLM181" s="1305"/>
      <c r="TLN181" s="1305"/>
      <c r="TLO181" s="1305"/>
      <c r="TLP181" s="1305"/>
      <c r="TLQ181" s="1305"/>
      <c r="TLR181" s="1305"/>
      <c r="TLS181" s="1305"/>
      <c r="TLT181" s="1305"/>
      <c r="TLU181" s="1305"/>
      <c r="TLV181" s="1305"/>
      <c r="TLW181" s="1305"/>
      <c r="TLX181" s="1305"/>
      <c r="TLY181" s="1305"/>
      <c r="TLZ181" s="1305"/>
      <c r="TMA181" s="1305"/>
      <c r="TMB181" s="1305"/>
      <c r="TMC181" s="1305"/>
      <c r="TMD181" s="1305"/>
      <c r="TME181" s="1305"/>
      <c r="TMF181" s="1305"/>
      <c r="TMG181" s="1305"/>
      <c r="TMH181" s="1305"/>
      <c r="TMI181" s="1305"/>
      <c r="TMJ181" s="1305"/>
      <c r="TMK181" s="1305"/>
      <c r="TML181" s="1305"/>
      <c r="TMM181" s="1305"/>
      <c r="TMN181" s="1305"/>
      <c r="TMO181" s="1305"/>
      <c r="TMP181" s="1305"/>
      <c r="TMQ181" s="1305"/>
      <c r="TMR181" s="1305"/>
      <c r="TMS181" s="1305"/>
      <c r="TMT181" s="1305"/>
      <c r="TMU181" s="1305"/>
      <c r="TMV181" s="1305"/>
      <c r="TMW181" s="1305"/>
      <c r="TMX181" s="1305"/>
      <c r="TMY181" s="1305"/>
      <c r="TMZ181" s="1305"/>
      <c r="TNA181" s="1305"/>
      <c r="TNB181" s="1305"/>
      <c r="TNC181" s="1305"/>
      <c r="TND181" s="1305"/>
      <c r="TNE181" s="1305"/>
      <c r="TNF181" s="1305"/>
      <c r="TNG181" s="1305"/>
      <c r="TNH181" s="1305"/>
      <c r="TNI181" s="1305"/>
      <c r="TNJ181" s="1305"/>
      <c r="TNK181" s="1305"/>
      <c r="TNL181" s="1305"/>
      <c r="TNM181" s="1305"/>
      <c r="TNN181" s="1305"/>
      <c r="TNO181" s="1305"/>
      <c r="TNP181" s="1305"/>
      <c r="TNQ181" s="1305"/>
      <c r="TNR181" s="1305"/>
      <c r="TNS181" s="1305"/>
      <c r="TNT181" s="1305"/>
      <c r="TNU181" s="1305"/>
      <c r="TNV181" s="1305"/>
      <c r="TNW181" s="1305"/>
      <c r="TNX181" s="1305"/>
      <c r="TNY181" s="1305"/>
      <c r="TNZ181" s="1305"/>
      <c r="TOA181" s="1305"/>
      <c r="TOB181" s="1305"/>
      <c r="TOC181" s="1305"/>
      <c r="TOD181" s="1305"/>
      <c r="TOE181" s="1305"/>
      <c r="TOF181" s="1305"/>
      <c r="TOG181" s="1305"/>
      <c r="TOH181" s="1305"/>
      <c r="TOI181" s="1305"/>
      <c r="TOJ181" s="1305"/>
      <c r="TOK181" s="1305"/>
      <c r="TOL181" s="1305"/>
      <c r="TOM181" s="1305"/>
      <c r="TON181" s="1305"/>
      <c r="TOO181" s="1305"/>
      <c r="TOP181" s="1305"/>
      <c r="TOQ181" s="1305"/>
      <c r="TOR181" s="1305"/>
      <c r="TOS181" s="1305"/>
      <c r="TOT181" s="1305"/>
      <c r="TOU181" s="1305"/>
      <c r="TOV181" s="1305"/>
      <c r="TOW181" s="1305"/>
      <c r="TOX181" s="1305"/>
      <c r="TOY181" s="1305"/>
      <c r="TOZ181" s="1305"/>
      <c r="TPA181" s="1305"/>
      <c r="TPB181" s="1305"/>
      <c r="TPC181" s="1305"/>
      <c r="TPD181" s="1305"/>
      <c r="TPE181" s="1305"/>
      <c r="TPF181" s="1305"/>
      <c r="TPG181" s="1305"/>
      <c r="TPH181" s="1305"/>
      <c r="TPI181" s="1305"/>
      <c r="TPJ181" s="1305"/>
      <c r="TPK181" s="1305"/>
      <c r="TPL181" s="1305"/>
      <c r="TPM181" s="1305"/>
      <c r="TPN181" s="1305"/>
      <c r="TPO181" s="1305"/>
      <c r="TPP181" s="1305"/>
      <c r="TPQ181" s="1305"/>
      <c r="TPR181" s="1305"/>
      <c r="TPS181" s="1305"/>
      <c r="TPT181" s="1305"/>
      <c r="TPU181" s="1305"/>
      <c r="TPV181" s="1305"/>
      <c r="TPW181" s="1305"/>
      <c r="TPX181" s="1305"/>
      <c r="TPY181" s="1305"/>
      <c r="TPZ181" s="1305"/>
      <c r="TQA181" s="1305"/>
      <c r="TQB181" s="1305"/>
      <c r="TQC181" s="1305"/>
      <c r="TQD181" s="1305"/>
      <c r="TQE181" s="1305"/>
      <c r="TQF181" s="1305"/>
      <c r="TQG181" s="1305"/>
      <c r="TQH181" s="1305"/>
      <c r="TQI181" s="1305"/>
      <c r="TQJ181" s="1305"/>
      <c r="TQK181" s="1305"/>
      <c r="TQL181" s="1305"/>
      <c r="TQM181" s="1305"/>
      <c r="TQN181" s="1305"/>
      <c r="TQO181" s="1305"/>
      <c r="TQP181" s="1305"/>
      <c r="TQQ181" s="1305"/>
      <c r="TQR181" s="1305"/>
      <c r="TQS181" s="1305"/>
      <c r="TQT181" s="1305"/>
      <c r="TQU181" s="1305"/>
      <c r="TQV181" s="1305"/>
      <c r="TQW181" s="1305"/>
      <c r="TQX181" s="1305"/>
      <c r="TQY181" s="1305"/>
      <c r="TQZ181" s="1305"/>
      <c r="TRA181" s="1305"/>
      <c r="TRB181" s="1305"/>
      <c r="TRC181" s="1305"/>
      <c r="TRD181" s="1305"/>
      <c r="TRE181" s="1305"/>
      <c r="TRF181" s="1305"/>
      <c r="TRG181" s="1305"/>
      <c r="TRH181" s="1305"/>
      <c r="TRI181" s="1305"/>
      <c r="TRJ181" s="1305"/>
      <c r="TRK181" s="1305"/>
      <c r="TRL181" s="1305"/>
      <c r="TRM181" s="1305"/>
      <c r="TRN181" s="1305"/>
      <c r="TRO181" s="1305"/>
      <c r="TRP181" s="1305"/>
      <c r="TRQ181" s="1305"/>
      <c r="TRR181" s="1305"/>
      <c r="TRS181" s="1305"/>
      <c r="TRT181" s="1305"/>
      <c r="TRU181" s="1305"/>
      <c r="TRV181" s="1305"/>
      <c r="TRW181" s="1305"/>
      <c r="TRX181" s="1305"/>
      <c r="TRY181" s="1305"/>
      <c r="TRZ181" s="1305"/>
      <c r="TSA181" s="1305"/>
      <c r="TSB181" s="1305"/>
      <c r="TSC181" s="1305"/>
      <c r="TSD181" s="1305"/>
      <c r="TSE181" s="1305"/>
      <c r="TSF181" s="1305"/>
      <c r="TSG181" s="1305"/>
      <c r="TSH181" s="1305"/>
      <c r="TSI181" s="1305"/>
      <c r="TSJ181" s="1305"/>
      <c r="TSK181" s="1305"/>
      <c r="TSL181" s="1305"/>
      <c r="TSM181" s="1305"/>
      <c r="TSN181" s="1305"/>
      <c r="TSO181" s="1305"/>
      <c r="TSP181" s="1305"/>
      <c r="TSQ181" s="1305"/>
      <c r="TSR181" s="1305"/>
      <c r="TSS181" s="1305"/>
      <c r="TST181" s="1305"/>
      <c r="TSU181" s="1305"/>
      <c r="TSV181" s="1305"/>
      <c r="TSW181" s="1305"/>
      <c r="TSX181" s="1305"/>
      <c r="TSY181" s="1305"/>
      <c r="TSZ181" s="1305"/>
      <c r="TTA181" s="1305"/>
      <c r="TTB181" s="1305"/>
      <c r="TTC181" s="1305"/>
      <c r="TTD181" s="1305"/>
      <c r="TTE181" s="1305"/>
      <c r="TTF181" s="1305"/>
      <c r="TTG181" s="1305"/>
      <c r="TTH181" s="1305"/>
      <c r="TTI181" s="1305"/>
      <c r="TTJ181" s="1305"/>
      <c r="TTK181" s="1305"/>
      <c r="TTL181" s="1305"/>
      <c r="TTM181" s="1305"/>
      <c r="TTN181" s="1305"/>
      <c r="TTO181" s="1305"/>
      <c r="TTP181" s="1305"/>
      <c r="TTQ181" s="1305"/>
      <c r="TTR181" s="1305"/>
      <c r="TTS181" s="1305"/>
      <c r="TTT181" s="1305"/>
      <c r="TTU181" s="1305"/>
      <c r="TTV181" s="1305"/>
      <c r="TTW181" s="1305"/>
      <c r="TTX181" s="1305"/>
      <c r="TTY181" s="1305"/>
      <c r="TTZ181" s="1305"/>
      <c r="TUA181" s="1305"/>
      <c r="TUB181" s="1305"/>
      <c r="TUC181" s="1305"/>
      <c r="TUD181" s="1305"/>
      <c r="TUE181" s="1305"/>
      <c r="TUF181" s="1305"/>
      <c r="TUG181" s="1305"/>
      <c r="TUH181" s="1305"/>
      <c r="TUI181" s="1305"/>
      <c r="TUJ181" s="1305"/>
      <c r="TUK181" s="1305"/>
      <c r="TUL181" s="1305"/>
      <c r="TUN181" s="1305"/>
      <c r="TUO181" s="1305"/>
      <c r="TUP181" s="1305"/>
      <c r="TUQ181" s="1305"/>
      <c r="TUR181" s="1305"/>
      <c r="TUS181" s="1305"/>
      <c r="TUT181" s="1305"/>
      <c r="TUU181" s="1305"/>
      <c r="TUV181" s="1305"/>
      <c r="TUW181" s="1305"/>
      <c r="TUX181" s="1305"/>
      <c r="TUY181" s="1305"/>
      <c r="TUZ181" s="1305"/>
      <c r="TVA181" s="1305"/>
      <c r="TVB181" s="1305"/>
      <c r="TVC181" s="1305"/>
      <c r="TVD181" s="1305"/>
      <c r="TVE181" s="1305"/>
      <c r="TVF181" s="1305"/>
      <c r="TVG181" s="1305"/>
      <c r="TVH181" s="1305"/>
      <c r="TVI181" s="1305"/>
      <c r="TVJ181" s="1305"/>
      <c r="TVK181" s="1305"/>
      <c r="TVL181" s="1305"/>
      <c r="TVM181" s="1305"/>
      <c r="TVN181" s="1305"/>
      <c r="TVO181" s="1305"/>
      <c r="TVP181" s="1305"/>
      <c r="TVQ181" s="1305"/>
      <c r="TVR181" s="1305"/>
      <c r="TVS181" s="1305"/>
      <c r="TVT181" s="1305"/>
      <c r="TVU181" s="1305"/>
      <c r="TVV181" s="1305"/>
      <c r="TVW181" s="1305"/>
      <c r="TVX181" s="1305"/>
      <c r="TVY181" s="1305"/>
      <c r="TVZ181" s="1305"/>
      <c r="TWA181" s="1305"/>
      <c r="TWB181" s="1305"/>
      <c r="TWC181" s="1305"/>
      <c r="TWD181" s="1305"/>
      <c r="TWE181" s="1305"/>
      <c r="TWF181" s="1305"/>
      <c r="TWG181" s="1305"/>
      <c r="TWH181" s="1305"/>
      <c r="TWI181" s="1305"/>
      <c r="TWJ181" s="1305"/>
      <c r="TWK181" s="1305"/>
      <c r="TWL181" s="1305"/>
      <c r="TWM181" s="1305"/>
      <c r="TWN181" s="1305"/>
      <c r="TWO181" s="1305"/>
      <c r="TWP181" s="1305"/>
      <c r="TWQ181" s="1305"/>
      <c r="TWR181" s="1305"/>
      <c r="TWS181" s="1305"/>
      <c r="TWT181" s="1305"/>
      <c r="TWU181" s="1305"/>
      <c r="TWV181" s="1305"/>
      <c r="TWW181" s="1305"/>
      <c r="TWX181" s="1305"/>
      <c r="TWY181" s="1305"/>
      <c r="TWZ181" s="1305"/>
      <c r="TXA181" s="1305"/>
      <c r="TXB181" s="1305"/>
      <c r="TXC181" s="1305"/>
      <c r="TXD181" s="1305"/>
      <c r="TXE181" s="1305"/>
      <c r="TXF181" s="1305"/>
      <c r="TXG181" s="1305"/>
      <c r="TXH181" s="1305"/>
      <c r="TXI181" s="1305"/>
      <c r="TXJ181" s="1305"/>
      <c r="TXK181" s="1305"/>
      <c r="TXL181" s="1305"/>
      <c r="TXM181" s="1305"/>
      <c r="TXN181" s="1305"/>
      <c r="TXO181" s="1305"/>
      <c r="TXP181" s="1305"/>
      <c r="TXQ181" s="1305"/>
      <c r="TXR181" s="1305"/>
      <c r="TXS181" s="1305"/>
      <c r="TXT181" s="1305"/>
      <c r="TXU181" s="1305"/>
      <c r="TXV181" s="1305"/>
      <c r="TXW181" s="1305"/>
      <c r="TXX181" s="1305"/>
      <c r="TXY181" s="1305"/>
      <c r="TXZ181" s="1305"/>
      <c r="TYA181" s="1305"/>
      <c r="TYB181" s="1305"/>
      <c r="TYC181" s="1305"/>
      <c r="TYD181" s="1305"/>
      <c r="TYE181" s="1305"/>
      <c r="TYF181" s="1305"/>
      <c r="TYG181" s="1305"/>
      <c r="TYH181" s="1305"/>
      <c r="TYI181" s="1305"/>
      <c r="TYJ181" s="1305"/>
      <c r="TYK181" s="1305"/>
      <c r="TYL181" s="1305"/>
      <c r="TYM181" s="1305"/>
      <c r="TYN181" s="1305"/>
      <c r="TYO181" s="1305"/>
      <c r="TYP181" s="1305"/>
      <c r="TYQ181" s="1305"/>
      <c r="TYR181" s="1305"/>
      <c r="TYS181" s="1305"/>
      <c r="TYT181" s="1305"/>
      <c r="TYU181" s="1305"/>
      <c r="TYV181" s="1305"/>
      <c r="TYW181" s="1305"/>
      <c r="TYX181" s="1305"/>
      <c r="TYY181" s="1305"/>
      <c r="TYZ181" s="1305"/>
      <c r="TZA181" s="1305"/>
      <c r="TZB181" s="1305"/>
      <c r="TZC181" s="1305"/>
      <c r="TZD181" s="1305"/>
      <c r="TZE181" s="1305"/>
      <c r="TZF181" s="1305"/>
      <c r="TZG181" s="1305"/>
      <c r="TZH181" s="1305"/>
      <c r="TZI181" s="1305"/>
      <c r="TZJ181" s="1305"/>
      <c r="TZK181" s="1305"/>
      <c r="TZL181" s="1305"/>
      <c r="TZM181" s="1305"/>
      <c r="TZN181" s="1305"/>
      <c r="TZO181" s="1305"/>
      <c r="TZP181" s="1305"/>
      <c r="TZQ181" s="1305"/>
      <c r="TZR181" s="1305"/>
      <c r="TZS181" s="1305"/>
      <c r="TZT181" s="1305"/>
      <c r="TZU181" s="1305"/>
      <c r="TZV181" s="1305"/>
      <c r="TZW181" s="1305"/>
      <c r="TZX181" s="1305"/>
      <c r="TZY181" s="1305"/>
      <c r="TZZ181" s="1305"/>
      <c r="UAA181" s="1305"/>
      <c r="UAB181" s="1305"/>
      <c r="UAC181" s="1305"/>
      <c r="UAD181" s="1305"/>
      <c r="UAE181" s="1305"/>
      <c r="UAF181" s="1305"/>
      <c r="UAG181" s="1305"/>
      <c r="UAH181" s="1305"/>
      <c r="UAI181" s="1305"/>
      <c r="UAJ181" s="1305"/>
      <c r="UAK181" s="1305"/>
      <c r="UAL181" s="1305"/>
      <c r="UAM181" s="1305"/>
      <c r="UAN181" s="1305"/>
      <c r="UAO181" s="1305"/>
      <c r="UAP181" s="1305"/>
      <c r="UAQ181" s="1305"/>
      <c r="UAR181" s="1305"/>
      <c r="UAS181" s="1305"/>
      <c r="UAT181" s="1305"/>
      <c r="UAU181" s="1305"/>
      <c r="UAV181" s="1305"/>
      <c r="UAW181" s="1305"/>
      <c r="UAX181" s="1305"/>
      <c r="UAY181" s="1305"/>
      <c r="UAZ181" s="1305"/>
      <c r="UBA181" s="1305"/>
      <c r="UBB181" s="1305"/>
      <c r="UBC181" s="1305"/>
      <c r="UBD181" s="1305"/>
      <c r="UBE181" s="1305"/>
      <c r="UBF181" s="1305"/>
      <c r="UBG181" s="1305"/>
      <c r="UBH181" s="1305"/>
      <c r="UBI181" s="1305"/>
      <c r="UBJ181" s="1305"/>
      <c r="UBK181" s="1305"/>
      <c r="UBL181" s="1305"/>
      <c r="UBM181" s="1305"/>
      <c r="UBN181" s="1305"/>
      <c r="UBO181" s="1305"/>
      <c r="UBP181" s="1305"/>
      <c r="UBQ181" s="1305"/>
      <c r="UBR181" s="1305"/>
      <c r="UBS181" s="1305"/>
      <c r="UBT181" s="1305"/>
      <c r="UBU181" s="1305"/>
      <c r="UBV181" s="1305"/>
      <c r="UBW181" s="1305"/>
      <c r="UBX181" s="1305"/>
      <c r="UBY181" s="1305"/>
      <c r="UBZ181" s="1305"/>
      <c r="UCA181" s="1305"/>
      <c r="UCB181" s="1305"/>
      <c r="UCC181" s="1305"/>
      <c r="UCD181" s="1305"/>
      <c r="UCE181" s="1305"/>
      <c r="UCF181" s="1305"/>
      <c r="UCG181" s="1305"/>
      <c r="UCH181" s="1305"/>
      <c r="UCI181" s="1305"/>
      <c r="UCJ181" s="1305"/>
      <c r="UCK181" s="1305"/>
      <c r="UCL181" s="1305"/>
      <c r="UCM181" s="1305"/>
      <c r="UCN181" s="1305"/>
      <c r="UCO181" s="1305"/>
      <c r="UCP181" s="1305"/>
      <c r="UCQ181" s="1305"/>
      <c r="UCR181" s="1305"/>
      <c r="UCS181" s="1305"/>
      <c r="UCT181" s="1305"/>
      <c r="UCU181" s="1305"/>
      <c r="UCV181" s="1305"/>
      <c r="UCW181" s="1305"/>
      <c r="UCX181" s="1305"/>
      <c r="UCY181" s="1305"/>
      <c r="UCZ181" s="1305"/>
      <c r="UDA181" s="1305"/>
      <c r="UDB181" s="1305"/>
      <c r="UDC181" s="1305"/>
      <c r="UDD181" s="1305"/>
      <c r="UDE181" s="1305"/>
      <c r="UDF181" s="1305"/>
      <c r="UDG181" s="1305"/>
      <c r="UDH181" s="1305"/>
      <c r="UDI181" s="1305"/>
      <c r="UDJ181" s="1305"/>
      <c r="UDK181" s="1305"/>
      <c r="UDL181" s="1305"/>
      <c r="UDM181" s="1305"/>
      <c r="UDN181" s="1305"/>
      <c r="UDO181" s="1305"/>
      <c r="UDP181" s="1305"/>
      <c r="UDQ181" s="1305"/>
      <c r="UDR181" s="1305"/>
      <c r="UDS181" s="1305"/>
      <c r="UDT181" s="1305"/>
      <c r="UDU181" s="1305"/>
      <c r="UDV181" s="1305"/>
      <c r="UDW181" s="1305"/>
      <c r="UDX181" s="1305"/>
      <c r="UDY181" s="1305"/>
      <c r="UDZ181" s="1305"/>
      <c r="UEA181" s="1305"/>
      <c r="UEB181" s="1305"/>
      <c r="UEC181" s="1305"/>
      <c r="UED181" s="1305"/>
      <c r="UEE181" s="1305"/>
      <c r="UEF181" s="1305"/>
      <c r="UEG181" s="1305"/>
      <c r="UEH181" s="1305"/>
      <c r="UEJ181" s="1305"/>
      <c r="UEK181" s="1305"/>
      <c r="UEL181" s="1305"/>
      <c r="UEM181" s="1305"/>
      <c r="UEN181" s="1305"/>
      <c r="UEO181" s="1305"/>
      <c r="UEP181" s="1305"/>
      <c r="UEQ181" s="1305"/>
      <c r="UER181" s="1305"/>
      <c r="UES181" s="1305"/>
      <c r="UET181" s="1305"/>
      <c r="UEU181" s="1305"/>
      <c r="UEV181" s="1305"/>
      <c r="UEW181" s="1305"/>
      <c r="UEX181" s="1305"/>
      <c r="UEY181" s="1305"/>
      <c r="UEZ181" s="1305"/>
      <c r="UFA181" s="1305"/>
      <c r="UFB181" s="1305"/>
      <c r="UFC181" s="1305"/>
      <c r="UFD181" s="1305"/>
      <c r="UFE181" s="1305"/>
      <c r="UFF181" s="1305"/>
      <c r="UFG181" s="1305"/>
      <c r="UFH181" s="1305"/>
      <c r="UFI181" s="1305"/>
      <c r="UFJ181" s="1305"/>
      <c r="UFK181" s="1305"/>
      <c r="UFL181" s="1305"/>
      <c r="UFM181" s="1305"/>
      <c r="UFN181" s="1305"/>
      <c r="UFO181" s="1305"/>
      <c r="UFP181" s="1305"/>
      <c r="UFQ181" s="1305"/>
      <c r="UFR181" s="1305"/>
      <c r="UFS181" s="1305"/>
      <c r="UFT181" s="1305"/>
      <c r="UFU181" s="1305"/>
      <c r="UFV181" s="1305"/>
      <c r="UFW181" s="1305"/>
      <c r="UFX181" s="1305"/>
      <c r="UFY181" s="1305"/>
      <c r="UFZ181" s="1305"/>
      <c r="UGA181" s="1305"/>
      <c r="UGB181" s="1305"/>
      <c r="UGC181" s="1305"/>
      <c r="UGD181" s="1305"/>
      <c r="UGE181" s="1305"/>
      <c r="UGF181" s="1305"/>
      <c r="UGG181" s="1305"/>
      <c r="UGH181" s="1305"/>
      <c r="UGI181" s="1305"/>
      <c r="UGJ181" s="1305"/>
      <c r="UGK181" s="1305"/>
      <c r="UGL181" s="1305"/>
      <c r="UGM181" s="1305"/>
      <c r="UGN181" s="1305"/>
      <c r="UGO181" s="1305"/>
      <c r="UGP181" s="1305"/>
      <c r="UGQ181" s="1305"/>
      <c r="UGR181" s="1305"/>
      <c r="UGS181" s="1305"/>
      <c r="UGT181" s="1305"/>
      <c r="UGU181" s="1305"/>
      <c r="UGV181" s="1305"/>
      <c r="UGW181" s="1305"/>
      <c r="UGX181" s="1305"/>
      <c r="UGY181" s="1305"/>
      <c r="UGZ181" s="1305"/>
      <c r="UHA181" s="1305"/>
      <c r="UHB181" s="1305"/>
      <c r="UHC181" s="1305"/>
      <c r="UHD181" s="1305"/>
      <c r="UHE181" s="1305"/>
      <c r="UHF181" s="1305"/>
      <c r="UHG181" s="1305"/>
      <c r="UHH181" s="1305"/>
      <c r="UHI181" s="1305"/>
      <c r="UHJ181" s="1305"/>
      <c r="UHK181" s="1305"/>
      <c r="UHL181" s="1305"/>
      <c r="UHM181" s="1305"/>
      <c r="UHN181" s="1305"/>
      <c r="UHO181" s="1305"/>
      <c r="UHP181" s="1305"/>
      <c r="UHQ181" s="1305"/>
      <c r="UHR181" s="1305"/>
      <c r="UHS181" s="1305"/>
      <c r="UHT181" s="1305"/>
      <c r="UHU181" s="1305"/>
      <c r="UHV181" s="1305"/>
      <c r="UHW181" s="1305"/>
      <c r="UHX181" s="1305"/>
      <c r="UHY181" s="1305"/>
      <c r="UHZ181" s="1305"/>
      <c r="UIA181" s="1305"/>
      <c r="UIB181" s="1305"/>
      <c r="UIC181" s="1305"/>
      <c r="UID181" s="1305"/>
      <c r="UIE181" s="1305"/>
      <c r="UIF181" s="1305"/>
      <c r="UIG181" s="1305"/>
      <c r="UIH181" s="1305"/>
      <c r="UII181" s="1305"/>
      <c r="UIJ181" s="1305"/>
      <c r="UIK181" s="1305"/>
      <c r="UIL181" s="1305"/>
      <c r="UIM181" s="1305"/>
      <c r="UIN181" s="1305"/>
      <c r="UIO181" s="1305"/>
      <c r="UIP181" s="1305"/>
      <c r="UIQ181" s="1305"/>
      <c r="UIR181" s="1305"/>
      <c r="UIS181" s="1305"/>
      <c r="UIT181" s="1305"/>
      <c r="UIU181" s="1305"/>
      <c r="UIV181" s="1305"/>
      <c r="UIW181" s="1305"/>
      <c r="UIX181" s="1305"/>
      <c r="UIY181" s="1305"/>
      <c r="UIZ181" s="1305"/>
      <c r="UJA181" s="1305"/>
      <c r="UJB181" s="1305"/>
      <c r="UJC181" s="1305"/>
      <c r="UJD181" s="1305"/>
      <c r="UJE181" s="1305"/>
      <c r="UJF181" s="1305"/>
      <c r="UJG181" s="1305"/>
      <c r="UJH181" s="1305"/>
      <c r="UJI181" s="1305"/>
      <c r="UJJ181" s="1305"/>
      <c r="UJK181" s="1305"/>
      <c r="UJL181" s="1305"/>
      <c r="UJM181" s="1305"/>
      <c r="UJN181" s="1305"/>
      <c r="UJO181" s="1305"/>
      <c r="UJP181" s="1305"/>
      <c r="UJQ181" s="1305"/>
      <c r="UJR181" s="1305"/>
      <c r="UJS181" s="1305"/>
      <c r="UJT181" s="1305"/>
      <c r="UJU181" s="1305"/>
      <c r="UJV181" s="1305"/>
      <c r="UJW181" s="1305"/>
      <c r="UJX181" s="1305"/>
      <c r="UJY181" s="1305"/>
      <c r="UJZ181" s="1305"/>
      <c r="UKA181" s="1305"/>
      <c r="UKB181" s="1305"/>
      <c r="UKC181" s="1305"/>
      <c r="UKD181" s="1305"/>
      <c r="UKE181" s="1305"/>
      <c r="UKF181" s="1305"/>
      <c r="UKG181" s="1305"/>
      <c r="UKH181" s="1305"/>
      <c r="UKI181" s="1305"/>
      <c r="UKJ181" s="1305"/>
      <c r="UKK181" s="1305"/>
      <c r="UKL181" s="1305"/>
      <c r="UKM181" s="1305"/>
      <c r="UKN181" s="1305"/>
      <c r="UKO181" s="1305"/>
      <c r="UKP181" s="1305"/>
      <c r="UKQ181" s="1305"/>
      <c r="UKR181" s="1305"/>
      <c r="UKS181" s="1305"/>
      <c r="UKT181" s="1305"/>
      <c r="UKU181" s="1305"/>
      <c r="UKV181" s="1305"/>
      <c r="UKW181" s="1305"/>
      <c r="UKX181" s="1305"/>
      <c r="UKY181" s="1305"/>
      <c r="UKZ181" s="1305"/>
      <c r="ULA181" s="1305"/>
      <c r="ULB181" s="1305"/>
      <c r="ULC181" s="1305"/>
      <c r="ULD181" s="1305"/>
      <c r="ULE181" s="1305"/>
      <c r="ULF181" s="1305"/>
      <c r="ULG181" s="1305"/>
      <c r="ULH181" s="1305"/>
      <c r="ULI181" s="1305"/>
      <c r="ULJ181" s="1305"/>
      <c r="ULK181" s="1305"/>
      <c r="ULL181" s="1305"/>
      <c r="ULM181" s="1305"/>
      <c r="ULN181" s="1305"/>
      <c r="ULO181" s="1305"/>
      <c r="ULP181" s="1305"/>
      <c r="ULQ181" s="1305"/>
      <c r="ULR181" s="1305"/>
      <c r="ULS181" s="1305"/>
      <c r="ULT181" s="1305"/>
      <c r="ULU181" s="1305"/>
      <c r="ULV181" s="1305"/>
      <c r="ULW181" s="1305"/>
      <c r="ULX181" s="1305"/>
      <c r="ULY181" s="1305"/>
      <c r="ULZ181" s="1305"/>
      <c r="UMA181" s="1305"/>
      <c r="UMB181" s="1305"/>
      <c r="UMC181" s="1305"/>
      <c r="UMD181" s="1305"/>
      <c r="UME181" s="1305"/>
      <c r="UMF181" s="1305"/>
      <c r="UMG181" s="1305"/>
      <c r="UMH181" s="1305"/>
      <c r="UMI181" s="1305"/>
      <c r="UMJ181" s="1305"/>
      <c r="UMK181" s="1305"/>
      <c r="UML181" s="1305"/>
      <c r="UMM181" s="1305"/>
      <c r="UMN181" s="1305"/>
      <c r="UMO181" s="1305"/>
      <c r="UMP181" s="1305"/>
      <c r="UMQ181" s="1305"/>
      <c r="UMR181" s="1305"/>
      <c r="UMS181" s="1305"/>
      <c r="UMT181" s="1305"/>
      <c r="UMU181" s="1305"/>
      <c r="UMV181" s="1305"/>
      <c r="UMW181" s="1305"/>
      <c r="UMX181" s="1305"/>
      <c r="UMY181" s="1305"/>
      <c r="UMZ181" s="1305"/>
      <c r="UNA181" s="1305"/>
      <c r="UNB181" s="1305"/>
      <c r="UNC181" s="1305"/>
      <c r="UND181" s="1305"/>
      <c r="UNE181" s="1305"/>
      <c r="UNF181" s="1305"/>
      <c r="UNG181" s="1305"/>
      <c r="UNH181" s="1305"/>
      <c r="UNI181" s="1305"/>
      <c r="UNJ181" s="1305"/>
      <c r="UNK181" s="1305"/>
      <c r="UNL181" s="1305"/>
      <c r="UNM181" s="1305"/>
      <c r="UNN181" s="1305"/>
      <c r="UNO181" s="1305"/>
      <c r="UNP181" s="1305"/>
      <c r="UNQ181" s="1305"/>
      <c r="UNR181" s="1305"/>
      <c r="UNS181" s="1305"/>
      <c r="UNT181" s="1305"/>
      <c r="UNU181" s="1305"/>
      <c r="UNV181" s="1305"/>
      <c r="UNW181" s="1305"/>
      <c r="UNX181" s="1305"/>
      <c r="UNY181" s="1305"/>
      <c r="UNZ181" s="1305"/>
      <c r="UOA181" s="1305"/>
      <c r="UOB181" s="1305"/>
      <c r="UOC181" s="1305"/>
      <c r="UOD181" s="1305"/>
      <c r="UOF181" s="1305"/>
      <c r="UOG181" s="1305"/>
      <c r="UOH181" s="1305"/>
      <c r="UOI181" s="1305"/>
      <c r="UOJ181" s="1305"/>
      <c r="UOK181" s="1305"/>
      <c r="UOL181" s="1305"/>
      <c r="UOM181" s="1305"/>
      <c r="UON181" s="1305"/>
      <c r="UOO181" s="1305"/>
      <c r="UOP181" s="1305"/>
      <c r="UOQ181" s="1305"/>
      <c r="UOR181" s="1305"/>
      <c r="UOS181" s="1305"/>
      <c r="UOT181" s="1305"/>
      <c r="UOU181" s="1305"/>
      <c r="UOV181" s="1305"/>
      <c r="UOW181" s="1305"/>
      <c r="UOX181" s="1305"/>
      <c r="UOY181" s="1305"/>
      <c r="UOZ181" s="1305"/>
      <c r="UPA181" s="1305"/>
      <c r="UPB181" s="1305"/>
      <c r="UPC181" s="1305"/>
      <c r="UPD181" s="1305"/>
      <c r="UPE181" s="1305"/>
      <c r="UPF181" s="1305"/>
      <c r="UPG181" s="1305"/>
      <c r="UPH181" s="1305"/>
      <c r="UPI181" s="1305"/>
      <c r="UPJ181" s="1305"/>
      <c r="UPK181" s="1305"/>
      <c r="UPL181" s="1305"/>
      <c r="UPM181" s="1305"/>
      <c r="UPN181" s="1305"/>
      <c r="UPO181" s="1305"/>
      <c r="UPP181" s="1305"/>
      <c r="UPQ181" s="1305"/>
      <c r="UPR181" s="1305"/>
      <c r="UPS181" s="1305"/>
      <c r="UPT181" s="1305"/>
      <c r="UPU181" s="1305"/>
      <c r="UPV181" s="1305"/>
      <c r="UPW181" s="1305"/>
      <c r="UPX181" s="1305"/>
      <c r="UPY181" s="1305"/>
      <c r="UPZ181" s="1305"/>
      <c r="UQA181" s="1305"/>
      <c r="UQB181" s="1305"/>
      <c r="UQC181" s="1305"/>
      <c r="UQD181" s="1305"/>
      <c r="UQE181" s="1305"/>
      <c r="UQF181" s="1305"/>
      <c r="UQG181" s="1305"/>
      <c r="UQH181" s="1305"/>
      <c r="UQI181" s="1305"/>
      <c r="UQJ181" s="1305"/>
      <c r="UQK181" s="1305"/>
      <c r="UQL181" s="1305"/>
      <c r="UQM181" s="1305"/>
      <c r="UQN181" s="1305"/>
      <c r="UQO181" s="1305"/>
      <c r="UQP181" s="1305"/>
      <c r="UQQ181" s="1305"/>
      <c r="UQR181" s="1305"/>
      <c r="UQS181" s="1305"/>
      <c r="UQT181" s="1305"/>
      <c r="UQU181" s="1305"/>
      <c r="UQV181" s="1305"/>
      <c r="UQW181" s="1305"/>
      <c r="UQX181" s="1305"/>
      <c r="UQY181" s="1305"/>
      <c r="UQZ181" s="1305"/>
      <c r="URA181" s="1305"/>
      <c r="URB181" s="1305"/>
      <c r="URC181" s="1305"/>
      <c r="URD181" s="1305"/>
      <c r="URE181" s="1305"/>
      <c r="URF181" s="1305"/>
      <c r="URG181" s="1305"/>
      <c r="URH181" s="1305"/>
      <c r="URI181" s="1305"/>
      <c r="URJ181" s="1305"/>
      <c r="URK181" s="1305"/>
      <c r="URL181" s="1305"/>
      <c r="URM181" s="1305"/>
      <c r="URN181" s="1305"/>
      <c r="URO181" s="1305"/>
      <c r="URP181" s="1305"/>
      <c r="URQ181" s="1305"/>
      <c r="URR181" s="1305"/>
      <c r="URS181" s="1305"/>
      <c r="URT181" s="1305"/>
      <c r="URU181" s="1305"/>
      <c r="URV181" s="1305"/>
      <c r="URW181" s="1305"/>
      <c r="URX181" s="1305"/>
      <c r="URY181" s="1305"/>
      <c r="URZ181" s="1305"/>
      <c r="USA181" s="1305"/>
      <c r="USB181" s="1305"/>
      <c r="USC181" s="1305"/>
      <c r="USD181" s="1305"/>
      <c r="USE181" s="1305"/>
      <c r="USF181" s="1305"/>
      <c r="USG181" s="1305"/>
      <c r="USH181" s="1305"/>
      <c r="USI181" s="1305"/>
      <c r="USJ181" s="1305"/>
      <c r="USK181" s="1305"/>
      <c r="USL181" s="1305"/>
      <c r="USM181" s="1305"/>
      <c r="USN181" s="1305"/>
      <c r="USO181" s="1305"/>
      <c r="USP181" s="1305"/>
      <c r="USQ181" s="1305"/>
      <c r="USR181" s="1305"/>
      <c r="USS181" s="1305"/>
      <c r="UST181" s="1305"/>
      <c r="USU181" s="1305"/>
      <c r="USV181" s="1305"/>
      <c r="USW181" s="1305"/>
      <c r="USX181" s="1305"/>
      <c r="USY181" s="1305"/>
      <c r="USZ181" s="1305"/>
      <c r="UTA181" s="1305"/>
      <c r="UTB181" s="1305"/>
      <c r="UTC181" s="1305"/>
      <c r="UTD181" s="1305"/>
      <c r="UTE181" s="1305"/>
      <c r="UTF181" s="1305"/>
      <c r="UTG181" s="1305"/>
      <c r="UTH181" s="1305"/>
      <c r="UTI181" s="1305"/>
      <c r="UTJ181" s="1305"/>
      <c r="UTK181" s="1305"/>
      <c r="UTL181" s="1305"/>
      <c r="UTM181" s="1305"/>
      <c r="UTN181" s="1305"/>
      <c r="UTO181" s="1305"/>
      <c r="UTP181" s="1305"/>
      <c r="UTQ181" s="1305"/>
      <c r="UTR181" s="1305"/>
      <c r="UTS181" s="1305"/>
      <c r="UTT181" s="1305"/>
      <c r="UTU181" s="1305"/>
      <c r="UTV181" s="1305"/>
      <c r="UTW181" s="1305"/>
      <c r="UTX181" s="1305"/>
      <c r="UTY181" s="1305"/>
      <c r="UTZ181" s="1305"/>
      <c r="UUA181" s="1305"/>
      <c r="UUB181" s="1305"/>
      <c r="UUC181" s="1305"/>
      <c r="UUD181" s="1305"/>
      <c r="UUE181" s="1305"/>
      <c r="UUF181" s="1305"/>
      <c r="UUG181" s="1305"/>
      <c r="UUH181" s="1305"/>
      <c r="UUI181" s="1305"/>
      <c r="UUJ181" s="1305"/>
      <c r="UUK181" s="1305"/>
      <c r="UUL181" s="1305"/>
      <c r="UUM181" s="1305"/>
      <c r="UUN181" s="1305"/>
      <c r="UUO181" s="1305"/>
      <c r="UUP181" s="1305"/>
      <c r="UUQ181" s="1305"/>
      <c r="UUR181" s="1305"/>
      <c r="UUS181" s="1305"/>
      <c r="UUT181" s="1305"/>
      <c r="UUU181" s="1305"/>
      <c r="UUV181" s="1305"/>
      <c r="UUW181" s="1305"/>
      <c r="UUX181" s="1305"/>
      <c r="UUY181" s="1305"/>
      <c r="UUZ181" s="1305"/>
      <c r="UVA181" s="1305"/>
      <c r="UVB181" s="1305"/>
      <c r="UVC181" s="1305"/>
      <c r="UVD181" s="1305"/>
      <c r="UVE181" s="1305"/>
      <c r="UVF181" s="1305"/>
      <c r="UVG181" s="1305"/>
      <c r="UVH181" s="1305"/>
      <c r="UVI181" s="1305"/>
      <c r="UVJ181" s="1305"/>
      <c r="UVK181" s="1305"/>
      <c r="UVL181" s="1305"/>
      <c r="UVM181" s="1305"/>
      <c r="UVN181" s="1305"/>
      <c r="UVO181" s="1305"/>
      <c r="UVP181" s="1305"/>
      <c r="UVQ181" s="1305"/>
      <c r="UVR181" s="1305"/>
      <c r="UVS181" s="1305"/>
      <c r="UVT181" s="1305"/>
      <c r="UVU181" s="1305"/>
      <c r="UVV181" s="1305"/>
      <c r="UVW181" s="1305"/>
      <c r="UVX181" s="1305"/>
      <c r="UVY181" s="1305"/>
      <c r="UVZ181" s="1305"/>
      <c r="UWA181" s="1305"/>
      <c r="UWB181" s="1305"/>
      <c r="UWC181" s="1305"/>
      <c r="UWD181" s="1305"/>
      <c r="UWE181" s="1305"/>
      <c r="UWF181" s="1305"/>
      <c r="UWG181" s="1305"/>
      <c r="UWH181" s="1305"/>
      <c r="UWI181" s="1305"/>
      <c r="UWJ181" s="1305"/>
      <c r="UWK181" s="1305"/>
      <c r="UWL181" s="1305"/>
      <c r="UWM181" s="1305"/>
      <c r="UWN181" s="1305"/>
      <c r="UWO181" s="1305"/>
      <c r="UWP181" s="1305"/>
      <c r="UWQ181" s="1305"/>
      <c r="UWR181" s="1305"/>
      <c r="UWS181" s="1305"/>
      <c r="UWT181" s="1305"/>
      <c r="UWU181" s="1305"/>
      <c r="UWV181" s="1305"/>
      <c r="UWW181" s="1305"/>
      <c r="UWX181" s="1305"/>
      <c r="UWY181" s="1305"/>
      <c r="UWZ181" s="1305"/>
      <c r="UXA181" s="1305"/>
      <c r="UXB181" s="1305"/>
      <c r="UXC181" s="1305"/>
      <c r="UXD181" s="1305"/>
      <c r="UXE181" s="1305"/>
      <c r="UXF181" s="1305"/>
      <c r="UXG181" s="1305"/>
      <c r="UXH181" s="1305"/>
      <c r="UXI181" s="1305"/>
      <c r="UXJ181" s="1305"/>
      <c r="UXK181" s="1305"/>
      <c r="UXL181" s="1305"/>
      <c r="UXM181" s="1305"/>
      <c r="UXN181" s="1305"/>
      <c r="UXO181" s="1305"/>
      <c r="UXP181" s="1305"/>
      <c r="UXQ181" s="1305"/>
      <c r="UXR181" s="1305"/>
      <c r="UXS181" s="1305"/>
      <c r="UXT181" s="1305"/>
      <c r="UXU181" s="1305"/>
      <c r="UXV181" s="1305"/>
      <c r="UXW181" s="1305"/>
      <c r="UXX181" s="1305"/>
      <c r="UXY181" s="1305"/>
      <c r="UXZ181" s="1305"/>
      <c r="UYB181" s="1305"/>
      <c r="UYC181" s="1305"/>
      <c r="UYD181" s="1305"/>
      <c r="UYE181" s="1305"/>
      <c r="UYF181" s="1305"/>
      <c r="UYG181" s="1305"/>
      <c r="UYH181" s="1305"/>
      <c r="UYI181" s="1305"/>
      <c r="UYJ181" s="1305"/>
      <c r="UYK181" s="1305"/>
      <c r="UYL181" s="1305"/>
      <c r="UYM181" s="1305"/>
      <c r="UYN181" s="1305"/>
      <c r="UYO181" s="1305"/>
      <c r="UYP181" s="1305"/>
      <c r="UYQ181" s="1305"/>
      <c r="UYR181" s="1305"/>
      <c r="UYS181" s="1305"/>
      <c r="UYT181" s="1305"/>
      <c r="UYU181" s="1305"/>
      <c r="UYV181" s="1305"/>
      <c r="UYW181" s="1305"/>
      <c r="UYX181" s="1305"/>
      <c r="UYY181" s="1305"/>
      <c r="UYZ181" s="1305"/>
      <c r="UZA181" s="1305"/>
      <c r="UZB181" s="1305"/>
      <c r="UZC181" s="1305"/>
      <c r="UZD181" s="1305"/>
      <c r="UZE181" s="1305"/>
      <c r="UZF181" s="1305"/>
      <c r="UZG181" s="1305"/>
      <c r="UZH181" s="1305"/>
      <c r="UZI181" s="1305"/>
      <c r="UZJ181" s="1305"/>
      <c r="UZK181" s="1305"/>
      <c r="UZL181" s="1305"/>
      <c r="UZM181" s="1305"/>
      <c r="UZN181" s="1305"/>
      <c r="UZO181" s="1305"/>
      <c r="UZP181" s="1305"/>
      <c r="UZQ181" s="1305"/>
      <c r="UZR181" s="1305"/>
      <c r="UZS181" s="1305"/>
      <c r="UZT181" s="1305"/>
      <c r="UZU181" s="1305"/>
      <c r="UZV181" s="1305"/>
      <c r="UZW181" s="1305"/>
      <c r="UZX181" s="1305"/>
      <c r="UZY181" s="1305"/>
      <c r="UZZ181" s="1305"/>
      <c r="VAA181" s="1305"/>
      <c r="VAB181" s="1305"/>
      <c r="VAC181" s="1305"/>
      <c r="VAD181" s="1305"/>
      <c r="VAE181" s="1305"/>
      <c r="VAF181" s="1305"/>
      <c r="VAG181" s="1305"/>
      <c r="VAH181" s="1305"/>
      <c r="VAI181" s="1305"/>
      <c r="VAJ181" s="1305"/>
      <c r="VAK181" s="1305"/>
      <c r="VAL181" s="1305"/>
      <c r="VAM181" s="1305"/>
      <c r="VAN181" s="1305"/>
      <c r="VAO181" s="1305"/>
      <c r="VAP181" s="1305"/>
      <c r="VAQ181" s="1305"/>
      <c r="VAR181" s="1305"/>
      <c r="VAS181" s="1305"/>
      <c r="VAT181" s="1305"/>
      <c r="VAU181" s="1305"/>
      <c r="VAV181" s="1305"/>
      <c r="VAW181" s="1305"/>
      <c r="VAX181" s="1305"/>
      <c r="VAY181" s="1305"/>
      <c r="VAZ181" s="1305"/>
      <c r="VBA181" s="1305"/>
      <c r="VBB181" s="1305"/>
      <c r="VBC181" s="1305"/>
      <c r="VBD181" s="1305"/>
      <c r="VBE181" s="1305"/>
      <c r="VBF181" s="1305"/>
      <c r="VBG181" s="1305"/>
      <c r="VBH181" s="1305"/>
      <c r="VBI181" s="1305"/>
      <c r="VBJ181" s="1305"/>
      <c r="VBK181" s="1305"/>
      <c r="VBL181" s="1305"/>
      <c r="VBM181" s="1305"/>
      <c r="VBN181" s="1305"/>
      <c r="VBO181" s="1305"/>
      <c r="VBP181" s="1305"/>
      <c r="VBQ181" s="1305"/>
      <c r="VBR181" s="1305"/>
      <c r="VBS181" s="1305"/>
      <c r="VBT181" s="1305"/>
      <c r="VBU181" s="1305"/>
      <c r="VBV181" s="1305"/>
      <c r="VBW181" s="1305"/>
      <c r="VBX181" s="1305"/>
      <c r="VBY181" s="1305"/>
      <c r="VBZ181" s="1305"/>
      <c r="VCA181" s="1305"/>
      <c r="VCB181" s="1305"/>
      <c r="VCC181" s="1305"/>
      <c r="VCD181" s="1305"/>
      <c r="VCE181" s="1305"/>
      <c r="VCF181" s="1305"/>
      <c r="VCG181" s="1305"/>
      <c r="VCH181" s="1305"/>
      <c r="VCI181" s="1305"/>
      <c r="VCJ181" s="1305"/>
      <c r="VCK181" s="1305"/>
      <c r="VCL181" s="1305"/>
      <c r="VCM181" s="1305"/>
      <c r="VCN181" s="1305"/>
      <c r="VCO181" s="1305"/>
      <c r="VCP181" s="1305"/>
      <c r="VCQ181" s="1305"/>
      <c r="VCR181" s="1305"/>
      <c r="VCS181" s="1305"/>
      <c r="VCT181" s="1305"/>
      <c r="VCU181" s="1305"/>
      <c r="VCV181" s="1305"/>
      <c r="VCW181" s="1305"/>
      <c r="VCX181" s="1305"/>
      <c r="VCY181" s="1305"/>
      <c r="VCZ181" s="1305"/>
      <c r="VDA181" s="1305"/>
      <c r="VDB181" s="1305"/>
      <c r="VDC181" s="1305"/>
      <c r="VDD181" s="1305"/>
      <c r="VDE181" s="1305"/>
      <c r="VDF181" s="1305"/>
      <c r="VDG181" s="1305"/>
      <c r="VDH181" s="1305"/>
      <c r="VDI181" s="1305"/>
      <c r="VDJ181" s="1305"/>
      <c r="VDK181" s="1305"/>
      <c r="VDL181" s="1305"/>
      <c r="VDM181" s="1305"/>
      <c r="VDN181" s="1305"/>
      <c r="VDO181" s="1305"/>
      <c r="VDP181" s="1305"/>
      <c r="VDQ181" s="1305"/>
      <c r="VDR181" s="1305"/>
      <c r="VDS181" s="1305"/>
      <c r="VDT181" s="1305"/>
      <c r="VDU181" s="1305"/>
      <c r="VDV181" s="1305"/>
      <c r="VDW181" s="1305"/>
      <c r="VDX181" s="1305"/>
      <c r="VDY181" s="1305"/>
      <c r="VDZ181" s="1305"/>
      <c r="VEA181" s="1305"/>
      <c r="VEB181" s="1305"/>
      <c r="VEC181" s="1305"/>
      <c r="VED181" s="1305"/>
      <c r="VEE181" s="1305"/>
      <c r="VEF181" s="1305"/>
      <c r="VEG181" s="1305"/>
      <c r="VEH181" s="1305"/>
      <c r="VEI181" s="1305"/>
      <c r="VEJ181" s="1305"/>
      <c r="VEK181" s="1305"/>
      <c r="VEL181" s="1305"/>
      <c r="VEM181" s="1305"/>
      <c r="VEN181" s="1305"/>
      <c r="VEO181" s="1305"/>
      <c r="VEP181" s="1305"/>
      <c r="VEQ181" s="1305"/>
      <c r="VER181" s="1305"/>
      <c r="VES181" s="1305"/>
      <c r="VET181" s="1305"/>
      <c r="VEU181" s="1305"/>
      <c r="VEV181" s="1305"/>
      <c r="VEW181" s="1305"/>
      <c r="VEX181" s="1305"/>
      <c r="VEY181" s="1305"/>
      <c r="VEZ181" s="1305"/>
      <c r="VFA181" s="1305"/>
      <c r="VFB181" s="1305"/>
      <c r="VFC181" s="1305"/>
      <c r="VFD181" s="1305"/>
      <c r="VFE181" s="1305"/>
      <c r="VFF181" s="1305"/>
      <c r="VFG181" s="1305"/>
      <c r="VFH181" s="1305"/>
      <c r="VFI181" s="1305"/>
      <c r="VFJ181" s="1305"/>
      <c r="VFK181" s="1305"/>
      <c r="VFL181" s="1305"/>
      <c r="VFM181" s="1305"/>
      <c r="VFN181" s="1305"/>
      <c r="VFO181" s="1305"/>
      <c r="VFP181" s="1305"/>
      <c r="VFQ181" s="1305"/>
      <c r="VFR181" s="1305"/>
      <c r="VFS181" s="1305"/>
      <c r="VFT181" s="1305"/>
      <c r="VFU181" s="1305"/>
      <c r="VFV181" s="1305"/>
      <c r="VFW181" s="1305"/>
      <c r="VFX181" s="1305"/>
      <c r="VFY181" s="1305"/>
      <c r="VFZ181" s="1305"/>
      <c r="VGA181" s="1305"/>
      <c r="VGB181" s="1305"/>
      <c r="VGC181" s="1305"/>
      <c r="VGD181" s="1305"/>
      <c r="VGE181" s="1305"/>
      <c r="VGF181" s="1305"/>
      <c r="VGG181" s="1305"/>
      <c r="VGH181" s="1305"/>
      <c r="VGI181" s="1305"/>
      <c r="VGJ181" s="1305"/>
      <c r="VGK181" s="1305"/>
      <c r="VGL181" s="1305"/>
      <c r="VGM181" s="1305"/>
      <c r="VGN181" s="1305"/>
      <c r="VGO181" s="1305"/>
      <c r="VGP181" s="1305"/>
      <c r="VGQ181" s="1305"/>
      <c r="VGR181" s="1305"/>
      <c r="VGS181" s="1305"/>
      <c r="VGT181" s="1305"/>
      <c r="VGU181" s="1305"/>
      <c r="VGV181" s="1305"/>
      <c r="VGW181" s="1305"/>
      <c r="VGX181" s="1305"/>
      <c r="VGY181" s="1305"/>
      <c r="VGZ181" s="1305"/>
      <c r="VHA181" s="1305"/>
      <c r="VHB181" s="1305"/>
      <c r="VHC181" s="1305"/>
      <c r="VHD181" s="1305"/>
      <c r="VHE181" s="1305"/>
      <c r="VHF181" s="1305"/>
      <c r="VHG181" s="1305"/>
      <c r="VHH181" s="1305"/>
      <c r="VHI181" s="1305"/>
      <c r="VHJ181" s="1305"/>
      <c r="VHK181" s="1305"/>
      <c r="VHL181" s="1305"/>
      <c r="VHM181" s="1305"/>
      <c r="VHN181" s="1305"/>
      <c r="VHO181" s="1305"/>
      <c r="VHP181" s="1305"/>
      <c r="VHQ181" s="1305"/>
      <c r="VHR181" s="1305"/>
      <c r="VHS181" s="1305"/>
      <c r="VHT181" s="1305"/>
      <c r="VHU181" s="1305"/>
      <c r="VHV181" s="1305"/>
      <c r="VHX181" s="1305"/>
      <c r="VHY181" s="1305"/>
      <c r="VHZ181" s="1305"/>
      <c r="VIA181" s="1305"/>
      <c r="VIB181" s="1305"/>
      <c r="VIC181" s="1305"/>
      <c r="VID181" s="1305"/>
      <c r="VIE181" s="1305"/>
      <c r="VIF181" s="1305"/>
      <c r="VIG181" s="1305"/>
      <c r="VIH181" s="1305"/>
      <c r="VII181" s="1305"/>
      <c r="VIJ181" s="1305"/>
      <c r="VIK181" s="1305"/>
      <c r="VIL181" s="1305"/>
      <c r="VIM181" s="1305"/>
      <c r="VIN181" s="1305"/>
      <c r="VIO181" s="1305"/>
      <c r="VIP181" s="1305"/>
      <c r="VIQ181" s="1305"/>
      <c r="VIR181" s="1305"/>
      <c r="VIS181" s="1305"/>
      <c r="VIT181" s="1305"/>
      <c r="VIU181" s="1305"/>
      <c r="VIV181" s="1305"/>
      <c r="VIW181" s="1305"/>
      <c r="VIX181" s="1305"/>
      <c r="VIY181" s="1305"/>
      <c r="VIZ181" s="1305"/>
      <c r="VJA181" s="1305"/>
      <c r="VJB181" s="1305"/>
      <c r="VJC181" s="1305"/>
      <c r="VJD181" s="1305"/>
      <c r="VJE181" s="1305"/>
      <c r="VJF181" s="1305"/>
      <c r="VJG181" s="1305"/>
      <c r="VJH181" s="1305"/>
      <c r="VJI181" s="1305"/>
      <c r="VJJ181" s="1305"/>
      <c r="VJK181" s="1305"/>
      <c r="VJL181" s="1305"/>
      <c r="VJM181" s="1305"/>
      <c r="VJN181" s="1305"/>
      <c r="VJO181" s="1305"/>
      <c r="VJP181" s="1305"/>
      <c r="VJQ181" s="1305"/>
      <c r="VJR181" s="1305"/>
      <c r="VJS181" s="1305"/>
      <c r="VJT181" s="1305"/>
      <c r="VJU181" s="1305"/>
      <c r="VJV181" s="1305"/>
      <c r="VJW181" s="1305"/>
      <c r="VJX181" s="1305"/>
      <c r="VJY181" s="1305"/>
      <c r="VJZ181" s="1305"/>
      <c r="VKA181" s="1305"/>
      <c r="VKB181" s="1305"/>
      <c r="VKC181" s="1305"/>
      <c r="VKD181" s="1305"/>
      <c r="VKE181" s="1305"/>
      <c r="VKF181" s="1305"/>
      <c r="VKG181" s="1305"/>
      <c r="VKH181" s="1305"/>
      <c r="VKI181" s="1305"/>
      <c r="VKJ181" s="1305"/>
      <c r="VKK181" s="1305"/>
      <c r="VKL181" s="1305"/>
      <c r="VKM181" s="1305"/>
      <c r="VKN181" s="1305"/>
      <c r="VKO181" s="1305"/>
      <c r="VKP181" s="1305"/>
      <c r="VKQ181" s="1305"/>
      <c r="VKR181" s="1305"/>
      <c r="VKS181" s="1305"/>
      <c r="VKT181" s="1305"/>
      <c r="VKU181" s="1305"/>
      <c r="VKV181" s="1305"/>
      <c r="VKW181" s="1305"/>
      <c r="VKX181" s="1305"/>
      <c r="VKY181" s="1305"/>
      <c r="VKZ181" s="1305"/>
      <c r="VLA181" s="1305"/>
      <c r="VLB181" s="1305"/>
      <c r="VLC181" s="1305"/>
      <c r="VLD181" s="1305"/>
      <c r="VLE181" s="1305"/>
      <c r="VLF181" s="1305"/>
      <c r="VLG181" s="1305"/>
      <c r="VLH181" s="1305"/>
      <c r="VLI181" s="1305"/>
      <c r="VLJ181" s="1305"/>
      <c r="VLK181" s="1305"/>
      <c r="VLL181" s="1305"/>
      <c r="VLM181" s="1305"/>
      <c r="VLN181" s="1305"/>
      <c r="VLO181" s="1305"/>
      <c r="VLP181" s="1305"/>
      <c r="VLQ181" s="1305"/>
      <c r="VLR181" s="1305"/>
      <c r="VLS181" s="1305"/>
      <c r="VLT181" s="1305"/>
      <c r="VLU181" s="1305"/>
      <c r="VLV181" s="1305"/>
      <c r="VLW181" s="1305"/>
      <c r="VLX181" s="1305"/>
      <c r="VLY181" s="1305"/>
      <c r="VLZ181" s="1305"/>
      <c r="VMA181" s="1305"/>
      <c r="VMB181" s="1305"/>
      <c r="VMC181" s="1305"/>
      <c r="VMD181" s="1305"/>
      <c r="VME181" s="1305"/>
      <c r="VMF181" s="1305"/>
      <c r="VMG181" s="1305"/>
      <c r="VMH181" s="1305"/>
      <c r="VMI181" s="1305"/>
      <c r="VMJ181" s="1305"/>
      <c r="VMK181" s="1305"/>
      <c r="VML181" s="1305"/>
      <c r="VMM181" s="1305"/>
      <c r="VMN181" s="1305"/>
      <c r="VMO181" s="1305"/>
      <c r="VMP181" s="1305"/>
      <c r="VMQ181" s="1305"/>
      <c r="VMR181" s="1305"/>
      <c r="VMS181" s="1305"/>
      <c r="VMT181" s="1305"/>
      <c r="VMU181" s="1305"/>
      <c r="VMV181" s="1305"/>
      <c r="VMW181" s="1305"/>
      <c r="VMX181" s="1305"/>
      <c r="VMY181" s="1305"/>
      <c r="VMZ181" s="1305"/>
      <c r="VNA181" s="1305"/>
      <c r="VNB181" s="1305"/>
      <c r="VNC181" s="1305"/>
      <c r="VND181" s="1305"/>
      <c r="VNE181" s="1305"/>
      <c r="VNF181" s="1305"/>
      <c r="VNG181" s="1305"/>
      <c r="VNH181" s="1305"/>
      <c r="VNI181" s="1305"/>
      <c r="VNJ181" s="1305"/>
      <c r="VNK181" s="1305"/>
      <c r="VNL181" s="1305"/>
      <c r="VNM181" s="1305"/>
      <c r="VNN181" s="1305"/>
      <c r="VNO181" s="1305"/>
      <c r="VNP181" s="1305"/>
      <c r="VNQ181" s="1305"/>
      <c r="VNR181" s="1305"/>
      <c r="VNS181" s="1305"/>
      <c r="VNT181" s="1305"/>
      <c r="VNU181" s="1305"/>
      <c r="VNV181" s="1305"/>
      <c r="VNW181" s="1305"/>
      <c r="VNX181" s="1305"/>
      <c r="VNY181" s="1305"/>
      <c r="VNZ181" s="1305"/>
      <c r="VOA181" s="1305"/>
      <c r="VOB181" s="1305"/>
      <c r="VOC181" s="1305"/>
      <c r="VOD181" s="1305"/>
      <c r="VOE181" s="1305"/>
      <c r="VOF181" s="1305"/>
      <c r="VOG181" s="1305"/>
      <c r="VOH181" s="1305"/>
      <c r="VOI181" s="1305"/>
      <c r="VOJ181" s="1305"/>
      <c r="VOK181" s="1305"/>
      <c r="VOL181" s="1305"/>
      <c r="VOM181" s="1305"/>
      <c r="VON181" s="1305"/>
      <c r="VOO181" s="1305"/>
      <c r="VOP181" s="1305"/>
      <c r="VOQ181" s="1305"/>
      <c r="VOR181" s="1305"/>
      <c r="VOS181" s="1305"/>
      <c r="VOT181" s="1305"/>
      <c r="VOU181" s="1305"/>
      <c r="VOV181" s="1305"/>
      <c r="VOW181" s="1305"/>
      <c r="VOX181" s="1305"/>
      <c r="VOY181" s="1305"/>
      <c r="VOZ181" s="1305"/>
      <c r="VPA181" s="1305"/>
      <c r="VPB181" s="1305"/>
      <c r="VPC181" s="1305"/>
      <c r="VPD181" s="1305"/>
      <c r="VPE181" s="1305"/>
      <c r="VPF181" s="1305"/>
      <c r="VPG181" s="1305"/>
      <c r="VPH181" s="1305"/>
      <c r="VPI181" s="1305"/>
      <c r="VPJ181" s="1305"/>
      <c r="VPK181" s="1305"/>
      <c r="VPL181" s="1305"/>
      <c r="VPM181" s="1305"/>
      <c r="VPN181" s="1305"/>
      <c r="VPO181" s="1305"/>
      <c r="VPP181" s="1305"/>
      <c r="VPQ181" s="1305"/>
      <c r="VPR181" s="1305"/>
      <c r="VPS181" s="1305"/>
      <c r="VPT181" s="1305"/>
      <c r="VPU181" s="1305"/>
      <c r="VPV181" s="1305"/>
      <c r="VPW181" s="1305"/>
      <c r="VPX181" s="1305"/>
      <c r="VPY181" s="1305"/>
      <c r="VPZ181" s="1305"/>
      <c r="VQA181" s="1305"/>
      <c r="VQB181" s="1305"/>
      <c r="VQC181" s="1305"/>
      <c r="VQD181" s="1305"/>
      <c r="VQE181" s="1305"/>
      <c r="VQF181" s="1305"/>
      <c r="VQG181" s="1305"/>
      <c r="VQH181" s="1305"/>
      <c r="VQI181" s="1305"/>
      <c r="VQJ181" s="1305"/>
      <c r="VQK181" s="1305"/>
      <c r="VQL181" s="1305"/>
      <c r="VQM181" s="1305"/>
      <c r="VQN181" s="1305"/>
      <c r="VQO181" s="1305"/>
      <c r="VQP181" s="1305"/>
      <c r="VQQ181" s="1305"/>
      <c r="VQR181" s="1305"/>
      <c r="VQS181" s="1305"/>
      <c r="VQT181" s="1305"/>
      <c r="VQU181" s="1305"/>
      <c r="VQV181" s="1305"/>
      <c r="VQW181" s="1305"/>
      <c r="VQX181" s="1305"/>
      <c r="VQY181" s="1305"/>
      <c r="VQZ181" s="1305"/>
      <c r="VRA181" s="1305"/>
      <c r="VRB181" s="1305"/>
      <c r="VRC181" s="1305"/>
      <c r="VRD181" s="1305"/>
      <c r="VRE181" s="1305"/>
      <c r="VRF181" s="1305"/>
      <c r="VRG181" s="1305"/>
      <c r="VRH181" s="1305"/>
      <c r="VRI181" s="1305"/>
      <c r="VRJ181" s="1305"/>
      <c r="VRK181" s="1305"/>
      <c r="VRL181" s="1305"/>
      <c r="VRM181" s="1305"/>
      <c r="VRN181" s="1305"/>
      <c r="VRO181" s="1305"/>
      <c r="VRP181" s="1305"/>
      <c r="VRQ181" s="1305"/>
      <c r="VRR181" s="1305"/>
      <c r="VRT181" s="1305"/>
      <c r="VRU181" s="1305"/>
      <c r="VRV181" s="1305"/>
      <c r="VRW181" s="1305"/>
      <c r="VRX181" s="1305"/>
      <c r="VRY181" s="1305"/>
      <c r="VRZ181" s="1305"/>
      <c r="VSA181" s="1305"/>
      <c r="VSB181" s="1305"/>
      <c r="VSC181" s="1305"/>
      <c r="VSD181" s="1305"/>
      <c r="VSE181" s="1305"/>
      <c r="VSF181" s="1305"/>
      <c r="VSG181" s="1305"/>
      <c r="VSH181" s="1305"/>
      <c r="VSI181" s="1305"/>
      <c r="VSJ181" s="1305"/>
      <c r="VSK181" s="1305"/>
      <c r="VSL181" s="1305"/>
      <c r="VSM181" s="1305"/>
      <c r="VSN181" s="1305"/>
      <c r="VSO181" s="1305"/>
      <c r="VSP181" s="1305"/>
      <c r="VSQ181" s="1305"/>
      <c r="VSR181" s="1305"/>
      <c r="VSS181" s="1305"/>
      <c r="VST181" s="1305"/>
      <c r="VSU181" s="1305"/>
      <c r="VSV181" s="1305"/>
      <c r="VSW181" s="1305"/>
      <c r="VSX181" s="1305"/>
      <c r="VSY181" s="1305"/>
      <c r="VSZ181" s="1305"/>
      <c r="VTA181" s="1305"/>
      <c r="VTB181" s="1305"/>
      <c r="VTC181" s="1305"/>
      <c r="VTD181" s="1305"/>
      <c r="VTE181" s="1305"/>
      <c r="VTF181" s="1305"/>
      <c r="VTG181" s="1305"/>
      <c r="VTH181" s="1305"/>
      <c r="VTI181" s="1305"/>
      <c r="VTJ181" s="1305"/>
      <c r="VTK181" s="1305"/>
      <c r="VTL181" s="1305"/>
      <c r="VTM181" s="1305"/>
      <c r="VTN181" s="1305"/>
      <c r="VTO181" s="1305"/>
      <c r="VTP181" s="1305"/>
      <c r="VTQ181" s="1305"/>
      <c r="VTR181" s="1305"/>
      <c r="VTS181" s="1305"/>
      <c r="VTT181" s="1305"/>
      <c r="VTU181" s="1305"/>
      <c r="VTV181" s="1305"/>
      <c r="VTW181" s="1305"/>
      <c r="VTX181" s="1305"/>
      <c r="VTY181" s="1305"/>
      <c r="VTZ181" s="1305"/>
      <c r="VUA181" s="1305"/>
      <c r="VUB181" s="1305"/>
      <c r="VUC181" s="1305"/>
      <c r="VUD181" s="1305"/>
      <c r="VUE181" s="1305"/>
      <c r="VUF181" s="1305"/>
      <c r="VUG181" s="1305"/>
      <c r="VUH181" s="1305"/>
      <c r="VUI181" s="1305"/>
      <c r="VUJ181" s="1305"/>
      <c r="VUK181" s="1305"/>
      <c r="VUL181" s="1305"/>
      <c r="VUM181" s="1305"/>
      <c r="VUN181" s="1305"/>
      <c r="VUO181" s="1305"/>
      <c r="VUP181" s="1305"/>
      <c r="VUQ181" s="1305"/>
      <c r="VUR181" s="1305"/>
      <c r="VUS181" s="1305"/>
      <c r="VUT181" s="1305"/>
      <c r="VUU181" s="1305"/>
      <c r="VUV181" s="1305"/>
      <c r="VUW181" s="1305"/>
      <c r="VUX181" s="1305"/>
      <c r="VUY181" s="1305"/>
      <c r="VUZ181" s="1305"/>
      <c r="VVA181" s="1305"/>
      <c r="VVB181" s="1305"/>
      <c r="VVC181" s="1305"/>
      <c r="VVD181" s="1305"/>
      <c r="VVE181" s="1305"/>
      <c r="VVF181" s="1305"/>
      <c r="VVG181" s="1305"/>
      <c r="VVH181" s="1305"/>
      <c r="VVI181" s="1305"/>
      <c r="VVJ181" s="1305"/>
      <c r="VVK181" s="1305"/>
      <c r="VVL181" s="1305"/>
      <c r="VVM181" s="1305"/>
      <c r="VVN181" s="1305"/>
      <c r="VVO181" s="1305"/>
      <c r="VVP181" s="1305"/>
      <c r="VVQ181" s="1305"/>
      <c r="VVR181" s="1305"/>
      <c r="VVS181" s="1305"/>
      <c r="VVT181" s="1305"/>
      <c r="VVU181" s="1305"/>
      <c r="VVV181" s="1305"/>
      <c r="VVW181" s="1305"/>
      <c r="VVX181" s="1305"/>
      <c r="VVY181" s="1305"/>
      <c r="VVZ181" s="1305"/>
      <c r="VWA181" s="1305"/>
      <c r="VWB181" s="1305"/>
      <c r="VWC181" s="1305"/>
      <c r="VWD181" s="1305"/>
      <c r="VWE181" s="1305"/>
      <c r="VWF181" s="1305"/>
      <c r="VWG181" s="1305"/>
      <c r="VWH181" s="1305"/>
      <c r="VWI181" s="1305"/>
      <c r="VWJ181" s="1305"/>
      <c r="VWK181" s="1305"/>
      <c r="VWL181" s="1305"/>
      <c r="VWM181" s="1305"/>
      <c r="VWN181" s="1305"/>
      <c r="VWO181" s="1305"/>
      <c r="VWP181" s="1305"/>
      <c r="VWQ181" s="1305"/>
      <c r="VWR181" s="1305"/>
      <c r="VWS181" s="1305"/>
      <c r="VWT181" s="1305"/>
      <c r="VWU181" s="1305"/>
      <c r="VWV181" s="1305"/>
      <c r="VWW181" s="1305"/>
      <c r="VWX181" s="1305"/>
      <c r="VWY181" s="1305"/>
      <c r="VWZ181" s="1305"/>
      <c r="VXA181" s="1305"/>
      <c r="VXB181" s="1305"/>
      <c r="VXC181" s="1305"/>
      <c r="VXD181" s="1305"/>
      <c r="VXE181" s="1305"/>
      <c r="VXF181" s="1305"/>
      <c r="VXG181" s="1305"/>
      <c r="VXH181" s="1305"/>
      <c r="VXI181" s="1305"/>
      <c r="VXJ181" s="1305"/>
      <c r="VXK181" s="1305"/>
      <c r="VXL181" s="1305"/>
      <c r="VXM181" s="1305"/>
      <c r="VXN181" s="1305"/>
      <c r="VXO181" s="1305"/>
      <c r="VXP181" s="1305"/>
      <c r="VXQ181" s="1305"/>
      <c r="VXR181" s="1305"/>
      <c r="VXS181" s="1305"/>
      <c r="VXT181" s="1305"/>
      <c r="VXU181" s="1305"/>
      <c r="VXV181" s="1305"/>
      <c r="VXW181" s="1305"/>
      <c r="VXX181" s="1305"/>
      <c r="VXY181" s="1305"/>
      <c r="VXZ181" s="1305"/>
      <c r="VYA181" s="1305"/>
      <c r="VYB181" s="1305"/>
      <c r="VYC181" s="1305"/>
      <c r="VYD181" s="1305"/>
      <c r="VYE181" s="1305"/>
      <c r="VYF181" s="1305"/>
      <c r="VYG181" s="1305"/>
      <c r="VYH181" s="1305"/>
      <c r="VYI181" s="1305"/>
      <c r="VYJ181" s="1305"/>
      <c r="VYK181" s="1305"/>
      <c r="VYL181" s="1305"/>
      <c r="VYM181" s="1305"/>
      <c r="VYN181" s="1305"/>
      <c r="VYO181" s="1305"/>
      <c r="VYP181" s="1305"/>
      <c r="VYQ181" s="1305"/>
      <c r="VYR181" s="1305"/>
      <c r="VYS181" s="1305"/>
      <c r="VYT181" s="1305"/>
      <c r="VYU181" s="1305"/>
      <c r="VYV181" s="1305"/>
      <c r="VYW181" s="1305"/>
      <c r="VYX181" s="1305"/>
      <c r="VYY181" s="1305"/>
      <c r="VYZ181" s="1305"/>
      <c r="VZA181" s="1305"/>
      <c r="VZB181" s="1305"/>
      <c r="VZC181" s="1305"/>
      <c r="VZD181" s="1305"/>
      <c r="VZE181" s="1305"/>
      <c r="VZF181" s="1305"/>
      <c r="VZG181" s="1305"/>
      <c r="VZH181" s="1305"/>
      <c r="VZI181" s="1305"/>
      <c r="VZJ181" s="1305"/>
      <c r="VZK181" s="1305"/>
      <c r="VZL181" s="1305"/>
      <c r="VZM181" s="1305"/>
      <c r="VZN181" s="1305"/>
      <c r="VZO181" s="1305"/>
      <c r="VZP181" s="1305"/>
      <c r="VZQ181" s="1305"/>
      <c r="VZR181" s="1305"/>
      <c r="VZS181" s="1305"/>
      <c r="VZT181" s="1305"/>
      <c r="VZU181" s="1305"/>
      <c r="VZV181" s="1305"/>
      <c r="VZW181" s="1305"/>
      <c r="VZX181" s="1305"/>
      <c r="VZY181" s="1305"/>
      <c r="VZZ181" s="1305"/>
      <c r="WAA181" s="1305"/>
      <c r="WAB181" s="1305"/>
      <c r="WAC181" s="1305"/>
      <c r="WAD181" s="1305"/>
      <c r="WAE181" s="1305"/>
      <c r="WAF181" s="1305"/>
      <c r="WAG181" s="1305"/>
      <c r="WAH181" s="1305"/>
      <c r="WAI181" s="1305"/>
      <c r="WAJ181" s="1305"/>
      <c r="WAK181" s="1305"/>
      <c r="WAL181" s="1305"/>
      <c r="WAM181" s="1305"/>
      <c r="WAN181" s="1305"/>
      <c r="WAO181" s="1305"/>
      <c r="WAP181" s="1305"/>
      <c r="WAQ181" s="1305"/>
      <c r="WAR181" s="1305"/>
      <c r="WAS181" s="1305"/>
      <c r="WAT181" s="1305"/>
      <c r="WAU181" s="1305"/>
      <c r="WAV181" s="1305"/>
      <c r="WAW181" s="1305"/>
      <c r="WAX181" s="1305"/>
      <c r="WAY181" s="1305"/>
      <c r="WAZ181" s="1305"/>
      <c r="WBA181" s="1305"/>
      <c r="WBB181" s="1305"/>
      <c r="WBC181" s="1305"/>
      <c r="WBD181" s="1305"/>
      <c r="WBE181" s="1305"/>
      <c r="WBF181" s="1305"/>
      <c r="WBG181" s="1305"/>
      <c r="WBH181" s="1305"/>
      <c r="WBI181" s="1305"/>
      <c r="WBJ181" s="1305"/>
      <c r="WBK181" s="1305"/>
      <c r="WBL181" s="1305"/>
      <c r="WBM181" s="1305"/>
      <c r="WBN181" s="1305"/>
      <c r="WBP181" s="1305"/>
      <c r="WBQ181" s="1305"/>
      <c r="WBR181" s="1305"/>
      <c r="WBS181" s="1305"/>
      <c r="WBT181" s="1305"/>
      <c r="WBU181" s="1305"/>
      <c r="WBV181" s="1305"/>
      <c r="WBW181" s="1305"/>
      <c r="WBX181" s="1305"/>
      <c r="WBY181" s="1305"/>
      <c r="WBZ181" s="1305"/>
      <c r="WCA181" s="1305"/>
      <c r="WCB181" s="1305"/>
      <c r="WCC181" s="1305"/>
      <c r="WCD181" s="1305"/>
      <c r="WCE181" s="1305"/>
      <c r="WCF181" s="1305"/>
      <c r="WCG181" s="1305"/>
      <c r="WCH181" s="1305"/>
      <c r="WCI181" s="1305"/>
      <c r="WCJ181" s="1305"/>
      <c r="WCK181" s="1305"/>
      <c r="WCL181" s="1305"/>
      <c r="WCM181" s="1305"/>
      <c r="WCN181" s="1305"/>
      <c r="WCO181" s="1305"/>
      <c r="WCP181" s="1305"/>
      <c r="WCQ181" s="1305"/>
      <c r="WCR181" s="1305"/>
      <c r="WCS181" s="1305"/>
      <c r="WCT181" s="1305"/>
      <c r="WCU181" s="1305"/>
      <c r="WCV181" s="1305"/>
      <c r="WCW181" s="1305"/>
      <c r="WCX181" s="1305"/>
      <c r="WCY181" s="1305"/>
      <c r="WCZ181" s="1305"/>
      <c r="WDA181" s="1305"/>
      <c r="WDB181" s="1305"/>
      <c r="WDC181" s="1305"/>
      <c r="WDD181" s="1305"/>
      <c r="WDE181" s="1305"/>
      <c r="WDF181" s="1305"/>
      <c r="WDG181" s="1305"/>
      <c r="WDH181" s="1305"/>
      <c r="WDI181" s="1305"/>
      <c r="WDJ181" s="1305"/>
      <c r="WDK181" s="1305"/>
      <c r="WDL181" s="1305"/>
      <c r="WDM181" s="1305"/>
      <c r="WDN181" s="1305"/>
      <c r="WDO181" s="1305"/>
      <c r="WDP181" s="1305"/>
      <c r="WDQ181" s="1305"/>
      <c r="WDR181" s="1305"/>
      <c r="WDS181" s="1305"/>
      <c r="WDT181" s="1305"/>
      <c r="WDU181" s="1305"/>
      <c r="WDV181" s="1305"/>
      <c r="WDW181" s="1305"/>
      <c r="WDX181" s="1305"/>
      <c r="WDY181" s="1305"/>
      <c r="WDZ181" s="1305"/>
      <c r="WEA181" s="1305"/>
      <c r="WEB181" s="1305"/>
      <c r="WEC181" s="1305"/>
      <c r="WED181" s="1305"/>
      <c r="WEE181" s="1305"/>
      <c r="WEF181" s="1305"/>
      <c r="WEG181" s="1305"/>
      <c r="WEH181" s="1305"/>
      <c r="WEI181" s="1305"/>
      <c r="WEJ181" s="1305"/>
      <c r="WEK181" s="1305"/>
      <c r="WEL181" s="1305"/>
      <c r="WEM181" s="1305"/>
      <c r="WEN181" s="1305"/>
      <c r="WEO181" s="1305"/>
      <c r="WEP181" s="1305"/>
      <c r="WEQ181" s="1305"/>
      <c r="WER181" s="1305"/>
      <c r="WES181" s="1305"/>
      <c r="WET181" s="1305"/>
      <c r="WEU181" s="1305"/>
      <c r="WEV181" s="1305"/>
      <c r="WEW181" s="1305"/>
      <c r="WEX181" s="1305"/>
      <c r="WEY181" s="1305"/>
      <c r="WEZ181" s="1305"/>
      <c r="WFA181" s="1305"/>
      <c r="WFB181" s="1305"/>
      <c r="WFC181" s="1305"/>
      <c r="WFD181" s="1305"/>
      <c r="WFE181" s="1305"/>
      <c r="WFF181" s="1305"/>
      <c r="WFG181" s="1305"/>
      <c r="WFH181" s="1305"/>
      <c r="WFI181" s="1305"/>
      <c r="WFJ181" s="1305"/>
      <c r="WFK181" s="1305"/>
      <c r="WFL181" s="1305"/>
      <c r="WFM181" s="1305"/>
      <c r="WFN181" s="1305"/>
      <c r="WFO181" s="1305"/>
      <c r="WFP181" s="1305"/>
      <c r="WFQ181" s="1305"/>
      <c r="WFR181" s="1305"/>
      <c r="WFS181" s="1305"/>
      <c r="WFT181" s="1305"/>
      <c r="WFU181" s="1305"/>
      <c r="WFV181" s="1305"/>
      <c r="WFW181" s="1305"/>
      <c r="WFX181" s="1305"/>
      <c r="WFY181" s="1305"/>
      <c r="WFZ181" s="1305"/>
      <c r="WGA181" s="1305"/>
      <c r="WGB181" s="1305"/>
      <c r="WGC181" s="1305"/>
      <c r="WGD181" s="1305"/>
      <c r="WGE181" s="1305"/>
      <c r="WGF181" s="1305"/>
      <c r="WGG181" s="1305"/>
      <c r="WGH181" s="1305"/>
      <c r="WGI181" s="1305"/>
      <c r="WGJ181" s="1305"/>
      <c r="WGK181" s="1305"/>
      <c r="WGL181" s="1305"/>
      <c r="WGM181" s="1305"/>
      <c r="WGN181" s="1305"/>
      <c r="WGO181" s="1305"/>
      <c r="WGP181" s="1305"/>
      <c r="WGQ181" s="1305"/>
      <c r="WGR181" s="1305"/>
      <c r="WGS181" s="1305"/>
      <c r="WGT181" s="1305"/>
      <c r="WGU181" s="1305"/>
      <c r="WGV181" s="1305"/>
      <c r="WGW181" s="1305"/>
      <c r="WGX181" s="1305"/>
      <c r="WGY181" s="1305"/>
      <c r="WGZ181" s="1305"/>
      <c r="WHA181" s="1305"/>
      <c r="WHB181" s="1305"/>
      <c r="WHC181" s="1305"/>
      <c r="WHD181" s="1305"/>
      <c r="WHE181" s="1305"/>
      <c r="WHF181" s="1305"/>
      <c r="WHG181" s="1305"/>
      <c r="WHH181" s="1305"/>
      <c r="WHI181" s="1305"/>
      <c r="WHJ181" s="1305"/>
      <c r="WHK181" s="1305"/>
      <c r="WHL181" s="1305"/>
      <c r="WHM181" s="1305"/>
      <c r="WHN181" s="1305"/>
      <c r="WHO181" s="1305"/>
      <c r="WHP181" s="1305"/>
      <c r="WHQ181" s="1305"/>
      <c r="WHR181" s="1305"/>
      <c r="WHS181" s="1305"/>
      <c r="WHT181" s="1305"/>
      <c r="WHU181" s="1305"/>
      <c r="WHV181" s="1305"/>
      <c r="WHW181" s="1305"/>
      <c r="WHX181" s="1305"/>
      <c r="WHY181" s="1305"/>
      <c r="WHZ181" s="1305"/>
      <c r="WIA181" s="1305"/>
      <c r="WIB181" s="1305"/>
      <c r="WIC181" s="1305"/>
      <c r="WID181" s="1305"/>
      <c r="WIE181" s="1305"/>
      <c r="WIF181" s="1305"/>
      <c r="WIG181" s="1305"/>
      <c r="WIH181" s="1305"/>
      <c r="WII181" s="1305"/>
      <c r="WIJ181" s="1305"/>
      <c r="WIK181" s="1305"/>
      <c r="WIL181" s="1305"/>
      <c r="WIM181" s="1305"/>
      <c r="WIN181" s="1305"/>
      <c r="WIO181" s="1305"/>
      <c r="WIP181" s="1305"/>
      <c r="WIQ181" s="1305"/>
      <c r="WIR181" s="1305"/>
      <c r="WIS181" s="1305"/>
      <c r="WIT181" s="1305"/>
      <c r="WIU181" s="1305"/>
      <c r="WIV181" s="1305"/>
      <c r="WIW181" s="1305"/>
      <c r="WIX181" s="1305"/>
      <c r="WIY181" s="1305"/>
      <c r="WIZ181" s="1305"/>
      <c r="WJA181" s="1305"/>
      <c r="WJB181" s="1305"/>
      <c r="WJC181" s="1305"/>
      <c r="WJD181" s="1305"/>
      <c r="WJE181" s="1305"/>
      <c r="WJF181" s="1305"/>
      <c r="WJG181" s="1305"/>
      <c r="WJH181" s="1305"/>
      <c r="WJI181" s="1305"/>
      <c r="WJJ181" s="1305"/>
      <c r="WJK181" s="1305"/>
      <c r="WJL181" s="1305"/>
      <c r="WJM181" s="1305"/>
      <c r="WJN181" s="1305"/>
      <c r="WJO181" s="1305"/>
      <c r="WJP181" s="1305"/>
      <c r="WJQ181" s="1305"/>
      <c r="WJR181" s="1305"/>
      <c r="WJS181" s="1305"/>
      <c r="WJT181" s="1305"/>
      <c r="WJU181" s="1305"/>
      <c r="WJV181" s="1305"/>
      <c r="WJW181" s="1305"/>
      <c r="WJX181" s="1305"/>
      <c r="WJY181" s="1305"/>
      <c r="WJZ181" s="1305"/>
      <c r="WKA181" s="1305"/>
      <c r="WKB181" s="1305"/>
      <c r="WKC181" s="1305"/>
      <c r="WKD181" s="1305"/>
      <c r="WKE181" s="1305"/>
      <c r="WKF181" s="1305"/>
      <c r="WKG181" s="1305"/>
      <c r="WKH181" s="1305"/>
      <c r="WKI181" s="1305"/>
      <c r="WKJ181" s="1305"/>
      <c r="WKK181" s="1305"/>
      <c r="WKL181" s="1305"/>
      <c r="WKM181" s="1305"/>
      <c r="WKN181" s="1305"/>
      <c r="WKO181" s="1305"/>
      <c r="WKP181" s="1305"/>
      <c r="WKQ181" s="1305"/>
      <c r="WKR181" s="1305"/>
      <c r="WKS181" s="1305"/>
      <c r="WKT181" s="1305"/>
      <c r="WKU181" s="1305"/>
      <c r="WKV181" s="1305"/>
      <c r="WKW181" s="1305"/>
      <c r="WKX181" s="1305"/>
      <c r="WKY181" s="1305"/>
      <c r="WKZ181" s="1305"/>
      <c r="WLA181" s="1305"/>
      <c r="WLB181" s="1305"/>
      <c r="WLC181" s="1305"/>
      <c r="WLD181" s="1305"/>
      <c r="WLE181" s="1305"/>
      <c r="WLF181" s="1305"/>
      <c r="WLG181" s="1305"/>
      <c r="WLH181" s="1305"/>
      <c r="WLI181" s="1305"/>
      <c r="WLJ181" s="1305"/>
      <c r="WLL181" s="1305"/>
      <c r="WLM181" s="1305"/>
      <c r="WLN181" s="1305"/>
      <c r="WLO181" s="1305"/>
      <c r="WLP181" s="1305"/>
      <c r="WLQ181" s="1305"/>
      <c r="WLR181" s="1305"/>
      <c r="WLS181" s="1305"/>
      <c r="WLT181" s="1305"/>
      <c r="WLU181" s="1305"/>
      <c r="WLV181" s="1305"/>
      <c r="WLW181" s="1305"/>
      <c r="WLX181" s="1305"/>
      <c r="WLY181" s="1305"/>
      <c r="WLZ181" s="1305"/>
      <c r="WMA181" s="1305"/>
      <c r="WMB181" s="1305"/>
      <c r="WMC181" s="1305"/>
      <c r="WMD181" s="1305"/>
      <c r="WME181" s="1305"/>
      <c r="WMF181" s="1305"/>
      <c r="WMG181" s="1305"/>
      <c r="WMH181" s="1305"/>
      <c r="WMI181" s="1305"/>
      <c r="WMJ181" s="1305"/>
      <c r="WMK181" s="1305"/>
      <c r="WML181" s="1305"/>
      <c r="WMM181" s="1305"/>
      <c r="WMN181" s="1305"/>
      <c r="WMO181" s="1305"/>
      <c r="WMP181" s="1305"/>
      <c r="WMQ181" s="1305"/>
      <c r="WMR181" s="1305"/>
      <c r="WMS181" s="1305"/>
      <c r="WMT181" s="1305"/>
      <c r="WMU181" s="1305"/>
      <c r="WMV181" s="1305"/>
      <c r="WMW181" s="1305"/>
      <c r="WMX181" s="1305"/>
      <c r="WMY181" s="1305"/>
      <c r="WMZ181" s="1305"/>
      <c r="WNA181" s="1305"/>
      <c r="WNB181" s="1305"/>
      <c r="WNC181" s="1305"/>
      <c r="WND181" s="1305"/>
      <c r="WNE181" s="1305"/>
      <c r="WNF181" s="1305"/>
      <c r="WNG181" s="1305"/>
      <c r="WNH181" s="1305"/>
      <c r="WNI181" s="1305"/>
      <c r="WNJ181" s="1305"/>
      <c r="WNK181" s="1305"/>
      <c r="WNL181" s="1305"/>
      <c r="WNM181" s="1305"/>
      <c r="WNN181" s="1305"/>
      <c r="WNO181" s="1305"/>
      <c r="WNP181" s="1305"/>
      <c r="WNQ181" s="1305"/>
      <c r="WNR181" s="1305"/>
      <c r="WNS181" s="1305"/>
      <c r="WNT181" s="1305"/>
      <c r="WNU181" s="1305"/>
      <c r="WNV181" s="1305"/>
      <c r="WNW181" s="1305"/>
      <c r="WNX181" s="1305"/>
      <c r="WNY181" s="1305"/>
      <c r="WNZ181" s="1305"/>
      <c r="WOA181" s="1305"/>
      <c r="WOB181" s="1305"/>
      <c r="WOC181" s="1305"/>
      <c r="WOD181" s="1305"/>
      <c r="WOE181" s="1305"/>
      <c r="WOF181" s="1305"/>
      <c r="WOG181" s="1305"/>
      <c r="WOH181" s="1305"/>
      <c r="WOI181" s="1305"/>
      <c r="WOJ181" s="1305"/>
      <c r="WOK181" s="1305"/>
      <c r="WOL181" s="1305"/>
      <c r="WOM181" s="1305"/>
      <c r="WON181" s="1305"/>
      <c r="WOO181" s="1305"/>
      <c r="WOP181" s="1305"/>
      <c r="WOQ181" s="1305"/>
      <c r="WOR181" s="1305"/>
      <c r="WOS181" s="1305"/>
      <c r="WOT181" s="1305"/>
      <c r="WOU181" s="1305"/>
      <c r="WOV181" s="1305"/>
      <c r="WOW181" s="1305"/>
      <c r="WOX181" s="1305"/>
      <c r="WOY181" s="1305"/>
      <c r="WOZ181" s="1305"/>
      <c r="WPA181" s="1305"/>
      <c r="WPB181" s="1305"/>
      <c r="WPC181" s="1305"/>
      <c r="WPD181" s="1305"/>
      <c r="WPE181" s="1305"/>
      <c r="WPF181" s="1305"/>
      <c r="WPG181" s="1305"/>
      <c r="WPH181" s="1305"/>
      <c r="WPI181" s="1305"/>
      <c r="WPJ181" s="1305"/>
      <c r="WPK181" s="1305"/>
      <c r="WPL181" s="1305"/>
      <c r="WPM181" s="1305"/>
      <c r="WPN181" s="1305"/>
      <c r="WPO181" s="1305"/>
      <c r="WPP181" s="1305"/>
      <c r="WPQ181" s="1305"/>
      <c r="WPR181" s="1305"/>
      <c r="WPS181" s="1305"/>
      <c r="WPT181" s="1305"/>
      <c r="WPU181" s="1305"/>
      <c r="WPV181" s="1305"/>
      <c r="WPW181" s="1305"/>
      <c r="WPX181" s="1305"/>
      <c r="WPY181" s="1305"/>
      <c r="WPZ181" s="1305"/>
      <c r="WQA181" s="1305"/>
      <c r="WQB181" s="1305"/>
      <c r="WQC181" s="1305"/>
      <c r="WQD181" s="1305"/>
      <c r="WQE181" s="1305"/>
      <c r="WQF181" s="1305"/>
      <c r="WQG181" s="1305"/>
      <c r="WQH181" s="1305"/>
      <c r="WQI181" s="1305"/>
      <c r="WQJ181" s="1305"/>
      <c r="WQK181" s="1305"/>
      <c r="WQL181" s="1305"/>
      <c r="WQM181" s="1305"/>
      <c r="WQN181" s="1305"/>
      <c r="WQO181" s="1305"/>
      <c r="WQP181" s="1305"/>
      <c r="WQQ181" s="1305"/>
      <c r="WQR181" s="1305"/>
      <c r="WQS181" s="1305"/>
      <c r="WQT181" s="1305"/>
      <c r="WQU181" s="1305"/>
      <c r="WQV181" s="1305"/>
      <c r="WQW181" s="1305"/>
      <c r="WQX181" s="1305"/>
      <c r="WQY181" s="1305"/>
      <c r="WQZ181" s="1305"/>
      <c r="WRA181" s="1305"/>
      <c r="WRB181" s="1305"/>
      <c r="WRC181" s="1305"/>
      <c r="WRD181" s="1305"/>
      <c r="WRE181" s="1305"/>
      <c r="WRF181" s="1305"/>
      <c r="WRG181" s="1305"/>
      <c r="WRH181" s="1305"/>
      <c r="WRI181" s="1305"/>
      <c r="WRJ181" s="1305"/>
      <c r="WRK181" s="1305"/>
      <c r="WRL181" s="1305"/>
      <c r="WRM181" s="1305"/>
      <c r="WRN181" s="1305"/>
      <c r="WRO181" s="1305"/>
      <c r="WRP181" s="1305"/>
      <c r="WRQ181" s="1305"/>
      <c r="WRR181" s="1305"/>
      <c r="WRS181" s="1305"/>
      <c r="WRT181" s="1305"/>
      <c r="WRU181" s="1305"/>
      <c r="WRV181" s="1305"/>
      <c r="WRW181" s="1305"/>
      <c r="WRX181" s="1305"/>
      <c r="WRY181" s="1305"/>
      <c r="WRZ181" s="1305"/>
      <c r="WSA181" s="1305"/>
      <c r="WSB181" s="1305"/>
      <c r="WSC181" s="1305"/>
      <c r="WSD181" s="1305"/>
      <c r="WSE181" s="1305"/>
      <c r="WSF181" s="1305"/>
      <c r="WSG181" s="1305"/>
      <c r="WSH181" s="1305"/>
      <c r="WSI181" s="1305"/>
      <c r="WSJ181" s="1305"/>
      <c r="WSK181" s="1305"/>
      <c r="WSL181" s="1305"/>
      <c r="WSM181" s="1305"/>
      <c r="WSN181" s="1305"/>
      <c r="WSO181" s="1305"/>
      <c r="WSP181" s="1305"/>
      <c r="WSQ181" s="1305"/>
      <c r="WSR181" s="1305"/>
      <c r="WSS181" s="1305"/>
      <c r="WST181" s="1305"/>
      <c r="WSU181" s="1305"/>
      <c r="WSV181" s="1305"/>
      <c r="WSW181" s="1305"/>
      <c r="WSX181" s="1305"/>
      <c r="WSY181" s="1305"/>
      <c r="WSZ181" s="1305"/>
      <c r="WTA181" s="1305"/>
      <c r="WTB181" s="1305"/>
      <c r="WTC181" s="1305"/>
      <c r="WTD181" s="1305"/>
      <c r="WTE181" s="1305"/>
      <c r="WTF181" s="1305"/>
      <c r="WTG181" s="1305"/>
      <c r="WTH181" s="1305"/>
      <c r="WTI181" s="1305"/>
      <c r="WTJ181" s="1305"/>
      <c r="WTK181" s="1305"/>
      <c r="WTL181" s="1305"/>
      <c r="WTM181" s="1305"/>
      <c r="WTN181" s="1305"/>
      <c r="WTO181" s="1305"/>
      <c r="WTP181" s="1305"/>
      <c r="WTQ181" s="1305"/>
      <c r="WTR181" s="1305"/>
      <c r="WTS181" s="1305"/>
      <c r="WTT181" s="1305"/>
      <c r="WTU181" s="1305"/>
      <c r="WTV181" s="1305"/>
      <c r="WTW181" s="1305"/>
      <c r="WTX181" s="1305"/>
      <c r="WTY181" s="1305"/>
      <c r="WTZ181" s="1305"/>
      <c r="WUA181" s="1305"/>
      <c r="WUB181" s="1305"/>
      <c r="WUC181" s="1305"/>
      <c r="WUD181" s="1305"/>
      <c r="WUE181" s="1305"/>
      <c r="WUF181" s="1305"/>
      <c r="WUG181" s="1305"/>
      <c r="WUH181" s="1305"/>
      <c r="WUI181" s="1305"/>
      <c r="WUJ181" s="1305"/>
      <c r="WUK181" s="1305"/>
      <c r="WUL181" s="1305"/>
      <c r="WUM181" s="1305"/>
      <c r="WUN181" s="1305"/>
      <c r="WUO181" s="1305"/>
      <c r="WUP181" s="1305"/>
      <c r="WUQ181" s="1305"/>
      <c r="WUR181" s="1305"/>
      <c r="WUS181" s="1305"/>
      <c r="WUT181" s="1305"/>
      <c r="WUU181" s="1305"/>
      <c r="WUV181" s="1305"/>
      <c r="WUW181" s="1305"/>
      <c r="WUX181" s="1305"/>
      <c r="WUY181" s="1305"/>
      <c r="WUZ181" s="1305"/>
      <c r="WVA181" s="1305"/>
      <c r="WVB181" s="1305"/>
      <c r="WVC181" s="1305"/>
      <c r="WVD181" s="1305"/>
      <c r="WVE181" s="1305"/>
      <c r="WVF181" s="1305"/>
      <c r="WVH181" s="1305"/>
      <c r="WVI181" s="1305"/>
      <c r="WVJ181" s="1305"/>
      <c r="WVK181" s="1305"/>
      <c r="WVL181" s="1305"/>
      <c r="WVM181" s="1305"/>
    </row>
    <row r="182" spans="1:16133" s="1305" customFormat="1">
      <c r="A182" s="324">
        <f t="shared" si="2"/>
        <v>175</v>
      </c>
      <c r="B182" s="622" t="s">
        <v>311</v>
      </c>
      <c r="C182" s="324"/>
      <c r="D182" s="1299" t="s">
        <v>168</v>
      </c>
      <c r="E182" s="1010">
        <v>1.57</v>
      </c>
      <c r="F182" s="1010">
        <v>11.05</v>
      </c>
      <c r="G182" s="1010">
        <v>115.3</v>
      </c>
      <c r="H182" s="825">
        <v>0.91900000000000004</v>
      </c>
      <c r="I182" s="1010">
        <v>0.29899999999999999</v>
      </c>
      <c r="J182" s="622"/>
      <c r="K182" s="1591" t="s">
        <v>196</v>
      </c>
      <c r="L182" s="1079">
        <v>45885</v>
      </c>
      <c r="M182" s="1079">
        <v>45896</v>
      </c>
      <c r="N182" s="1487" t="s">
        <v>1676</v>
      </c>
      <c r="O182" s="1011"/>
      <c r="P182" s="1009" t="s">
        <v>197</v>
      </c>
      <c r="Q182" s="829"/>
      <c r="R182" s="829"/>
      <c r="S182" s="829"/>
      <c r="T182" s="829"/>
      <c r="U182" s="829"/>
      <c r="IU182" s="1296"/>
      <c r="SQ182" s="1296"/>
      <c r="ACM182" s="1296"/>
      <c r="AMI182" s="1296"/>
      <c r="AWE182" s="1296"/>
      <c r="BGA182" s="1296"/>
      <c r="BPW182" s="1296"/>
      <c r="BZS182" s="1296"/>
      <c r="CJO182" s="1296"/>
      <c r="CTK182" s="1296"/>
      <c r="DDG182" s="1296"/>
      <c r="DNC182" s="1296"/>
      <c r="DWY182" s="1296"/>
      <c r="EGU182" s="1296"/>
      <c r="EQQ182" s="1296"/>
      <c r="FAM182" s="1296"/>
      <c r="FKI182" s="1296"/>
      <c r="FUE182" s="1296"/>
      <c r="GEA182" s="1296"/>
      <c r="GNW182" s="1296"/>
      <c r="GXS182" s="1296"/>
      <c r="HHO182" s="1296"/>
      <c r="HRK182" s="1296"/>
      <c r="IBG182" s="1296"/>
      <c r="ILC182" s="1296"/>
      <c r="IUY182" s="1296"/>
      <c r="JEU182" s="1296"/>
      <c r="JOQ182" s="1296"/>
      <c r="JYM182" s="1296"/>
      <c r="KII182" s="1296"/>
      <c r="KSE182" s="1296"/>
      <c r="LCA182" s="1296"/>
      <c r="LLW182" s="1296"/>
      <c r="LVS182" s="1296"/>
      <c r="MFO182" s="1296"/>
      <c r="MPK182" s="1296"/>
      <c r="MZG182" s="1296"/>
      <c r="NJC182" s="1296"/>
      <c r="NSY182" s="1296"/>
      <c r="OCU182" s="1296"/>
      <c r="OMQ182" s="1296"/>
      <c r="OWM182" s="1296"/>
      <c r="PGI182" s="1296"/>
      <c r="PQE182" s="1296"/>
      <c r="QAA182" s="1296"/>
      <c r="QJW182" s="1296"/>
      <c r="QTS182" s="1296"/>
      <c r="RDO182" s="1296"/>
      <c r="RNK182" s="1296"/>
      <c r="RXG182" s="1296"/>
      <c r="SHC182" s="1296"/>
      <c r="SQY182" s="1296"/>
      <c r="TAU182" s="1296"/>
      <c r="TKQ182" s="1296"/>
      <c r="TUM182" s="1296"/>
      <c r="UEI182" s="1296"/>
      <c r="UOE182" s="1296"/>
      <c r="UYA182" s="1296"/>
      <c r="VHW182" s="1296"/>
      <c r="VRS182" s="1296"/>
      <c r="WBO182" s="1296"/>
      <c r="WLK182" s="1296"/>
      <c r="WVG182" s="1296"/>
    </row>
    <row r="183" spans="1:16133">
      <c r="A183" s="324">
        <f t="shared" si="2"/>
        <v>176</v>
      </c>
      <c r="B183" s="622" t="s">
        <v>173</v>
      </c>
      <c r="C183" s="324"/>
      <c r="D183" s="324" t="s">
        <v>174</v>
      </c>
      <c r="E183" s="622">
        <v>1.46</v>
      </c>
      <c r="F183" s="622">
        <v>15.22</v>
      </c>
      <c r="G183" s="622">
        <v>82</v>
      </c>
      <c r="H183" s="622">
        <v>1.7230000000000001</v>
      </c>
      <c r="I183" s="324">
        <f>0.162+0.414</f>
        <v>0.57599999999999996</v>
      </c>
      <c r="J183" s="324"/>
      <c r="K183" s="1551" t="s">
        <v>196</v>
      </c>
      <c r="L183" s="1080">
        <v>45891</v>
      </c>
      <c r="M183" s="1080">
        <v>45897</v>
      </c>
      <c r="N183" s="1487" t="s">
        <v>1873</v>
      </c>
      <c r="O183" s="1011"/>
      <c r="P183" s="1009" t="s">
        <v>197</v>
      </c>
    </row>
    <row r="184" spans="1:16133">
      <c r="A184" s="324">
        <f t="shared" si="2"/>
        <v>177</v>
      </c>
      <c r="B184" s="783" t="s">
        <v>1660</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1551" t="s">
        <v>196</v>
      </c>
      <c r="L184" s="1080">
        <v>45887</v>
      </c>
      <c r="M184" s="1080">
        <v>45897</v>
      </c>
      <c r="N184" s="1487" t="s">
        <v>1869</v>
      </c>
      <c r="P184" s="1009" t="s">
        <v>197</v>
      </c>
    </row>
    <row r="185" spans="1:16133">
      <c r="A185" s="324">
        <f t="shared" si="2"/>
        <v>178</v>
      </c>
      <c r="B185" s="783"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1551" t="s">
        <v>196</v>
      </c>
      <c r="L185" s="1080">
        <v>45893</v>
      </c>
      <c r="M185" s="1080">
        <v>45898</v>
      </c>
      <c r="N185" s="1487" t="s">
        <v>1678</v>
      </c>
      <c r="O185" s="1011"/>
      <c r="P185" s="1009" t="s">
        <v>197</v>
      </c>
    </row>
    <row r="186" spans="1:16133">
      <c r="A186" s="324">
        <f t="shared" si="2"/>
        <v>179</v>
      </c>
      <c r="B186" s="622" t="s">
        <v>1343</v>
      </c>
      <c r="C186" s="324"/>
      <c r="D186" s="324" t="s">
        <v>234</v>
      </c>
      <c r="E186" s="1010">
        <v>1.86</v>
      </c>
      <c r="F186" s="1010">
        <v>12.47</v>
      </c>
      <c r="G186" s="1010">
        <v>134.69999999999999</v>
      </c>
      <c r="H186" s="825">
        <v>1.115</v>
      </c>
      <c r="I186" s="1010">
        <v>0.29899999999999999</v>
      </c>
      <c r="J186" s="324"/>
      <c r="K186" s="1551" t="s">
        <v>196</v>
      </c>
      <c r="L186" s="1080">
        <v>45894</v>
      </c>
      <c r="M186" s="1080">
        <v>45898</v>
      </c>
      <c r="N186" s="1487" t="s">
        <v>1598</v>
      </c>
      <c r="O186" s="1011"/>
      <c r="P186" s="1009" t="s">
        <v>197</v>
      </c>
    </row>
    <row r="187" spans="1:16133" s="1305" customFormat="1">
      <c r="A187" s="324">
        <f t="shared" si="2"/>
        <v>180</v>
      </c>
      <c r="B187" s="622" t="s">
        <v>454</v>
      </c>
      <c r="C187" s="324"/>
      <c r="D187" s="324" t="s">
        <v>168</v>
      </c>
      <c r="E187" s="1010">
        <v>1.57</v>
      </c>
      <c r="F187" s="1010">
        <v>11.05</v>
      </c>
      <c r="G187" s="1010">
        <v>115.3</v>
      </c>
      <c r="H187" s="825">
        <v>0.91900000000000004</v>
      </c>
      <c r="I187" s="1010">
        <v>0.29899999999999999</v>
      </c>
      <c r="J187" s="324"/>
      <c r="K187" s="1551" t="s">
        <v>196</v>
      </c>
      <c r="L187" s="1080">
        <v>45891</v>
      </c>
      <c r="M187" s="1080">
        <v>45900</v>
      </c>
      <c r="N187" s="1487" t="s">
        <v>1675</v>
      </c>
      <c r="O187" s="1011"/>
      <c r="P187" s="1009" t="s">
        <v>197</v>
      </c>
      <c r="Q187" s="829"/>
      <c r="R187" s="829"/>
      <c r="S187" s="829"/>
      <c r="T187" s="829"/>
      <c r="U187" s="829"/>
      <c r="V187" s="1296"/>
      <c r="W187" s="1296"/>
      <c r="X187" s="1296"/>
      <c r="Y187" s="1296"/>
      <c r="Z187" s="1296"/>
      <c r="AA187" s="1296"/>
      <c r="AB187" s="1296"/>
      <c r="AC187" s="1296"/>
      <c r="AD187" s="1296"/>
      <c r="AE187" s="1296"/>
      <c r="AF187" s="1296"/>
      <c r="AG187" s="1296"/>
      <c r="AH187" s="1296"/>
      <c r="AI187" s="1296"/>
      <c r="AJ187" s="1296"/>
      <c r="AK187" s="1296"/>
      <c r="AL187" s="1296"/>
      <c r="AM187" s="1296"/>
      <c r="AN187" s="1296"/>
      <c r="AO187" s="1296"/>
      <c r="AP187" s="1296"/>
      <c r="AQ187" s="1296"/>
      <c r="AR187" s="1296"/>
      <c r="AS187" s="1296"/>
      <c r="AT187" s="1296"/>
      <c r="AU187" s="1296"/>
      <c r="AV187" s="1296"/>
      <c r="AW187" s="1296"/>
      <c r="AX187" s="1296"/>
      <c r="AY187" s="1296"/>
      <c r="AZ187" s="1296"/>
      <c r="BA187" s="1296"/>
      <c r="BB187" s="1296"/>
      <c r="BC187" s="1296"/>
      <c r="BD187" s="1296"/>
      <c r="BE187" s="1296"/>
      <c r="BF187" s="1296"/>
      <c r="BG187" s="1296"/>
      <c r="BH187" s="1296"/>
      <c r="BI187" s="1296"/>
      <c r="BJ187" s="1296"/>
      <c r="BK187" s="1296"/>
      <c r="BL187" s="1296"/>
      <c r="BM187" s="1296"/>
      <c r="BN187" s="1296"/>
      <c r="BO187" s="1296"/>
      <c r="BP187" s="1296"/>
      <c r="BQ187" s="1296"/>
      <c r="BR187" s="1296"/>
      <c r="BS187" s="1296"/>
      <c r="BT187" s="1296"/>
      <c r="BU187" s="1296"/>
      <c r="BV187" s="1296"/>
      <c r="BW187" s="1296"/>
      <c r="BX187" s="1296"/>
      <c r="BY187" s="1296"/>
      <c r="BZ187" s="1296"/>
      <c r="CA187" s="1296"/>
      <c r="CB187" s="1296"/>
      <c r="CC187" s="1296"/>
      <c r="CD187" s="1296"/>
      <c r="CE187" s="1296"/>
      <c r="CF187" s="1296"/>
      <c r="CG187" s="1296"/>
      <c r="CH187" s="1296"/>
      <c r="CI187" s="1296"/>
      <c r="CJ187" s="1296"/>
      <c r="CK187" s="1296"/>
      <c r="CL187" s="1296"/>
      <c r="CM187" s="1296"/>
      <c r="CN187" s="1296"/>
      <c r="CO187" s="1296"/>
      <c r="CP187" s="1296"/>
      <c r="CQ187" s="1296"/>
      <c r="CR187" s="1296"/>
      <c r="CS187" s="1296"/>
      <c r="CT187" s="1296"/>
      <c r="CU187" s="1296"/>
      <c r="CV187" s="1296"/>
      <c r="CW187" s="1296"/>
      <c r="CX187" s="1296"/>
      <c r="CY187" s="1296"/>
      <c r="CZ187" s="1296"/>
      <c r="DA187" s="1296"/>
      <c r="DB187" s="1296"/>
      <c r="DC187" s="1296"/>
      <c r="DD187" s="1296"/>
      <c r="DE187" s="1296"/>
      <c r="DF187" s="1296"/>
      <c r="DG187" s="1296"/>
      <c r="DH187" s="1296"/>
      <c r="DI187" s="1296"/>
      <c r="DJ187" s="1296"/>
      <c r="DK187" s="1296"/>
      <c r="DL187" s="1296"/>
      <c r="DM187" s="1296"/>
      <c r="DN187" s="1296"/>
      <c r="DO187" s="1296"/>
      <c r="DP187" s="1296"/>
      <c r="DQ187" s="1296"/>
      <c r="DR187" s="1296"/>
      <c r="DS187" s="1296"/>
      <c r="DT187" s="1296"/>
      <c r="DU187" s="1296"/>
      <c r="DV187" s="1296"/>
      <c r="DW187" s="1296"/>
      <c r="DX187" s="1296"/>
      <c r="DY187" s="1296"/>
      <c r="DZ187" s="1296"/>
      <c r="EA187" s="1296"/>
      <c r="EB187" s="1296"/>
      <c r="EC187" s="1296"/>
      <c r="ED187" s="1296"/>
      <c r="EE187" s="1296"/>
      <c r="EF187" s="1296"/>
      <c r="EG187" s="1296"/>
      <c r="EH187" s="1296"/>
      <c r="EI187" s="1296"/>
      <c r="EJ187" s="1296"/>
      <c r="EK187" s="1296"/>
      <c r="EL187" s="1296"/>
      <c r="EM187" s="1296"/>
      <c r="EN187" s="1296"/>
      <c r="EO187" s="1296"/>
      <c r="EP187" s="1296"/>
      <c r="EQ187" s="1296"/>
      <c r="ER187" s="1296"/>
      <c r="ES187" s="1296"/>
      <c r="ET187" s="1296"/>
      <c r="EU187" s="1296"/>
      <c r="EV187" s="1296"/>
      <c r="EW187" s="1296"/>
      <c r="EX187" s="1296"/>
      <c r="EY187" s="1296"/>
      <c r="EZ187" s="1296"/>
      <c r="FA187" s="1296"/>
      <c r="FB187" s="1296"/>
      <c r="FC187" s="1296"/>
      <c r="FD187" s="1296"/>
      <c r="FE187" s="1296"/>
      <c r="FF187" s="1296"/>
      <c r="FG187" s="1296"/>
      <c r="FH187" s="1296"/>
      <c r="FI187" s="1296"/>
      <c r="FJ187" s="1296"/>
      <c r="FK187" s="1296"/>
      <c r="FL187" s="1296"/>
      <c r="FM187" s="1296"/>
      <c r="FN187" s="1296"/>
      <c r="FO187" s="1296"/>
      <c r="FP187" s="1296"/>
      <c r="FQ187" s="1296"/>
      <c r="FR187" s="1296"/>
      <c r="FS187" s="1296"/>
      <c r="FT187" s="1296"/>
      <c r="FU187" s="1296"/>
      <c r="FV187" s="1296"/>
      <c r="FW187" s="1296"/>
      <c r="FX187" s="1296"/>
      <c r="FY187" s="1296"/>
      <c r="FZ187" s="1296"/>
      <c r="GA187" s="1296"/>
      <c r="GB187" s="1296"/>
      <c r="GC187" s="1296"/>
      <c r="GD187" s="1296"/>
      <c r="GE187" s="1296"/>
      <c r="GF187" s="1296"/>
      <c r="GG187" s="1296"/>
      <c r="GH187" s="1296"/>
      <c r="GI187" s="1296"/>
      <c r="GJ187" s="1296"/>
      <c r="GK187" s="1296"/>
      <c r="GL187" s="1296"/>
      <c r="GM187" s="1296"/>
      <c r="GN187" s="1296"/>
      <c r="GO187" s="1296"/>
      <c r="GP187" s="1296"/>
      <c r="GQ187" s="1296"/>
      <c r="GR187" s="1296"/>
      <c r="GS187" s="1296"/>
      <c r="GT187" s="1296"/>
      <c r="GU187" s="1296"/>
      <c r="GV187" s="1296"/>
      <c r="GW187" s="1296"/>
      <c r="GX187" s="1296"/>
      <c r="GY187" s="1296"/>
      <c r="GZ187" s="1296"/>
      <c r="HA187" s="1296"/>
      <c r="HB187" s="1296"/>
      <c r="HC187" s="1296"/>
      <c r="HD187" s="1296"/>
      <c r="HE187" s="1296"/>
      <c r="HF187" s="1296"/>
      <c r="HG187" s="1296"/>
      <c r="HH187" s="1296"/>
      <c r="HI187" s="1296"/>
      <c r="HJ187" s="1296"/>
      <c r="HK187" s="1296"/>
      <c r="HL187" s="1296"/>
      <c r="HM187" s="1296"/>
      <c r="HN187" s="1296"/>
      <c r="HO187" s="1296"/>
      <c r="HP187" s="1296"/>
      <c r="HQ187" s="1296"/>
      <c r="HR187" s="1296"/>
      <c r="HS187" s="1296"/>
      <c r="HT187" s="1296"/>
      <c r="HU187" s="1296"/>
      <c r="HV187" s="1296"/>
      <c r="HW187" s="1296"/>
      <c r="HX187" s="1296"/>
      <c r="HY187" s="1296"/>
      <c r="HZ187" s="1296"/>
      <c r="IA187" s="1296"/>
      <c r="IB187" s="1296"/>
      <c r="IC187" s="1296"/>
      <c r="ID187" s="1296"/>
      <c r="IE187" s="1296"/>
      <c r="IF187" s="1296"/>
      <c r="IG187" s="1296"/>
      <c r="IH187" s="1296"/>
      <c r="II187" s="1296"/>
      <c r="IJ187" s="1296"/>
      <c r="IK187" s="1296"/>
      <c r="IL187" s="1296"/>
      <c r="IM187" s="1296"/>
      <c r="IN187" s="1296"/>
      <c r="IO187" s="1296"/>
      <c r="IP187" s="1296"/>
      <c r="IQ187" s="1296"/>
      <c r="IR187" s="1296"/>
      <c r="IS187" s="1296"/>
      <c r="IT187" s="1296"/>
      <c r="IU187" s="1296"/>
      <c r="IV187" s="1296"/>
      <c r="IW187" s="1296"/>
      <c r="IX187" s="1296"/>
      <c r="IY187" s="1296"/>
      <c r="IZ187" s="1296"/>
      <c r="JA187" s="1296"/>
      <c r="JB187" s="1296"/>
      <c r="JC187" s="1296"/>
      <c r="JD187" s="1296"/>
      <c r="JE187" s="1296"/>
      <c r="JF187" s="1296"/>
      <c r="JG187" s="1296"/>
      <c r="JH187" s="1296"/>
      <c r="JI187" s="1296"/>
      <c r="JJ187" s="1296"/>
      <c r="JK187" s="1296"/>
      <c r="JL187" s="1296"/>
      <c r="JM187" s="1296"/>
      <c r="JN187" s="1296"/>
      <c r="JO187" s="1296"/>
      <c r="JP187" s="1296"/>
      <c r="JQ187" s="1296"/>
      <c r="JR187" s="1296"/>
      <c r="JS187" s="1296"/>
      <c r="JT187" s="1296"/>
      <c r="JU187" s="1296"/>
      <c r="JV187" s="1296"/>
      <c r="JW187" s="1296"/>
      <c r="JX187" s="1296"/>
      <c r="JY187" s="1296"/>
      <c r="JZ187" s="1296"/>
      <c r="KA187" s="1296"/>
      <c r="KB187" s="1296"/>
      <c r="KC187" s="1296"/>
      <c r="KD187" s="1296"/>
      <c r="KE187" s="1296"/>
      <c r="KF187" s="1296"/>
      <c r="KG187" s="1296"/>
      <c r="KH187" s="1296"/>
      <c r="KI187" s="1296"/>
      <c r="KJ187" s="1296"/>
      <c r="KK187" s="1296"/>
      <c r="KL187" s="1296"/>
      <c r="KM187" s="1296"/>
      <c r="KN187" s="1296"/>
      <c r="KO187" s="1296"/>
      <c r="KP187" s="1296"/>
      <c r="KQ187" s="1296"/>
      <c r="KR187" s="1296"/>
      <c r="KS187" s="1296"/>
      <c r="KT187" s="1296"/>
      <c r="KU187" s="1296"/>
      <c r="KV187" s="1296"/>
      <c r="KW187" s="1296"/>
      <c r="KX187" s="1296"/>
      <c r="KY187" s="1296"/>
      <c r="KZ187" s="1296"/>
      <c r="LA187" s="1296"/>
      <c r="LB187" s="1296"/>
      <c r="LC187" s="1296"/>
      <c r="LD187" s="1296"/>
      <c r="LE187" s="1296"/>
      <c r="LF187" s="1296"/>
      <c r="LG187" s="1296"/>
      <c r="LH187" s="1296"/>
      <c r="LI187" s="1296"/>
      <c r="LJ187" s="1296"/>
      <c r="LK187" s="1296"/>
      <c r="LL187" s="1296"/>
      <c r="LM187" s="1296"/>
      <c r="LN187" s="1296"/>
      <c r="LO187" s="1296"/>
      <c r="LP187" s="1296"/>
      <c r="LQ187" s="1296"/>
      <c r="LR187" s="1296"/>
      <c r="LS187" s="1296"/>
      <c r="LT187" s="1296"/>
      <c r="LU187" s="1296"/>
      <c r="LV187" s="1296"/>
      <c r="LW187" s="1296"/>
      <c r="LX187" s="1296"/>
      <c r="LY187" s="1296"/>
      <c r="LZ187" s="1296"/>
      <c r="MA187" s="1296"/>
      <c r="MB187" s="1296"/>
      <c r="MC187" s="1296"/>
      <c r="MD187" s="1296"/>
      <c r="ME187" s="1296"/>
      <c r="MF187" s="1296"/>
      <c r="MG187" s="1296"/>
      <c r="MH187" s="1296"/>
      <c r="MI187" s="1296"/>
      <c r="MJ187" s="1296"/>
      <c r="MK187" s="1296"/>
      <c r="ML187" s="1296"/>
      <c r="MM187" s="1296"/>
      <c r="MN187" s="1296"/>
      <c r="MO187" s="1296"/>
      <c r="MP187" s="1296"/>
      <c r="MQ187" s="1296"/>
      <c r="MR187" s="1296"/>
      <c r="MS187" s="1296"/>
      <c r="MT187" s="1296"/>
      <c r="MU187" s="1296"/>
      <c r="MV187" s="1296"/>
      <c r="MW187" s="1296"/>
      <c r="MX187" s="1296"/>
      <c r="MY187" s="1296"/>
      <c r="MZ187" s="1296"/>
      <c r="NA187" s="1296"/>
      <c r="NB187" s="1296"/>
      <c r="NC187" s="1296"/>
      <c r="ND187" s="1296"/>
      <c r="NE187" s="1296"/>
      <c r="NF187" s="1296"/>
      <c r="NG187" s="1296"/>
      <c r="NH187" s="1296"/>
      <c r="NI187" s="1296"/>
      <c r="NJ187" s="1296"/>
      <c r="NK187" s="1296"/>
      <c r="NL187" s="1296"/>
      <c r="NM187" s="1296"/>
      <c r="NN187" s="1296"/>
      <c r="NO187" s="1296"/>
      <c r="NP187" s="1296"/>
      <c r="NQ187" s="1296"/>
      <c r="NR187" s="1296"/>
      <c r="NS187" s="1296"/>
      <c r="NT187" s="1296"/>
      <c r="NU187" s="1296"/>
      <c r="NV187" s="1296"/>
      <c r="NW187" s="1296"/>
      <c r="NX187" s="1296"/>
      <c r="NY187" s="1296"/>
      <c r="NZ187" s="1296"/>
      <c r="OA187" s="1296"/>
      <c r="OB187" s="1296"/>
      <c r="OC187" s="1296"/>
      <c r="OD187" s="1296"/>
      <c r="OE187" s="1296"/>
      <c r="OF187" s="1296"/>
      <c r="OG187" s="1296"/>
      <c r="OH187" s="1296"/>
      <c r="OI187" s="1296"/>
      <c r="OJ187" s="1296"/>
      <c r="OK187" s="1296"/>
      <c r="OL187" s="1296"/>
      <c r="OM187" s="1296"/>
      <c r="ON187" s="1296"/>
      <c r="OO187" s="1296"/>
      <c r="OP187" s="1296"/>
      <c r="OQ187" s="1296"/>
      <c r="OR187" s="1296"/>
      <c r="OS187" s="1296"/>
      <c r="OT187" s="1296"/>
      <c r="OU187" s="1296"/>
      <c r="OV187" s="1296"/>
      <c r="OW187" s="1296"/>
      <c r="OX187" s="1296"/>
      <c r="OY187" s="1296"/>
      <c r="OZ187" s="1296"/>
      <c r="PA187" s="1296"/>
      <c r="PB187" s="1296"/>
      <c r="PC187" s="1296"/>
      <c r="PD187" s="1296"/>
      <c r="PE187" s="1296"/>
      <c r="PF187" s="1296"/>
      <c r="PG187" s="1296"/>
      <c r="PH187" s="1296"/>
      <c r="PI187" s="1296"/>
      <c r="PJ187" s="1296"/>
      <c r="PK187" s="1296"/>
      <c r="PL187" s="1296"/>
      <c r="PM187" s="1296"/>
      <c r="PN187" s="1296"/>
      <c r="PO187" s="1296"/>
      <c r="PP187" s="1296"/>
      <c r="PQ187" s="1296"/>
      <c r="PR187" s="1296"/>
      <c r="PS187" s="1296"/>
      <c r="PT187" s="1296"/>
      <c r="PU187" s="1296"/>
      <c r="PV187" s="1296"/>
      <c r="PW187" s="1296"/>
      <c r="PX187" s="1296"/>
      <c r="PY187" s="1296"/>
      <c r="PZ187" s="1296"/>
      <c r="QA187" s="1296"/>
      <c r="QB187" s="1296"/>
      <c r="QC187" s="1296"/>
      <c r="QD187" s="1296"/>
      <c r="QE187" s="1296"/>
      <c r="QF187" s="1296"/>
      <c r="QG187" s="1296"/>
      <c r="QH187" s="1296"/>
      <c r="QI187" s="1296"/>
      <c r="QJ187" s="1296"/>
      <c r="QK187" s="1296"/>
      <c r="QL187" s="1296"/>
      <c r="QM187" s="1296"/>
      <c r="QN187" s="1296"/>
      <c r="QO187" s="1296"/>
      <c r="QP187" s="1296"/>
      <c r="QQ187" s="1296"/>
      <c r="QR187" s="1296"/>
      <c r="QS187" s="1296"/>
      <c r="QT187" s="1296"/>
      <c r="QU187" s="1296"/>
      <c r="QV187" s="1296"/>
      <c r="QW187" s="1296"/>
      <c r="QX187" s="1296"/>
      <c r="QY187" s="1296"/>
      <c r="QZ187" s="1296"/>
      <c r="RA187" s="1296"/>
      <c r="RB187" s="1296"/>
      <c r="RC187" s="1296"/>
      <c r="RD187" s="1296"/>
      <c r="RE187" s="1296"/>
      <c r="RF187" s="1296"/>
      <c r="RG187" s="1296"/>
      <c r="RH187" s="1296"/>
      <c r="RI187" s="1296"/>
      <c r="RJ187" s="1296"/>
      <c r="RK187" s="1296"/>
      <c r="RL187" s="1296"/>
      <c r="RM187" s="1296"/>
      <c r="RN187" s="1296"/>
      <c r="RO187" s="1296"/>
      <c r="RP187" s="1296"/>
      <c r="RQ187" s="1296"/>
      <c r="RR187" s="1296"/>
      <c r="RS187" s="1296"/>
      <c r="RT187" s="1296"/>
      <c r="RU187" s="1296"/>
      <c r="RV187" s="1296"/>
      <c r="RW187" s="1296"/>
      <c r="RX187" s="1296"/>
      <c r="RY187" s="1296"/>
      <c r="RZ187" s="1296"/>
      <c r="SA187" s="1296"/>
      <c r="SB187" s="1296"/>
      <c r="SC187" s="1296"/>
      <c r="SD187" s="1296"/>
      <c r="SE187" s="1296"/>
      <c r="SF187" s="1296"/>
      <c r="SG187" s="1296"/>
      <c r="SH187" s="1296"/>
      <c r="SI187" s="1296"/>
      <c r="SJ187" s="1296"/>
      <c r="SK187" s="1296"/>
      <c r="SL187" s="1296"/>
      <c r="SM187" s="1296"/>
      <c r="SN187" s="1296"/>
      <c r="SO187" s="1296"/>
      <c r="SP187" s="1296"/>
      <c r="SQ187" s="1296"/>
      <c r="SR187" s="1296"/>
      <c r="SS187" s="1296"/>
      <c r="ST187" s="1296"/>
      <c r="SU187" s="1296"/>
      <c r="SV187" s="1296"/>
      <c r="SW187" s="1296"/>
      <c r="SX187" s="1296"/>
      <c r="SY187" s="1296"/>
      <c r="SZ187" s="1296"/>
      <c r="TA187" s="1296"/>
      <c r="TB187" s="1296"/>
      <c r="TC187" s="1296"/>
      <c r="TD187" s="1296"/>
      <c r="TE187" s="1296"/>
      <c r="TF187" s="1296"/>
      <c r="TG187" s="1296"/>
      <c r="TH187" s="1296"/>
      <c r="TI187" s="1296"/>
      <c r="TJ187" s="1296"/>
      <c r="TK187" s="1296"/>
      <c r="TL187" s="1296"/>
      <c r="TM187" s="1296"/>
      <c r="TN187" s="1296"/>
      <c r="TO187" s="1296"/>
      <c r="TP187" s="1296"/>
      <c r="TQ187" s="1296"/>
      <c r="TR187" s="1296"/>
      <c r="TS187" s="1296"/>
      <c r="TT187" s="1296"/>
      <c r="TU187" s="1296"/>
      <c r="TV187" s="1296"/>
      <c r="TW187" s="1296"/>
      <c r="TX187" s="1296"/>
      <c r="TY187" s="1296"/>
      <c r="TZ187" s="1296"/>
      <c r="UA187" s="1296"/>
      <c r="UB187" s="1296"/>
      <c r="UC187" s="1296"/>
      <c r="UD187" s="1296"/>
      <c r="UE187" s="1296"/>
      <c r="UF187" s="1296"/>
      <c r="UG187" s="1296"/>
      <c r="UH187" s="1296"/>
      <c r="UI187" s="1296"/>
      <c r="UJ187" s="1296"/>
      <c r="UK187" s="1296"/>
      <c r="UL187" s="1296"/>
      <c r="UM187" s="1296"/>
      <c r="UN187" s="1296"/>
      <c r="UO187" s="1296"/>
      <c r="UP187" s="1296"/>
      <c r="UQ187" s="1296"/>
      <c r="UR187" s="1296"/>
      <c r="US187" s="1296"/>
      <c r="UT187" s="1296"/>
      <c r="UU187" s="1296"/>
      <c r="UV187" s="1296"/>
      <c r="UW187" s="1296"/>
      <c r="UX187" s="1296"/>
      <c r="UY187" s="1296"/>
      <c r="UZ187" s="1296"/>
      <c r="VA187" s="1296"/>
      <c r="VB187" s="1296"/>
      <c r="VC187" s="1296"/>
      <c r="VD187" s="1296"/>
      <c r="VE187" s="1296"/>
      <c r="VF187" s="1296"/>
      <c r="VG187" s="1296"/>
      <c r="VH187" s="1296"/>
      <c r="VI187" s="1296"/>
      <c r="VJ187" s="1296"/>
      <c r="VK187" s="1296"/>
      <c r="VL187" s="1296"/>
      <c r="VM187" s="1296"/>
      <c r="VN187" s="1296"/>
      <c r="VO187" s="1296"/>
      <c r="VP187" s="1296"/>
      <c r="VQ187" s="1296"/>
      <c r="VR187" s="1296"/>
      <c r="VS187" s="1296"/>
      <c r="VT187" s="1296"/>
      <c r="VU187" s="1296"/>
      <c r="VV187" s="1296"/>
      <c r="VW187" s="1296"/>
      <c r="VX187" s="1296"/>
      <c r="VY187" s="1296"/>
      <c r="VZ187" s="1296"/>
      <c r="WA187" s="1296"/>
      <c r="WB187" s="1296"/>
      <c r="WC187" s="1296"/>
      <c r="WD187" s="1296"/>
      <c r="WE187" s="1296"/>
      <c r="WF187" s="1296"/>
      <c r="WG187" s="1296"/>
      <c r="WH187" s="1296"/>
      <c r="WI187" s="1296"/>
      <c r="WJ187" s="1296"/>
      <c r="WK187" s="1296"/>
      <c r="WL187" s="1296"/>
      <c r="WM187" s="1296"/>
      <c r="WN187" s="1296"/>
      <c r="WO187" s="1296"/>
      <c r="WP187" s="1296"/>
      <c r="WQ187" s="1296"/>
      <c r="WR187" s="1296"/>
      <c r="WS187" s="1296"/>
      <c r="WT187" s="1296"/>
      <c r="WU187" s="1296"/>
      <c r="WV187" s="1296"/>
      <c r="WW187" s="1296"/>
      <c r="WX187" s="1296"/>
      <c r="WY187" s="1296"/>
      <c r="WZ187" s="1296"/>
      <c r="XA187" s="1296"/>
      <c r="XB187" s="1296"/>
      <c r="XC187" s="1296"/>
      <c r="XD187" s="1296"/>
      <c r="XE187" s="1296"/>
      <c r="XF187" s="1296"/>
      <c r="XG187" s="1296"/>
      <c r="XH187" s="1296"/>
      <c r="XI187" s="1296"/>
      <c r="XJ187" s="1296"/>
      <c r="XK187" s="1296"/>
      <c r="XL187" s="1296"/>
      <c r="XM187" s="1296"/>
      <c r="XN187" s="1296"/>
      <c r="XO187" s="1296"/>
      <c r="XP187" s="1296"/>
      <c r="XQ187" s="1296"/>
      <c r="XR187" s="1296"/>
      <c r="XS187" s="1296"/>
      <c r="XT187" s="1296"/>
      <c r="XU187" s="1296"/>
      <c r="XV187" s="1296"/>
      <c r="XW187" s="1296"/>
      <c r="XX187" s="1296"/>
      <c r="XY187" s="1296"/>
      <c r="XZ187" s="1296"/>
      <c r="YA187" s="1296"/>
      <c r="YB187" s="1296"/>
      <c r="YC187" s="1296"/>
      <c r="YD187" s="1296"/>
      <c r="YE187" s="1296"/>
      <c r="YF187" s="1296"/>
      <c r="YG187" s="1296"/>
      <c r="YH187" s="1296"/>
      <c r="YI187" s="1296"/>
      <c r="YJ187" s="1296"/>
      <c r="YK187" s="1296"/>
      <c r="YL187" s="1296"/>
      <c r="YM187" s="1296"/>
      <c r="YN187" s="1296"/>
      <c r="YO187" s="1296"/>
      <c r="YP187" s="1296"/>
      <c r="YQ187" s="1296"/>
      <c r="YR187" s="1296"/>
      <c r="YS187" s="1296"/>
      <c r="YT187" s="1296"/>
      <c r="YU187" s="1296"/>
      <c r="YV187" s="1296"/>
      <c r="YW187" s="1296"/>
      <c r="YX187" s="1296"/>
      <c r="YY187" s="1296"/>
      <c r="YZ187" s="1296"/>
      <c r="ZA187" s="1296"/>
      <c r="ZB187" s="1296"/>
      <c r="ZC187" s="1296"/>
      <c r="ZD187" s="1296"/>
      <c r="ZE187" s="1296"/>
      <c r="ZF187" s="1296"/>
      <c r="ZG187" s="1296"/>
      <c r="ZH187" s="1296"/>
      <c r="ZI187" s="1296"/>
      <c r="ZJ187" s="1296"/>
      <c r="ZK187" s="1296"/>
      <c r="ZL187" s="1296"/>
      <c r="ZM187" s="1296"/>
      <c r="ZN187" s="1296"/>
      <c r="ZO187" s="1296"/>
      <c r="ZP187" s="1296"/>
      <c r="ZQ187" s="1296"/>
      <c r="ZR187" s="1296"/>
      <c r="ZS187" s="1296"/>
      <c r="ZT187" s="1296"/>
      <c r="ZU187" s="1296"/>
      <c r="ZV187" s="1296"/>
      <c r="ZW187" s="1296"/>
      <c r="ZX187" s="1296"/>
      <c r="ZY187" s="1296"/>
      <c r="ZZ187" s="1296"/>
      <c r="AAA187" s="1296"/>
      <c r="AAB187" s="1296"/>
      <c r="AAC187" s="1296"/>
      <c r="AAD187" s="1296"/>
      <c r="AAE187" s="1296"/>
      <c r="AAF187" s="1296"/>
      <c r="AAG187" s="1296"/>
      <c r="AAH187" s="1296"/>
      <c r="AAI187" s="1296"/>
      <c r="AAJ187" s="1296"/>
      <c r="AAK187" s="1296"/>
      <c r="AAL187" s="1296"/>
      <c r="AAM187" s="1296"/>
      <c r="AAN187" s="1296"/>
      <c r="AAO187" s="1296"/>
      <c r="AAP187" s="1296"/>
      <c r="AAQ187" s="1296"/>
      <c r="AAR187" s="1296"/>
      <c r="AAS187" s="1296"/>
      <c r="AAT187" s="1296"/>
      <c r="AAU187" s="1296"/>
      <c r="AAV187" s="1296"/>
      <c r="AAW187" s="1296"/>
      <c r="AAX187" s="1296"/>
      <c r="AAY187" s="1296"/>
      <c r="AAZ187" s="1296"/>
      <c r="ABA187" s="1296"/>
      <c r="ABB187" s="1296"/>
      <c r="ABC187" s="1296"/>
      <c r="ABD187" s="1296"/>
      <c r="ABE187" s="1296"/>
      <c r="ABF187" s="1296"/>
      <c r="ABG187" s="1296"/>
      <c r="ABH187" s="1296"/>
      <c r="ABI187" s="1296"/>
      <c r="ABJ187" s="1296"/>
      <c r="ABK187" s="1296"/>
      <c r="ABL187" s="1296"/>
      <c r="ABM187" s="1296"/>
      <c r="ABN187" s="1296"/>
      <c r="ABO187" s="1296"/>
      <c r="ABP187" s="1296"/>
      <c r="ABQ187" s="1296"/>
      <c r="ABR187" s="1296"/>
      <c r="ABS187" s="1296"/>
      <c r="ABT187" s="1296"/>
      <c r="ABU187" s="1296"/>
      <c r="ABV187" s="1296"/>
      <c r="ABW187" s="1296"/>
      <c r="ABX187" s="1296"/>
      <c r="ABY187" s="1296"/>
      <c r="ABZ187" s="1296"/>
      <c r="ACA187" s="1296"/>
      <c r="ACB187" s="1296"/>
      <c r="ACC187" s="1296"/>
      <c r="ACD187" s="1296"/>
      <c r="ACE187" s="1296"/>
      <c r="ACF187" s="1296"/>
      <c r="ACG187" s="1296"/>
      <c r="ACH187" s="1296"/>
      <c r="ACI187" s="1296"/>
      <c r="ACJ187" s="1296"/>
      <c r="ACK187" s="1296"/>
      <c r="ACL187" s="1296"/>
      <c r="ACM187" s="1296"/>
      <c r="ACN187" s="1296"/>
      <c r="ACO187" s="1296"/>
      <c r="ACP187" s="1296"/>
      <c r="ACQ187" s="1296"/>
      <c r="ACR187" s="1296"/>
      <c r="ACS187" s="1296"/>
      <c r="ACT187" s="1296"/>
      <c r="ACU187" s="1296"/>
      <c r="ACV187" s="1296"/>
      <c r="ACW187" s="1296"/>
      <c r="ACX187" s="1296"/>
      <c r="ACY187" s="1296"/>
      <c r="ACZ187" s="1296"/>
      <c r="ADA187" s="1296"/>
      <c r="ADB187" s="1296"/>
      <c r="ADC187" s="1296"/>
      <c r="ADD187" s="1296"/>
      <c r="ADE187" s="1296"/>
      <c r="ADF187" s="1296"/>
      <c r="ADG187" s="1296"/>
      <c r="ADH187" s="1296"/>
      <c r="ADI187" s="1296"/>
      <c r="ADJ187" s="1296"/>
      <c r="ADK187" s="1296"/>
      <c r="ADL187" s="1296"/>
      <c r="ADM187" s="1296"/>
      <c r="ADN187" s="1296"/>
      <c r="ADO187" s="1296"/>
      <c r="ADP187" s="1296"/>
      <c r="ADQ187" s="1296"/>
      <c r="ADR187" s="1296"/>
      <c r="ADS187" s="1296"/>
      <c r="ADT187" s="1296"/>
      <c r="ADU187" s="1296"/>
      <c r="ADV187" s="1296"/>
      <c r="ADW187" s="1296"/>
      <c r="ADX187" s="1296"/>
      <c r="ADY187" s="1296"/>
      <c r="ADZ187" s="1296"/>
      <c r="AEA187" s="1296"/>
      <c r="AEB187" s="1296"/>
      <c r="AEC187" s="1296"/>
      <c r="AED187" s="1296"/>
      <c r="AEE187" s="1296"/>
      <c r="AEF187" s="1296"/>
      <c r="AEG187" s="1296"/>
      <c r="AEH187" s="1296"/>
      <c r="AEI187" s="1296"/>
      <c r="AEJ187" s="1296"/>
      <c r="AEK187" s="1296"/>
      <c r="AEL187" s="1296"/>
      <c r="AEM187" s="1296"/>
      <c r="AEN187" s="1296"/>
      <c r="AEO187" s="1296"/>
      <c r="AEP187" s="1296"/>
      <c r="AEQ187" s="1296"/>
      <c r="AER187" s="1296"/>
      <c r="AES187" s="1296"/>
      <c r="AET187" s="1296"/>
      <c r="AEU187" s="1296"/>
      <c r="AEV187" s="1296"/>
      <c r="AEW187" s="1296"/>
      <c r="AEX187" s="1296"/>
      <c r="AEY187" s="1296"/>
      <c r="AEZ187" s="1296"/>
      <c r="AFA187" s="1296"/>
      <c r="AFB187" s="1296"/>
      <c r="AFC187" s="1296"/>
      <c r="AFD187" s="1296"/>
      <c r="AFE187" s="1296"/>
      <c r="AFF187" s="1296"/>
      <c r="AFG187" s="1296"/>
      <c r="AFH187" s="1296"/>
      <c r="AFI187" s="1296"/>
      <c r="AFJ187" s="1296"/>
      <c r="AFK187" s="1296"/>
      <c r="AFL187" s="1296"/>
      <c r="AFM187" s="1296"/>
      <c r="AFN187" s="1296"/>
      <c r="AFO187" s="1296"/>
      <c r="AFP187" s="1296"/>
      <c r="AFQ187" s="1296"/>
      <c r="AFR187" s="1296"/>
      <c r="AFS187" s="1296"/>
      <c r="AFT187" s="1296"/>
      <c r="AFU187" s="1296"/>
      <c r="AFV187" s="1296"/>
      <c r="AFW187" s="1296"/>
      <c r="AFX187" s="1296"/>
      <c r="AFY187" s="1296"/>
      <c r="AFZ187" s="1296"/>
      <c r="AGA187" s="1296"/>
      <c r="AGB187" s="1296"/>
      <c r="AGC187" s="1296"/>
      <c r="AGD187" s="1296"/>
      <c r="AGE187" s="1296"/>
      <c r="AGF187" s="1296"/>
      <c r="AGG187" s="1296"/>
      <c r="AGH187" s="1296"/>
      <c r="AGI187" s="1296"/>
      <c r="AGJ187" s="1296"/>
      <c r="AGK187" s="1296"/>
      <c r="AGL187" s="1296"/>
      <c r="AGM187" s="1296"/>
      <c r="AGN187" s="1296"/>
      <c r="AGO187" s="1296"/>
      <c r="AGP187" s="1296"/>
      <c r="AGQ187" s="1296"/>
      <c r="AGR187" s="1296"/>
      <c r="AGS187" s="1296"/>
      <c r="AGT187" s="1296"/>
      <c r="AGU187" s="1296"/>
      <c r="AGV187" s="1296"/>
      <c r="AGW187" s="1296"/>
      <c r="AGX187" s="1296"/>
      <c r="AGY187" s="1296"/>
      <c r="AGZ187" s="1296"/>
      <c r="AHA187" s="1296"/>
      <c r="AHB187" s="1296"/>
      <c r="AHC187" s="1296"/>
      <c r="AHD187" s="1296"/>
      <c r="AHE187" s="1296"/>
      <c r="AHF187" s="1296"/>
      <c r="AHG187" s="1296"/>
      <c r="AHH187" s="1296"/>
      <c r="AHI187" s="1296"/>
      <c r="AHJ187" s="1296"/>
      <c r="AHK187" s="1296"/>
      <c r="AHL187" s="1296"/>
      <c r="AHM187" s="1296"/>
      <c r="AHN187" s="1296"/>
      <c r="AHO187" s="1296"/>
      <c r="AHP187" s="1296"/>
      <c r="AHQ187" s="1296"/>
      <c r="AHR187" s="1296"/>
      <c r="AHS187" s="1296"/>
      <c r="AHT187" s="1296"/>
      <c r="AHU187" s="1296"/>
      <c r="AHV187" s="1296"/>
      <c r="AHW187" s="1296"/>
      <c r="AHX187" s="1296"/>
      <c r="AHY187" s="1296"/>
      <c r="AHZ187" s="1296"/>
      <c r="AIA187" s="1296"/>
      <c r="AIB187" s="1296"/>
      <c r="AIC187" s="1296"/>
      <c r="AID187" s="1296"/>
      <c r="AIE187" s="1296"/>
      <c r="AIF187" s="1296"/>
      <c r="AIG187" s="1296"/>
      <c r="AIH187" s="1296"/>
      <c r="AII187" s="1296"/>
      <c r="AIJ187" s="1296"/>
      <c r="AIK187" s="1296"/>
      <c r="AIL187" s="1296"/>
      <c r="AIM187" s="1296"/>
      <c r="AIN187" s="1296"/>
      <c r="AIO187" s="1296"/>
      <c r="AIP187" s="1296"/>
      <c r="AIQ187" s="1296"/>
      <c r="AIR187" s="1296"/>
      <c r="AIS187" s="1296"/>
      <c r="AIT187" s="1296"/>
      <c r="AIU187" s="1296"/>
      <c r="AIV187" s="1296"/>
      <c r="AIW187" s="1296"/>
      <c r="AIX187" s="1296"/>
      <c r="AIY187" s="1296"/>
      <c r="AIZ187" s="1296"/>
      <c r="AJA187" s="1296"/>
      <c r="AJB187" s="1296"/>
      <c r="AJC187" s="1296"/>
      <c r="AJD187" s="1296"/>
      <c r="AJE187" s="1296"/>
      <c r="AJF187" s="1296"/>
      <c r="AJG187" s="1296"/>
      <c r="AJH187" s="1296"/>
      <c r="AJI187" s="1296"/>
      <c r="AJJ187" s="1296"/>
      <c r="AJK187" s="1296"/>
      <c r="AJL187" s="1296"/>
      <c r="AJM187" s="1296"/>
      <c r="AJN187" s="1296"/>
      <c r="AJO187" s="1296"/>
      <c r="AJP187" s="1296"/>
      <c r="AJQ187" s="1296"/>
      <c r="AJR187" s="1296"/>
      <c r="AJS187" s="1296"/>
      <c r="AJT187" s="1296"/>
      <c r="AJU187" s="1296"/>
      <c r="AJV187" s="1296"/>
      <c r="AJW187" s="1296"/>
      <c r="AJX187" s="1296"/>
      <c r="AJY187" s="1296"/>
      <c r="AJZ187" s="1296"/>
      <c r="AKA187" s="1296"/>
      <c r="AKB187" s="1296"/>
      <c r="AKC187" s="1296"/>
      <c r="AKD187" s="1296"/>
      <c r="AKE187" s="1296"/>
      <c r="AKF187" s="1296"/>
      <c r="AKG187" s="1296"/>
      <c r="AKH187" s="1296"/>
      <c r="AKI187" s="1296"/>
      <c r="AKJ187" s="1296"/>
      <c r="AKK187" s="1296"/>
      <c r="AKL187" s="1296"/>
      <c r="AKM187" s="1296"/>
      <c r="AKN187" s="1296"/>
      <c r="AKO187" s="1296"/>
      <c r="AKP187" s="1296"/>
      <c r="AKQ187" s="1296"/>
      <c r="AKR187" s="1296"/>
      <c r="AKS187" s="1296"/>
      <c r="AKT187" s="1296"/>
      <c r="AKU187" s="1296"/>
      <c r="AKV187" s="1296"/>
      <c r="AKW187" s="1296"/>
      <c r="AKX187" s="1296"/>
      <c r="AKY187" s="1296"/>
      <c r="AKZ187" s="1296"/>
      <c r="ALA187" s="1296"/>
      <c r="ALB187" s="1296"/>
      <c r="ALC187" s="1296"/>
      <c r="ALD187" s="1296"/>
      <c r="ALE187" s="1296"/>
      <c r="ALF187" s="1296"/>
      <c r="ALG187" s="1296"/>
      <c r="ALH187" s="1296"/>
      <c r="ALI187" s="1296"/>
      <c r="ALJ187" s="1296"/>
      <c r="ALK187" s="1296"/>
      <c r="ALL187" s="1296"/>
      <c r="ALM187" s="1296"/>
      <c r="ALN187" s="1296"/>
      <c r="ALO187" s="1296"/>
      <c r="ALP187" s="1296"/>
      <c r="ALQ187" s="1296"/>
      <c r="ALR187" s="1296"/>
      <c r="ALS187" s="1296"/>
      <c r="ALT187" s="1296"/>
      <c r="ALU187" s="1296"/>
      <c r="ALV187" s="1296"/>
      <c r="ALW187" s="1296"/>
      <c r="ALX187" s="1296"/>
      <c r="ALY187" s="1296"/>
      <c r="ALZ187" s="1296"/>
      <c r="AMA187" s="1296"/>
      <c r="AMB187" s="1296"/>
      <c r="AMC187" s="1296"/>
      <c r="AMD187" s="1296"/>
      <c r="AME187" s="1296"/>
      <c r="AMF187" s="1296"/>
      <c r="AMG187" s="1296"/>
      <c r="AMH187" s="1296"/>
      <c r="AMI187" s="1296"/>
      <c r="AMJ187" s="1296"/>
      <c r="AMK187" s="1296"/>
      <c r="AML187" s="1296"/>
      <c r="AMM187" s="1296"/>
      <c r="AMN187" s="1296"/>
      <c r="AMO187" s="1296"/>
      <c r="AMP187" s="1296"/>
      <c r="AMQ187" s="1296"/>
      <c r="AMR187" s="1296"/>
      <c r="AMS187" s="1296"/>
      <c r="AMT187" s="1296"/>
      <c r="AMU187" s="1296"/>
      <c r="AMV187" s="1296"/>
      <c r="AMW187" s="1296"/>
      <c r="AMX187" s="1296"/>
      <c r="AMY187" s="1296"/>
      <c r="AMZ187" s="1296"/>
      <c r="ANA187" s="1296"/>
      <c r="ANB187" s="1296"/>
      <c r="ANC187" s="1296"/>
      <c r="AND187" s="1296"/>
      <c r="ANE187" s="1296"/>
      <c r="ANF187" s="1296"/>
      <c r="ANG187" s="1296"/>
      <c r="ANH187" s="1296"/>
      <c r="ANI187" s="1296"/>
      <c r="ANJ187" s="1296"/>
      <c r="ANK187" s="1296"/>
      <c r="ANL187" s="1296"/>
      <c r="ANM187" s="1296"/>
      <c r="ANN187" s="1296"/>
      <c r="ANO187" s="1296"/>
      <c r="ANP187" s="1296"/>
      <c r="ANQ187" s="1296"/>
      <c r="ANR187" s="1296"/>
      <c r="ANS187" s="1296"/>
      <c r="ANT187" s="1296"/>
      <c r="ANU187" s="1296"/>
      <c r="ANV187" s="1296"/>
      <c r="ANW187" s="1296"/>
      <c r="ANX187" s="1296"/>
      <c r="ANY187" s="1296"/>
      <c r="ANZ187" s="1296"/>
      <c r="AOA187" s="1296"/>
      <c r="AOB187" s="1296"/>
      <c r="AOC187" s="1296"/>
      <c r="AOD187" s="1296"/>
      <c r="AOE187" s="1296"/>
      <c r="AOF187" s="1296"/>
      <c r="AOG187" s="1296"/>
      <c r="AOH187" s="1296"/>
      <c r="AOI187" s="1296"/>
      <c r="AOJ187" s="1296"/>
      <c r="AOK187" s="1296"/>
      <c r="AOL187" s="1296"/>
      <c r="AOM187" s="1296"/>
      <c r="AON187" s="1296"/>
      <c r="AOO187" s="1296"/>
      <c r="AOP187" s="1296"/>
      <c r="AOQ187" s="1296"/>
      <c r="AOR187" s="1296"/>
      <c r="AOS187" s="1296"/>
      <c r="AOT187" s="1296"/>
      <c r="AOU187" s="1296"/>
      <c r="AOV187" s="1296"/>
      <c r="AOW187" s="1296"/>
      <c r="AOX187" s="1296"/>
      <c r="AOY187" s="1296"/>
      <c r="AOZ187" s="1296"/>
      <c r="APA187" s="1296"/>
      <c r="APB187" s="1296"/>
      <c r="APC187" s="1296"/>
      <c r="APD187" s="1296"/>
      <c r="APE187" s="1296"/>
      <c r="APF187" s="1296"/>
      <c r="APG187" s="1296"/>
      <c r="APH187" s="1296"/>
      <c r="API187" s="1296"/>
      <c r="APJ187" s="1296"/>
      <c r="APK187" s="1296"/>
      <c r="APL187" s="1296"/>
      <c r="APM187" s="1296"/>
      <c r="APN187" s="1296"/>
      <c r="APO187" s="1296"/>
      <c r="APP187" s="1296"/>
      <c r="APQ187" s="1296"/>
      <c r="APR187" s="1296"/>
      <c r="APS187" s="1296"/>
      <c r="APT187" s="1296"/>
      <c r="APU187" s="1296"/>
      <c r="APV187" s="1296"/>
      <c r="APW187" s="1296"/>
      <c r="APX187" s="1296"/>
      <c r="APY187" s="1296"/>
      <c r="APZ187" s="1296"/>
      <c r="AQA187" s="1296"/>
      <c r="AQB187" s="1296"/>
      <c r="AQC187" s="1296"/>
      <c r="AQD187" s="1296"/>
      <c r="AQE187" s="1296"/>
      <c r="AQF187" s="1296"/>
      <c r="AQG187" s="1296"/>
      <c r="AQH187" s="1296"/>
      <c r="AQI187" s="1296"/>
      <c r="AQJ187" s="1296"/>
      <c r="AQK187" s="1296"/>
      <c r="AQL187" s="1296"/>
      <c r="AQM187" s="1296"/>
      <c r="AQN187" s="1296"/>
      <c r="AQO187" s="1296"/>
      <c r="AQP187" s="1296"/>
      <c r="AQQ187" s="1296"/>
      <c r="AQR187" s="1296"/>
      <c r="AQS187" s="1296"/>
      <c r="AQT187" s="1296"/>
      <c r="AQU187" s="1296"/>
      <c r="AQV187" s="1296"/>
      <c r="AQW187" s="1296"/>
      <c r="AQX187" s="1296"/>
      <c r="AQY187" s="1296"/>
      <c r="AQZ187" s="1296"/>
      <c r="ARA187" s="1296"/>
      <c r="ARB187" s="1296"/>
      <c r="ARC187" s="1296"/>
      <c r="ARD187" s="1296"/>
      <c r="ARE187" s="1296"/>
      <c r="ARF187" s="1296"/>
      <c r="ARG187" s="1296"/>
      <c r="ARH187" s="1296"/>
      <c r="ARI187" s="1296"/>
      <c r="ARJ187" s="1296"/>
      <c r="ARK187" s="1296"/>
      <c r="ARL187" s="1296"/>
      <c r="ARM187" s="1296"/>
      <c r="ARN187" s="1296"/>
      <c r="ARO187" s="1296"/>
      <c r="ARP187" s="1296"/>
      <c r="ARQ187" s="1296"/>
      <c r="ARR187" s="1296"/>
      <c r="ARS187" s="1296"/>
      <c r="ART187" s="1296"/>
      <c r="ARU187" s="1296"/>
      <c r="ARV187" s="1296"/>
      <c r="ARW187" s="1296"/>
      <c r="ARX187" s="1296"/>
      <c r="ARY187" s="1296"/>
      <c r="ARZ187" s="1296"/>
      <c r="ASA187" s="1296"/>
      <c r="ASB187" s="1296"/>
      <c r="ASC187" s="1296"/>
      <c r="ASD187" s="1296"/>
      <c r="ASE187" s="1296"/>
      <c r="ASF187" s="1296"/>
      <c r="ASG187" s="1296"/>
      <c r="ASH187" s="1296"/>
      <c r="ASI187" s="1296"/>
      <c r="ASJ187" s="1296"/>
      <c r="ASK187" s="1296"/>
      <c r="ASL187" s="1296"/>
      <c r="ASM187" s="1296"/>
      <c r="ASN187" s="1296"/>
      <c r="ASO187" s="1296"/>
      <c r="ASP187" s="1296"/>
      <c r="ASQ187" s="1296"/>
      <c r="ASR187" s="1296"/>
      <c r="ASS187" s="1296"/>
      <c r="AST187" s="1296"/>
      <c r="ASU187" s="1296"/>
      <c r="ASV187" s="1296"/>
      <c r="ASW187" s="1296"/>
      <c r="ASX187" s="1296"/>
      <c r="ASY187" s="1296"/>
      <c r="ASZ187" s="1296"/>
      <c r="ATA187" s="1296"/>
      <c r="ATB187" s="1296"/>
      <c r="ATC187" s="1296"/>
      <c r="ATD187" s="1296"/>
      <c r="ATE187" s="1296"/>
      <c r="ATF187" s="1296"/>
      <c r="ATG187" s="1296"/>
      <c r="ATH187" s="1296"/>
      <c r="ATI187" s="1296"/>
      <c r="ATJ187" s="1296"/>
      <c r="ATK187" s="1296"/>
      <c r="ATL187" s="1296"/>
      <c r="ATM187" s="1296"/>
      <c r="ATN187" s="1296"/>
      <c r="ATO187" s="1296"/>
      <c r="ATP187" s="1296"/>
      <c r="ATQ187" s="1296"/>
      <c r="ATR187" s="1296"/>
      <c r="ATS187" s="1296"/>
      <c r="ATT187" s="1296"/>
      <c r="ATU187" s="1296"/>
      <c r="ATV187" s="1296"/>
      <c r="ATW187" s="1296"/>
      <c r="ATX187" s="1296"/>
      <c r="ATY187" s="1296"/>
      <c r="ATZ187" s="1296"/>
      <c r="AUA187" s="1296"/>
      <c r="AUB187" s="1296"/>
      <c r="AUC187" s="1296"/>
      <c r="AUD187" s="1296"/>
      <c r="AUE187" s="1296"/>
      <c r="AUF187" s="1296"/>
      <c r="AUG187" s="1296"/>
      <c r="AUH187" s="1296"/>
      <c r="AUI187" s="1296"/>
      <c r="AUJ187" s="1296"/>
      <c r="AUK187" s="1296"/>
      <c r="AUL187" s="1296"/>
      <c r="AUM187" s="1296"/>
      <c r="AUN187" s="1296"/>
      <c r="AUO187" s="1296"/>
      <c r="AUP187" s="1296"/>
      <c r="AUQ187" s="1296"/>
      <c r="AUR187" s="1296"/>
      <c r="AUS187" s="1296"/>
      <c r="AUT187" s="1296"/>
      <c r="AUU187" s="1296"/>
      <c r="AUV187" s="1296"/>
      <c r="AUW187" s="1296"/>
      <c r="AUX187" s="1296"/>
      <c r="AUY187" s="1296"/>
      <c r="AUZ187" s="1296"/>
      <c r="AVA187" s="1296"/>
      <c r="AVB187" s="1296"/>
      <c r="AVC187" s="1296"/>
      <c r="AVD187" s="1296"/>
      <c r="AVE187" s="1296"/>
      <c r="AVF187" s="1296"/>
      <c r="AVG187" s="1296"/>
      <c r="AVH187" s="1296"/>
      <c r="AVI187" s="1296"/>
      <c r="AVJ187" s="1296"/>
      <c r="AVK187" s="1296"/>
      <c r="AVL187" s="1296"/>
      <c r="AVM187" s="1296"/>
      <c r="AVN187" s="1296"/>
      <c r="AVO187" s="1296"/>
      <c r="AVP187" s="1296"/>
      <c r="AVQ187" s="1296"/>
      <c r="AVR187" s="1296"/>
      <c r="AVS187" s="1296"/>
      <c r="AVT187" s="1296"/>
      <c r="AVU187" s="1296"/>
      <c r="AVV187" s="1296"/>
      <c r="AVW187" s="1296"/>
      <c r="AVX187" s="1296"/>
      <c r="AVY187" s="1296"/>
      <c r="AVZ187" s="1296"/>
      <c r="AWA187" s="1296"/>
      <c r="AWB187" s="1296"/>
      <c r="AWC187" s="1296"/>
      <c r="AWD187" s="1296"/>
      <c r="AWE187" s="1296"/>
      <c r="AWF187" s="1296"/>
      <c r="AWG187" s="1296"/>
      <c r="AWH187" s="1296"/>
      <c r="AWI187" s="1296"/>
      <c r="AWJ187" s="1296"/>
      <c r="AWK187" s="1296"/>
      <c r="AWL187" s="1296"/>
      <c r="AWM187" s="1296"/>
      <c r="AWN187" s="1296"/>
      <c r="AWO187" s="1296"/>
      <c r="AWP187" s="1296"/>
      <c r="AWQ187" s="1296"/>
      <c r="AWR187" s="1296"/>
      <c r="AWS187" s="1296"/>
      <c r="AWT187" s="1296"/>
      <c r="AWU187" s="1296"/>
      <c r="AWV187" s="1296"/>
      <c r="AWW187" s="1296"/>
      <c r="AWX187" s="1296"/>
      <c r="AWY187" s="1296"/>
      <c r="AWZ187" s="1296"/>
      <c r="AXA187" s="1296"/>
      <c r="AXB187" s="1296"/>
      <c r="AXC187" s="1296"/>
      <c r="AXD187" s="1296"/>
      <c r="AXE187" s="1296"/>
      <c r="AXF187" s="1296"/>
      <c r="AXG187" s="1296"/>
      <c r="AXH187" s="1296"/>
      <c r="AXI187" s="1296"/>
      <c r="AXJ187" s="1296"/>
      <c r="AXK187" s="1296"/>
      <c r="AXL187" s="1296"/>
      <c r="AXM187" s="1296"/>
      <c r="AXN187" s="1296"/>
      <c r="AXO187" s="1296"/>
      <c r="AXP187" s="1296"/>
      <c r="AXQ187" s="1296"/>
      <c r="AXR187" s="1296"/>
      <c r="AXS187" s="1296"/>
      <c r="AXT187" s="1296"/>
      <c r="AXU187" s="1296"/>
      <c r="AXV187" s="1296"/>
      <c r="AXW187" s="1296"/>
      <c r="AXX187" s="1296"/>
      <c r="AXY187" s="1296"/>
      <c r="AXZ187" s="1296"/>
      <c r="AYA187" s="1296"/>
      <c r="AYB187" s="1296"/>
      <c r="AYC187" s="1296"/>
      <c r="AYD187" s="1296"/>
      <c r="AYE187" s="1296"/>
      <c r="AYF187" s="1296"/>
      <c r="AYG187" s="1296"/>
      <c r="AYH187" s="1296"/>
      <c r="AYI187" s="1296"/>
      <c r="AYJ187" s="1296"/>
      <c r="AYK187" s="1296"/>
      <c r="AYL187" s="1296"/>
      <c r="AYM187" s="1296"/>
      <c r="AYN187" s="1296"/>
      <c r="AYO187" s="1296"/>
      <c r="AYP187" s="1296"/>
      <c r="AYQ187" s="1296"/>
      <c r="AYR187" s="1296"/>
      <c r="AYS187" s="1296"/>
      <c r="AYT187" s="1296"/>
      <c r="AYU187" s="1296"/>
      <c r="AYV187" s="1296"/>
      <c r="AYW187" s="1296"/>
      <c r="AYX187" s="1296"/>
      <c r="AYY187" s="1296"/>
      <c r="AYZ187" s="1296"/>
      <c r="AZA187" s="1296"/>
      <c r="AZB187" s="1296"/>
      <c r="AZC187" s="1296"/>
      <c r="AZD187" s="1296"/>
      <c r="AZE187" s="1296"/>
      <c r="AZF187" s="1296"/>
      <c r="AZG187" s="1296"/>
      <c r="AZH187" s="1296"/>
      <c r="AZI187" s="1296"/>
      <c r="AZJ187" s="1296"/>
      <c r="AZK187" s="1296"/>
      <c r="AZL187" s="1296"/>
      <c r="AZM187" s="1296"/>
      <c r="AZN187" s="1296"/>
      <c r="AZO187" s="1296"/>
      <c r="AZP187" s="1296"/>
      <c r="AZQ187" s="1296"/>
      <c r="AZR187" s="1296"/>
      <c r="AZS187" s="1296"/>
      <c r="AZT187" s="1296"/>
      <c r="AZU187" s="1296"/>
      <c r="AZV187" s="1296"/>
      <c r="AZW187" s="1296"/>
      <c r="AZX187" s="1296"/>
      <c r="AZY187" s="1296"/>
      <c r="AZZ187" s="1296"/>
      <c r="BAA187" s="1296"/>
      <c r="BAB187" s="1296"/>
      <c r="BAC187" s="1296"/>
      <c r="BAD187" s="1296"/>
      <c r="BAE187" s="1296"/>
      <c r="BAF187" s="1296"/>
      <c r="BAG187" s="1296"/>
      <c r="BAH187" s="1296"/>
      <c r="BAI187" s="1296"/>
      <c r="BAJ187" s="1296"/>
      <c r="BAK187" s="1296"/>
      <c r="BAL187" s="1296"/>
      <c r="BAM187" s="1296"/>
      <c r="BAN187" s="1296"/>
      <c r="BAO187" s="1296"/>
      <c r="BAP187" s="1296"/>
      <c r="BAQ187" s="1296"/>
      <c r="BAR187" s="1296"/>
      <c r="BAS187" s="1296"/>
      <c r="BAT187" s="1296"/>
      <c r="BAU187" s="1296"/>
      <c r="BAV187" s="1296"/>
      <c r="BAW187" s="1296"/>
      <c r="BAX187" s="1296"/>
      <c r="BAY187" s="1296"/>
      <c r="BAZ187" s="1296"/>
      <c r="BBA187" s="1296"/>
      <c r="BBB187" s="1296"/>
      <c r="BBC187" s="1296"/>
      <c r="BBD187" s="1296"/>
      <c r="BBE187" s="1296"/>
      <c r="BBF187" s="1296"/>
      <c r="BBG187" s="1296"/>
      <c r="BBH187" s="1296"/>
      <c r="BBI187" s="1296"/>
      <c r="BBJ187" s="1296"/>
      <c r="BBK187" s="1296"/>
      <c r="BBL187" s="1296"/>
      <c r="BBM187" s="1296"/>
      <c r="BBN187" s="1296"/>
      <c r="BBO187" s="1296"/>
      <c r="BBP187" s="1296"/>
      <c r="BBQ187" s="1296"/>
      <c r="BBR187" s="1296"/>
      <c r="BBS187" s="1296"/>
      <c r="BBT187" s="1296"/>
      <c r="BBU187" s="1296"/>
      <c r="BBV187" s="1296"/>
      <c r="BBW187" s="1296"/>
      <c r="BBX187" s="1296"/>
      <c r="BBY187" s="1296"/>
      <c r="BBZ187" s="1296"/>
      <c r="BCA187" s="1296"/>
      <c r="BCB187" s="1296"/>
      <c r="BCC187" s="1296"/>
      <c r="BCD187" s="1296"/>
      <c r="BCE187" s="1296"/>
      <c r="BCF187" s="1296"/>
      <c r="BCG187" s="1296"/>
      <c r="BCH187" s="1296"/>
      <c r="BCI187" s="1296"/>
      <c r="BCJ187" s="1296"/>
      <c r="BCK187" s="1296"/>
      <c r="BCL187" s="1296"/>
      <c r="BCM187" s="1296"/>
      <c r="BCN187" s="1296"/>
      <c r="BCO187" s="1296"/>
      <c r="BCP187" s="1296"/>
      <c r="BCQ187" s="1296"/>
      <c r="BCR187" s="1296"/>
      <c r="BCS187" s="1296"/>
      <c r="BCT187" s="1296"/>
      <c r="BCU187" s="1296"/>
      <c r="BCV187" s="1296"/>
      <c r="BCW187" s="1296"/>
      <c r="BCX187" s="1296"/>
      <c r="BCY187" s="1296"/>
      <c r="BCZ187" s="1296"/>
      <c r="BDA187" s="1296"/>
      <c r="BDB187" s="1296"/>
      <c r="BDC187" s="1296"/>
      <c r="BDD187" s="1296"/>
      <c r="BDE187" s="1296"/>
      <c r="BDF187" s="1296"/>
      <c r="BDG187" s="1296"/>
      <c r="BDH187" s="1296"/>
      <c r="BDI187" s="1296"/>
      <c r="BDJ187" s="1296"/>
      <c r="BDK187" s="1296"/>
      <c r="BDL187" s="1296"/>
      <c r="BDM187" s="1296"/>
      <c r="BDN187" s="1296"/>
      <c r="BDO187" s="1296"/>
      <c r="BDP187" s="1296"/>
      <c r="BDQ187" s="1296"/>
      <c r="BDR187" s="1296"/>
      <c r="BDS187" s="1296"/>
      <c r="BDT187" s="1296"/>
      <c r="BDU187" s="1296"/>
      <c r="BDV187" s="1296"/>
      <c r="BDW187" s="1296"/>
      <c r="BDX187" s="1296"/>
      <c r="BDY187" s="1296"/>
      <c r="BDZ187" s="1296"/>
      <c r="BEA187" s="1296"/>
      <c r="BEB187" s="1296"/>
      <c r="BEC187" s="1296"/>
      <c r="BED187" s="1296"/>
      <c r="BEE187" s="1296"/>
      <c r="BEF187" s="1296"/>
      <c r="BEG187" s="1296"/>
      <c r="BEH187" s="1296"/>
      <c r="BEI187" s="1296"/>
      <c r="BEJ187" s="1296"/>
      <c r="BEK187" s="1296"/>
      <c r="BEL187" s="1296"/>
      <c r="BEM187" s="1296"/>
      <c r="BEN187" s="1296"/>
      <c r="BEO187" s="1296"/>
      <c r="BEP187" s="1296"/>
      <c r="BEQ187" s="1296"/>
      <c r="BER187" s="1296"/>
      <c r="BES187" s="1296"/>
      <c r="BET187" s="1296"/>
      <c r="BEU187" s="1296"/>
      <c r="BEV187" s="1296"/>
      <c r="BEW187" s="1296"/>
      <c r="BEX187" s="1296"/>
      <c r="BEY187" s="1296"/>
      <c r="BEZ187" s="1296"/>
      <c r="BFA187" s="1296"/>
      <c r="BFB187" s="1296"/>
      <c r="BFC187" s="1296"/>
      <c r="BFD187" s="1296"/>
      <c r="BFE187" s="1296"/>
      <c r="BFF187" s="1296"/>
      <c r="BFG187" s="1296"/>
      <c r="BFH187" s="1296"/>
      <c r="BFI187" s="1296"/>
      <c r="BFJ187" s="1296"/>
      <c r="BFK187" s="1296"/>
      <c r="BFL187" s="1296"/>
      <c r="BFM187" s="1296"/>
      <c r="BFN187" s="1296"/>
      <c r="BFO187" s="1296"/>
      <c r="BFP187" s="1296"/>
      <c r="BFQ187" s="1296"/>
      <c r="BFR187" s="1296"/>
      <c r="BFS187" s="1296"/>
      <c r="BFT187" s="1296"/>
      <c r="BFU187" s="1296"/>
      <c r="BFV187" s="1296"/>
      <c r="BFW187" s="1296"/>
      <c r="BFX187" s="1296"/>
      <c r="BFY187" s="1296"/>
      <c r="BFZ187" s="1296"/>
      <c r="BGA187" s="1296"/>
      <c r="BGB187" s="1296"/>
      <c r="BGC187" s="1296"/>
      <c r="BGD187" s="1296"/>
      <c r="BGE187" s="1296"/>
      <c r="BGF187" s="1296"/>
      <c r="BGG187" s="1296"/>
      <c r="BGH187" s="1296"/>
      <c r="BGI187" s="1296"/>
      <c r="BGJ187" s="1296"/>
      <c r="BGK187" s="1296"/>
      <c r="BGL187" s="1296"/>
      <c r="BGM187" s="1296"/>
      <c r="BGN187" s="1296"/>
      <c r="BGO187" s="1296"/>
      <c r="BGP187" s="1296"/>
      <c r="BGQ187" s="1296"/>
      <c r="BGR187" s="1296"/>
      <c r="BGS187" s="1296"/>
      <c r="BGT187" s="1296"/>
      <c r="BGU187" s="1296"/>
      <c r="BGV187" s="1296"/>
      <c r="BGW187" s="1296"/>
      <c r="BGX187" s="1296"/>
      <c r="BGY187" s="1296"/>
      <c r="BGZ187" s="1296"/>
      <c r="BHA187" s="1296"/>
      <c r="BHB187" s="1296"/>
      <c r="BHC187" s="1296"/>
      <c r="BHD187" s="1296"/>
      <c r="BHE187" s="1296"/>
      <c r="BHF187" s="1296"/>
      <c r="BHG187" s="1296"/>
      <c r="BHH187" s="1296"/>
      <c r="BHI187" s="1296"/>
      <c r="BHJ187" s="1296"/>
      <c r="BHK187" s="1296"/>
      <c r="BHL187" s="1296"/>
      <c r="BHM187" s="1296"/>
      <c r="BHN187" s="1296"/>
      <c r="BHO187" s="1296"/>
      <c r="BHP187" s="1296"/>
      <c r="BHQ187" s="1296"/>
      <c r="BHR187" s="1296"/>
      <c r="BHS187" s="1296"/>
      <c r="BHT187" s="1296"/>
      <c r="BHU187" s="1296"/>
      <c r="BHV187" s="1296"/>
      <c r="BHW187" s="1296"/>
      <c r="BHX187" s="1296"/>
      <c r="BHY187" s="1296"/>
      <c r="BHZ187" s="1296"/>
      <c r="BIA187" s="1296"/>
      <c r="BIB187" s="1296"/>
      <c r="BIC187" s="1296"/>
      <c r="BID187" s="1296"/>
      <c r="BIE187" s="1296"/>
      <c r="BIF187" s="1296"/>
      <c r="BIG187" s="1296"/>
      <c r="BIH187" s="1296"/>
      <c r="BII187" s="1296"/>
      <c r="BIJ187" s="1296"/>
      <c r="BIK187" s="1296"/>
      <c r="BIL187" s="1296"/>
      <c r="BIM187" s="1296"/>
      <c r="BIN187" s="1296"/>
      <c r="BIO187" s="1296"/>
      <c r="BIP187" s="1296"/>
      <c r="BIQ187" s="1296"/>
      <c r="BIR187" s="1296"/>
      <c r="BIS187" s="1296"/>
      <c r="BIT187" s="1296"/>
      <c r="BIU187" s="1296"/>
      <c r="BIV187" s="1296"/>
      <c r="BIW187" s="1296"/>
      <c r="BIX187" s="1296"/>
      <c r="BIY187" s="1296"/>
      <c r="BIZ187" s="1296"/>
      <c r="BJA187" s="1296"/>
      <c r="BJB187" s="1296"/>
      <c r="BJC187" s="1296"/>
      <c r="BJD187" s="1296"/>
      <c r="BJE187" s="1296"/>
      <c r="BJF187" s="1296"/>
      <c r="BJG187" s="1296"/>
      <c r="BJH187" s="1296"/>
      <c r="BJI187" s="1296"/>
      <c r="BJJ187" s="1296"/>
      <c r="BJK187" s="1296"/>
      <c r="BJL187" s="1296"/>
      <c r="BJM187" s="1296"/>
      <c r="BJN187" s="1296"/>
      <c r="BJO187" s="1296"/>
      <c r="BJP187" s="1296"/>
      <c r="BJQ187" s="1296"/>
      <c r="BJR187" s="1296"/>
      <c r="BJS187" s="1296"/>
      <c r="BJT187" s="1296"/>
      <c r="BJU187" s="1296"/>
      <c r="BJV187" s="1296"/>
      <c r="BJW187" s="1296"/>
      <c r="BJX187" s="1296"/>
      <c r="BJY187" s="1296"/>
      <c r="BJZ187" s="1296"/>
      <c r="BKA187" s="1296"/>
      <c r="BKB187" s="1296"/>
      <c r="BKC187" s="1296"/>
      <c r="BKD187" s="1296"/>
      <c r="BKE187" s="1296"/>
      <c r="BKF187" s="1296"/>
      <c r="BKG187" s="1296"/>
      <c r="BKH187" s="1296"/>
      <c r="BKI187" s="1296"/>
      <c r="BKJ187" s="1296"/>
      <c r="BKK187" s="1296"/>
      <c r="BKL187" s="1296"/>
      <c r="BKM187" s="1296"/>
      <c r="BKN187" s="1296"/>
      <c r="BKO187" s="1296"/>
      <c r="BKP187" s="1296"/>
      <c r="BKQ187" s="1296"/>
      <c r="BKR187" s="1296"/>
      <c r="BKS187" s="1296"/>
      <c r="BKT187" s="1296"/>
      <c r="BKU187" s="1296"/>
      <c r="BKV187" s="1296"/>
      <c r="BKW187" s="1296"/>
      <c r="BKX187" s="1296"/>
      <c r="BKY187" s="1296"/>
      <c r="BKZ187" s="1296"/>
      <c r="BLA187" s="1296"/>
      <c r="BLB187" s="1296"/>
      <c r="BLC187" s="1296"/>
      <c r="BLD187" s="1296"/>
      <c r="BLE187" s="1296"/>
      <c r="BLF187" s="1296"/>
      <c r="BLG187" s="1296"/>
      <c r="BLH187" s="1296"/>
      <c r="BLI187" s="1296"/>
      <c r="BLJ187" s="1296"/>
      <c r="BLK187" s="1296"/>
      <c r="BLL187" s="1296"/>
      <c r="BLM187" s="1296"/>
      <c r="BLN187" s="1296"/>
      <c r="BLO187" s="1296"/>
      <c r="BLP187" s="1296"/>
      <c r="BLQ187" s="1296"/>
      <c r="BLR187" s="1296"/>
      <c r="BLS187" s="1296"/>
      <c r="BLT187" s="1296"/>
      <c r="BLU187" s="1296"/>
      <c r="BLV187" s="1296"/>
      <c r="BLW187" s="1296"/>
      <c r="BLX187" s="1296"/>
      <c r="BLY187" s="1296"/>
      <c r="BLZ187" s="1296"/>
      <c r="BMA187" s="1296"/>
      <c r="BMB187" s="1296"/>
      <c r="BMC187" s="1296"/>
      <c r="BMD187" s="1296"/>
      <c r="BME187" s="1296"/>
      <c r="BMF187" s="1296"/>
      <c r="BMG187" s="1296"/>
      <c r="BMH187" s="1296"/>
      <c r="BMI187" s="1296"/>
      <c r="BMJ187" s="1296"/>
      <c r="BMK187" s="1296"/>
      <c r="BML187" s="1296"/>
      <c r="BMM187" s="1296"/>
      <c r="BMN187" s="1296"/>
      <c r="BMO187" s="1296"/>
      <c r="BMP187" s="1296"/>
      <c r="BMQ187" s="1296"/>
      <c r="BMR187" s="1296"/>
      <c r="BMS187" s="1296"/>
      <c r="BMT187" s="1296"/>
      <c r="BMU187" s="1296"/>
      <c r="BMV187" s="1296"/>
      <c r="BMW187" s="1296"/>
      <c r="BMX187" s="1296"/>
      <c r="BMY187" s="1296"/>
      <c r="BMZ187" s="1296"/>
      <c r="BNA187" s="1296"/>
      <c r="BNB187" s="1296"/>
      <c r="BNC187" s="1296"/>
      <c r="BND187" s="1296"/>
      <c r="BNE187" s="1296"/>
      <c r="BNF187" s="1296"/>
      <c r="BNG187" s="1296"/>
      <c r="BNH187" s="1296"/>
      <c r="BNI187" s="1296"/>
      <c r="BNJ187" s="1296"/>
      <c r="BNK187" s="1296"/>
      <c r="BNL187" s="1296"/>
      <c r="BNM187" s="1296"/>
      <c r="BNN187" s="1296"/>
      <c r="BNO187" s="1296"/>
      <c r="BNP187" s="1296"/>
      <c r="BNQ187" s="1296"/>
      <c r="BNR187" s="1296"/>
      <c r="BNS187" s="1296"/>
      <c r="BNT187" s="1296"/>
      <c r="BNU187" s="1296"/>
      <c r="BNV187" s="1296"/>
      <c r="BNW187" s="1296"/>
      <c r="BNX187" s="1296"/>
      <c r="BNY187" s="1296"/>
      <c r="BNZ187" s="1296"/>
      <c r="BOA187" s="1296"/>
      <c r="BOB187" s="1296"/>
      <c r="BOC187" s="1296"/>
      <c r="BOD187" s="1296"/>
      <c r="BOE187" s="1296"/>
      <c r="BOF187" s="1296"/>
      <c r="BOG187" s="1296"/>
      <c r="BOH187" s="1296"/>
      <c r="BOI187" s="1296"/>
      <c r="BOJ187" s="1296"/>
      <c r="BOK187" s="1296"/>
      <c r="BOL187" s="1296"/>
      <c r="BOM187" s="1296"/>
      <c r="BON187" s="1296"/>
      <c r="BOO187" s="1296"/>
      <c r="BOP187" s="1296"/>
      <c r="BOQ187" s="1296"/>
      <c r="BOR187" s="1296"/>
      <c r="BOS187" s="1296"/>
      <c r="BOT187" s="1296"/>
      <c r="BOU187" s="1296"/>
      <c r="BOV187" s="1296"/>
      <c r="BOW187" s="1296"/>
      <c r="BOX187" s="1296"/>
      <c r="BOY187" s="1296"/>
      <c r="BOZ187" s="1296"/>
      <c r="BPA187" s="1296"/>
      <c r="BPB187" s="1296"/>
      <c r="BPC187" s="1296"/>
      <c r="BPD187" s="1296"/>
      <c r="BPE187" s="1296"/>
      <c r="BPF187" s="1296"/>
      <c r="BPG187" s="1296"/>
      <c r="BPH187" s="1296"/>
      <c r="BPI187" s="1296"/>
      <c r="BPJ187" s="1296"/>
      <c r="BPK187" s="1296"/>
      <c r="BPL187" s="1296"/>
      <c r="BPM187" s="1296"/>
      <c r="BPN187" s="1296"/>
      <c r="BPO187" s="1296"/>
      <c r="BPP187" s="1296"/>
      <c r="BPQ187" s="1296"/>
      <c r="BPR187" s="1296"/>
      <c r="BPS187" s="1296"/>
      <c r="BPT187" s="1296"/>
      <c r="BPU187" s="1296"/>
      <c r="BPV187" s="1296"/>
      <c r="BPW187" s="1296"/>
      <c r="BPX187" s="1296"/>
      <c r="BPY187" s="1296"/>
      <c r="BPZ187" s="1296"/>
      <c r="BQA187" s="1296"/>
      <c r="BQB187" s="1296"/>
      <c r="BQC187" s="1296"/>
      <c r="BQD187" s="1296"/>
      <c r="BQE187" s="1296"/>
      <c r="BQF187" s="1296"/>
      <c r="BQG187" s="1296"/>
      <c r="BQH187" s="1296"/>
      <c r="BQI187" s="1296"/>
      <c r="BQJ187" s="1296"/>
      <c r="BQK187" s="1296"/>
      <c r="BQL187" s="1296"/>
      <c r="BQM187" s="1296"/>
      <c r="BQN187" s="1296"/>
      <c r="BQO187" s="1296"/>
      <c r="BQP187" s="1296"/>
      <c r="BQQ187" s="1296"/>
      <c r="BQR187" s="1296"/>
      <c r="BQS187" s="1296"/>
      <c r="BQT187" s="1296"/>
      <c r="BQU187" s="1296"/>
      <c r="BQV187" s="1296"/>
      <c r="BQW187" s="1296"/>
      <c r="BQX187" s="1296"/>
      <c r="BQY187" s="1296"/>
      <c r="BQZ187" s="1296"/>
      <c r="BRA187" s="1296"/>
      <c r="BRB187" s="1296"/>
      <c r="BRC187" s="1296"/>
      <c r="BRD187" s="1296"/>
      <c r="BRE187" s="1296"/>
      <c r="BRF187" s="1296"/>
      <c r="BRG187" s="1296"/>
      <c r="BRH187" s="1296"/>
      <c r="BRI187" s="1296"/>
      <c r="BRJ187" s="1296"/>
      <c r="BRK187" s="1296"/>
      <c r="BRL187" s="1296"/>
      <c r="BRM187" s="1296"/>
      <c r="BRN187" s="1296"/>
      <c r="BRO187" s="1296"/>
      <c r="BRP187" s="1296"/>
      <c r="BRQ187" s="1296"/>
      <c r="BRR187" s="1296"/>
      <c r="BRS187" s="1296"/>
      <c r="BRT187" s="1296"/>
      <c r="BRU187" s="1296"/>
      <c r="BRV187" s="1296"/>
      <c r="BRW187" s="1296"/>
      <c r="BRX187" s="1296"/>
      <c r="BRY187" s="1296"/>
      <c r="BRZ187" s="1296"/>
      <c r="BSA187" s="1296"/>
      <c r="BSB187" s="1296"/>
      <c r="BSC187" s="1296"/>
      <c r="BSD187" s="1296"/>
      <c r="BSE187" s="1296"/>
      <c r="BSF187" s="1296"/>
      <c r="BSG187" s="1296"/>
      <c r="BSH187" s="1296"/>
      <c r="BSI187" s="1296"/>
      <c r="BSJ187" s="1296"/>
      <c r="BSK187" s="1296"/>
      <c r="BSL187" s="1296"/>
      <c r="BSM187" s="1296"/>
      <c r="BSN187" s="1296"/>
      <c r="BSO187" s="1296"/>
      <c r="BSP187" s="1296"/>
      <c r="BSQ187" s="1296"/>
      <c r="BSR187" s="1296"/>
      <c r="BSS187" s="1296"/>
      <c r="BST187" s="1296"/>
      <c r="BSU187" s="1296"/>
      <c r="BSV187" s="1296"/>
      <c r="BSW187" s="1296"/>
      <c r="BSX187" s="1296"/>
      <c r="BSY187" s="1296"/>
      <c r="BSZ187" s="1296"/>
      <c r="BTA187" s="1296"/>
      <c r="BTB187" s="1296"/>
      <c r="BTC187" s="1296"/>
      <c r="BTD187" s="1296"/>
      <c r="BTE187" s="1296"/>
      <c r="BTF187" s="1296"/>
      <c r="BTG187" s="1296"/>
      <c r="BTH187" s="1296"/>
      <c r="BTI187" s="1296"/>
      <c r="BTJ187" s="1296"/>
      <c r="BTK187" s="1296"/>
      <c r="BTL187" s="1296"/>
      <c r="BTM187" s="1296"/>
      <c r="BTN187" s="1296"/>
      <c r="BTO187" s="1296"/>
      <c r="BTP187" s="1296"/>
      <c r="BTQ187" s="1296"/>
      <c r="BTR187" s="1296"/>
      <c r="BTS187" s="1296"/>
      <c r="BTT187" s="1296"/>
      <c r="BTU187" s="1296"/>
      <c r="BTV187" s="1296"/>
      <c r="BTW187" s="1296"/>
      <c r="BTX187" s="1296"/>
      <c r="BTY187" s="1296"/>
      <c r="BTZ187" s="1296"/>
      <c r="BUA187" s="1296"/>
      <c r="BUB187" s="1296"/>
      <c r="BUC187" s="1296"/>
      <c r="BUD187" s="1296"/>
      <c r="BUE187" s="1296"/>
      <c r="BUF187" s="1296"/>
      <c r="BUG187" s="1296"/>
      <c r="BUH187" s="1296"/>
      <c r="BUI187" s="1296"/>
      <c r="BUJ187" s="1296"/>
      <c r="BUK187" s="1296"/>
      <c r="BUL187" s="1296"/>
      <c r="BUM187" s="1296"/>
      <c r="BUN187" s="1296"/>
      <c r="BUO187" s="1296"/>
      <c r="BUP187" s="1296"/>
      <c r="BUQ187" s="1296"/>
      <c r="BUR187" s="1296"/>
      <c r="BUS187" s="1296"/>
      <c r="BUT187" s="1296"/>
      <c r="BUU187" s="1296"/>
      <c r="BUV187" s="1296"/>
      <c r="BUW187" s="1296"/>
      <c r="BUX187" s="1296"/>
      <c r="BUY187" s="1296"/>
      <c r="BUZ187" s="1296"/>
      <c r="BVA187" s="1296"/>
      <c r="BVB187" s="1296"/>
      <c r="BVC187" s="1296"/>
      <c r="BVD187" s="1296"/>
      <c r="BVE187" s="1296"/>
      <c r="BVF187" s="1296"/>
      <c r="BVG187" s="1296"/>
      <c r="BVH187" s="1296"/>
      <c r="BVI187" s="1296"/>
      <c r="BVJ187" s="1296"/>
      <c r="BVK187" s="1296"/>
      <c r="BVL187" s="1296"/>
      <c r="BVM187" s="1296"/>
      <c r="BVN187" s="1296"/>
      <c r="BVO187" s="1296"/>
      <c r="BVP187" s="1296"/>
      <c r="BVQ187" s="1296"/>
      <c r="BVR187" s="1296"/>
      <c r="BVS187" s="1296"/>
      <c r="BVT187" s="1296"/>
      <c r="BVU187" s="1296"/>
      <c r="BVV187" s="1296"/>
      <c r="BVW187" s="1296"/>
      <c r="BVX187" s="1296"/>
      <c r="BVY187" s="1296"/>
      <c r="BVZ187" s="1296"/>
      <c r="BWA187" s="1296"/>
      <c r="BWB187" s="1296"/>
      <c r="BWC187" s="1296"/>
      <c r="BWD187" s="1296"/>
      <c r="BWE187" s="1296"/>
      <c r="BWF187" s="1296"/>
      <c r="BWG187" s="1296"/>
      <c r="BWH187" s="1296"/>
      <c r="BWI187" s="1296"/>
      <c r="BWJ187" s="1296"/>
      <c r="BWK187" s="1296"/>
      <c r="BWL187" s="1296"/>
      <c r="BWM187" s="1296"/>
      <c r="BWN187" s="1296"/>
      <c r="BWO187" s="1296"/>
      <c r="BWP187" s="1296"/>
      <c r="BWQ187" s="1296"/>
      <c r="BWR187" s="1296"/>
      <c r="BWS187" s="1296"/>
      <c r="BWT187" s="1296"/>
      <c r="BWU187" s="1296"/>
      <c r="BWV187" s="1296"/>
      <c r="BWW187" s="1296"/>
      <c r="BWX187" s="1296"/>
      <c r="BWY187" s="1296"/>
      <c r="BWZ187" s="1296"/>
      <c r="BXA187" s="1296"/>
      <c r="BXB187" s="1296"/>
      <c r="BXC187" s="1296"/>
      <c r="BXD187" s="1296"/>
      <c r="BXE187" s="1296"/>
      <c r="BXF187" s="1296"/>
      <c r="BXG187" s="1296"/>
      <c r="BXH187" s="1296"/>
      <c r="BXI187" s="1296"/>
      <c r="BXJ187" s="1296"/>
      <c r="BXK187" s="1296"/>
      <c r="BXL187" s="1296"/>
      <c r="BXM187" s="1296"/>
      <c r="BXN187" s="1296"/>
      <c r="BXO187" s="1296"/>
      <c r="BXP187" s="1296"/>
      <c r="BXQ187" s="1296"/>
      <c r="BXR187" s="1296"/>
      <c r="BXS187" s="1296"/>
      <c r="BXT187" s="1296"/>
      <c r="BXU187" s="1296"/>
      <c r="BXV187" s="1296"/>
      <c r="BXW187" s="1296"/>
      <c r="BXX187" s="1296"/>
      <c r="BXY187" s="1296"/>
      <c r="BXZ187" s="1296"/>
      <c r="BYA187" s="1296"/>
      <c r="BYB187" s="1296"/>
      <c r="BYC187" s="1296"/>
      <c r="BYD187" s="1296"/>
      <c r="BYE187" s="1296"/>
      <c r="BYF187" s="1296"/>
      <c r="BYG187" s="1296"/>
      <c r="BYH187" s="1296"/>
      <c r="BYI187" s="1296"/>
      <c r="BYJ187" s="1296"/>
      <c r="BYK187" s="1296"/>
      <c r="BYL187" s="1296"/>
      <c r="BYM187" s="1296"/>
      <c r="BYN187" s="1296"/>
      <c r="BYO187" s="1296"/>
      <c r="BYP187" s="1296"/>
      <c r="BYQ187" s="1296"/>
      <c r="BYR187" s="1296"/>
      <c r="BYS187" s="1296"/>
      <c r="BYT187" s="1296"/>
      <c r="BYU187" s="1296"/>
      <c r="BYV187" s="1296"/>
      <c r="BYW187" s="1296"/>
      <c r="BYX187" s="1296"/>
      <c r="BYY187" s="1296"/>
      <c r="BYZ187" s="1296"/>
      <c r="BZA187" s="1296"/>
      <c r="BZB187" s="1296"/>
      <c r="BZC187" s="1296"/>
      <c r="BZD187" s="1296"/>
      <c r="BZE187" s="1296"/>
      <c r="BZF187" s="1296"/>
      <c r="BZG187" s="1296"/>
      <c r="BZH187" s="1296"/>
      <c r="BZI187" s="1296"/>
      <c r="BZJ187" s="1296"/>
      <c r="BZK187" s="1296"/>
      <c r="BZL187" s="1296"/>
      <c r="BZM187" s="1296"/>
      <c r="BZN187" s="1296"/>
      <c r="BZO187" s="1296"/>
      <c r="BZP187" s="1296"/>
      <c r="BZQ187" s="1296"/>
      <c r="BZR187" s="1296"/>
      <c r="BZS187" s="1296"/>
      <c r="BZT187" s="1296"/>
      <c r="BZU187" s="1296"/>
      <c r="BZV187" s="1296"/>
      <c r="BZW187" s="1296"/>
      <c r="BZX187" s="1296"/>
      <c r="BZY187" s="1296"/>
      <c r="BZZ187" s="1296"/>
      <c r="CAA187" s="1296"/>
      <c r="CAB187" s="1296"/>
      <c r="CAC187" s="1296"/>
      <c r="CAD187" s="1296"/>
      <c r="CAE187" s="1296"/>
      <c r="CAF187" s="1296"/>
      <c r="CAG187" s="1296"/>
      <c r="CAH187" s="1296"/>
      <c r="CAI187" s="1296"/>
      <c r="CAJ187" s="1296"/>
      <c r="CAK187" s="1296"/>
      <c r="CAL187" s="1296"/>
      <c r="CAM187" s="1296"/>
      <c r="CAN187" s="1296"/>
      <c r="CAO187" s="1296"/>
      <c r="CAP187" s="1296"/>
      <c r="CAQ187" s="1296"/>
      <c r="CAR187" s="1296"/>
      <c r="CAS187" s="1296"/>
      <c r="CAT187" s="1296"/>
      <c r="CAU187" s="1296"/>
      <c r="CAV187" s="1296"/>
      <c r="CAW187" s="1296"/>
      <c r="CAX187" s="1296"/>
      <c r="CAY187" s="1296"/>
      <c r="CAZ187" s="1296"/>
      <c r="CBA187" s="1296"/>
      <c r="CBB187" s="1296"/>
      <c r="CBC187" s="1296"/>
      <c r="CBD187" s="1296"/>
      <c r="CBE187" s="1296"/>
      <c r="CBF187" s="1296"/>
      <c r="CBG187" s="1296"/>
      <c r="CBH187" s="1296"/>
      <c r="CBI187" s="1296"/>
      <c r="CBJ187" s="1296"/>
      <c r="CBK187" s="1296"/>
      <c r="CBL187" s="1296"/>
      <c r="CBM187" s="1296"/>
      <c r="CBN187" s="1296"/>
      <c r="CBO187" s="1296"/>
      <c r="CBP187" s="1296"/>
      <c r="CBQ187" s="1296"/>
      <c r="CBR187" s="1296"/>
      <c r="CBS187" s="1296"/>
      <c r="CBT187" s="1296"/>
      <c r="CBU187" s="1296"/>
      <c r="CBV187" s="1296"/>
      <c r="CBW187" s="1296"/>
      <c r="CBX187" s="1296"/>
      <c r="CBY187" s="1296"/>
      <c r="CBZ187" s="1296"/>
      <c r="CCA187" s="1296"/>
      <c r="CCB187" s="1296"/>
      <c r="CCC187" s="1296"/>
      <c r="CCD187" s="1296"/>
      <c r="CCE187" s="1296"/>
      <c r="CCF187" s="1296"/>
      <c r="CCG187" s="1296"/>
      <c r="CCH187" s="1296"/>
      <c r="CCI187" s="1296"/>
      <c r="CCJ187" s="1296"/>
      <c r="CCK187" s="1296"/>
      <c r="CCL187" s="1296"/>
      <c r="CCM187" s="1296"/>
      <c r="CCN187" s="1296"/>
      <c r="CCO187" s="1296"/>
      <c r="CCP187" s="1296"/>
      <c r="CCQ187" s="1296"/>
      <c r="CCR187" s="1296"/>
      <c r="CCS187" s="1296"/>
      <c r="CCT187" s="1296"/>
      <c r="CCU187" s="1296"/>
      <c r="CCV187" s="1296"/>
      <c r="CCW187" s="1296"/>
      <c r="CCX187" s="1296"/>
      <c r="CCY187" s="1296"/>
      <c r="CCZ187" s="1296"/>
      <c r="CDA187" s="1296"/>
      <c r="CDB187" s="1296"/>
      <c r="CDC187" s="1296"/>
      <c r="CDD187" s="1296"/>
      <c r="CDE187" s="1296"/>
      <c r="CDF187" s="1296"/>
      <c r="CDG187" s="1296"/>
      <c r="CDH187" s="1296"/>
      <c r="CDI187" s="1296"/>
      <c r="CDJ187" s="1296"/>
      <c r="CDK187" s="1296"/>
      <c r="CDL187" s="1296"/>
      <c r="CDM187" s="1296"/>
      <c r="CDN187" s="1296"/>
      <c r="CDO187" s="1296"/>
      <c r="CDP187" s="1296"/>
      <c r="CDQ187" s="1296"/>
      <c r="CDR187" s="1296"/>
      <c r="CDS187" s="1296"/>
      <c r="CDT187" s="1296"/>
      <c r="CDU187" s="1296"/>
      <c r="CDV187" s="1296"/>
      <c r="CDW187" s="1296"/>
      <c r="CDX187" s="1296"/>
      <c r="CDY187" s="1296"/>
      <c r="CDZ187" s="1296"/>
      <c r="CEA187" s="1296"/>
      <c r="CEB187" s="1296"/>
      <c r="CEC187" s="1296"/>
      <c r="CED187" s="1296"/>
      <c r="CEE187" s="1296"/>
      <c r="CEF187" s="1296"/>
      <c r="CEG187" s="1296"/>
      <c r="CEH187" s="1296"/>
      <c r="CEI187" s="1296"/>
      <c r="CEJ187" s="1296"/>
      <c r="CEK187" s="1296"/>
      <c r="CEL187" s="1296"/>
      <c r="CEM187" s="1296"/>
      <c r="CEN187" s="1296"/>
      <c r="CEO187" s="1296"/>
      <c r="CEP187" s="1296"/>
      <c r="CEQ187" s="1296"/>
      <c r="CER187" s="1296"/>
      <c r="CES187" s="1296"/>
      <c r="CET187" s="1296"/>
      <c r="CEU187" s="1296"/>
      <c r="CEV187" s="1296"/>
      <c r="CEW187" s="1296"/>
      <c r="CEX187" s="1296"/>
      <c r="CEY187" s="1296"/>
      <c r="CEZ187" s="1296"/>
      <c r="CFA187" s="1296"/>
      <c r="CFB187" s="1296"/>
      <c r="CFC187" s="1296"/>
      <c r="CFD187" s="1296"/>
      <c r="CFE187" s="1296"/>
      <c r="CFF187" s="1296"/>
      <c r="CFG187" s="1296"/>
      <c r="CFH187" s="1296"/>
      <c r="CFI187" s="1296"/>
      <c r="CFJ187" s="1296"/>
      <c r="CFK187" s="1296"/>
      <c r="CFL187" s="1296"/>
      <c r="CFM187" s="1296"/>
      <c r="CFN187" s="1296"/>
      <c r="CFO187" s="1296"/>
      <c r="CFP187" s="1296"/>
      <c r="CFQ187" s="1296"/>
      <c r="CFR187" s="1296"/>
      <c r="CFS187" s="1296"/>
      <c r="CFT187" s="1296"/>
      <c r="CFU187" s="1296"/>
      <c r="CFV187" s="1296"/>
      <c r="CFW187" s="1296"/>
      <c r="CFX187" s="1296"/>
      <c r="CFY187" s="1296"/>
      <c r="CFZ187" s="1296"/>
      <c r="CGA187" s="1296"/>
      <c r="CGB187" s="1296"/>
      <c r="CGC187" s="1296"/>
      <c r="CGD187" s="1296"/>
      <c r="CGE187" s="1296"/>
      <c r="CGF187" s="1296"/>
      <c r="CGG187" s="1296"/>
      <c r="CGH187" s="1296"/>
      <c r="CGI187" s="1296"/>
      <c r="CGJ187" s="1296"/>
      <c r="CGK187" s="1296"/>
      <c r="CGL187" s="1296"/>
      <c r="CGM187" s="1296"/>
      <c r="CGN187" s="1296"/>
      <c r="CGO187" s="1296"/>
      <c r="CGP187" s="1296"/>
      <c r="CGQ187" s="1296"/>
      <c r="CGR187" s="1296"/>
      <c r="CGS187" s="1296"/>
      <c r="CGT187" s="1296"/>
      <c r="CGU187" s="1296"/>
      <c r="CGV187" s="1296"/>
      <c r="CGW187" s="1296"/>
      <c r="CGX187" s="1296"/>
      <c r="CGY187" s="1296"/>
      <c r="CGZ187" s="1296"/>
      <c r="CHA187" s="1296"/>
      <c r="CHB187" s="1296"/>
      <c r="CHC187" s="1296"/>
      <c r="CHD187" s="1296"/>
      <c r="CHE187" s="1296"/>
      <c r="CHF187" s="1296"/>
      <c r="CHG187" s="1296"/>
      <c r="CHH187" s="1296"/>
      <c r="CHI187" s="1296"/>
      <c r="CHJ187" s="1296"/>
      <c r="CHK187" s="1296"/>
      <c r="CHL187" s="1296"/>
      <c r="CHM187" s="1296"/>
      <c r="CHN187" s="1296"/>
      <c r="CHO187" s="1296"/>
      <c r="CHP187" s="1296"/>
      <c r="CHQ187" s="1296"/>
      <c r="CHR187" s="1296"/>
      <c r="CHS187" s="1296"/>
      <c r="CHT187" s="1296"/>
      <c r="CHU187" s="1296"/>
      <c r="CHV187" s="1296"/>
      <c r="CHW187" s="1296"/>
      <c r="CHX187" s="1296"/>
      <c r="CHY187" s="1296"/>
      <c r="CHZ187" s="1296"/>
      <c r="CIA187" s="1296"/>
      <c r="CIB187" s="1296"/>
      <c r="CIC187" s="1296"/>
      <c r="CID187" s="1296"/>
      <c r="CIE187" s="1296"/>
      <c r="CIF187" s="1296"/>
      <c r="CIG187" s="1296"/>
      <c r="CIH187" s="1296"/>
      <c r="CII187" s="1296"/>
      <c r="CIJ187" s="1296"/>
      <c r="CIK187" s="1296"/>
      <c r="CIL187" s="1296"/>
      <c r="CIM187" s="1296"/>
      <c r="CIN187" s="1296"/>
      <c r="CIO187" s="1296"/>
      <c r="CIP187" s="1296"/>
      <c r="CIQ187" s="1296"/>
      <c r="CIR187" s="1296"/>
      <c r="CIS187" s="1296"/>
      <c r="CIT187" s="1296"/>
      <c r="CIU187" s="1296"/>
      <c r="CIV187" s="1296"/>
      <c r="CIW187" s="1296"/>
      <c r="CIX187" s="1296"/>
      <c r="CIY187" s="1296"/>
      <c r="CIZ187" s="1296"/>
      <c r="CJA187" s="1296"/>
      <c r="CJB187" s="1296"/>
      <c r="CJC187" s="1296"/>
      <c r="CJD187" s="1296"/>
      <c r="CJE187" s="1296"/>
      <c r="CJF187" s="1296"/>
      <c r="CJG187" s="1296"/>
      <c r="CJH187" s="1296"/>
      <c r="CJI187" s="1296"/>
      <c r="CJJ187" s="1296"/>
      <c r="CJK187" s="1296"/>
      <c r="CJL187" s="1296"/>
      <c r="CJM187" s="1296"/>
      <c r="CJN187" s="1296"/>
      <c r="CJO187" s="1296"/>
      <c r="CJP187" s="1296"/>
      <c r="CJQ187" s="1296"/>
      <c r="CJR187" s="1296"/>
      <c r="CJS187" s="1296"/>
      <c r="CJT187" s="1296"/>
      <c r="CJU187" s="1296"/>
      <c r="CJV187" s="1296"/>
      <c r="CJW187" s="1296"/>
      <c r="CJX187" s="1296"/>
      <c r="CJY187" s="1296"/>
      <c r="CJZ187" s="1296"/>
      <c r="CKA187" s="1296"/>
      <c r="CKB187" s="1296"/>
      <c r="CKC187" s="1296"/>
      <c r="CKD187" s="1296"/>
      <c r="CKE187" s="1296"/>
      <c r="CKF187" s="1296"/>
      <c r="CKG187" s="1296"/>
      <c r="CKH187" s="1296"/>
      <c r="CKI187" s="1296"/>
      <c r="CKJ187" s="1296"/>
      <c r="CKK187" s="1296"/>
      <c r="CKL187" s="1296"/>
      <c r="CKM187" s="1296"/>
      <c r="CKN187" s="1296"/>
      <c r="CKO187" s="1296"/>
      <c r="CKP187" s="1296"/>
      <c r="CKQ187" s="1296"/>
      <c r="CKR187" s="1296"/>
      <c r="CKS187" s="1296"/>
      <c r="CKT187" s="1296"/>
      <c r="CKU187" s="1296"/>
      <c r="CKV187" s="1296"/>
      <c r="CKW187" s="1296"/>
      <c r="CKX187" s="1296"/>
      <c r="CKY187" s="1296"/>
      <c r="CKZ187" s="1296"/>
      <c r="CLA187" s="1296"/>
      <c r="CLB187" s="1296"/>
      <c r="CLC187" s="1296"/>
      <c r="CLD187" s="1296"/>
      <c r="CLE187" s="1296"/>
      <c r="CLF187" s="1296"/>
      <c r="CLG187" s="1296"/>
      <c r="CLH187" s="1296"/>
      <c r="CLI187" s="1296"/>
      <c r="CLJ187" s="1296"/>
      <c r="CLK187" s="1296"/>
      <c r="CLL187" s="1296"/>
      <c r="CLM187" s="1296"/>
      <c r="CLN187" s="1296"/>
      <c r="CLO187" s="1296"/>
      <c r="CLP187" s="1296"/>
      <c r="CLQ187" s="1296"/>
      <c r="CLR187" s="1296"/>
      <c r="CLS187" s="1296"/>
      <c r="CLT187" s="1296"/>
      <c r="CLU187" s="1296"/>
      <c r="CLV187" s="1296"/>
      <c r="CLW187" s="1296"/>
      <c r="CLX187" s="1296"/>
      <c r="CLY187" s="1296"/>
      <c r="CLZ187" s="1296"/>
      <c r="CMA187" s="1296"/>
      <c r="CMB187" s="1296"/>
      <c r="CMC187" s="1296"/>
      <c r="CMD187" s="1296"/>
      <c r="CME187" s="1296"/>
      <c r="CMF187" s="1296"/>
      <c r="CMG187" s="1296"/>
      <c r="CMH187" s="1296"/>
      <c r="CMI187" s="1296"/>
      <c r="CMJ187" s="1296"/>
      <c r="CMK187" s="1296"/>
      <c r="CML187" s="1296"/>
      <c r="CMM187" s="1296"/>
      <c r="CMN187" s="1296"/>
      <c r="CMO187" s="1296"/>
      <c r="CMP187" s="1296"/>
      <c r="CMQ187" s="1296"/>
      <c r="CMR187" s="1296"/>
      <c r="CMS187" s="1296"/>
      <c r="CMT187" s="1296"/>
      <c r="CMU187" s="1296"/>
      <c r="CMV187" s="1296"/>
      <c r="CMW187" s="1296"/>
      <c r="CMX187" s="1296"/>
      <c r="CMY187" s="1296"/>
      <c r="CMZ187" s="1296"/>
      <c r="CNA187" s="1296"/>
      <c r="CNB187" s="1296"/>
      <c r="CNC187" s="1296"/>
      <c r="CND187" s="1296"/>
      <c r="CNE187" s="1296"/>
      <c r="CNF187" s="1296"/>
      <c r="CNG187" s="1296"/>
      <c r="CNH187" s="1296"/>
      <c r="CNI187" s="1296"/>
      <c r="CNJ187" s="1296"/>
      <c r="CNK187" s="1296"/>
      <c r="CNL187" s="1296"/>
      <c r="CNM187" s="1296"/>
      <c r="CNN187" s="1296"/>
      <c r="CNO187" s="1296"/>
      <c r="CNP187" s="1296"/>
      <c r="CNQ187" s="1296"/>
      <c r="CNR187" s="1296"/>
      <c r="CNS187" s="1296"/>
      <c r="CNT187" s="1296"/>
      <c r="CNU187" s="1296"/>
      <c r="CNV187" s="1296"/>
      <c r="CNW187" s="1296"/>
      <c r="CNX187" s="1296"/>
      <c r="CNY187" s="1296"/>
      <c r="CNZ187" s="1296"/>
      <c r="COA187" s="1296"/>
      <c r="COB187" s="1296"/>
      <c r="COC187" s="1296"/>
      <c r="COD187" s="1296"/>
      <c r="COE187" s="1296"/>
      <c r="COF187" s="1296"/>
      <c r="COG187" s="1296"/>
      <c r="COH187" s="1296"/>
      <c r="COI187" s="1296"/>
      <c r="COJ187" s="1296"/>
      <c r="COK187" s="1296"/>
      <c r="COL187" s="1296"/>
      <c r="COM187" s="1296"/>
      <c r="CON187" s="1296"/>
      <c r="COO187" s="1296"/>
      <c r="COP187" s="1296"/>
      <c r="COQ187" s="1296"/>
      <c r="COR187" s="1296"/>
      <c r="COS187" s="1296"/>
      <c r="COT187" s="1296"/>
      <c r="COU187" s="1296"/>
      <c r="COV187" s="1296"/>
      <c r="COW187" s="1296"/>
      <c r="COX187" s="1296"/>
      <c r="COY187" s="1296"/>
      <c r="COZ187" s="1296"/>
      <c r="CPA187" s="1296"/>
      <c r="CPB187" s="1296"/>
      <c r="CPC187" s="1296"/>
      <c r="CPD187" s="1296"/>
      <c r="CPE187" s="1296"/>
      <c r="CPF187" s="1296"/>
      <c r="CPG187" s="1296"/>
      <c r="CPH187" s="1296"/>
      <c r="CPI187" s="1296"/>
      <c r="CPJ187" s="1296"/>
      <c r="CPK187" s="1296"/>
      <c r="CPL187" s="1296"/>
      <c r="CPM187" s="1296"/>
      <c r="CPN187" s="1296"/>
      <c r="CPO187" s="1296"/>
      <c r="CPP187" s="1296"/>
      <c r="CPQ187" s="1296"/>
      <c r="CPR187" s="1296"/>
      <c r="CPS187" s="1296"/>
      <c r="CPT187" s="1296"/>
      <c r="CPU187" s="1296"/>
      <c r="CPV187" s="1296"/>
      <c r="CPW187" s="1296"/>
      <c r="CPX187" s="1296"/>
      <c r="CPY187" s="1296"/>
      <c r="CPZ187" s="1296"/>
      <c r="CQA187" s="1296"/>
      <c r="CQB187" s="1296"/>
      <c r="CQC187" s="1296"/>
      <c r="CQD187" s="1296"/>
      <c r="CQE187" s="1296"/>
      <c r="CQF187" s="1296"/>
      <c r="CQG187" s="1296"/>
      <c r="CQH187" s="1296"/>
      <c r="CQI187" s="1296"/>
      <c r="CQJ187" s="1296"/>
      <c r="CQK187" s="1296"/>
      <c r="CQL187" s="1296"/>
      <c r="CQM187" s="1296"/>
      <c r="CQN187" s="1296"/>
      <c r="CQO187" s="1296"/>
      <c r="CQP187" s="1296"/>
      <c r="CQQ187" s="1296"/>
      <c r="CQR187" s="1296"/>
      <c r="CQS187" s="1296"/>
      <c r="CQT187" s="1296"/>
      <c r="CQU187" s="1296"/>
      <c r="CQV187" s="1296"/>
      <c r="CQW187" s="1296"/>
      <c r="CQX187" s="1296"/>
      <c r="CQY187" s="1296"/>
      <c r="CQZ187" s="1296"/>
      <c r="CRA187" s="1296"/>
      <c r="CRB187" s="1296"/>
      <c r="CRC187" s="1296"/>
      <c r="CRD187" s="1296"/>
      <c r="CRE187" s="1296"/>
      <c r="CRF187" s="1296"/>
      <c r="CRG187" s="1296"/>
      <c r="CRH187" s="1296"/>
      <c r="CRI187" s="1296"/>
      <c r="CRJ187" s="1296"/>
      <c r="CRK187" s="1296"/>
      <c r="CRL187" s="1296"/>
      <c r="CRM187" s="1296"/>
      <c r="CRN187" s="1296"/>
      <c r="CRO187" s="1296"/>
      <c r="CRP187" s="1296"/>
      <c r="CRQ187" s="1296"/>
      <c r="CRR187" s="1296"/>
      <c r="CRS187" s="1296"/>
      <c r="CRT187" s="1296"/>
      <c r="CRU187" s="1296"/>
      <c r="CRV187" s="1296"/>
      <c r="CRW187" s="1296"/>
      <c r="CRX187" s="1296"/>
      <c r="CRY187" s="1296"/>
      <c r="CRZ187" s="1296"/>
      <c r="CSA187" s="1296"/>
      <c r="CSB187" s="1296"/>
      <c r="CSC187" s="1296"/>
      <c r="CSD187" s="1296"/>
      <c r="CSE187" s="1296"/>
      <c r="CSF187" s="1296"/>
      <c r="CSG187" s="1296"/>
      <c r="CSH187" s="1296"/>
      <c r="CSI187" s="1296"/>
      <c r="CSJ187" s="1296"/>
      <c r="CSK187" s="1296"/>
      <c r="CSL187" s="1296"/>
      <c r="CSM187" s="1296"/>
      <c r="CSN187" s="1296"/>
      <c r="CSO187" s="1296"/>
      <c r="CSP187" s="1296"/>
      <c r="CSQ187" s="1296"/>
      <c r="CSR187" s="1296"/>
      <c r="CSS187" s="1296"/>
      <c r="CST187" s="1296"/>
      <c r="CSU187" s="1296"/>
      <c r="CSV187" s="1296"/>
      <c r="CSW187" s="1296"/>
      <c r="CSX187" s="1296"/>
      <c r="CSY187" s="1296"/>
      <c r="CSZ187" s="1296"/>
      <c r="CTA187" s="1296"/>
      <c r="CTB187" s="1296"/>
      <c r="CTC187" s="1296"/>
      <c r="CTD187" s="1296"/>
      <c r="CTE187" s="1296"/>
      <c r="CTF187" s="1296"/>
      <c r="CTG187" s="1296"/>
      <c r="CTH187" s="1296"/>
      <c r="CTI187" s="1296"/>
      <c r="CTJ187" s="1296"/>
      <c r="CTK187" s="1296"/>
      <c r="CTL187" s="1296"/>
      <c r="CTM187" s="1296"/>
      <c r="CTN187" s="1296"/>
      <c r="CTO187" s="1296"/>
      <c r="CTP187" s="1296"/>
      <c r="CTQ187" s="1296"/>
      <c r="CTR187" s="1296"/>
      <c r="CTS187" s="1296"/>
      <c r="CTT187" s="1296"/>
      <c r="CTU187" s="1296"/>
      <c r="CTV187" s="1296"/>
      <c r="CTW187" s="1296"/>
      <c r="CTX187" s="1296"/>
      <c r="CTY187" s="1296"/>
      <c r="CTZ187" s="1296"/>
      <c r="CUA187" s="1296"/>
      <c r="CUB187" s="1296"/>
      <c r="CUC187" s="1296"/>
      <c r="CUD187" s="1296"/>
      <c r="CUE187" s="1296"/>
      <c r="CUF187" s="1296"/>
      <c r="CUG187" s="1296"/>
      <c r="CUH187" s="1296"/>
      <c r="CUI187" s="1296"/>
      <c r="CUJ187" s="1296"/>
      <c r="CUK187" s="1296"/>
      <c r="CUL187" s="1296"/>
      <c r="CUM187" s="1296"/>
      <c r="CUN187" s="1296"/>
      <c r="CUO187" s="1296"/>
      <c r="CUP187" s="1296"/>
      <c r="CUQ187" s="1296"/>
      <c r="CUR187" s="1296"/>
      <c r="CUS187" s="1296"/>
      <c r="CUT187" s="1296"/>
      <c r="CUU187" s="1296"/>
      <c r="CUV187" s="1296"/>
      <c r="CUW187" s="1296"/>
      <c r="CUX187" s="1296"/>
      <c r="CUY187" s="1296"/>
      <c r="CUZ187" s="1296"/>
      <c r="CVA187" s="1296"/>
      <c r="CVB187" s="1296"/>
      <c r="CVC187" s="1296"/>
      <c r="CVD187" s="1296"/>
      <c r="CVE187" s="1296"/>
      <c r="CVF187" s="1296"/>
      <c r="CVG187" s="1296"/>
      <c r="CVH187" s="1296"/>
      <c r="CVI187" s="1296"/>
      <c r="CVJ187" s="1296"/>
      <c r="CVK187" s="1296"/>
      <c r="CVL187" s="1296"/>
      <c r="CVM187" s="1296"/>
      <c r="CVN187" s="1296"/>
      <c r="CVO187" s="1296"/>
      <c r="CVP187" s="1296"/>
      <c r="CVQ187" s="1296"/>
      <c r="CVR187" s="1296"/>
      <c r="CVS187" s="1296"/>
      <c r="CVT187" s="1296"/>
      <c r="CVU187" s="1296"/>
      <c r="CVV187" s="1296"/>
      <c r="CVW187" s="1296"/>
      <c r="CVX187" s="1296"/>
      <c r="CVY187" s="1296"/>
      <c r="CVZ187" s="1296"/>
      <c r="CWA187" s="1296"/>
      <c r="CWB187" s="1296"/>
      <c r="CWC187" s="1296"/>
      <c r="CWD187" s="1296"/>
      <c r="CWE187" s="1296"/>
      <c r="CWF187" s="1296"/>
      <c r="CWG187" s="1296"/>
      <c r="CWH187" s="1296"/>
      <c r="CWI187" s="1296"/>
      <c r="CWJ187" s="1296"/>
      <c r="CWK187" s="1296"/>
      <c r="CWL187" s="1296"/>
      <c r="CWM187" s="1296"/>
      <c r="CWN187" s="1296"/>
      <c r="CWO187" s="1296"/>
      <c r="CWP187" s="1296"/>
      <c r="CWQ187" s="1296"/>
      <c r="CWR187" s="1296"/>
      <c r="CWS187" s="1296"/>
      <c r="CWT187" s="1296"/>
      <c r="CWU187" s="1296"/>
      <c r="CWV187" s="1296"/>
      <c r="CWW187" s="1296"/>
      <c r="CWX187" s="1296"/>
      <c r="CWY187" s="1296"/>
      <c r="CWZ187" s="1296"/>
      <c r="CXA187" s="1296"/>
      <c r="CXB187" s="1296"/>
      <c r="CXC187" s="1296"/>
      <c r="CXD187" s="1296"/>
      <c r="CXE187" s="1296"/>
      <c r="CXF187" s="1296"/>
      <c r="CXG187" s="1296"/>
      <c r="CXH187" s="1296"/>
      <c r="CXI187" s="1296"/>
      <c r="CXJ187" s="1296"/>
      <c r="CXK187" s="1296"/>
      <c r="CXL187" s="1296"/>
      <c r="CXM187" s="1296"/>
      <c r="CXN187" s="1296"/>
      <c r="CXO187" s="1296"/>
      <c r="CXP187" s="1296"/>
      <c r="CXQ187" s="1296"/>
      <c r="CXR187" s="1296"/>
      <c r="CXS187" s="1296"/>
      <c r="CXT187" s="1296"/>
      <c r="CXU187" s="1296"/>
      <c r="CXV187" s="1296"/>
      <c r="CXW187" s="1296"/>
      <c r="CXX187" s="1296"/>
      <c r="CXY187" s="1296"/>
      <c r="CXZ187" s="1296"/>
      <c r="CYA187" s="1296"/>
      <c r="CYB187" s="1296"/>
      <c r="CYC187" s="1296"/>
      <c r="CYD187" s="1296"/>
      <c r="CYE187" s="1296"/>
      <c r="CYF187" s="1296"/>
      <c r="CYG187" s="1296"/>
      <c r="CYH187" s="1296"/>
      <c r="CYI187" s="1296"/>
      <c r="CYJ187" s="1296"/>
      <c r="CYK187" s="1296"/>
      <c r="CYL187" s="1296"/>
      <c r="CYM187" s="1296"/>
      <c r="CYN187" s="1296"/>
      <c r="CYO187" s="1296"/>
      <c r="CYP187" s="1296"/>
      <c r="CYQ187" s="1296"/>
      <c r="CYR187" s="1296"/>
      <c r="CYS187" s="1296"/>
      <c r="CYT187" s="1296"/>
      <c r="CYU187" s="1296"/>
      <c r="CYV187" s="1296"/>
      <c r="CYW187" s="1296"/>
      <c r="CYX187" s="1296"/>
      <c r="CYY187" s="1296"/>
      <c r="CYZ187" s="1296"/>
      <c r="CZA187" s="1296"/>
      <c r="CZB187" s="1296"/>
      <c r="CZC187" s="1296"/>
      <c r="CZD187" s="1296"/>
      <c r="CZE187" s="1296"/>
      <c r="CZF187" s="1296"/>
      <c r="CZG187" s="1296"/>
      <c r="CZH187" s="1296"/>
      <c r="CZI187" s="1296"/>
      <c r="CZJ187" s="1296"/>
      <c r="CZK187" s="1296"/>
      <c r="CZL187" s="1296"/>
      <c r="CZM187" s="1296"/>
      <c r="CZN187" s="1296"/>
      <c r="CZO187" s="1296"/>
      <c r="CZP187" s="1296"/>
      <c r="CZQ187" s="1296"/>
      <c r="CZR187" s="1296"/>
      <c r="CZS187" s="1296"/>
      <c r="CZT187" s="1296"/>
      <c r="CZU187" s="1296"/>
      <c r="CZV187" s="1296"/>
      <c r="CZW187" s="1296"/>
      <c r="CZX187" s="1296"/>
      <c r="CZY187" s="1296"/>
      <c r="CZZ187" s="1296"/>
      <c r="DAA187" s="1296"/>
      <c r="DAB187" s="1296"/>
      <c r="DAC187" s="1296"/>
      <c r="DAD187" s="1296"/>
      <c r="DAE187" s="1296"/>
      <c r="DAF187" s="1296"/>
      <c r="DAG187" s="1296"/>
      <c r="DAH187" s="1296"/>
      <c r="DAI187" s="1296"/>
      <c r="DAJ187" s="1296"/>
      <c r="DAK187" s="1296"/>
      <c r="DAL187" s="1296"/>
      <c r="DAM187" s="1296"/>
      <c r="DAN187" s="1296"/>
      <c r="DAO187" s="1296"/>
      <c r="DAP187" s="1296"/>
      <c r="DAQ187" s="1296"/>
      <c r="DAR187" s="1296"/>
      <c r="DAS187" s="1296"/>
      <c r="DAT187" s="1296"/>
      <c r="DAU187" s="1296"/>
      <c r="DAV187" s="1296"/>
      <c r="DAW187" s="1296"/>
      <c r="DAX187" s="1296"/>
      <c r="DAY187" s="1296"/>
      <c r="DAZ187" s="1296"/>
      <c r="DBA187" s="1296"/>
      <c r="DBB187" s="1296"/>
      <c r="DBC187" s="1296"/>
      <c r="DBD187" s="1296"/>
      <c r="DBE187" s="1296"/>
      <c r="DBF187" s="1296"/>
      <c r="DBG187" s="1296"/>
      <c r="DBH187" s="1296"/>
      <c r="DBI187" s="1296"/>
      <c r="DBJ187" s="1296"/>
      <c r="DBK187" s="1296"/>
      <c r="DBL187" s="1296"/>
      <c r="DBM187" s="1296"/>
      <c r="DBN187" s="1296"/>
      <c r="DBO187" s="1296"/>
      <c r="DBP187" s="1296"/>
      <c r="DBQ187" s="1296"/>
      <c r="DBR187" s="1296"/>
      <c r="DBS187" s="1296"/>
      <c r="DBT187" s="1296"/>
      <c r="DBU187" s="1296"/>
      <c r="DBV187" s="1296"/>
      <c r="DBW187" s="1296"/>
      <c r="DBX187" s="1296"/>
      <c r="DBY187" s="1296"/>
      <c r="DBZ187" s="1296"/>
      <c r="DCA187" s="1296"/>
      <c r="DCB187" s="1296"/>
      <c r="DCC187" s="1296"/>
      <c r="DCD187" s="1296"/>
      <c r="DCE187" s="1296"/>
      <c r="DCF187" s="1296"/>
      <c r="DCG187" s="1296"/>
      <c r="DCH187" s="1296"/>
      <c r="DCI187" s="1296"/>
      <c r="DCJ187" s="1296"/>
      <c r="DCK187" s="1296"/>
      <c r="DCL187" s="1296"/>
      <c r="DCM187" s="1296"/>
      <c r="DCN187" s="1296"/>
      <c r="DCO187" s="1296"/>
      <c r="DCP187" s="1296"/>
      <c r="DCQ187" s="1296"/>
      <c r="DCR187" s="1296"/>
      <c r="DCS187" s="1296"/>
      <c r="DCT187" s="1296"/>
      <c r="DCU187" s="1296"/>
      <c r="DCV187" s="1296"/>
      <c r="DCW187" s="1296"/>
      <c r="DCX187" s="1296"/>
      <c r="DCY187" s="1296"/>
      <c r="DCZ187" s="1296"/>
      <c r="DDA187" s="1296"/>
      <c r="DDB187" s="1296"/>
      <c r="DDC187" s="1296"/>
      <c r="DDD187" s="1296"/>
      <c r="DDE187" s="1296"/>
      <c r="DDF187" s="1296"/>
      <c r="DDG187" s="1296"/>
      <c r="DDH187" s="1296"/>
      <c r="DDI187" s="1296"/>
      <c r="DDJ187" s="1296"/>
      <c r="DDK187" s="1296"/>
      <c r="DDL187" s="1296"/>
      <c r="DDM187" s="1296"/>
      <c r="DDN187" s="1296"/>
      <c r="DDO187" s="1296"/>
      <c r="DDP187" s="1296"/>
      <c r="DDQ187" s="1296"/>
      <c r="DDR187" s="1296"/>
      <c r="DDS187" s="1296"/>
      <c r="DDT187" s="1296"/>
      <c r="DDU187" s="1296"/>
      <c r="DDV187" s="1296"/>
      <c r="DDW187" s="1296"/>
      <c r="DDX187" s="1296"/>
      <c r="DDY187" s="1296"/>
      <c r="DDZ187" s="1296"/>
      <c r="DEA187" s="1296"/>
      <c r="DEB187" s="1296"/>
      <c r="DEC187" s="1296"/>
      <c r="DED187" s="1296"/>
      <c r="DEE187" s="1296"/>
      <c r="DEF187" s="1296"/>
      <c r="DEG187" s="1296"/>
      <c r="DEH187" s="1296"/>
      <c r="DEI187" s="1296"/>
      <c r="DEJ187" s="1296"/>
      <c r="DEK187" s="1296"/>
      <c r="DEL187" s="1296"/>
      <c r="DEM187" s="1296"/>
      <c r="DEN187" s="1296"/>
      <c r="DEO187" s="1296"/>
      <c r="DEP187" s="1296"/>
      <c r="DEQ187" s="1296"/>
      <c r="DER187" s="1296"/>
      <c r="DES187" s="1296"/>
      <c r="DET187" s="1296"/>
      <c r="DEU187" s="1296"/>
      <c r="DEV187" s="1296"/>
      <c r="DEW187" s="1296"/>
      <c r="DEX187" s="1296"/>
      <c r="DEY187" s="1296"/>
      <c r="DEZ187" s="1296"/>
      <c r="DFA187" s="1296"/>
      <c r="DFB187" s="1296"/>
      <c r="DFC187" s="1296"/>
      <c r="DFD187" s="1296"/>
      <c r="DFE187" s="1296"/>
      <c r="DFF187" s="1296"/>
      <c r="DFG187" s="1296"/>
      <c r="DFH187" s="1296"/>
      <c r="DFI187" s="1296"/>
      <c r="DFJ187" s="1296"/>
      <c r="DFK187" s="1296"/>
      <c r="DFL187" s="1296"/>
      <c r="DFM187" s="1296"/>
      <c r="DFN187" s="1296"/>
      <c r="DFO187" s="1296"/>
      <c r="DFP187" s="1296"/>
      <c r="DFQ187" s="1296"/>
      <c r="DFR187" s="1296"/>
      <c r="DFS187" s="1296"/>
      <c r="DFT187" s="1296"/>
      <c r="DFU187" s="1296"/>
      <c r="DFV187" s="1296"/>
      <c r="DFW187" s="1296"/>
      <c r="DFX187" s="1296"/>
      <c r="DFY187" s="1296"/>
      <c r="DFZ187" s="1296"/>
      <c r="DGA187" s="1296"/>
      <c r="DGB187" s="1296"/>
      <c r="DGC187" s="1296"/>
      <c r="DGD187" s="1296"/>
      <c r="DGE187" s="1296"/>
      <c r="DGF187" s="1296"/>
      <c r="DGG187" s="1296"/>
      <c r="DGH187" s="1296"/>
      <c r="DGI187" s="1296"/>
      <c r="DGJ187" s="1296"/>
      <c r="DGK187" s="1296"/>
      <c r="DGL187" s="1296"/>
      <c r="DGM187" s="1296"/>
      <c r="DGN187" s="1296"/>
      <c r="DGO187" s="1296"/>
      <c r="DGP187" s="1296"/>
      <c r="DGQ187" s="1296"/>
      <c r="DGR187" s="1296"/>
      <c r="DGS187" s="1296"/>
      <c r="DGT187" s="1296"/>
      <c r="DGU187" s="1296"/>
      <c r="DGV187" s="1296"/>
      <c r="DGW187" s="1296"/>
      <c r="DGX187" s="1296"/>
      <c r="DGY187" s="1296"/>
      <c r="DGZ187" s="1296"/>
      <c r="DHA187" s="1296"/>
      <c r="DHB187" s="1296"/>
      <c r="DHC187" s="1296"/>
      <c r="DHD187" s="1296"/>
      <c r="DHE187" s="1296"/>
      <c r="DHF187" s="1296"/>
      <c r="DHG187" s="1296"/>
      <c r="DHH187" s="1296"/>
      <c r="DHI187" s="1296"/>
      <c r="DHJ187" s="1296"/>
      <c r="DHK187" s="1296"/>
      <c r="DHL187" s="1296"/>
      <c r="DHM187" s="1296"/>
      <c r="DHN187" s="1296"/>
      <c r="DHO187" s="1296"/>
      <c r="DHP187" s="1296"/>
      <c r="DHQ187" s="1296"/>
      <c r="DHR187" s="1296"/>
      <c r="DHS187" s="1296"/>
      <c r="DHT187" s="1296"/>
      <c r="DHU187" s="1296"/>
      <c r="DHV187" s="1296"/>
      <c r="DHW187" s="1296"/>
      <c r="DHX187" s="1296"/>
      <c r="DHY187" s="1296"/>
      <c r="DHZ187" s="1296"/>
      <c r="DIA187" s="1296"/>
      <c r="DIB187" s="1296"/>
      <c r="DIC187" s="1296"/>
      <c r="DID187" s="1296"/>
      <c r="DIE187" s="1296"/>
      <c r="DIF187" s="1296"/>
      <c r="DIG187" s="1296"/>
      <c r="DIH187" s="1296"/>
      <c r="DII187" s="1296"/>
      <c r="DIJ187" s="1296"/>
      <c r="DIK187" s="1296"/>
      <c r="DIL187" s="1296"/>
      <c r="DIM187" s="1296"/>
      <c r="DIN187" s="1296"/>
      <c r="DIO187" s="1296"/>
      <c r="DIP187" s="1296"/>
      <c r="DIQ187" s="1296"/>
      <c r="DIR187" s="1296"/>
      <c r="DIS187" s="1296"/>
      <c r="DIT187" s="1296"/>
      <c r="DIU187" s="1296"/>
      <c r="DIV187" s="1296"/>
      <c r="DIW187" s="1296"/>
      <c r="DIX187" s="1296"/>
      <c r="DIY187" s="1296"/>
      <c r="DIZ187" s="1296"/>
      <c r="DJA187" s="1296"/>
      <c r="DJB187" s="1296"/>
      <c r="DJC187" s="1296"/>
      <c r="DJD187" s="1296"/>
      <c r="DJE187" s="1296"/>
      <c r="DJF187" s="1296"/>
      <c r="DJG187" s="1296"/>
      <c r="DJH187" s="1296"/>
      <c r="DJI187" s="1296"/>
      <c r="DJJ187" s="1296"/>
      <c r="DJK187" s="1296"/>
      <c r="DJL187" s="1296"/>
      <c r="DJM187" s="1296"/>
      <c r="DJN187" s="1296"/>
      <c r="DJO187" s="1296"/>
      <c r="DJP187" s="1296"/>
      <c r="DJQ187" s="1296"/>
      <c r="DJR187" s="1296"/>
      <c r="DJS187" s="1296"/>
      <c r="DJT187" s="1296"/>
      <c r="DJU187" s="1296"/>
      <c r="DJV187" s="1296"/>
      <c r="DJW187" s="1296"/>
      <c r="DJX187" s="1296"/>
      <c r="DJY187" s="1296"/>
      <c r="DJZ187" s="1296"/>
      <c r="DKA187" s="1296"/>
      <c r="DKB187" s="1296"/>
      <c r="DKC187" s="1296"/>
      <c r="DKD187" s="1296"/>
      <c r="DKE187" s="1296"/>
      <c r="DKF187" s="1296"/>
      <c r="DKG187" s="1296"/>
      <c r="DKH187" s="1296"/>
      <c r="DKI187" s="1296"/>
      <c r="DKJ187" s="1296"/>
      <c r="DKK187" s="1296"/>
      <c r="DKL187" s="1296"/>
      <c r="DKM187" s="1296"/>
      <c r="DKN187" s="1296"/>
      <c r="DKO187" s="1296"/>
      <c r="DKP187" s="1296"/>
      <c r="DKQ187" s="1296"/>
      <c r="DKR187" s="1296"/>
      <c r="DKS187" s="1296"/>
      <c r="DKT187" s="1296"/>
      <c r="DKU187" s="1296"/>
      <c r="DKV187" s="1296"/>
      <c r="DKW187" s="1296"/>
      <c r="DKX187" s="1296"/>
      <c r="DKY187" s="1296"/>
      <c r="DKZ187" s="1296"/>
      <c r="DLA187" s="1296"/>
      <c r="DLB187" s="1296"/>
      <c r="DLC187" s="1296"/>
      <c r="DLD187" s="1296"/>
      <c r="DLE187" s="1296"/>
      <c r="DLF187" s="1296"/>
      <c r="DLG187" s="1296"/>
      <c r="DLH187" s="1296"/>
      <c r="DLI187" s="1296"/>
      <c r="DLJ187" s="1296"/>
      <c r="DLK187" s="1296"/>
      <c r="DLL187" s="1296"/>
      <c r="DLM187" s="1296"/>
      <c r="DLN187" s="1296"/>
      <c r="DLO187" s="1296"/>
      <c r="DLP187" s="1296"/>
      <c r="DLQ187" s="1296"/>
      <c r="DLR187" s="1296"/>
      <c r="DLS187" s="1296"/>
      <c r="DLT187" s="1296"/>
      <c r="DLU187" s="1296"/>
      <c r="DLV187" s="1296"/>
      <c r="DLW187" s="1296"/>
      <c r="DLX187" s="1296"/>
      <c r="DLY187" s="1296"/>
      <c r="DLZ187" s="1296"/>
      <c r="DMA187" s="1296"/>
      <c r="DMB187" s="1296"/>
      <c r="DMC187" s="1296"/>
      <c r="DMD187" s="1296"/>
      <c r="DME187" s="1296"/>
      <c r="DMF187" s="1296"/>
      <c r="DMG187" s="1296"/>
      <c r="DMH187" s="1296"/>
      <c r="DMI187" s="1296"/>
      <c r="DMJ187" s="1296"/>
      <c r="DMK187" s="1296"/>
      <c r="DML187" s="1296"/>
      <c r="DMM187" s="1296"/>
      <c r="DMN187" s="1296"/>
      <c r="DMO187" s="1296"/>
      <c r="DMP187" s="1296"/>
      <c r="DMQ187" s="1296"/>
      <c r="DMR187" s="1296"/>
      <c r="DMS187" s="1296"/>
      <c r="DMT187" s="1296"/>
      <c r="DMU187" s="1296"/>
      <c r="DMV187" s="1296"/>
      <c r="DMW187" s="1296"/>
      <c r="DMX187" s="1296"/>
      <c r="DMY187" s="1296"/>
      <c r="DMZ187" s="1296"/>
      <c r="DNA187" s="1296"/>
      <c r="DNB187" s="1296"/>
      <c r="DNC187" s="1296"/>
      <c r="DND187" s="1296"/>
      <c r="DNE187" s="1296"/>
      <c r="DNF187" s="1296"/>
      <c r="DNG187" s="1296"/>
      <c r="DNH187" s="1296"/>
      <c r="DNI187" s="1296"/>
      <c r="DNJ187" s="1296"/>
      <c r="DNK187" s="1296"/>
      <c r="DNL187" s="1296"/>
      <c r="DNM187" s="1296"/>
      <c r="DNN187" s="1296"/>
      <c r="DNO187" s="1296"/>
      <c r="DNP187" s="1296"/>
      <c r="DNQ187" s="1296"/>
      <c r="DNR187" s="1296"/>
      <c r="DNS187" s="1296"/>
      <c r="DNT187" s="1296"/>
      <c r="DNU187" s="1296"/>
      <c r="DNV187" s="1296"/>
      <c r="DNW187" s="1296"/>
      <c r="DNX187" s="1296"/>
      <c r="DNY187" s="1296"/>
      <c r="DNZ187" s="1296"/>
      <c r="DOA187" s="1296"/>
      <c r="DOB187" s="1296"/>
      <c r="DOC187" s="1296"/>
      <c r="DOD187" s="1296"/>
      <c r="DOE187" s="1296"/>
      <c r="DOF187" s="1296"/>
      <c r="DOG187" s="1296"/>
      <c r="DOH187" s="1296"/>
      <c r="DOI187" s="1296"/>
      <c r="DOJ187" s="1296"/>
      <c r="DOK187" s="1296"/>
      <c r="DOL187" s="1296"/>
      <c r="DOM187" s="1296"/>
      <c r="DON187" s="1296"/>
      <c r="DOO187" s="1296"/>
      <c r="DOP187" s="1296"/>
      <c r="DOQ187" s="1296"/>
      <c r="DOR187" s="1296"/>
      <c r="DOS187" s="1296"/>
      <c r="DOT187" s="1296"/>
      <c r="DOU187" s="1296"/>
      <c r="DOV187" s="1296"/>
      <c r="DOW187" s="1296"/>
      <c r="DOX187" s="1296"/>
      <c r="DOY187" s="1296"/>
      <c r="DOZ187" s="1296"/>
      <c r="DPA187" s="1296"/>
      <c r="DPB187" s="1296"/>
      <c r="DPC187" s="1296"/>
      <c r="DPD187" s="1296"/>
      <c r="DPE187" s="1296"/>
      <c r="DPF187" s="1296"/>
      <c r="DPG187" s="1296"/>
      <c r="DPH187" s="1296"/>
      <c r="DPI187" s="1296"/>
      <c r="DPJ187" s="1296"/>
      <c r="DPK187" s="1296"/>
      <c r="DPL187" s="1296"/>
      <c r="DPM187" s="1296"/>
      <c r="DPN187" s="1296"/>
      <c r="DPO187" s="1296"/>
      <c r="DPP187" s="1296"/>
      <c r="DPQ187" s="1296"/>
      <c r="DPR187" s="1296"/>
      <c r="DPS187" s="1296"/>
      <c r="DPT187" s="1296"/>
      <c r="DPU187" s="1296"/>
      <c r="DPV187" s="1296"/>
      <c r="DPW187" s="1296"/>
      <c r="DPX187" s="1296"/>
      <c r="DPY187" s="1296"/>
      <c r="DPZ187" s="1296"/>
      <c r="DQA187" s="1296"/>
      <c r="DQB187" s="1296"/>
      <c r="DQC187" s="1296"/>
      <c r="DQD187" s="1296"/>
      <c r="DQE187" s="1296"/>
      <c r="DQF187" s="1296"/>
      <c r="DQG187" s="1296"/>
      <c r="DQH187" s="1296"/>
      <c r="DQI187" s="1296"/>
      <c r="DQJ187" s="1296"/>
      <c r="DQK187" s="1296"/>
      <c r="DQL187" s="1296"/>
      <c r="DQM187" s="1296"/>
      <c r="DQN187" s="1296"/>
      <c r="DQO187" s="1296"/>
      <c r="DQP187" s="1296"/>
      <c r="DQQ187" s="1296"/>
      <c r="DQR187" s="1296"/>
      <c r="DQS187" s="1296"/>
      <c r="DQT187" s="1296"/>
      <c r="DQU187" s="1296"/>
      <c r="DQV187" s="1296"/>
      <c r="DQW187" s="1296"/>
      <c r="DQX187" s="1296"/>
      <c r="DQY187" s="1296"/>
      <c r="DQZ187" s="1296"/>
      <c r="DRA187" s="1296"/>
      <c r="DRB187" s="1296"/>
      <c r="DRC187" s="1296"/>
      <c r="DRD187" s="1296"/>
      <c r="DRE187" s="1296"/>
      <c r="DRF187" s="1296"/>
      <c r="DRG187" s="1296"/>
      <c r="DRH187" s="1296"/>
      <c r="DRI187" s="1296"/>
      <c r="DRJ187" s="1296"/>
      <c r="DRK187" s="1296"/>
      <c r="DRL187" s="1296"/>
      <c r="DRM187" s="1296"/>
      <c r="DRN187" s="1296"/>
      <c r="DRO187" s="1296"/>
      <c r="DRP187" s="1296"/>
      <c r="DRQ187" s="1296"/>
      <c r="DRR187" s="1296"/>
      <c r="DRS187" s="1296"/>
      <c r="DRT187" s="1296"/>
      <c r="DRU187" s="1296"/>
      <c r="DRV187" s="1296"/>
      <c r="DRW187" s="1296"/>
      <c r="DRX187" s="1296"/>
      <c r="DRY187" s="1296"/>
      <c r="DRZ187" s="1296"/>
      <c r="DSA187" s="1296"/>
      <c r="DSB187" s="1296"/>
      <c r="DSC187" s="1296"/>
      <c r="DSD187" s="1296"/>
      <c r="DSE187" s="1296"/>
      <c r="DSF187" s="1296"/>
      <c r="DSG187" s="1296"/>
      <c r="DSH187" s="1296"/>
      <c r="DSI187" s="1296"/>
      <c r="DSJ187" s="1296"/>
      <c r="DSK187" s="1296"/>
      <c r="DSL187" s="1296"/>
      <c r="DSM187" s="1296"/>
      <c r="DSN187" s="1296"/>
      <c r="DSO187" s="1296"/>
      <c r="DSP187" s="1296"/>
      <c r="DSQ187" s="1296"/>
      <c r="DSR187" s="1296"/>
      <c r="DSS187" s="1296"/>
      <c r="DST187" s="1296"/>
      <c r="DSU187" s="1296"/>
      <c r="DSV187" s="1296"/>
      <c r="DSW187" s="1296"/>
      <c r="DSX187" s="1296"/>
      <c r="DSY187" s="1296"/>
      <c r="DSZ187" s="1296"/>
      <c r="DTA187" s="1296"/>
      <c r="DTB187" s="1296"/>
      <c r="DTC187" s="1296"/>
      <c r="DTD187" s="1296"/>
      <c r="DTE187" s="1296"/>
      <c r="DTF187" s="1296"/>
      <c r="DTG187" s="1296"/>
      <c r="DTH187" s="1296"/>
      <c r="DTI187" s="1296"/>
      <c r="DTJ187" s="1296"/>
      <c r="DTK187" s="1296"/>
      <c r="DTL187" s="1296"/>
      <c r="DTM187" s="1296"/>
      <c r="DTN187" s="1296"/>
      <c r="DTO187" s="1296"/>
      <c r="DTP187" s="1296"/>
      <c r="DTQ187" s="1296"/>
      <c r="DTR187" s="1296"/>
      <c r="DTS187" s="1296"/>
      <c r="DTT187" s="1296"/>
      <c r="DTU187" s="1296"/>
      <c r="DTV187" s="1296"/>
      <c r="DTW187" s="1296"/>
      <c r="DTX187" s="1296"/>
      <c r="DTY187" s="1296"/>
      <c r="DTZ187" s="1296"/>
      <c r="DUA187" s="1296"/>
      <c r="DUB187" s="1296"/>
      <c r="DUC187" s="1296"/>
      <c r="DUD187" s="1296"/>
      <c r="DUE187" s="1296"/>
      <c r="DUF187" s="1296"/>
      <c r="DUG187" s="1296"/>
      <c r="DUH187" s="1296"/>
      <c r="DUI187" s="1296"/>
      <c r="DUJ187" s="1296"/>
      <c r="DUK187" s="1296"/>
      <c r="DUL187" s="1296"/>
      <c r="DUM187" s="1296"/>
      <c r="DUN187" s="1296"/>
      <c r="DUO187" s="1296"/>
      <c r="DUP187" s="1296"/>
      <c r="DUQ187" s="1296"/>
      <c r="DUR187" s="1296"/>
      <c r="DUS187" s="1296"/>
      <c r="DUT187" s="1296"/>
      <c r="DUU187" s="1296"/>
      <c r="DUV187" s="1296"/>
      <c r="DUW187" s="1296"/>
      <c r="DUX187" s="1296"/>
      <c r="DUY187" s="1296"/>
      <c r="DUZ187" s="1296"/>
      <c r="DVA187" s="1296"/>
      <c r="DVB187" s="1296"/>
      <c r="DVC187" s="1296"/>
      <c r="DVD187" s="1296"/>
      <c r="DVE187" s="1296"/>
      <c r="DVF187" s="1296"/>
      <c r="DVG187" s="1296"/>
      <c r="DVH187" s="1296"/>
      <c r="DVI187" s="1296"/>
      <c r="DVJ187" s="1296"/>
      <c r="DVK187" s="1296"/>
      <c r="DVL187" s="1296"/>
      <c r="DVM187" s="1296"/>
      <c r="DVN187" s="1296"/>
      <c r="DVO187" s="1296"/>
      <c r="DVP187" s="1296"/>
      <c r="DVQ187" s="1296"/>
      <c r="DVR187" s="1296"/>
      <c r="DVS187" s="1296"/>
      <c r="DVT187" s="1296"/>
      <c r="DVU187" s="1296"/>
      <c r="DVV187" s="1296"/>
      <c r="DVW187" s="1296"/>
      <c r="DVX187" s="1296"/>
      <c r="DVY187" s="1296"/>
      <c r="DVZ187" s="1296"/>
      <c r="DWA187" s="1296"/>
      <c r="DWB187" s="1296"/>
      <c r="DWC187" s="1296"/>
      <c r="DWD187" s="1296"/>
      <c r="DWE187" s="1296"/>
      <c r="DWF187" s="1296"/>
      <c r="DWG187" s="1296"/>
      <c r="DWH187" s="1296"/>
      <c r="DWI187" s="1296"/>
      <c r="DWJ187" s="1296"/>
      <c r="DWK187" s="1296"/>
      <c r="DWL187" s="1296"/>
      <c r="DWM187" s="1296"/>
      <c r="DWN187" s="1296"/>
      <c r="DWO187" s="1296"/>
      <c r="DWP187" s="1296"/>
      <c r="DWQ187" s="1296"/>
      <c r="DWR187" s="1296"/>
      <c r="DWS187" s="1296"/>
      <c r="DWT187" s="1296"/>
      <c r="DWU187" s="1296"/>
      <c r="DWV187" s="1296"/>
      <c r="DWW187" s="1296"/>
      <c r="DWX187" s="1296"/>
      <c r="DWY187" s="1296"/>
      <c r="DWZ187" s="1296"/>
      <c r="DXA187" s="1296"/>
      <c r="DXB187" s="1296"/>
      <c r="DXC187" s="1296"/>
      <c r="DXD187" s="1296"/>
      <c r="DXE187" s="1296"/>
      <c r="DXF187" s="1296"/>
      <c r="DXG187" s="1296"/>
      <c r="DXH187" s="1296"/>
      <c r="DXI187" s="1296"/>
      <c r="DXJ187" s="1296"/>
      <c r="DXK187" s="1296"/>
      <c r="DXL187" s="1296"/>
      <c r="DXM187" s="1296"/>
      <c r="DXN187" s="1296"/>
      <c r="DXO187" s="1296"/>
      <c r="DXP187" s="1296"/>
      <c r="DXQ187" s="1296"/>
      <c r="DXR187" s="1296"/>
      <c r="DXS187" s="1296"/>
      <c r="DXT187" s="1296"/>
      <c r="DXU187" s="1296"/>
      <c r="DXV187" s="1296"/>
      <c r="DXW187" s="1296"/>
      <c r="DXX187" s="1296"/>
      <c r="DXY187" s="1296"/>
      <c r="DXZ187" s="1296"/>
      <c r="DYA187" s="1296"/>
      <c r="DYB187" s="1296"/>
      <c r="DYC187" s="1296"/>
      <c r="DYD187" s="1296"/>
      <c r="DYE187" s="1296"/>
      <c r="DYF187" s="1296"/>
      <c r="DYG187" s="1296"/>
      <c r="DYH187" s="1296"/>
      <c r="DYI187" s="1296"/>
      <c r="DYJ187" s="1296"/>
      <c r="DYK187" s="1296"/>
      <c r="DYL187" s="1296"/>
      <c r="DYM187" s="1296"/>
      <c r="DYN187" s="1296"/>
      <c r="DYO187" s="1296"/>
      <c r="DYP187" s="1296"/>
      <c r="DYQ187" s="1296"/>
      <c r="DYR187" s="1296"/>
      <c r="DYS187" s="1296"/>
      <c r="DYT187" s="1296"/>
      <c r="DYU187" s="1296"/>
      <c r="DYV187" s="1296"/>
      <c r="DYW187" s="1296"/>
      <c r="DYX187" s="1296"/>
      <c r="DYY187" s="1296"/>
      <c r="DYZ187" s="1296"/>
      <c r="DZA187" s="1296"/>
      <c r="DZB187" s="1296"/>
      <c r="DZC187" s="1296"/>
      <c r="DZD187" s="1296"/>
      <c r="DZE187" s="1296"/>
      <c r="DZF187" s="1296"/>
      <c r="DZG187" s="1296"/>
      <c r="DZH187" s="1296"/>
      <c r="DZI187" s="1296"/>
      <c r="DZJ187" s="1296"/>
      <c r="DZK187" s="1296"/>
      <c r="DZL187" s="1296"/>
      <c r="DZM187" s="1296"/>
      <c r="DZN187" s="1296"/>
      <c r="DZO187" s="1296"/>
      <c r="DZP187" s="1296"/>
      <c r="DZQ187" s="1296"/>
      <c r="DZR187" s="1296"/>
      <c r="DZS187" s="1296"/>
      <c r="DZT187" s="1296"/>
      <c r="DZU187" s="1296"/>
      <c r="DZV187" s="1296"/>
      <c r="DZW187" s="1296"/>
      <c r="DZX187" s="1296"/>
      <c r="DZY187" s="1296"/>
      <c r="DZZ187" s="1296"/>
      <c r="EAA187" s="1296"/>
      <c r="EAB187" s="1296"/>
      <c r="EAC187" s="1296"/>
      <c r="EAD187" s="1296"/>
      <c r="EAE187" s="1296"/>
      <c r="EAF187" s="1296"/>
      <c r="EAG187" s="1296"/>
      <c r="EAH187" s="1296"/>
      <c r="EAI187" s="1296"/>
      <c r="EAJ187" s="1296"/>
      <c r="EAK187" s="1296"/>
      <c r="EAL187" s="1296"/>
      <c r="EAM187" s="1296"/>
      <c r="EAN187" s="1296"/>
      <c r="EAO187" s="1296"/>
      <c r="EAP187" s="1296"/>
      <c r="EAQ187" s="1296"/>
      <c r="EAR187" s="1296"/>
      <c r="EAS187" s="1296"/>
      <c r="EAT187" s="1296"/>
      <c r="EAU187" s="1296"/>
      <c r="EAV187" s="1296"/>
      <c r="EAW187" s="1296"/>
      <c r="EAX187" s="1296"/>
      <c r="EAY187" s="1296"/>
      <c r="EAZ187" s="1296"/>
      <c r="EBA187" s="1296"/>
      <c r="EBB187" s="1296"/>
      <c r="EBC187" s="1296"/>
      <c r="EBD187" s="1296"/>
      <c r="EBE187" s="1296"/>
      <c r="EBF187" s="1296"/>
      <c r="EBG187" s="1296"/>
      <c r="EBH187" s="1296"/>
      <c r="EBI187" s="1296"/>
      <c r="EBJ187" s="1296"/>
      <c r="EBK187" s="1296"/>
      <c r="EBL187" s="1296"/>
      <c r="EBM187" s="1296"/>
      <c r="EBN187" s="1296"/>
      <c r="EBO187" s="1296"/>
      <c r="EBP187" s="1296"/>
      <c r="EBQ187" s="1296"/>
      <c r="EBR187" s="1296"/>
      <c r="EBS187" s="1296"/>
      <c r="EBT187" s="1296"/>
      <c r="EBU187" s="1296"/>
      <c r="EBV187" s="1296"/>
      <c r="EBW187" s="1296"/>
      <c r="EBX187" s="1296"/>
      <c r="EBY187" s="1296"/>
      <c r="EBZ187" s="1296"/>
      <c r="ECA187" s="1296"/>
      <c r="ECB187" s="1296"/>
      <c r="ECC187" s="1296"/>
      <c r="ECD187" s="1296"/>
      <c r="ECE187" s="1296"/>
      <c r="ECF187" s="1296"/>
      <c r="ECG187" s="1296"/>
      <c r="ECH187" s="1296"/>
      <c r="ECI187" s="1296"/>
      <c r="ECJ187" s="1296"/>
      <c r="ECK187" s="1296"/>
      <c r="ECL187" s="1296"/>
      <c r="ECM187" s="1296"/>
      <c r="ECN187" s="1296"/>
      <c r="ECO187" s="1296"/>
      <c r="ECP187" s="1296"/>
      <c r="ECQ187" s="1296"/>
      <c r="ECR187" s="1296"/>
      <c r="ECS187" s="1296"/>
      <c r="ECT187" s="1296"/>
      <c r="ECU187" s="1296"/>
      <c r="ECV187" s="1296"/>
      <c r="ECW187" s="1296"/>
      <c r="ECX187" s="1296"/>
      <c r="ECY187" s="1296"/>
      <c r="ECZ187" s="1296"/>
      <c r="EDA187" s="1296"/>
      <c r="EDB187" s="1296"/>
      <c r="EDC187" s="1296"/>
      <c r="EDD187" s="1296"/>
      <c r="EDE187" s="1296"/>
      <c r="EDF187" s="1296"/>
      <c r="EDG187" s="1296"/>
      <c r="EDH187" s="1296"/>
      <c r="EDI187" s="1296"/>
      <c r="EDJ187" s="1296"/>
      <c r="EDK187" s="1296"/>
      <c r="EDL187" s="1296"/>
      <c r="EDM187" s="1296"/>
      <c r="EDN187" s="1296"/>
      <c r="EDO187" s="1296"/>
      <c r="EDP187" s="1296"/>
      <c r="EDQ187" s="1296"/>
      <c r="EDR187" s="1296"/>
      <c r="EDS187" s="1296"/>
      <c r="EDT187" s="1296"/>
      <c r="EDU187" s="1296"/>
      <c r="EDV187" s="1296"/>
      <c r="EDW187" s="1296"/>
      <c r="EDX187" s="1296"/>
      <c r="EDY187" s="1296"/>
      <c r="EDZ187" s="1296"/>
      <c r="EEA187" s="1296"/>
      <c r="EEB187" s="1296"/>
      <c r="EEC187" s="1296"/>
      <c r="EED187" s="1296"/>
      <c r="EEE187" s="1296"/>
      <c r="EEF187" s="1296"/>
      <c r="EEG187" s="1296"/>
      <c r="EEH187" s="1296"/>
      <c r="EEI187" s="1296"/>
      <c r="EEJ187" s="1296"/>
      <c r="EEK187" s="1296"/>
      <c r="EEL187" s="1296"/>
      <c r="EEM187" s="1296"/>
      <c r="EEN187" s="1296"/>
      <c r="EEO187" s="1296"/>
      <c r="EEP187" s="1296"/>
      <c r="EEQ187" s="1296"/>
      <c r="EER187" s="1296"/>
      <c r="EES187" s="1296"/>
      <c r="EET187" s="1296"/>
      <c r="EEU187" s="1296"/>
      <c r="EEV187" s="1296"/>
      <c r="EEW187" s="1296"/>
      <c r="EEX187" s="1296"/>
      <c r="EEY187" s="1296"/>
      <c r="EEZ187" s="1296"/>
      <c r="EFA187" s="1296"/>
      <c r="EFB187" s="1296"/>
      <c r="EFC187" s="1296"/>
      <c r="EFD187" s="1296"/>
      <c r="EFE187" s="1296"/>
      <c r="EFF187" s="1296"/>
      <c r="EFG187" s="1296"/>
      <c r="EFH187" s="1296"/>
      <c r="EFI187" s="1296"/>
      <c r="EFJ187" s="1296"/>
      <c r="EFK187" s="1296"/>
      <c r="EFL187" s="1296"/>
      <c r="EFM187" s="1296"/>
      <c r="EFN187" s="1296"/>
      <c r="EFO187" s="1296"/>
      <c r="EFP187" s="1296"/>
      <c r="EFQ187" s="1296"/>
      <c r="EFR187" s="1296"/>
      <c r="EFS187" s="1296"/>
      <c r="EFT187" s="1296"/>
      <c r="EFU187" s="1296"/>
      <c r="EFV187" s="1296"/>
      <c r="EFW187" s="1296"/>
      <c r="EFX187" s="1296"/>
      <c r="EFY187" s="1296"/>
      <c r="EFZ187" s="1296"/>
      <c r="EGA187" s="1296"/>
      <c r="EGB187" s="1296"/>
      <c r="EGC187" s="1296"/>
      <c r="EGD187" s="1296"/>
      <c r="EGE187" s="1296"/>
      <c r="EGF187" s="1296"/>
      <c r="EGG187" s="1296"/>
      <c r="EGH187" s="1296"/>
      <c r="EGI187" s="1296"/>
      <c r="EGJ187" s="1296"/>
      <c r="EGK187" s="1296"/>
      <c r="EGL187" s="1296"/>
      <c r="EGM187" s="1296"/>
      <c r="EGN187" s="1296"/>
      <c r="EGO187" s="1296"/>
      <c r="EGP187" s="1296"/>
      <c r="EGQ187" s="1296"/>
      <c r="EGR187" s="1296"/>
      <c r="EGS187" s="1296"/>
      <c r="EGT187" s="1296"/>
      <c r="EGU187" s="1296"/>
      <c r="EGV187" s="1296"/>
      <c r="EGW187" s="1296"/>
      <c r="EGX187" s="1296"/>
      <c r="EGY187" s="1296"/>
      <c r="EGZ187" s="1296"/>
      <c r="EHA187" s="1296"/>
      <c r="EHB187" s="1296"/>
      <c r="EHC187" s="1296"/>
      <c r="EHD187" s="1296"/>
      <c r="EHE187" s="1296"/>
      <c r="EHF187" s="1296"/>
      <c r="EHG187" s="1296"/>
      <c r="EHH187" s="1296"/>
      <c r="EHI187" s="1296"/>
      <c r="EHJ187" s="1296"/>
      <c r="EHK187" s="1296"/>
      <c r="EHL187" s="1296"/>
      <c r="EHM187" s="1296"/>
      <c r="EHN187" s="1296"/>
      <c r="EHO187" s="1296"/>
      <c r="EHP187" s="1296"/>
      <c r="EHQ187" s="1296"/>
      <c r="EHR187" s="1296"/>
      <c r="EHS187" s="1296"/>
      <c r="EHT187" s="1296"/>
      <c r="EHU187" s="1296"/>
      <c r="EHV187" s="1296"/>
      <c r="EHW187" s="1296"/>
      <c r="EHX187" s="1296"/>
      <c r="EHY187" s="1296"/>
      <c r="EHZ187" s="1296"/>
      <c r="EIA187" s="1296"/>
      <c r="EIB187" s="1296"/>
      <c r="EIC187" s="1296"/>
      <c r="EID187" s="1296"/>
      <c r="EIE187" s="1296"/>
      <c r="EIF187" s="1296"/>
      <c r="EIG187" s="1296"/>
      <c r="EIH187" s="1296"/>
      <c r="EII187" s="1296"/>
      <c r="EIJ187" s="1296"/>
      <c r="EIK187" s="1296"/>
      <c r="EIL187" s="1296"/>
      <c r="EIM187" s="1296"/>
      <c r="EIN187" s="1296"/>
      <c r="EIO187" s="1296"/>
      <c r="EIP187" s="1296"/>
      <c r="EIQ187" s="1296"/>
      <c r="EIR187" s="1296"/>
      <c r="EIS187" s="1296"/>
      <c r="EIT187" s="1296"/>
      <c r="EIU187" s="1296"/>
      <c r="EIV187" s="1296"/>
      <c r="EIW187" s="1296"/>
      <c r="EIX187" s="1296"/>
      <c r="EIY187" s="1296"/>
      <c r="EIZ187" s="1296"/>
      <c r="EJA187" s="1296"/>
      <c r="EJB187" s="1296"/>
      <c r="EJC187" s="1296"/>
      <c r="EJD187" s="1296"/>
      <c r="EJE187" s="1296"/>
      <c r="EJF187" s="1296"/>
      <c r="EJG187" s="1296"/>
      <c r="EJH187" s="1296"/>
      <c r="EJI187" s="1296"/>
      <c r="EJJ187" s="1296"/>
      <c r="EJK187" s="1296"/>
      <c r="EJL187" s="1296"/>
      <c r="EJM187" s="1296"/>
      <c r="EJN187" s="1296"/>
      <c r="EJO187" s="1296"/>
      <c r="EJP187" s="1296"/>
      <c r="EJQ187" s="1296"/>
      <c r="EJR187" s="1296"/>
      <c r="EJS187" s="1296"/>
      <c r="EJT187" s="1296"/>
      <c r="EJU187" s="1296"/>
      <c r="EJV187" s="1296"/>
      <c r="EJW187" s="1296"/>
      <c r="EJX187" s="1296"/>
      <c r="EJY187" s="1296"/>
      <c r="EJZ187" s="1296"/>
      <c r="EKA187" s="1296"/>
      <c r="EKB187" s="1296"/>
      <c r="EKC187" s="1296"/>
      <c r="EKD187" s="1296"/>
      <c r="EKE187" s="1296"/>
      <c r="EKF187" s="1296"/>
      <c r="EKG187" s="1296"/>
      <c r="EKH187" s="1296"/>
      <c r="EKI187" s="1296"/>
      <c r="EKJ187" s="1296"/>
      <c r="EKK187" s="1296"/>
      <c r="EKL187" s="1296"/>
      <c r="EKM187" s="1296"/>
      <c r="EKN187" s="1296"/>
      <c r="EKO187" s="1296"/>
      <c r="EKP187" s="1296"/>
      <c r="EKQ187" s="1296"/>
      <c r="EKR187" s="1296"/>
      <c r="EKS187" s="1296"/>
      <c r="EKT187" s="1296"/>
      <c r="EKU187" s="1296"/>
      <c r="EKV187" s="1296"/>
      <c r="EKW187" s="1296"/>
      <c r="EKX187" s="1296"/>
      <c r="EKY187" s="1296"/>
      <c r="EKZ187" s="1296"/>
      <c r="ELA187" s="1296"/>
      <c r="ELB187" s="1296"/>
      <c r="ELC187" s="1296"/>
      <c r="ELD187" s="1296"/>
      <c r="ELE187" s="1296"/>
      <c r="ELF187" s="1296"/>
      <c r="ELG187" s="1296"/>
      <c r="ELH187" s="1296"/>
      <c r="ELI187" s="1296"/>
      <c r="ELJ187" s="1296"/>
      <c r="ELK187" s="1296"/>
      <c r="ELL187" s="1296"/>
      <c r="ELM187" s="1296"/>
      <c r="ELN187" s="1296"/>
      <c r="ELO187" s="1296"/>
      <c r="ELP187" s="1296"/>
      <c r="ELQ187" s="1296"/>
      <c r="ELR187" s="1296"/>
      <c r="ELS187" s="1296"/>
      <c r="ELT187" s="1296"/>
      <c r="ELU187" s="1296"/>
      <c r="ELV187" s="1296"/>
      <c r="ELW187" s="1296"/>
      <c r="ELX187" s="1296"/>
      <c r="ELY187" s="1296"/>
      <c r="ELZ187" s="1296"/>
      <c r="EMA187" s="1296"/>
      <c r="EMB187" s="1296"/>
      <c r="EMC187" s="1296"/>
      <c r="EMD187" s="1296"/>
      <c r="EME187" s="1296"/>
      <c r="EMF187" s="1296"/>
      <c r="EMG187" s="1296"/>
      <c r="EMH187" s="1296"/>
      <c r="EMI187" s="1296"/>
      <c r="EMJ187" s="1296"/>
      <c r="EMK187" s="1296"/>
      <c r="EML187" s="1296"/>
      <c r="EMM187" s="1296"/>
      <c r="EMN187" s="1296"/>
      <c r="EMO187" s="1296"/>
      <c r="EMP187" s="1296"/>
      <c r="EMQ187" s="1296"/>
      <c r="EMR187" s="1296"/>
      <c r="EMS187" s="1296"/>
      <c r="EMT187" s="1296"/>
      <c r="EMU187" s="1296"/>
      <c r="EMV187" s="1296"/>
      <c r="EMW187" s="1296"/>
      <c r="EMX187" s="1296"/>
      <c r="EMY187" s="1296"/>
      <c r="EMZ187" s="1296"/>
      <c r="ENA187" s="1296"/>
      <c r="ENB187" s="1296"/>
      <c r="ENC187" s="1296"/>
      <c r="END187" s="1296"/>
      <c r="ENE187" s="1296"/>
      <c r="ENF187" s="1296"/>
      <c r="ENG187" s="1296"/>
      <c r="ENH187" s="1296"/>
      <c r="ENI187" s="1296"/>
      <c r="ENJ187" s="1296"/>
      <c r="ENK187" s="1296"/>
      <c r="ENL187" s="1296"/>
      <c r="ENM187" s="1296"/>
      <c r="ENN187" s="1296"/>
      <c r="ENO187" s="1296"/>
      <c r="ENP187" s="1296"/>
      <c r="ENQ187" s="1296"/>
      <c r="ENR187" s="1296"/>
      <c r="ENS187" s="1296"/>
      <c r="ENT187" s="1296"/>
      <c r="ENU187" s="1296"/>
      <c r="ENV187" s="1296"/>
      <c r="ENW187" s="1296"/>
      <c r="ENX187" s="1296"/>
      <c r="ENY187" s="1296"/>
      <c r="ENZ187" s="1296"/>
      <c r="EOA187" s="1296"/>
      <c r="EOB187" s="1296"/>
      <c r="EOC187" s="1296"/>
      <c r="EOD187" s="1296"/>
      <c r="EOE187" s="1296"/>
      <c r="EOF187" s="1296"/>
      <c r="EOG187" s="1296"/>
      <c r="EOH187" s="1296"/>
      <c r="EOI187" s="1296"/>
      <c r="EOJ187" s="1296"/>
      <c r="EOK187" s="1296"/>
      <c r="EOL187" s="1296"/>
      <c r="EOM187" s="1296"/>
      <c r="EON187" s="1296"/>
      <c r="EOO187" s="1296"/>
      <c r="EOP187" s="1296"/>
      <c r="EOQ187" s="1296"/>
      <c r="EOR187" s="1296"/>
      <c r="EOS187" s="1296"/>
      <c r="EOT187" s="1296"/>
      <c r="EOU187" s="1296"/>
      <c r="EOV187" s="1296"/>
      <c r="EOW187" s="1296"/>
      <c r="EOX187" s="1296"/>
      <c r="EOY187" s="1296"/>
      <c r="EOZ187" s="1296"/>
      <c r="EPA187" s="1296"/>
      <c r="EPB187" s="1296"/>
      <c r="EPC187" s="1296"/>
      <c r="EPD187" s="1296"/>
      <c r="EPE187" s="1296"/>
      <c r="EPF187" s="1296"/>
      <c r="EPG187" s="1296"/>
      <c r="EPH187" s="1296"/>
      <c r="EPI187" s="1296"/>
      <c r="EPJ187" s="1296"/>
      <c r="EPK187" s="1296"/>
      <c r="EPL187" s="1296"/>
      <c r="EPM187" s="1296"/>
      <c r="EPN187" s="1296"/>
      <c r="EPO187" s="1296"/>
      <c r="EPP187" s="1296"/>
      <c r="EPQ187" s="1296"/>
      <c r="EPR187" s="1296"/>
      <c r="EPS187" s="1296"/>
      <c r="EPT187" s="1296"/>
      <c r="EPU187" s="1296"/>
      <c r="EPV187" s="1296"/>
      <c r="EPW187" s="1296"/>
      <c r="EPX187" s="1296"/>
      <c r="EPY187" s="1296"/>
      <c r="EPZ187" s="1296"/>
      <c r="EQA187" s="1296"/>
      <c r="EQB187" s="1296"/>
      <c r="EQC187" s="1296"/>
      <c r="EQD187" s="1296"/>
      <c r="EQE187" s="1296"/>
      <c r="EQF187" s="1296"/>
      <c r="EQG187" s="1296"/>
      <c r="EQH187" s="1296"/>
      <c r="EQI187" s="1296"/>
      <c r="EQJ187" s="1296"/>
      <c r="EQK187" s="1296"/>
      <c r="EQL187" s="1296"/>
      <c r="EQM187" s="1296"/>
      <c r="EQN187" s="1296"/>
      <c r="EQO187" s="1296"/>
      <c r="EQP187" s="1296"/>
      <c r="EQQ187" s="1296"/>
      <c r="EQR187" s="1296"/>
      <c r="EQS187" s="1296"/>
      <c r="EQT187" s="1296"/>
      <c r="EQU187" s="1296"/>
      <c r="EQV187" s="1296"/>
      <c r="EQW187" s="1296"/>
      <c r="EQX187" s="1296"/>
      <c r="EQY187" s="1296"/>
      <c r="EQZ187" s="1296"/>
      <c r="ERA187" s="1296"/>
      <c r="ERB187" s="1296"/>
      <c r="ERC187" s="1296"/>
      <c r="ERD187" s="1296"/>
      <c r="ERE187" s="1296"/>
      <c r="ERF187" s="1296"/>
      <c r="ERG187" s="1296"/>
      <c r="ERH187" s="1296"/>
      <c r="ERI187" s="1296"/>
      <c r="ERJ187" s="1296"/>
      <c r="ERK187" s="1296"/>
      <c r="ERL187" s="1296"/>
      <c r="ERM187" s="1296"/>
      <c r="ERN187" s="1296"/>
      <c r="ERO187" s="1296"/>
      <c r="ERP187" s="1296"/>
      <c r="ERQ187" s="1296"/>
      <c r="ERR187" s="1296"/>
      <c r="ERS187" s="1296"/>
      <c r="ERT187" s="1296"/>
      <c r="ERU187" s="1296"/>
      <c r="ERV187" s="1296"/>
      <c r="ERW187" s="1296"/>
      <c r="ERX187" s="1296"/>
      <c r="ERY187" s="1296"/>
      <c r="ERZ187" s="1296"/>
      <c r="ESA187" s="1296"/>
      <c r="ESB187" s="1296"/>
      <c r="ESC187" s="1296"/>
      <c r="ESD187" s="1296"/>
      <c r="ESE187" s="1296"/>
      <c r="ESF187" s="1296"/>
      <c r="ESG187" s="1296"/>
      <c r="ESH187" s="1296"/>
      <c r="ESI187" s="1296"/>
      <c r="ESJ187" s="1296"/>
      <c r="ESK187" s="1296"/>
      <c r="ESL187" s="1296"/>
      <c r="ESM187" s="1296"/>
      <c r="ESN187" s="1296"/>
      <c r="ESO187" s="1296"/>
      <c r="ESP187" s="1296"/>
      <c r="ESQ187" s="1296"/>
      <c r="ESR187" s="1296"/>
      <c r="ESS187" s="1296"/>
      <c r="EST187" s="1296"/>
      <c r="ESU187" s="1296"/>
      <c r="ESV187" s="1296"/>
      <c r="ESW187" s="1296"/>
      <c r="ESX187" s="1296"/>
      <c r="ESY187" s="1296"/>
      <c r="ESZ187" s="1296"/>
      <c r="ETA187" s="1296"/>
      <c r="ETB187" s="1296"/>
      <c r="ETC187" s="1296"/>
      <c r="ETD187" s="1296"/>
      <c r="ETE187" s="1296"/>
      <c r="ETF187" s="1296"/>
      <c r="ETG187" s="1296"/>
      <c r="ETH187" s="1296"/>
      <c r="ETI187" s="1296"/>
      <c r="ETJ187" s="1296"/>
      <c r="ETK187" s="1296"/>
      <c r="ETL187" s="1296"/>
      <c r="ETM187" s="1296"/>
      <c r="ETN187" s="1296"/>
      <c r="ETO187" s="1296"/>
      <c r="ETP187" s="1296"/>
      <c r="ETQ187" s="1296"/>
      <c r="ETR187" s="1296"/>
      <c r="ETS187" s="1296"/>
      <c r="ETT187" s="1296"/>
      <c r="ETU187" s="1296"/>
      <c r="ETV187" s="1296"/>
      <c r="ETW187" s="1296"/>
      <c r="ETX187" s="1296"/>
      <c r="ETY187" s="1296"/>
      <c r="ETZ187" s="1296"/>
      <c r="EUA187" s="1296"/>
      <c r="EUB187" s="1296"/>
      <c r="EUC187" s="1296"/>
      <c r="EUD187" s="1296"/>
      <c r="EUE187" s="1296"/>
      <c r="EUF187" s="1296"/>
      <c r="EUG187" s="1296"/>
      <c r="EUH187" s="1296"/>
      <c r="EUI187" s="1296"/>
      <c r="EUJ187" s="1296"/>
      <c r="EUK187" s="1296"/>
      <c r="EUL187" s="1296"/>
      <c r="EUM187" s="1296"/>
      <c r="EUN187" s="1296"/>
      <c r="EUO187" s="1296"/>
      <c r="EUP187" s="1296"/>
      <c r="EUQ187" s="1296"/>
      <c r="EUR187" s="1296"/>
      <c r="EUS187" s="1296"/>
      <c r="EUT187" s="1296"/>
      <c r="EUU187" s="1296"/>
      <c r="EUV187" s="1296"/>
      <c r="EUW187" s="1296"/>
      <c r="EUX187" s="1296"/>
      <c r="EUY187" s="1296"/>
      <c r="EUZ187" s="1296"/>
      <c r="EVA187" s="1296"/>
      <c r="EVB187" s="1296"/>
      <c r="EVC187" s="1296"/>
      <c r="EVD187" s="1296"/>
      <c r="EVE187" s="1296"/>
      <c r="EVF187" s="1296"/>
      <c r="EVG187" s="1296"/>
      <c r="EVH187" s="1296"/>
      <c r="EVI187" s="1296"/>
      <c r="EVJ187" s="1296"/>
      <c r="EVK187" s="1296"/>
      <c r="EVL187" s="1296"/>
      <c r="EVM187" s="1296"/>
      <c r="EVN187" s="1296"/>
      <c r="EVO187" s="1296"/>
      <c r="EVP187" s="1296"/>
      <c r="EVQ187" s="1296"/>
      <c r="EVR187" s="1296"/>
      <c r="EVS187" s="1296"/>
      <c r="EVT187" s="1296"/>
      <c r="EVU187" s="1296"/>
      <c r="EVV187" s="1296"/>
      <c r="EVW187" s="1296"/>
      <c r="EVX187" s="1296"/>
      <c r="EVY187" s="1296"/>
      <c r="EVZ187" s="1296"/>
      <c r="EWA187" s="1296"/>
      <c r="EWB187" s="1296"/>
      <c r="EWC187" s="1296"/>
      <c r="EWD187" s="1296"/>
      <c r="EWE187" s="1296"/>
      <c r="EWF187" s="1296"/>
      <c r="EWG187" s="1296"/>
      <c r="EWH187" s="1296"/>
      <c r="EWI187" s="1296"/>
      <c r="EWJ187" s="1296"/>
      <c r="EWK187" s="1296"/>
      <c r="EWL187" s="1296"/>
      <c r="EWM187" s="1296"/>
      <c r="EWN187" s="1296"/>
      <c r="EWO187" s="1296"/>
      <c r="EWP187" s="1296"/>
      <c r="EWQ187" s="1296"/>
      <c r="EWR187" s="1296"/>
      <c r="EWS187" s="1296"/>
      <c r="EWT187" s="1296"/>
      <c r="EWU187" s="1296"/>
      <c r="EWV187" s="1296"/>
      <c r="EWW187" s="1296"/>
      <c r="EWX187" s="1296"/>
      <c r="EWY187" s="1296"/>
      <c r="EWZ187" s="1296"/>
      <c r="EXA187" s="1296"/>
      <c r="EXB187" s="1296"/>
      <c r="EXC187" s="1296"/>
      <c r="EXD187" s="1296"/>
      <c r="EXE187" s="1296"/>
      <c r="EXF187" s="1296"/>
      <c r="EXG187" s="1296"/>
      <c r="EXH187" s="1296"/>
      <c r="EXI187" s="1296"/>
      <c r="EXJ187" s="1296"/>
      <c r="EXK187" s="1296"/>
      <c r="EXL187" s="1296"/>
      <c r="EXM187" s="1296"/>
      <c r="EXN187" s="1296"/>
      <c r="EXO187" s="1296"/>
      <c r="EXP187" s="1296"/>
      <c r="EXQ187" s="1296"/>
      <c r="EXR187" s="1296"/>
      <c r="EXS187" s="1296"/>
      <c r="EXT187" s="1296"/>
      <c r="EXU187" s="1296"/>
      <c r="EXV187" s="1296"/>
      <c r="EXW187" s="1296"/>
      <c r="EXX187" s="1296"/>
      <c r="EXY187" s="1296"/>
      <c r="EXZ187" s="1296"/>
      <c r="EYA187" s="1296"/>
      <c r="EYB187" s="1296"/>
      <c r="EYC187" s="1296"/>
      <c r="EYD187" s="1296"/>
      <c r="EYE187" s="1296"/>
      <c r="EYF187" s="1296"/>
      <c r="EYG187" s="1296"/>
      <c r="EYH187" s="1296"/>
      <c r="EYI187" s="1296"/>
      <c r="EYJ187" s="1296"/>
      <c r="EYK187" s="1296"/>
      <c r="EYL187" s="1296"/>
      <c r="EYM187" s="1296"/>
      <c r="EYN187" s="1296"/>
      <c r="EYO187" s="1296"/>
      <c r="EYP187" s="1296"/>
      <c r="EYQ187" s="1296"/>
      <c r="EYR187" s="1296"/>
      <c r="EYS187" s="1296"/>
      <c r="EYT187" s="1296"/>
      <c r="EYU187" s="1296"/>
      <c r="EYV187" s="1296"/>
      <c r="EYW187" s="1296"/>
      <c r="EYX187" s="1296"/>
      <c r="EYY187" s="1296"/>
      <c r="EYZ187" s="1296"/>
      <c r="EZA187" s="1296"/>
      <c r="EZB187" s="1296"/>
      <c r="EZC187" s="1296"/>
      <c r="EZD187" s="1296"/>
      <c r="EZE187" s="1296"/>
      <c r="EZF187" s="1296"/>
      <c r="EZG187" s="1296"/>
      <c r="EZH187" s="1296"/>
      <c r="EZI187" s="1296"/>
      <c r="EZJ187" s="1296"/>
      <c r="EZK187" s="1296"/>
      <c r="EZL187" s="1296"/>
      <c r="EZM187" s="1296"/>
      <c r="EZN187" s="1296"/>
      <c r="EZO187" s="1296"/>
      <c r="EZP187" s="1296"/>
      <c r="EZQ187" s="1296"/>
      <c r="EZR187" s="1296"/>
      <c r="EZS187" s="1296"/>
      <c r="EZT187" s="1296"/>
      <c r="EZU187" s="1296"/>
      <c r="EZV187" s="1296"/>
      <c r="EZW187" s="1296"/>
      <c r="EZX187" s="1296"/>
      <c r="EZY187" s="1296"/>
      <c r="EZZ187" s="1296"/>
      <c r="FAA187" s="1296"/>
      <c r="FAB187" s="1296"/>
      <c r="FAC187" s="1296"/>
      <c r="FAD187" s="1296"/>
      <c r="FAE187" s="1296"/>
      <c r="FAF187" s="1296"/>
      <c r="FAG187" s="1296"/>
      <c r="FAH187" s="1296"/>
      <c r="FAI187" s="1296"/>
      <c r="FAJ187" s="1296"/>
      <c r="FAK187" s="1296"/>
      <c r="FAL187" s="1296"/>
      <c r="FAM187" s="1296"/>
      <c r="FAN187" s="1296"/>
      <c r="FAO187" s="1296"/>
      <c r="FAP187" s="1296"/>
      <c r="FAQ187" s="1296"/>
      <c r="FAR187" s="1296"/>
      <c r="FAS187" s="1296"/>
      <c r="FAT187" s="1296"/>
      <c r="FAU187" s="1296"/>
      <c r="FAV187" s="1296"/>
      <c r="FAW187" s="1296"/>
      <c r="FAX187" s="1296"/>
      <c r="FAY187" s="1296"/>
      <c r="FAZ187" s="1296"/>
      <c r="FBA187" s="1296"/>
      <c r="FBB187" s="1296"/>
      <c r="FBC187" s="1296"/>
      <c r="FBD187" s="1296"/>
      <c r="FBE187" s="1296"/>
      <c r="FBF187" s="1296"/>
      <c r="FBG187" s="1296"/>
      <c r="FBH187" s="1296"/>
      <c r="FBI187" s="1296"/>
      <c r="FBJ187" s="1296"/>
      <c r="FBK187" s="1296"/>
      <c r="FBL187" s="1296"/>
      <c r="FBM187" s="1296"/>
      <c r="FBN187" s="1296"/>
      <c r="FBO187" s="1296"/>
      <c r="FBP187" s="1296"/>
      <c r="FBQ187" s="1296"/>
      <c r="FBR187" s="1296"/>
      <c r="FBS187" s="1296"/>
      <c r="FBT187" s="1296"/>
      <c r="FBU187" s="1296"/>
      <c r="FBV187" s="1296"/>
      <c r="FBW187" s="1296"/>
      <c r="FBX187" s="1296"/>
      <c r="FBY187" s="1296"/>
      <c r="FBZ187" s="1296"/>
      <c r="FCA187" s="1296"/>
      <c r="FCB187" s="1296"/>
      <c r="FCC187" s="1296"/>
      <c r="FCD187" s="1296"/>
      <c r="FCE187" s="1296"/>
      <c r="FCF187" s="1296"/>
      <c r="FCG187" s="1296"/>
      <c r="FCH187" s="1296"/>
      <c r="FCI187" s="1296"/>
      <c r="FCJ187" s="1296"/>
      <c r="FCK187" s="1296"/>
      <c r="FCL187" s="1296"/>
      <c r="FCM187" s="1296"/>
      <c r="FCN187" s="1296"/>
      <c r="FCO187" s="1296"/>
      <c r="FCP187" s="1296"/>
      <c r="FCQ187" s="1296"/>
      <c r="FCR187" s="1296"/>
      <c r="FCS187" s="1296"/>
      <c r="FCT187" s="1296"/>
      <c r="FCU187" s="1296"/>
      <c r="FCV187" s="1296"/>
      <c r="FCW187" s="1296"/>
      <c r="FCX187" s="1296"/>
      <c r="FCY187" s="1296"/>
      <c r="FCZ187" s="1296"/>
      <c r="FDA187" s="1296"/>
      <c r="FDB187" s="1296"/>
      <c r="FDC187" s="1296"/>
      <c r="FDD187" s="1296"/>
      <c r="FDE187" s="1296"/>
      <c r="FDF187" s="1296"/>
      <c r="FDG187" s="1296"/>
      <c r="FDH187" s="1296"/>
      <c r="FDI187" s="1296"/>
      <c r="FDJ187" s="1296"/>
      <c r="FDK187" s="1296"/>
      <c r="FDL187" s="1296"/>
      <c r="FDM187" s="1296"/>
      <c r="FDN187" s="1296"/>
      <c r="FDO187" s="1296"/>
      <c r="FDP187" s="1296"/>
      <c r="FDQ187" s="1296"/>
      <c r="FDR187" s="1296"/>
      <c r="FDS187" s="1296"/>
      <c r="FDT187" s="1296"/>
      <c r="FDU187" s="1296"/>
      <c r="FDV187" s="1296"/>
      <c r="FDW187" s="1296"/>
      <c r="FDX187" s="1296"/>
      <c r="FDY187" s="1296"/>
      <c r="FDZ187" s="1296"/>
      <c r="FEA187" s="1296"/>
      <c r="FEB187" s="1296"/>
      <c r="FEC187" s="1296"/>
      <c r="FED187" s="1296"/>
      <c r="FEE187" s="1296"/>
      <c r="FEF187" s="1296"/>
      <c r="FEG187" s="1296"/>
      <c r="FEH187" s="1296"/>
      <c r="FEI187" s="1296"/>
      <c r="FEJ187" s="1296"/>
      <c r="FEK187" s="1296"/>
      <c r="FEL187" s="1296"/>
      <c r="FEM187" s="1296"/>
      <c r="FEN187" s="1296"/>
      <c r="FEO187" s="1296"/>
      <c r="FEP187" s="1296"/>
      <c r="FEQ187" s="1296"/>
      <c r="FER187" s="1296"/>
      <c r="FES187" s="1296"/>
      <c r="FET187" s="1296"/>
      <c r="FEU187" s="1296"/>
      <c r="FEV187" s="1296"/>
      <c r="FEW187" s="1296"/>
      <c r="FEX187" s="1296"/>
      <c r="FEY187" s="1296"/>
      <c r="FEZ187" s="1296"/>
      <c r="FFA187" s="1296"/>
      <c r="FFB187" s="1296"/>
      <c r="FFC187" s="1296"/>
      <c r="FFD187" s="1296"/>
      <c r="FFE187" s="1296"/>
      <c r="FFF187" s="1296"/>
      <c r="FFG187" s="1296"/>
      <c r="FFH187" s="1296"/>
      <c r="FFI187" s="1296"/>
      <c r="FFJ187" s="1296"/>
      <c r="FFK187" s="1296"/>
      <c r="FFL187" s="1296"/>
      <c r="FFM187" s="1296"/>
      <c r="FFN187" s="1296"/>
      <c r="FFO187" s="1296"/>
      <c r="FFP187" s="1296"/>
      <c r="FFQ187" s="1296"/>
      <c r="FFR187" s="1296"/>
      <c r="FFS187" s="1296"/>
      <c r="FFT187" s="1296"/>
      <c r="FFU187" s="1296"/>
      <c r="FFV187" s="1296"/>
      <c r="FFW187" s="1296"/>
      <c r="FFX187" s="1296"/>
      <c r="FFY187" s="1296"/>
      <c r="FFZ187" s="1296"/>
      <c r="FGA187" s="1296"/>
      <c r="FGB187" s="1296"/>
      <c r="FGC187" s="1296"/>
      <c r="FGD187" s="1296"/>
      <c r="FGE187" s="1296"/>
      <c r="FGF187" s="1296"/>
      <c r="FGG187" s="1296"/>
      <c r="FGH187" s="1296"/>
      <c r="FGI187" s="1296"/>
      <c r="FGJ187" s="1296"/>
      <c r="FGK187" s="1296"/>
      <c r="FGL187" s="1296"/>
      <c r="FGM187" s="1296"/>
      <c r="FGN187" s="1296"/>
      <c r="FGO187" s="1296"/>
      <c r="FGP187" s="1296"/>
      <c r="FGQ187" s="1296"/>
      <c r="FGR187" s="1296"/>
      <c r="FGS187" s="1296"/>
      <c r="FGT187" s="1296"/>
      <c r="FGU187" s="1296"/>
      <c r="FGV187" s="1296"/>
      <c r="FGW187" s="1296"/>
      <c r="FGX187" s="1296"/>
      <c r="FGY187" s="1296"/>
      <c r="FGZ187" s="1296"/>
      <c r="FHA187" s="1296"/>
      <c r="FHB187" s="1296"/>
      <c r="FHC187" s="1296"/>
      <c r="FHD187" s="1296"/>
      <c r="FHE187" s="1296"/>
      <c r="FHF187" s="1296"/>
      <c r="FHG187" s="1296"/>
      <c r="FHH187" s="1296"/>
      <c r="FHI187" s="1296"/>
      <c r="FHJ187" s="1296"/>
      <c r="FHK187" s="1296"/>
      <c r="FHL187" s="1296"/>
      <c r="FHM187" s="1296"/>
      <c r="FHN187" s="1296"/>
      <c r="FHO187" s="1296"/>
      <c r="FHP187" s="1296"/>
      <c r="FHQ187" s="1296"/>
      <c r="FHR187" s="1296"/>
      <c r="FHS187" s="1296"/>
      <c r="FHT187" s="1296"/>
      <c r="FHU187" s="1296"/>
      <c r="FHV187" s="1296"/>
      <c r="FHW187" s="1296"/>
      <c r="FHX187" s="1296"/>
      <c r="FHY187" s="1296"/>
      <c r="FHZ187" s="1296"/>
      <c r="FIA187" s="1296"/>
      <c r="FIB187" s="1296"/>
      <c r="FIC187" s="1296"/>
      <c r="FID187" s="1296"/>
      <c r="FIE187" s="1296"/>
      <c r="FIF187" s="1296"/>
      <c r="FIG187" s="1296"/>
      <c r="FIH187" s="1296"/>
      <c r="FII187" s="1296"/>
      <c r="FIJ187" s="1296"/>
      <c r="FIK187" s="1296"/>
      <c r="FIL187" s="1296"/>
      <c r="FIM187" s="1296"/>
      <c r="FIN187" s="1296"/>
      <c r="FIO187" s="1296"/>
      <c r="FIP187" s="1296"/>
      <c r="FIQ187" s="1296"/>
      <c r="FIR187" s="1296"/>
      <c r="FIS187" s="1296"/>
      <c r="FIT187" s="1296"/>
      <c r="FIU187" s="1296"/>
      <c r="FIV187" s="1296"/>
      <c r="FIW187" s="1296"/>
      <c r="FIX187" s="1296"/>
      <c r="FIY187" s="1296"/>
      <c r="FIZ187" s="1296"/>
      <c r="FJA187" s="1296"/>
      <c r="FJB187" s="1296"/>
      <c r="FJC187" s="1296"/>
      <c r="FJD187" s="1296"/>
      <c r="FJE187" s="1296"/>
      <c r="FJF187" s="1296"/>
      <c r="FJG187" s="1296"/>
      <c r="FJH187" s="1296"/>
      <c r="FJI187" s="1296"/>
      <c r="FJJ187" s="1296"/>
      <c r="FJK187" s="1296"/>
      <c r="FJL187" s="1296"/>
      <c r="FJM187" s="1296"/>
      <c r="FJN187" s="1296"/>
      <c r="FJO187" s="1296"/>
      <c r="FJP187" s="1296"/>
      <c r="FJQ187" s="1296"/>
      <c r="FJR187" s="1296"/>
      <c r="FJS187" s="1296"/>
      <c r="FJT187" s="1296"/>
      <c r="FJU187" s="1296"/>
      <c r="FJV187" s="1296"/>
      <c r="FJW187" s="1296"/>
      <c r="FJX187" s="1296"/>
      <c r="FJY187" s="1296"/>
      <c r="FJZ187" s="1296"/>
      <c r="FKA187" s="1296"/>
      <c r="FKB187" s="1296"/>
      <c r="FKC187" s="1296"/>
      <c r="FKD187" s="1296"/>
      <c r="FKE187" s="1296"/>
      <c r="FKF187" s="1296"/>
      <c r="FKG187" s="1296"/>
      <c r="FKH187" s="1296"/>
      <c r="FKI187" s="1296"/>
      <c r="FKJ187" s="1296"/>
      <c r="FKK187" s="1296"/>
      <c r="FKL187" s="1296"/>
      <c r="FKM187" s="1296"/>
      <c r="FKN187" s="1296"/>
      <c r="FKO187" s="1296"/>
      <c r="FKP187" s="1296"/>
      <c r="FKQ187" s="1296"/>
      <c r="FKR187" s="1296"/>
      <c r="FKS187" s="1296"/>
      <c r="FKT187" s="1296"/>
      <c r="FKU187" s="1296"/>
      <c r="FKV187" s="1296"/>
      <c r="FKW187" s="1296"/>
      <c r="FKX187" s="1296"/>
      <c r="FKY187" s="1296"/>
      <c r="FKZ187" s="1296"/>
      <c r="FLA187" s="1296"/>
      <c r="FLB187" s="1296"/>
      <c r="FLC187" s="1296"/>
      <c r="FLD187" s="1296"/>
      <c r="FLE187" s="1296"/>
      <c r="FLF187" s="1296"/>
      <c r="FLG187" s="1296"/>
      <c r="FLH187" s="1296"/>
      <c r="FLI187" s="1296"/>
      <c r="FLJ187" s="1296"/>
      <c r="FLK187" s="1296"/>
      <c r="FLL187" s="1296"/>
      <c r="FLM187" s="1296"/>
      <c r="FLN187" s="1296"/>
      <c r="FLO187" s="1296"/>
      <c r="FLP187" s="1296"/>
      <c r="FLQ187" s="1296"/>
      <c r="FLR187" s="1296"/>
      <c r="FLS187" s="1296"/>
      <c r="FLT187" s="1296"/>
      <c r="FLU187" s="1296"/>
      <c r="FLV187" s="1296"/>
      <c r="FLW187" s="1296"/>
      <c r="FLX187" s="1296"/>
      <c r="FLY187" s="1296"/>
      <c r="FLZ187" s="1296"/>
      <c r="FMA187" s="1296"/>
      <c r="FMB187" s="1296"/>
      <c r="FMC187" s="1296"/>
      <c r="FMD187" s="1296"/>
      <c r="FME187" s="1296"/>
      <c r="FMF187" s="1296"/>
      <c r="FMG187" s="1296"/>
      <c r="FMH187" s="1296"/>
      <c r="FMI187" s="1296"/>
      <c r="FMJ187" s="1296"/>
      <c r="FMK187" s="1296"/>
      <c r="FML187" s="1296"/>
      <c r="FMM187" s="1296"/>
      <c r="FMN187" s="1296"/>
      <c r="FMO187" s="1296"/>
      <c r="FMP187" s="1296"/>
      <c r="FMQ187" s="1296"/>
      <c r="FMR187" s="1296"/>
      <c r="FMS187" s="1296"/>
      <c r="FMT187" s="1296"/>
      <c r="FMU187" s="1296"/>
      <c r="FMV187" s="1296"/>
      <c r="FMW187" s="1296"/>
      <c r="FMX187" s="1296"/>
      <c r="FMY187" s="1296"/>
      <c r="FMZ187" s="1296"/>
      <c r="FNA187" s="1296"/>
      <c r="FNB187" s="1296"/>
      <c r="FNC187" s="1296"/>
      <c r="FND187" s="1296"/>
      <c r="FNE187" s="1296"/>
      <c r="FNF187" s="1296"/>
      <c r="FNG187" s="1296"/>
      <c r="FNH187" s="1296"/>
      <c r="FNI187" s="1296"/>
      <c r="FNJ187" s="1296"/>
      <c r="FNK187" s="1296"/>
      <c r="FNL187" s="1296"/>
      <c r="FNM187" s="1296"/>
      <c r="FNN187" s="1296"/>
      <c r="FNO187" s="1296"/>
      <c r="FNP187" s="1296"/>
      <c r="FNQ187" s="1296"/>
      <c r="FNR187" s="1296"/>
      <c r="FNS187" s="1296"/>
      <c r="FNT187" s="1296"/>
      <c r="FNU187" s="1296"/>
      <c r="FNV187" s="1296"/>
      <c r="FNW187" s="1296"/>
      <c r="FNX187" s="1296"/>
      <c r="FNY187" s="1296"/>
      <c r="FNZ187" s="1296"/>
      <c r="FOA187" s="1296"/>
      <c r="FOB187" s="1296"/>
      <c r="FOC187" s="1296"/>
      <c r="FOD187" s="1296"/>
      <c r="FOE187" s="1296"/>
      <c r="FOF187" s="1296"/>
      <c r="FOG187" s="1296"/>
      <c r="FOH187" s="1296"/>
      <c r="FOI187" s="1296"/>
      <c r="FOJ187" s="1296"/>
      <c r="FOK187" s="1296"/>
      <c r="FOL187" s="1296"/>
      <c r="FOM187" s="1296"/>
      <c r="FON187" s="1296"/>
      <c r="FOO187" s="1296"/>
      <c r="FOP187" s="1296"/>
      <c r="FOQ187" s="1296"/>
      <c r="FOR187" s="1296"/>
      <c r="FOS187" s="1296"/>
      <c r="FOT187" s="1296"/>
      <c r="FOU187" s="1296"/>
      <c r="FOV187" s="1296"/>
      <c r="FOW187" s="1296"/>
      <c r="FOX187" s="1296"/>
      <c r="FOY187" s="1296"/>
      <c r="FOZ187" s="1296"/>
      <c r="FPA187" s="1296"/>
      <c r="FPB187" s="1296"/>
      <c r="FPC187" s="1296"/>
      <c r="FPD187" s="1296"/>
      <c r="FPE187" s="1296"/>
      <c r="FPF187" s="1296"/>
      <c r="FPG187" s="1296"/>
      <c r="FPH187" s="1296"/>
      <c r="FPI187" s="1296"/>
      <c r="FPJ187" s="1296"/>
      <c r="FPK187" s="1296"/>
      <c r="FPL187" s="1296"/>
      <c r="FPM187" s="1296"/>
      <c r="FPN187" s="1296"/>
      <c r="FPO187" s="1296"/>
      <c r="FPP187" s="1296"/>
      <c r="FPQ187" s="1296"/>
      <c r="FPR187" s="1296"/>
      <c r="FPS187" s="1296"/>
      <c r="FPT187" s="1296"/>
      <c r="FPU187" s="1296"/>
      <c r="FPV187" s="1296"/>
      <c r="FPW187" s="1296"/>
      <c r="FPX187" s="1296"/>
      <c r="FPY187" s="1296"/>
      <c r="FPZ187" s="1296"/>
      <c r="FQA187" s="1296"/>
      <c r="FQB187" s="1296"/>
      <c r="FQC187" s="1296"/>
      <c r="FQD187" s="1296"/>
      <c r="FQE187" s="1296"/>
      <c r="FQF187" s="1296"/>
      <c r="FQG187" s="1296"/>
      <c r="FQH187" s="1296"/>
      <c r="FQI187" s="1296"/>
      <c r="FQJ187" s="1296"/>
      <c r="FQK187" s="1296"/>
      <c r="FQL187" s="1296"/>
      <c r="FQM187" s="1296"/>
      <c r="FQN187" s="1296"/>
      <c r="FQO187" s="1296"/>
      <c r="FQP187" s="1296"/>
      <c r="FQQ187" s="1296"/>
      <c r="FQR187" s="1296"/>
      <c r="FQS187" s="1296"/>
      <c r="FQT187" s="1296"/>
      <c r="FQU187" s="1296"/>
      <c r="FQV187" s="1296"/>
      <c r="FQW187" s="1296"/>
      <c r="FQX187" s="1296"/>
      <c r="FQY187" s="1296"/>
      <c r="FQZ187" s="1296"/>
      <c r="FRA187" s="1296"/>
      <c r="FRB187" s="1296"/>
      <c r="FRC187" s="1296"/>
      <c r="FRD187" s="1296"/>
      <c r="FRE187" s="1296"/>
      <c r="FRF187" s="1296"/>
      <c r="FRG187" s="1296"/>
      <c r="FRH187" s="1296"/>
      <c r="FRI187" s="1296"/>
      <c r="FRJ187" s="1296"/>
      <c r="FRK187" s="1296"/>
      <c r="FRL187" s="1296"/>
      <c r="FRM187" s="1296"/>
      <c r="FRN187" s="1296"/>
      <c r="FRO187" s="1296"/>
      <c r="FRP187" s="1296"/>
      <c r="FRQ187" s="1296"/>
      <c r="FRR187" s="1296"/>
      <c r="FRS187" s="1296"/>
      <c r="FRT187" s="1296"/>
      <c r="FRU187" s="1296"/>
      <c r="FRV187" s="1296"/>
      <c r="FRW187" s="1296"/>
      <c r="FRX187" s="1296"/>
      <c r="FRY187" s="1296"/>
      <c r="FRZ187" s="1296"/>
      <c r="FSA187" s="1296"/>
      <c r="FSB187" s="1296"/>
      <c r="FSC187" s="1296"/>
      <c r="FSD187" s="1296"/>
      <c r="FSE187" s="1296"/>
      <c r="FSF187" s="1296"/>
      <c r="FSG187" s="1296"/>
      <c r="FSH187" s="1296"/>
      <c r="FSI187" s="1296"/>
      <c r="FSJ187" s="1296"/>
      <c r="FSK187" s="1296"/>
      <c r="FSL187" s="1296"/>
      <c r="FSM187" s="1296"/>
      <c r="FSN187" s="1296"/>
      <c r="FSO187" s="1296"/>
      <c r="FSP187" s="1296"/>
      <c r="FSQ187" s="1296"/>
      <c r="FSR187" s="1296"/>
      <c r="FSS187" s="1296"/>
      <c r="FST187" s="1296"/>
      <c r="FSU187" s="1296"/>
      <c r="FSV187" s="1296"/>
      <c r="FSW187" s="1296"/>
      <c r="FSX187" s="1296"/>
      <c r="FSY187" s="1296"/>
      <c r="FSZ187" s="1296"/>
      <c r="FTA187" s="1296"/>
      <c r="FTB187" s="1296"/>
      <c r="FTC187" s="1296"/>
      <c r="FTD187" s="1296"/>
      <c r="FTE187" s="1296"/>
      <c r="FTF187" s="1296"/>
      <c r="FTG187" s="1296"/>
      <c r="FTH187" s="1296"/>
      <c r="FTI187" s="1296"/>
      <c r="FTJ187" s="1296"/>
      <c r="FTK187" s="1296"/>
      <c r="FTL187" s="1296"/>
      <c r="FTM187" s="1296"/>
      <c r="FTN187" s="1296"/>
      <c r="FTO187" s="1296"/>
      <c r="FTP187" s="1296"/>
      <c r="FTQ187" s="1296"/>
      <c r="FTR187" s="1296"/>
      <c r="FTS187" s="1296"/>
      <c r="FTT187" s="1296"/>
      <c r="FTU187" s="1296"/>
      <c r="FTV187" s="1296"/>
      <c r="FTW187" s="1296"/>
      <c r="FTX187" s="1296"/>
      <c r="FTY187" s="1296"/>
      <c r="FTZ187" s="1296"/>
      <c r="FUA187" s="1296"/>
      <c r="FUB187" s="1296"/>
      <c r="FUC187" s="1296"/>
      <c r="FUD187" s="1296"/>
      <c r="FUE187" s="1296"/>
      <c r="FUF187" s="1296"/>
      <c r="FUG187" s="1296"/>
      <c r="FUH187" s="1296"/>
      <c r="FUI187" s="1296"/>
      <c r="FUJ187" s="1296"/>
      <c r="FUK187" s="1296"/>
      <c r="FUL187" s="1296"/>
      <c r="FUM187" s="1296"/>
      <c r="FUN187" s="1296"/>
      <c r="FUO187" s="1296"/>
      <c r="FUP187" s="1296"/>
      <c r="FUQ187" s="1296"/>
      <c r="FUR187" s="1296"/>
      <c r="FUS187" s="1296"/>
      <c r="FUT187" s="1296"/>
      <c r="FUU187" s="1296"/>
      <c r="FUV187" s="1296"/>
      <c r="FUW187" s="1296"/>
      <c r="FUX187" s="1296"/>
      <c r="FUY187" s="1296"/>
      <c r="FUZ187" s="1296"/>
      <c r="FVA187" s="1296"/>
      <c r="FVB187" s="1296"/>
      <c r="FVC187" s="1296"/>
      <c r="FVD187" s="1296"/>
      <c r="FVE187" s="1296"/>
      <c r="FVF187" s="1296"/>
      <c r="FVG187" s="1296"/>
      <c r="FVH187" s="1296"/>
      <c r="FVI187" s="1296"/>
      <c r="FVJ187" s="1296"/>
      <c r="FVK187" s="1296"/>
      <c r="FVL187" s="1296"/>
      <c r="FVM187" s="1296"/>
      <c r="FVN187" s="1296"/>
      <c r="FVO187" s="1296"/>
      <c r="FVP187" s="1296"/>
      <c r="FVQ187" s="1296"/>
      <c r="FVR187" s="1296"/>
      <c r="FVS187" s="1296"/>
      <c r="FVT187" s="1296"/>
      <c r="FVU187" s="1296"/>
      <c r="FVV187" s="1296"/>
      <c r="FVW187" s="1296"/>
      <c r="FVX187" s="1296"/>
      <c r="FVY187" s="1296"/>
      <c r="FVZ187" s="1296"/>
      <c r="FWA187" s="1296"/>
      <c r="FWB187" s="1296"/>
      <c r="FWC187" s="1296"/>
      <c r="FWD187" s="1296"/>
      <c r="FWE187" s="1296"/>
      <c r="FWF187" s="1296"/>
      <c r="FWG187" s="1296"/>
      <c r="FWH187" s="1296"/>
      <c r="FWI187" s="1296"/>
      <c r="FWJ187" s="1296"/>
      <c r="FWK187" s="1296"/>
      <c r="FWL187" s="1296"/>
      <c r="FWM187" s="1296"/>
      <c r="FWN187" s="1296"/>
      <c r="FWO187" s="1296"/>
      <c r="FWP187" s="1296"/>
      <c r="FWQ187" s="1296"/>
      <c r="FWR187" s="1296"/>
      <c r="FWS187" s="1296"/>
      <c r="FWT187" s="1296"/>
      <c r="FWU187" s="1296"/>
      <c r="FWV187" s="1296"/>
      <c r="FWW187" s="1296"/>
      <c r="FWX187" s="1296"/>
      <c r="FWY187" s="1296"/>
      <c r="FWZ187" s="1296"/>
      <c r="FXA187" s="1296"/>
      <c r="FXB187" s="1296"/>
      <c r="FXC187" s="1296"/>
      <c r="FXD187" s="1296"/>
      <c r="FXE187" s="1296"/>
      <c r="FXF187" s="1296"/>
      <c r="FXG187" s="1296"/>
      <c r="FXH187" s="1296"/>
      <c r="FXI187" s="1296"/>
      <c r="FXJ187" s="1296"/>
      <c r="FXK187" s="1296"/>
      <c r="FXL187" s="1296"/>
      <c r="FXM187" s="1296"/>
      <c r="FXN187" s="1296"/>
      <c r="FXO187" s="1296"/>
      <c r="FXP187" s="1296"/>
      <c r="FXQ187" s="1296"/>
      <c r="FXR187" s="1296"/>
      <c r="FXS187" s="1296"/>
      <c r="FXT187" s="1296"/>
      <c r="FXU187" s="1296"/>
      <c r="FXV187" s="1296"/>
      <c r="FXW187" s="1296"/>
      <c r="FXX187" s="1296"/>
      <c r="FXY187" s="1296"/>
      <c r="FXZ187" s="1296"/>
      <c r="FYA187" s="1296"/>
      <c r="FYB187" s="1296"/>
      <c r="FYC187" s="1296"/>
      <c r="FYD187" s="1296"/>
      <c r="FYE187" s="1296"/>
      <c r="FYF187" s="1296"/>
      <c r="FYG187" s="1296"/>
      <c r="FYH187" s="1296"/>
      <c r="FYI187" s="1296"/>
      <c r="FYJ187" s="1296"/>
      <c r="FYK187" s="1296"/>
      <c r="FYL187" s="1296"/>
      <c r="FYM187" s="1296"/>
      <c r="FYN187" s="1296"/>
      <c r="FYO187" s="1296"/>
      <c r="FYP187" s="1296"/>
      <c r="FYQ187" s="1296"/>
      <c r="FYR187" s="1296"/>
      <c r="FYS187" s="1296"/>
      <c r="FYT187" s="1296"/>
      <c r="FYU187" s="1296"/>
      <c r="FYV187" s="1296"/>
      <c r="FYW187" s="1296"/>
      <c r="FYX187" s="1296"/>
      <c r="FYY187" s="1296"/>
      <c r="FYZ187" s="1296"/>
      <c r="FZA187" s="1296"/>
      <c r="FZB187" s="1296"/>
      <c r="FZC187" s="1296"/>
      <c r="FZD187" s="1296"/>
      <c r="FZE187" s="1296"/>
      <c r="FZF187" s="1296"/>
      <c r="FZG187" s="1296"/>
      <c r="FZH187" s="1296"/>
      <c r="FZI187" s="1296"/>
      <c r="FZJ187" s="1296"/>
      <c r="FZK187" s="1296"/>
      <c r="FZL187" s="1296"/>
      <c r="FZM187" s="1296"/>
      <c r="FZN187" s="1296"/>
      <c r="FZO187" s="1296"/>
      <c r="FZP187" s="1296"/>
      <c r="FZQ187" s="1296"/>
      <c r="FZR187" s="1296"/>
      <c r="FZS187" s="1296"/>
      <c r="FZT187" s="1296"/>
      <c r="FZU187" s="1296"/>
      <c r="FZV187" s="1296"/>
      <c r="FZW187" s="1296"/>
      <c r="FZX187" s="1296"/>
      <c r="FZY187" s="1296"/>
      <c r="FZZ187" s="1296"/>
      <c r="GAA187" s="1296"/>
      <c r="GAB187" s="1296"/>
      <c r="GAC187" s="1296"/>
      <c r="GAD187" s="1296"/>
      <c r="GAE187" s="1296"/>
      <c r="GAF187" s="1296"/>
      <c r="GAG187" s="1296"/>
      <c r="GAH187" s="1296"/>
      <c r="GAI187" s="1296"/>
      <c r="GAJ187" s="1296"/>
      <c r="GAK187" s="1296"/>
      <c r="GAL187" s="1296"/>
      <c r="GAM187" s="1296"/>
      <c r="GAN187" s="1296"/>
      <c r="GAO187" s="1296"/>
      <c r="GAP187" s="1296"/>
      <c r="GAQ187" s="1296"/>
      <c r="GAR187" s="1296"/>
      <c r="GAS187" s="1296"/>
      <c r="GAT187" s="1296"/>
      <c r="GAU187" s="1296"/>
      <c r="GAV187" s="1296"/>
      <c r="GAW187" s="1296"/>
      <c r="GAX187" s="1296"/>
      <c r="GAY187" s="1296"/>
      <c r="GAZ187" s="1296"/>
      <c r="GBA187" s="1296"/>
      <c r="GBB187" s="1296"/>
      <c r="GBC187" s="1296"/>
      <c r="GBD187" s="1296"/>
      <c r="GBE187" s="1296"/>
      <c r="GBF187" s="1296"/>
      <c r="GBG187" s="1296"/>
      <c r="GBH187" s="1296"/>
      <c r="GBI187" s="1296"/>
      <c r="GBJ187" s="1296"/>
      <c r="GBK187" s="1296"/>
      <c r="GBL187" s="1296"/>
      <c r="GBM187" s="1296"/>
      <c r="GBN187" s="1296"/>
      <c r="GBO187" s="1296"/>
      <c r="GBP187" s="1296"/>
      <c r="GBQ187" s="1296"/>
      <c r="GBR187" s="1296"/>
      <c r="GBS187" s="1296"/>
      <c r="GBT187" s="1296"/>
      <c r="GBU187" s="1296"/>
      <c r="GBV187" s="1296"/>
      <c r="GBW187" s="1296"/>
      <c r="GBX187" s="1296"/>
      <c r="GBY187" s="1296"/>
      <c r="GBZ187" s="1296"/>
      <c r="GCA187" s="1296"/>
      <c r="GCB187" s="1296"/>
      <c r="GCC187" s="1296"/>
      <c r="GCD187" s="1296"/>
      <c r="GCE187" s="1296"/>
      <c r="GCF187" s="1296"/>
      <c r="GCG187" s="1296"/>
      <c r="GCH187" s="1296"/>
      <c r="GCI187" s="1296"/>
      <c r="GCJ187" s="1296"/>
      <c r="GCK187" s="1296"/>
      <c r="GCL187" s="1296"/>
      <c r="GCM187" s="1296"/>
      <c r="GCN187" s="1296"/>
      <c r="GCO187" s="1296"/>
      <c r="GCP187" s="1296"/>
      <c r="GCQ187" s="1296"/>
      <c r="GCR187" s="1296"/>
      <c r="GCS187" s="1296"/>
      <c r="GCT187" s="1296"/>
      <c r="GCU187" s="1296"/>
      <c r="GCV187" s="1296"/>
      <c r="GCW187" s="1296"/>
      <c r="GCX187" s="1296"/>
      <c r="GCY187" s="1296"/>
      <c r="GCZ187" s="1296"/>
      <c r="GDA187" s="1296"/>
      <c r="GDB187" s="1296"/>
      <c r="GDC187" s="1296"/>
      <c r="GDD187" s="1296"/>
      <c r="GDE187" s="1296"/>
      <c r="GDF187" s="1296"/>
      <c r="GDG187" s="1296"/>
      <c r="GDH187" s="1296"/>
      <c r="GDI187" s="1296"/>
      <c r="GDJ187" s="1296"/>
      <c r="GDK187" s="1296"/>
      <c r="GDL187" s="1296"/>
      <c r="GDM187" s="1296"/>
      <c r="GDN187" s="1296"/>
      <c r="GDO187" s="1296"/>
      <c r="GDP187" s="1296"/>
      <c r="GDQ187" s="1296"/>
      <c r="GDR187" s="1296"/>
      <c r="GDS187" s="1296"/>
      <c r="GDT187" s="1296"/>
      <c r="GDU187" s="1296"/>
      <c r="GDV187" s="1296"/>
      <c r="GDW187" s="1296"/>
      <c r="GDX187" s="1296"/>
      <c r="GDY187" s="1296"/>
      <c r="GDZ187" s="1296"/>
      <c r="GEA187" s="1296"/>
      <c r="GEB187" s="1296"/>
      <c r="GEC187" s="1296"/>
      <c r="GED187" s="1296"/>
      <c r="GEE187" s="1296"/>
      <c r="GEF187" s="1296"/>
      <c r="GEG187" s="1296"/>
      <c r="GEH187" s="1296"/>
      <c r="GEI187" s="1296"/>
      <c r="GEJ187" s="1296"/>
      <c r="GEK187" s="1296"/>
      <c r="GEL187" s="1296"/>
      <c r="GEM187" s="1296"/>
      <c r="GEN187" s="1296"/>
      <c r="GEO187" s="1296"/>
      <c r="GEP187" s="1296"/>
      <c r="GEQ187" s="1296"/>
      <c r="GER187" s="1296"/>
      <c r="GES187" s="1296"/>
      <c r="GET187" s="1296"/>
      <c r="GEU187" s="1296"/>
      <c r="GEV187" s="1296"/>
      <c r="GEW187" s="1296"/>
      <c r="GEX187" s="1296"/>
      <c r="GEY187" s="1296"/>
      <c r="GEZ187" s="1296"/>
      <c r="GFA187" s="1296"/>
      <c r="GFB187" s="1296"/>
      <c r="GFC187" s="1296"/>
      <c r="GFD187" s="1296"/>
      <c r="GFE187" s="1296"/>
      <c r="GFF187" s="1296"/>
      <c r="GFG187" s="1296"/>
      <c r="GFH187" s="1296"/>
      <c r="GFI187" s="1296"/>
      <c r="GFJ187" s="1296"/>
      <c r="GFK187" s="1296"/>
      <c r="GFL187" s="1296"/>
      <c r="GFM187" s="1296"/>
      <c r="GFN187" s="1296"/>
      <c r="GFO187" s="1296"/>
      <c r="GFP187" s="1296"/>
      <c r="GFQ187" s="1296"/>
      <c r="GFR187" s="1296"/>
      <c r="GFS187" s="1296"/>
      <c r="GFT187" s="1296"/>
      <c r="GFU187" s="1296"/>
      <c r="GFV187" s="1296"/>
      <c r="GFW187" s="1296"/>
      <c r="GFX187" s="1296"/>
      <c r="GFY187" s="1296"/>
      <c r="GFZ187" s="1296"/>
      <c r="GGA187" s="1296"/>
      <c r="GGB187" s="1296"/>
      <c r="GGC187" s="1296"/>
      <c r="GGD187" s="1296"/>
      <c r="GGE187" s="1296"/>
      <c r="GGF187" s="1296"/>
      <c r="GGG187" s="1296"/>
      <c r="GGH187" s="1296"/>
      <c r="GGI187" s="1296"/>
      <c r="GGJ187" s="1296"/>
      <c r="GGK187" s="1296"/>
      <c r="GGL187" s="1296"/>
      <c r="GGM187" s="1296"/>
      <c r="GGN187" s="1296"/>
      <c r="GGO187" s="1296"/>
      <c r="GGP187" s="1296"/>
      <c r="GGQ187" s="1296"/>
      <c r="GGR187" s="1296"/>
      <c r="GGS187" s="1296"/>
      <c r="GGT187" s="1296"/>
      <c r="GGU187" s="1296"/>
      <c r="GGV187" s="1296"/>
      <c r="GGW187" s="1296"/>
      <c r="GGX187" s="1296"/>
      <c r="GGY187" s="1296"/>
      <c r="GGZ187" s="1296"/>
      <c r="GHA187" s="1296"/>
      <c r="GHB187" s="1296"/>
      <c r="GHC187" s="1296"/>
      <c r="GHD187" s="1296"/>
      <c r="GHE187" s="1296"/>
      <c r="GHF187" s="1296"/>
      <c r="GHG187" s="1296"/>
      <c r="GHH187" s="1296"/>
      <c r="GHI187" s="1296"/>
      <c r="GHJ187" s="1296"/>
      <c r="GHK187" s="1296"/>
      <c r="GHL187" s="1296"/>
      <c r="GHM187" s="1296"/>
      <c r="GHN187" s="1296"/>
      <c r="GHO187" s="1296"/>
      <c r="GHP187" s="1296"/>
      <c r="GHQ187" s="1296"/>
      <c r="GHR187" s="1296"/>
      <c r="GHS187" s="1296"/>
      <c r="GHT187" s="1296"/>
      <c r="GHU187" s="1296"/>
      <c r="GHV187" s="1296"/>
      <c r="GHW187" s="1296"/>
      <c r="GHX187" s="1296"/>
      <c r="GHY187" s="1296"/>
      <c r="GHZ187" s="1296"/>
      <c r="GIA187" s="1296"/>
      <c r="GIB187" s="1296"/>
      <c r="GIC187" s="1296"/>
      <c r="GID187" s="1296"/>
      <c r="GIE187" s="1296"/>
      <c r="GIF187" s="1296"/>
      <c r="GIG187" s="1296"/>
      <c r="GIH187" s="1296"/>
      <c r="GII187" s="1296"/>
      <c r="GIJ187" s="1296"/>
      <c r="GIK187" s="1296"/>
      <c r="GIL187" s="1296"/>
      <c r="GIM187" s="1296"/>
      <c r="GIN187" s="1296"/>
      <c r="GIO187" s="1296"/>
      <c r="GIP187" s="1296"/>
      <c r="GIQ187" s="1296"/>
      <c r="GIR187" s="1296"/>
      <c r="GIS187" s="1296"/>
      <c r="GIT187" s="1296"/>
      <c r="GIU187" s="1296"/>
      <c r="GIV187" s="1296"/>
      <c r="GIW187" s="1296"/>
      <c r="GIX187" s="1296"/>
      <c r="GIY187" s="1296"/>
      <c r="GIZ187" s="1296"/>
      <c r="GJA187" s="1296"/>
      <c r="GJB187" s="1296"/>
      <c r="GJC187" s="1296"/>
      <c r="GJD187" s="1296"/>
      <c r="GJE187" s="1296"/>
      <c r="GJF187" s="1296"/>
      <c r="GJG187" s="1296"/>
      <c r="GJH187" s="1296"/>
      <c r="GJI187" s="1296"/>
      <c r="GJJ187" s="1296"/>
      <c r="GJK187" s="1296"/>
      <c r="GJL187" s="1296"/>
      <c r="GJM187" s="1296"/>
      <c r="GJN187" s="1296"/>
      <c r="GJO187" s="1296"/>
      <c r="GJP187" s="1296"/>
      <c r="GJQ187" s="1296"/>
      <c r="GJR187" s="1296"/>
      <c r="GJS187" s="1296"/>
      <c r="GJT187" s="1296"/>
      <c r="GJU187" s="1296"/>
      <c r="GJV187" s="1296"/>
      <c r="GJW187" s="1296"/>
      <c r="GJX187" s="1296"/>
      <c r="GJY187" s="1296"/>
      <c r="GJZ187" s="1296"/>
      <c r="GKA187" s="1296"/>
      <c r="GKB187" s="1296"/>
      <c r="GKC187" s="1296"/>
      <c r="GKD187" s="1296"/>
      <c r="GKE187" s="1296"/>
      <c r="GKF187" s="1296"/>
      <c r="GKG187" s="1296"/>
      <c r="GKH187" s="1296"/>
      <c r="GKI187" s="1296"/>
      <c r="GKJ187" s="1296"/>
      <c r="GKK187" s="1296"/>
      <c r="GKL187" s="1296"/>
      <c r="GKM187" s="1296"/>
      <c r="GKN187" s="1296"/>
      <c r="GKO187" s="1296"/>
      <c r="GKP187" s="1296"/>
      <c r="GKQ187" s="1296"/>
      <c r="GKR187" s="1296"/>
      <c r="GKS187" s="1296"/>
      <c r="GKT187" s="1296"/>
      <c r="GKU187" s="1296"/>
      <c r="GKV187" s="1296"/>
      <c r="GKW187" s="1296"/>
      <c r="GKX187" s="1296"/>
      <c r="GKY187" s="1296"/>
      <c r="GKZ187" s="1296"/>
      <c r="GLA187" s="1296"/>
      <c r="GLB187" s="1296"/>
      <c r="GLC187" s="1296"/>
      <c r="GLD187" s="1296"/>
      <c r="GLE187" s="1296"/>
      <c r="GLF187" s="1296"/>
      <c r="GLG187" s="1296"/>
      <c r="GLH187" s="1296"/>
      <c r="GLI187" s="1296"/>
      <c r="GLJ187" s="1296"/>
      <c r="GLK187" s="1296"/>
      <c r="GLL187" s="1296"/>
      <c r="GLM187" s="1296"/>
      <c r="GLN187" s="1296"/>
      <c r="GLO187" s="1296"/>
      <c r="GLP187" s="1296"/>
      <c r="GLQ187" s="1296"/>
      <c r="GLR187" s="1296"/>
      <c r="GLS187" s="1296"/>
      <c r="GLT187" s="1296"/>
      <c r="GLU187" s="1296"/>
      <c r="GLV187" s="1296"/>
      <c r="GLW187" s="1296"/>
      <c r="GLX187" s="1296"/>
      <c r="GLY187" s="1296"/>
      <c r="GLZ187" s="1296"/>
      <c r="GMA187" s="1296"/>
      <c r="GMB187" s="1296"/>
      <c r="GMC187" s="1296"/>
      <c r="GMD187" s="1296"/>
      <c r="GME187" s="1296"/>
      <c r="GMF187" s="1296"/>
      <c r="GMG187" s="1296"/>
      <c r="GMH187" s="1296"/>
      <c r="GMI187" s="1296"/>
      <c r="GMJ187" s="1296"/>
      <c r="GMK187" s="1296"/>
      <c r="GML187" s="1296"/>
      <c r="GMM187" s="1296"/>
      <c r="GMN187" s="1296"/>
      <c r="GMO187" s="1296"/>
      <c r="GMP187" s="1296"/>
      <c r="GMQ187" s="1296"/>
      <c r="GMR187" s="1296"/>
      <c r="GMS187" s="1296"/>
      <c r="GMT187" s="1296"/>
      <c r="GMU187" s="1296"/>
      <c r="GMV187" s="1296"/>
      <c r="GMW187" s="1296"/>
      <c r="GMX187" s="1296"/>
      <c r="GMY187" s="1296"/>
      <c r="GMZ187" s="1296"/>
      <c r="GNA187" s="1296"/>
      <c r="GNB187" s="1296"/>
      <c r="GNC187" s="1296"/>
      <c r="GND187" s="1296"/>
      <c r="GNE187" s="1296"/>
      <c r="GNF187" s="1296"/>
      <c r="GNG187" s="1296"/>
      <c r="GNH187" s="1296"/>
      <c r="GNI187" s="1296"/>
      <c r="GNJ187" s="1296"/>
      <c r="GNK187" s="1296"/>
      <c r="GNL187" s="1296"/>
      <c r="GNM187" s="1296"/>
      <c r="GNN187" s="1296"/>
      <c r="GNO187" s="1296"/>
      <c r="GNP187" s="1296"/>
      <c r="GNQ187" s="1296"/>
      <c r="GNR187" s="1296"/>
      <c r="GNS187" s="1296"/>
      <c r="GNT187" s="1296"/>
      <c r="GNU187" s="1296"/>
      <c r="GNV187" s="1296"/>
      <c r="GNW187" s="1296"/>
      <c r="GNX187" s="1296"/>
      <c r="GNY187" s="1296"/>
      <c r="GNZ187" s="1296"/>
      <c r="GOA187" s="1296"/>
      <c r="GOB187" s="1296"/>
      <c r="GOC187" s="1296"/>
      <c r="GOD187" s="1296"/>
      <c r="GOE187" s="1296"/>
      <c r="GOF187" s="1296"/>
      <c r="GOG187" s="1296"/>
      <c r="GOH187" s="1296"/>
      <c r="GOI187" s="1296"/>
      <c r="GOJ187" s="1296"/>
      <c r="GOK187" s="1296"/>
      <c r="GOL187" s="1296"/>
      <c r="GOM187" s="1296"/>
      <c r="GON187" s="1296"/>
      <c r="GOO187" s="1296"/>
      <c r="GOP187" s="1296"/>
      <c r="GOQ187" s="1296"/>
      <c r="GOR187" s="1296"/>
      <c r="GOS187" s="1296"/>
      <c r="GOT187" s="1296"/>
      <c r="GOU187" s="1296"/>
      <c r="GOV187" s="1296"/>
      <c r="GOW187" s="1296"/>
      <c r="GOX187" s="1296"/>
      <c r="GOY187" s="1296"/>
      <c r="GOZ187" s="1296"/>
      <c r="GPA187" s="1296"/>
      <c r="GPB187" s="1296"/>
      <c r="GPC187" s="1296"/>
      <c r="GPD187" s="1296"/>
      <c r="GPE187" s="1296"/>
      <c r="GPF187" s="1296"/>
      <c r="GPG187" s="1296"/>
      <c r="GPH187" s="1296"/>
      <c r="GPI187" s="1296"/>
      <c r="GPJ187" s="1296"/>
      <c r="GPK187" s="1296"/>
      <c r="GPL187" s="1296"/>
      <c r="GPM187" s="1296"/>
      <c r="GPN187" s="1296"/>
      <c r="GPO187" s="1296"/>
      <c r="GPP187" s="1296"/>
      <c r="GPQ187" s="1296"/>
      <c r="GPR187" s="1296"/>
      <c r="GPS187" s="1296"/>
      <c r="GPT187" s="1296"/>
      <c r="GPU187" s="1296"/>
      <c r="GPV187" s="1296"/>
      <c r="GPW187" s="1296"/>
      <c r="GPX187" s="1296"/>
      <c r="GPY187" s="1296"/>
      <c r="GPZ187" s="1296"/>
      <c r="GQA187" s="1296"/>
      <c r="GQB187" s="1296"/>
      <c r="GQC187" s="1296"/>
      <c r="GQD187" s="1296"/>
      <c r="GQE187" s="1296"/>
      <c r="GQF187" s="1296"/>
      <c r="GQG187" s="1296"/>
      <c r="GQH187" s="1296"/>
      <c r="GQI187" s="1296"/>
      <c r="GQJ187" s="1296"/>
      <c r="GQK187" s="1296"/>
      <c r="GQL187" s="1296"/>
      <c r="GQM187" s="1296"/>
      <c r="GQN187" s="1296"/>
      <c r="GQO187" s="1296"/>
      <c r="GQP187" s="1296"/>
      <c r="GQQ187" s="1296"/>
      <c r="GQR187" s="1296"/>
      <c r="GQS187" s="1296"/>
      <c r="GQT187" s="1296"/>
      <c r="GQU187" s="1296"/>
      <c r="GQV187" s="1296"/>
      <c r="GQW187" s="1296"/>
      <c r="GQX187" s="1296"/>
      <c r="GQY187" s="1296"/>
      <c r="GQZ187" s="1296"/>
      <c r="GRA187" s="1296"/>
      <c r="GRB187" s="1296"/>
      <c r="GRC187" s="1296"/>
      <c r="GRD187" s="1296"/>
      <c r="GRE187" s="1296"/>
      <c r="GRF187" s="1296"/>
      <c r="GRG187" s="1296"/>
      <c r="GRH187" s="1296"/>
      <c r="GRI187" s="1296"/>
      <c r="GRJ187" s="1296"/>
      <c r="GRK187" s="1296"/>
      <c r="GRL187" s="1296"/>
      <c r="GRM187" s="1296"/>
      <c r="GRN187" s="1296"/>
      <c r="GRO187" s="1296"/>
      <c r="GRP187" s="1296"/>
      <c r="GRQ187" s="1296"/>
      <c r="GRR187" s="1296"/>
      <c r="GRS187" s="1296"/>
      <c r="GRT187" s="1296"/>
      <c r="GRU187" s="1296"/>
      <c r="GRV187" s="1296"/>
      <c r="GRW187" s="1296"/>
      <c r="GRX187" s="1296"/>
      <c r="GRY187" s="1296"/>
      <c r="GRZ187" s="1296"/>
      <c r="GSA187" s="1296"/>
      <c r="GSB187" s="1296"/>
      <c r="GSC187" s="1296"/>
      <c r="GSD187" s="1296"/>
      <c r="GSE187" s="1296"/>
      <c r="GSF187" s="1296"/>
      <c r="GSG187" s="1296"/>
      <c r="GSH187" s="1296"/>
      <c r="GSI187" s="1296"/>
      <c r="GSJ187" s="1296"/>
      <c r="GSK187" s="1296"/>
      <c r="GSL187" s="1296"/>
      <c r="GSM187" s="1296"/>
      <c r="GSN187" s="1296"/>
      <c r="GSO187" s="1296"/>
      <c r="GSP187" s="1296"/>
      <c r="GSQ187" s="1296"/>
      <c r="GSR187" s="1296"/>
      <c r="GSS187" s="1296"/>
      <c r="GST187" s="1296"/>
      <c r="GSU187" s="1296"/>
      <c r="GSV187" s="1296"/>
      <c r="GSW187" s="1296"/>
      <c r="GSX187" s="1296"/>
      <c r="GSY187" s="1296"/>
      <c r="GSZ187" s="1296"/>
      <c r="GTA187" s="1296"/>
      <c r="GTB187" s="1296"/>
      <c r="GTC187" s="1296"/>
      <c r="GTD187" s="1296"/>
      <c r="GTE187" s="1296"/>
      <c r="GTF187" s="1296"/>
      <c r="GTG187" s="1296"/>
      <c r="GTH187" s="1296"/>
      <c r="GTI187" s="1296"/>
      <c r="GTJ187" s="1296"/>
      <c r="GTK187" s="1296"/>
      <c r="GTL187" s="1296"/>
      <c r="GTM187" s="1296"/>
      <c r="GTN187" s="1296"/>
      <c r="GTO187" s="1296"/>
      <c r="GTP187" s="1296"/>
      <c r="GTQ187" s="1296"/>
      <c r="GTR187" s="1296"/>
      <c r="GTS187" s="1296"/>
      <c r="GTT187" s="1296"/>
      <c r="GTU187" s="1296"/>
      <c r="GTV187" s="1296"/>
      <c r="GTW187" s="1296"/>
      <c r="GTX187" s="1296"/>
      <c r="GTY187" s="1296"/>
      <c r="GTZ187" s="1296"/>
      <c r="GUA187" s="1296"/>
      <c r="GUB187" s="1296"/>
      <c r="GUC187" s="1296"/>
      <c r="GUD187" s="1296"/>
      <c r="GUE187" s="1296"/>
      <c r="GUF187" s="1296"/>
      <c r="GUG187" s="1296"/>
      <c r="GUH187" s="1296"/>
      <c r="GUI187" s="1296"/>
      <c r="GUJ187" s="1296"/>
      <c r="GUK187" s="1296"/>
      <c r="GUL187" s="1296"/>
      <c r="GUM187" s="1296"/>
      <c r="GUN187" s="1296"/>
      <c r="GUO187" s="1296"/>
      <c r="GUP187" s="1296"/>
      <c r="GUQ187" s="1296"/>
      <c r="GUR187" s="1296"/>
      <c r="GUS187" s="1296"/>
      <c r="GUT187" s="1296"/>
      <c r="GUU187" s="1296"/>
      <c r="GUV187" s="1296"/>
      <c r="GUW187" s="1296"/>
      <c r="GUX187" s="1296"/>
      <c r="GUY187" s="1296"/>
      <c r="GUZ187" s="1296"/>
      <c r="GVA187" s="1296"/>
      <c r="GVB187" s="1296"/>
      <c r="GVC187" s="1296"/>
      <c r="GVD187" s="1296"/>
      <c r="GVE187" s="1296"/>
      <c r="GVF187" s="1296"/>
      <c r="GVG187" s="1296"/>
      <c r="GVH187" s="1296"/>
      <c r="GVI187" s="1296"/>
      <c r="GVJ187" s="1296"/>
      <c r="GVK187" s="1296"/>
      <c r="GVL187" s="1296"/>
      <c r="GVM187" s="1296"/>
      <c r="GVN187" s="1296"/>
      <c r="GVO187" s="1296"/>
      <c r="GVP187" s="1296"/>
      <c r="GVQ187" s="1296"/>
      <c r="GVR187" s="1296"/>
      <c r="GVS187" s="1296"/>
      <c r="GVT187" s="1296"/>
      <c r="GVU187" s="1296"/>
      <c r="GVV187" s="1296"/>
      <c r="GVW187" s="1296"/>
      <c r="GVX187" s="1296"/>
      <c r="GVY187" s="1296"/>
      <c r="GVZ187" s="1296"/>
      <c r="GWA187" s="1296"/>
      <c r="GWB187" s="1296"/>
      <c r="GWC187" s="1296"/>
      <c r="GWD187" s="1296"/>
      <c r="GWE187" s="1296"/>
      <c r="GWF187" s="1296"/>
      <c r="GWG187" s="1296"/>
      <c r="GWH187" s="1296"/>
      <c r="GWI187" s="1296"/>
      <c r="GWJ187" s="1296"/>
      <c r="GWK187" s="1296"/>
      <c r="GWL187" s="1296"/>
      <c r="GWM187" s="1296"/>
      <c r="GWN187" s="1296"/>
      <c r="GWO187" s="1296"/>
      <c r="GWP187" s="1296"/>
      <c r="GWQ187" s="1296"/>
      <c r="GWR187" s="1296"/>
      <c r="GWS187" s="1296"/>
      <c r="GWT187" s="1296"/>
      <c r="GWU187" s="1296"/>
      <c r="GWV187" s="1296"/>
      <c r="GWW187" s="1296"/>
      <c r="GWX187" s="1296"/>
      <c r="GWY187" s="1296"/>
      <c r="GWZ187" s="1296"/>
      <c r="GXA187" s="1296"/>
      <c r="GXB187" s="1296"/>
      <c r="GXC187" s="1296"/>
      <c r="GXD187" s="1296"/>
      <c r="GXE187" s="1296"/>
      <c r="GXF187" s="1296"/>
      <c r="GXG187" s="1296"/>
      <c r="GXH187" s="1296"/>
      <c r="GXI187" s="1296"/>
      <c r="GXJ187" s="1296"/>
      <c r="GXK187" s="1296"/>
      <c r="GXL187" s="1296"/>
      <c r="GXM187" s="1296"/>
      <c r="GXN187" s="1296"/>
      <c r="GXO187" s="1296"/>
      <c r="GXP187" s="1296"/>
      <c r="GXQ187" s="1296"/>
      <c r="GXR187" s="1296"/>
      <c r="GXS187" s="1296"/>
      <c r="GXT187" s="1296"/>
      <c r="GXU187" s="1296"/>
      <c r="GXV187" s="1296"/>
      <c r="GXW187" s="1296"/>
      <c r="GXX187" s="1296"/>
      <c r="GXY187" s="1296"/>
      <c r="GXZ187" s="1296"/>
      <c r="GYA187" s="1296"/>
      <c r="GYB187" s="1296"/>
      <c r="GYC187" s="1296"/>
      <c r="GYD187" s="1296"/>
      <c r="GYE187" s="1296"/>
      <c r="GYF187" s="1296"/>
      <c r="GYG187" s="1296"/>
      <c r="GYH187" s="1296"/>
      <c r="GYI187" s="1296"/>
      <c r="GYJ187" s="1296"/>
      <c r="GYK187" s="1296"/>
      <c r="GYL187" s="1296"/>
      <c r="GYM187" s="1296"/>
      <c r="GYN187" s="1296"/>
      <c r="GYO187" s="1296"/>
      <c r="GYP187" s="1296"/>
      <c r="GYQ187" s="1296"/>
      <c r="GYR187" s="1296"/>
      <c r="GYS187" s="1296"/>
      <c r="GYT187" s="1296"/>
      <c r="GYU187" s="1296"/>
      <c r="GYV187" s="1296"/>
      <c r="GYW187" s="1296"/>
      <c r="GYX187" s="1296"/>
      <c r="GYY187" s="1296"/>
      <c r="GYZ187" s="1296"/>
      <c r="GZA187" s="1296"/>
      <c r="GZB187" s="1296"/>
      <c r="GZC187" s="1296"/>
      <c r="GZD187" s="1296"/>
      <c r="GZE187" s="1296"/>
      <c r="GZF187" s="1296"/>
      <c r="GZG187" s="1296"/>
      <c r="GZH187" s="1296"/>
      <c r="GZI187" s="1296"/>
      <c r="GZJ187" s="1296"/>
      <c r="GZK187" s="1296"/>
      <c r="GZL187" s="1296"/>
      <c r="GZM187" s="1296"/>
      <c r="GZN187" s="1296"/>
      <c r="GZO187" s="1296"/>
      <c r="GZP187" s="1296"/>
      <c r="GZQ187" s="1296"/>
      <c r="GZR187" s="1296"/>
      <c r="GZS187" s="1296"/>
      <c r="GZT187" s="1296"/>
      <c r="GZU187" s="1296"/>
      <c r="GZV187" s="1296"/>
      <c r="GZW187" s="1296"/>
      <c r="GZX187" s="1296"/>
      <c r="GZY187" s="1296"/>
      <c r="GZZ187" s="1296"/>
      <c r="HAA187" s="1296"/>
      <c r="HAB187" s="1296"/>
      <c r="HAC187" s="1296"/>
      <c r="HAD187" s="1296"/>
      <c r="HAE187" s="1296"/>
      <c r="HAF187" s="1296"/>
      <c r="HAG187" s="1296"/>
      <c r="HAH187" s="1296"/>
      <c r="HAI187" s="1296"/>
      <c r="HAJ187" s="1296"/>
      <c r="HAK187" s="1296"/>
      <c r="HAL187" s="1296"/>
      <c r="HAM187" s="1296"/>
      <c r="HAN187" s="1296"/>
      <c r="HAO187" s="1296"/>
      <c r="HAP187" s="1296"/>
      <c r="HAQ187" s="1296"/>
      <c r="HAR187" s="1296"/>
      <c r="HAS187" s="1296"/>
      <c r="HAT187" s="1296"/>
      <c r="HAU187" s="1296"/>
      <c r="HAV187" s="1296"/>
      <c r="HAW187" s="1296"/>
      <c r="HAX187" s="1296"/>
      <c r="HAY187" s="1296"/>
      <c r="HAZ187" s="1296"/>
      <c r="HBA187" s="1296"/>
      <c r="HBB187" s="1296"/>
      <c r="HBC187" s="1296"/>
      <c r="HBD187" s="1296"/>
      <c r="HBE187" s="1296"/>
      <c r="HBF187" s="1296"/>
      <c r="HBG187" s="1296"/>
      <c r="HBH187" s="1296"/>
      <c r="HBI187" s="1296"/>
      <c r="HBJ187" s="1296"/>
      <c r="HBK187" s="1296"/>
      <c r="HBL187" s="1296"/>
      <c r="HBM187" s="1296"/>
      <c r="HBN187" s="1296"/>
      <c r="HBO187" s="1296"/>
      <c r="HBP187" s="1296"/>
      <c r="HBQ187" s="1296"/>
      <c r="HBR187" s="1296"/>
      <c r="HBS187" s="1296"/>
      <c r="HBT187" s="1296"/>
      <c r="HBU187" s="1296"/>
      <c r="HBV187" s="1296"/>
      <c r="HBW187" s="1296"/>
      <c r="HBX187" s="1296"/>
      <c r="HBY187" s="1296"/>
      <c r="HBZ187" s="1296"/>
      <c r="HCA187" s="1296"/>
      <c r="HCB187" s="1296"/>
      <c r="HCC187" s="1296"/>
      <c r="HCD187" s="1296"/>
      <c r="HCE187" s="1296"/>
      <c r="HCF187" s="1296"/>
      <c r="HCG187" s="1296"/>
      <c r="HCH187" s="1296"/>
      <c r="HCI187" s="1296"/>
      <c r="HCJ187" s="1296"/>
      <c r="HCK187" s="1296"/>
      <c r="HCL187" s="1296"/>
      <c r="HCM187" s="1296"/>
      <c r="HCN187" s="1296"/>
      <c r="HCO187" s="1296"/>
      <c r="HCP187" s="1296"/>
      <c r="HCQ187" s="1296"/>
      <c r="HCR187" s="1296"/>
      <c r="HCS187" s="1296"/>
      <c r="HCT187" s="1296"/>
      <c r="HCU187" s="1296"/>
      <c r="HCV187" s="1296"/>
      <c r="HCW187" s="1296"/>
      <c r="HCX187" s="1296"/>
      <c r="HCY187" s="1296"/>
      <c r="HCZ187" s="1296"/>
      <c r="HDA187" s="1296"/>
      <c r="HDB187" s="1296"/>
      <c r="HDC187" s="1296"/>
      <c r="HDD187" s="1296"/>
      <c r="HDE187" s="1296"/>
      <c r="HDF187" s="1296"/>
      <c r="HDG187" s="1296"/>
      <c r="HDH187" s="1296"/>
      <c r="HDI187" s="1296"/>
      <c r="HDJ187" s="1296"/>
      <c r="HDK187" s="1296"/>
      <c r="HDL187" s="1296"/>
      <c r="HDM187" s="1296"/>
      <c r="HDN187" s="1296"/>
      <c r="HDO187" s="1296"/>
      <c r="HDP187" s="1296"/>
      <c r="HDQ187" s="1296"/>
      <c r="HDR187" s="1296"/>
      <c r="HDS187" s="1296"/>
      <c r="HDT187" s="1296"/>
      <c r="HDU187" s="1296"/>
      <c r="HDV187" s="1296"/>
      <c r="HDW187" s="1296"/>
      <c r="HDX187" s="1296"/>
      <c r="HDY187" s="1296"/>
      <c r="HDZ187" s="1296"/>
      <c r="HEA187" s="1296"/>
      <c r="HEB187" s="1296"/>
      <c r="HEC187" s="1296"/>
      <c r="HED187" s="1296"/>
      <c r="HEE187" s="1296"/>
      <c r="HEF187" s="1296"/>
      <c r="HEG187" s="1296"/>
      <c r="HEH187" s="1296"/>
      <c r="HEI187" s="1296"/>
      <c r="HEJ187" s="1296"/>
      <c r="HEK187" s="1296"/>
      <c r="HEL187" s="1296"/>
      <c r="HEM187" s="1296"/>
      <c r="HEN187" s="1296"/>
      <c r="HEO187" s="1296"/>
      <c r="HEP187" s="1296"/>
      <c r="HEQ187" s="1296"/>
      <c r="HER187" s="1296"/>
      <c r="HES187" s="1296"/>
      <c r="HET187" s="1296"/>
      <c r="HEU187" s="1296"/>
      <c r="HEV187" s="1296"/>
      <c r="HEW187" s="1296"/>
      <c r="HEX187" s="1296"/>
      <c r="HEY187" s="1296"/>
      <c r="HEZ187" s="1296"/>
      <c r="HFA187" s="1296"/>
      <c r="HFB187" s="1296"/>
      <c r="HFC187" s="1296"/>
      <c r="HFD187" s="1296"/>
      <c r="HFE187" s="1296"/>
      <c r="HFF187" s="1296"/>
      <c r="HFG187" s="1296"/>
      <c r="HFH187" s="1296"/>
      <c r="HFI187" s="1296"/>
      <c r="HFJ187" s="1296"/>
      <c r="HFK187" s="1296"/>
      <c r="HFL187" s="1296"/>
      <c r="HFM187" s="1296"/>
      <c r="HFN187" s="1296"/>
      <c r="HFO187" s="1296"/>
      <c r="HFP187" s="1296"/>
      <c r="HFQ187" s="1296"/>
      <c r="HFR187" s="1296"/>
      <c r="HFS187" s="1296"/>
      <c r="HFT187" s="1296"/>
      <c r="HFU187" s="1296"/>
      <c r="HFV187" s="1296"/>
      <c r="HFW187" s="1296"/>
      <c r="HFX187" s="1296"/>
      <c r="HFY187" s="1296"/>
      <c r="HFZ187" s="1296"/>
      <c r="HGA187" s="1296"/>
      <c r="HGB187" s="1296"/>
      <c r="HGC187" s="1296"/>
      <c r="HGD187" s="1296"/>
      <c r="HGE187" s="1296"/>
      <c r="HGF187" s="1296"/>
      <c r="HGG187" s="1296"/>
      <c r="HGH187" s="1296"/>
      <c r="HGI187" s="1296"/>
      <c r="HGJ187" s="1296"/>
      <c r="HGK187" s="1296"/>
      <c r="HGL187" s="1296"/>
      <c r="HGM187" s="1296"/>
      <c r="HGN187" s="1296"/>
      <c r="HGO187" s="1296"/>
      <c r="HGP187" s="1296"/>
      <c r="HGQ187" s="1296"/>
      <c r="HGR187" s="1296"/>
      <c r="HGS187" s="1296"/>
      <c r="HGT187" s="1296"/>
      <c r="HGU187" s="1296"/>
      <c r="HGV187" s="1296"/>
      <c r="HGW187" s="1296"/>
      <c r="HGX187" s="1296"/>
      <c r="HGY187" s="1296"/>
      <c r="HGZ187" s="1296"/>
      <c r="HHA187" s="1296"/>
      <c r="HHB187" s="1296"/>
      <c r="HHC187" s="1296"/>
      <c r="HHD187" s="1296"/>
      <c r="HHE187" s="1296"/>
      <c r="HHF187" s="1296"/>
      <c r="HHG187" s="1296"/>
      <c r="HHH187" s="1296"/>
      <c r="HHI187" s="1296"/>
      <c r="HHJ187" s="1296"/>
      <c r="HHK187" s="1296"/>
      <c r="HHL187" s="1296"/>
      <c r="HHM187" s="1296"/>
      <c r="HHN187" s="1296"/>
      <c r="HHO187" s="1296"/>
      <c r="HHP187" s="1296"/>
      <c r="HHQ187" s="1296"/>
      <c r="HHR187" s="1296"/>
      <c r="HHS187" s="1296"/>
      <c r="HHT187" s="1296"/>
      <c r="HHU187" s="1296"/>
      <c r="HHV187" s="1296"/>
      <c r="HHW187" s="1296"/>
      <c r="HHX187" s="1296"/>
      <c r="HHY187" s="1296"/>
      <c r="HHZ187" s="1296"/>
      <c r="HIA187" s="1296"/>
      <c r="HIB187" s="1296"/>
      <c r="HIC187" s="1296"/>
      <c r="HID187" s="1296"/>
      <c r="HIE187" s="1296"/>
      <c r="HIF187" s="1296"/>
      <c r="HIG187" s="1296"/>
      <c r="HIH187" s="1296"/>
      <c r="HII187" s="1296"/>
      <c r="HIJ187" s="1296"/>
      <c r="HIK187" s="1296"/>
      <c r="HIL187" s="1296"/>
      <c r="HIM187" s="1296"/>
      <c r="HIN187" s="1296"/>
      <c r="HIO187" s="1296"/>
      <c r="HIP187" s="1296"/>
      <c r="HIQ187" s="1296"/>
      <c r="HIR187" s="1296"/>
      <c r="HIS187" s="1296"/>
      <c r="HIT187" s="1296"/>
      <c r="HIU187" s="1296"/>
      <c r="HIV187" s="1296"/>
      <c r="HIW187" s="1296"/>
      <c r="HIX187" s="1296"/>
      <c r="HIY187" s="1296"/>
      <c r="HIZ187" s="1296"/>
      <c r="HJA187" s="1296"/>
      <c r="HJB187" s="1296"/>
      <c r="HJC187" s="1296"/>
      <c r="HJD187" s="1296"/>
      <c r="HJE187" s="1296"/>
      <c r="HJF187" s="1296"/>
      <c r="HJG187" s="1296"/>
      <c r="HJH187" s="1296"/>
      <c r="HJI187" s="1296"/>
      <c r="HJJ187" s="1296"/>
      <c r="HJK187" s="1296"/>
      <c r="HJL187" s="1296"/>
      <c r="HJM187" s="1296"/>
      <c r="HJN187" s="1296"/>
      <c r="HJO187" s="1296"/>
      <c r="HJP187" s="1296"/>
      <c r="HJQ187" s="1296"/>
      <c r="HJR187" s="1296"/>
      <c r="HJS187" s="1296"/>
      <c r="HJT187" s="1296"/>
      <c r="HJU187" s="1296"/>
      <c r="HJV187" s="1296"/>
      <c r="HJW187" s="1296"/>
      <c r="HJX187" s="1296"/>
      <c r="HJY187" s="1296"/>
      <c r="HJZ187" s="1296"/>
      <c r="HKA187" s="1296"/>
      <c r="HKB187" s="1296"/>
      <c r="HKC187" s="1296"/>
      <c r="HKD187" s="1296"/>
      <c r="HKE187" s="1296"/>
      <c r="HKF187" s="1296"/>
      <c r="HKG187" s="1296"/>
      <c r="HKH187" s="1296"/>
      <c r="HKI187" s="1296"/>
      <c r="HKJ187" s="1296"/>
      <c r="HKK187" s="1296"/>
      <c r="HKL187" s="1296"/>
      <c r="HKM187" s="1296"/>
      <c r="HKN187" s="1296"/>
      <c r="HKO187" s="1296"/>
      <c r="HKP187" s="1296"/>
      <c r="HKQ187" s="1296"/>
      <c r="HKR187" s="1296"/>
      <c r="HKS187" s="1296"/>
      <c r="HKT187" s="1296"/>
      <c r="HKU187" s="1296"/>
      <c r="HKV187" s="1296"/>
      <c r="HKW187" s="1296"/>
      <c r="HKX187" s="1296"/>
      <c r="HKY187" s="1296"/>
      <c r="HKZ187" s="1296"/>
      <c r="HLA187" s="1296"/>
      <c r="HLB187" s="1296"/>
      <c r="HLC187" s="1296"/>
      <c r="HLD187" s="1296"/>
      <c r="HLE187" s="1296"/>
      <c r="HLF187" s="1296"/>
      <c r="HLG187" s="1296"/>
      <c r="HLH187" s="1296"/>
      <c r="HLI187" s="1296"/>
      <c r="HLJ187" s="1296"/>
      <c r="HLK187" s="1296"/>
      <c r="HLL187" s="1296"/>
      <c r="HLM187" s="1296"/>
      <c r="HLN187" s="1296"/>
      <c r="HLO187" s="1296"/>
      <c r="HLP187" s="1296"/>
      <c r="HLQ187" s="1296"/>
      <c r="HLR187" s="1296"/>
      <c r="HLS187" s="1296"/>
      <c r="HLT187" s="1296"/>
      <c r="HLU187" s="1296"/>
      <c r="HLV187" s="1296"/>
      <c r="HLW187" s="1296"/>
      <c r="HLX187" s="1296"/>
      <c r="HLY187" s="1296"/>
      <c r="HLZ187" s="1296"/>
      <c r="HMA187" s="1296"/>
      <c r="HMB187" s="1296"/>
      <c r="HMC187" s="1296"/>
      <c r="HMD187" s="1296"/>
      <c r="HME187" s="1296"/>
      <c r="HMF187" s="1296"/>
      <c r="HMG187" s="1296"/>
      <c r="HMH187" s="1296"/>
      <c r="HMI187" s="1296"/>
      <c r="HMJ187" s="1296"/>
      <c r="HMK187" s="1296"/>
      <c r="HML187" s="1296"/>
      <c r="HMM187" s="1296"/>
      <c r="HMN187" s="1296"/>
      <c r="HMO187" s="1296"/>
      <c r="HMP187" s="1296"/>
      <c r="HMQ187" s="1296"/>
      <c r="HMR187" s="1296"/>
      <c r="HMS187" s="1296"/>
      <c r="HMT187" s="1296"/>
      <c r="HMU187" s="1296"/>
      <c r="HMV187" s="1296"/>
      <c r="HMW187" s="1296"/>
      <c r="HMX187" s="1296"/>
      <c r="HMY187" s="1296"/>
      <c r="HMZ187" s="1296"/>
      <c r="HNA187" s="1296"/>
      <c r="HNB187" s="1296"/>
      <c r="HNC187" s="1296"/>
      <c r="HND187" s="1296"/>
      <c r="HNE187" s="1296"/>
      <c r="HNF187" s="1296"/>
      <c r="HNG187" s="1296"/>
      <c r="HNH187" s="1296"/>
      <c r="HNI187" s="1296"/>
      <c r="HNJ187" s="1296"/>
      <c r="HNK187" s="1296"/>
      <c r="HNL187" s="1296"/>
      <c r="HNM187" s="1296"/>
      <c r="HNN187" s="1296"/>
      <c r="HNO187" s="1296"/>
      <c r="HNP187" s="1296"/>
      <c r="HNQ187" s="1296"/>
      <c r="HNR187" s="1296"/>
      <c r="HNS187" s="1296"/>
      <c r="HNT187" s="1296"/>
      <c r="HNU187" s="1296"/>
      <c r="HNV187" s="1296"/>
      <c r="HNW187" s="1296"/>
      <c r="HNX187" s="1296"/>
      <c r="HNY187" s="1296"/>
      <c r="HNZ187" s="1296"/>
      <c r="HOA187" s="1296"/>
      <c r="HOB187" s="1296"/>
      <c r="HOC187" s="1296"/>
      <c r="HOD187" s="1296"/>
      <c r="HOE187" s="1296"/>
      <c r="HOF187" s="1296"/>
      <c r="HOG187" s="1296"/>
      <c r="HOH187" s="1296"/>
      <c r="HOI187" s="1296"/>
      <c r="HOJ187" s="1296"/>
      <c r="HOK187" s="1296"/>
      <c r="HOL187" s="1296"/>
      <c r="HOM187" s="1296"/>
      <c r="HON187" s="1296"/>
      <c r="HOO187" s="1296"/>
      <c r="HOP187" s="1296"/>
      <c r="HOQ187" s="1296"/>
      <c r="HOR187" s="1296"/>
      <c r="HOS187" s="1296"/>
      <c r="HOT187" s="1296"/>
      <c r="HOU187" s="1296"/>
      <c r="HOV187" s="1296"/>
      <c r="HOW187" s="1296"/>
      <c r="HOX187" s="1296"/>
      <c r="HOY187" s="1296"/>
      <c r="HOZ187" s="1296"/>
      <c r="HPA187" s="1296"/>
      <c r="HPB187" s="1296"/>
      <c r="HPC187" s="1296"/>
      <c r="HPD187" s="1296"/>
      <c r="HPE187" s="1296"/>
      <c r="HPF187" s="1296"/>
      <c r="HPG187" s="1296"/>
      <c r="HPH187" s="1296"/>
      <c r="HPI187" s="1296"/>
      <c r="HPJ187" s="1296"/>
      <c r="HPK187" s="1296"/>
      <c r="HPL187" s="1296"/>
      <c r="HPM187" s="1296"/>
      <c r="HPN187" s="1296"/>
      <c r="HPO187" s="1296"/>
      <c r="HPP187" s="1296"/>
      <c r="HPQ187" s="1296"/>
      <c r="HPR187" s="1296"/>
      <c r="HPS187" s="1296"/>
      <c r="HPT187" s="1296"/>
      <c r="HPU187" s="1296"/>
      <c r="HPV187" s="1296"/>
      <c r="HPW187" s="1296"/>
      <c r="HPX187" s="1296"/>
      <c r="HPY187" s="1296"/>
      <c r="HPZ187" s="1296"/>
      <c r="HQA187" s="1296"/>
      <c r="HQB187" s="1296"/>
      <c r="HQC187" s="1296"/>
      <c r="HQD187" s="1296"/>
      <c r="HQE187" s="1296"/>
      <c r="HQF187" s="1296"/>
      <c r="HQG187" s="1296"/>
      <c r="HQH187" s="1296"/>
      <c r="HQI187" s="1296"/>
      <c r="HQJ187" s="1296"/>
      <c r="HQK187" s="1296"/>
      <c r="HQL187" s="1296"/>
      <c r="HQM187" s="1296"/>
      <c r="HQN187" s="1296"/>
      <c r="HQO187" s="1296"/>
      <c r="HQP187" s="1296"/>
      <c r="HQQ187" s="1296"/>
      <c r="HQR187" s="1296"/>
      <c r="HQS187" s="1296"/>
      <c r="HQT187" s="1296"/>
      <c r="HQU187" s="1296"/>
      <c r="HQV187" s="1296"/>
      <c r="HQW187" s="1296"/>
      <c r="HQX187" s="1296"/>
      <c r="HQY187" s="1296"/>
      <c r="HQZ187" s="1296"/>
      <c r="HRA187" s="1296"/>
      <c r="HRB187" s="1296"/>
      <c r="HRC187" s="1296"/>
      <c r="HRD187" s="1296"/>
      <c r="HRE187" s="1296"/>
      <c r="HRF187" s="1296"/>
      <c r="HRG187" s="1296"/>
      <c r="HRH187" s="1296"/>
      <c r="HRI187" s="1296"/>
      <c r="HRJ187" s="1296"/>
      <c r="HRK187" s="1296"/>
      <c r="HRL187" s="1296"/>
      <c r="HRM187" s="1296"/>
      <c r="HRN187" s="1296"/>
      <c r="HRO187" s="1296"/>
      <c r="HRP187" s="1296"/>
      <c r="HRQ187" s="1296"/>
      <c r="HRR187" s="1296"/>
      <c r="HRS187" s="1296"/>
      <c r="HRT187" s="1296"/>
      <c r="HRU187" s="1296"/>
      <c r="HRV187" s="1296"/>
      <c r="HRW187" s="1296"/>
      <c r="HRX187" s="1296"/>
      <c r="HRY187" s="1296"/>
      <c r="HRZ187" s="1296"/>
      <c r="HSA187" s="1296"/>
      <c r="HSB187" s="1296"/>
      <c r="HSC187" s="1296"/>
      <c r="HSD187" s="1296"/>
      <c r="HSE187" s="1296"/>
      <c r="HSF187" s="1296"/>
      <c r="HSG187" s="1296"/>
      <c r="HSH187" s="1296"/>
      <c r="HSI187" s="1296"/>
      <c r="HSJ187" s="1296"/>
      <c r="HSK187" s="1296"/>
      <c r="HSL187" s="1296"/>
      <c r="HSM187" s="1296"/>
      <c r="HSN187" s="1296"/>
      <c r="HSO187" s="1296"/>
      <c r="HSP187" s="1296"/>
      <c r="HSQ187" s="1296"/>
      <c r="HSR187" s="1296"/>
      <c r="HSS187" s="1296"/>
      <c r="HST187" s="1296"/>
      <c r="HSU187" s="1296"/>
      <c r="HSV187" s="1296"/>
      <c r="HSW187" s="1296"/>
      <c r="HSX187" s="1296"/>
      <c r="HSY187" s="1296"/>
      <c r="HSZ187" s="1296"/>
      <c r="HTA187" s="1296"/>
      <c r="HTB187" s="1296"/>
      <c r="HTC187" s="1296"/>
      <c r="HTD187" s="1296"/>
      <c r="HTE187" s="1296"/>
      <c r="HTF187" s="1296"/>
      <c r="HTG187" s="1296"/>
      <c r="HTH187" s="1296"/>
      <c r="HTI187" s="1296"/>
      <c r="HTJ187" s="1296"/>
      <c r="HTK187" s="1296"/>
      <c r="HTL187" s="1296"/>
      <c r="HTM187" s="1296"/>
      <c r="HTN187" s="1296"/>
      <c r="HTO187" s="1296"/>
      <c r="HTP187" s="1296"/>
      <c r="HTQ187" s="1296"/>
      <c r="HTR187" s="1296"/>
      <c r="HTS187" s="1296"/>
      <c r="HTT187" s="1296"/>
      <c r="HTU187" s="1296"/>
      <c r="HTV187" s="1296"/>
      <c r="HTW187" s="1296"/>
      <c r="HTX187" s="1296"/>
      <c r="HTY187" s="1296"/>
      <c r="HTZ187" s="1296"/>
      <c r="HUA187" s="1296"/>
      <c r="HUB187" s="1296"/>
      <c r="HUC187" s="1296"/>
      <c r="HUD187" s="1296"/>
      <c r="HUE187" s="1296"/>
      <c r="HUF187" s="1296"/>
      <c r="HUG187" s="1296"/>
      <c r="HUH187" s="1296"/>
      <c r="HUI187" s="1296"/>
      <c r="HUJ187" s="1296"/>
      <c r="HUK187" s="1296"/>
      <c r="HUL187" s="1296"/>
      <c r="HUM187" s="1296"/>
      <c r="HUN187" s="1296"/>
      <c r="HUO187" s="1296"/>
      <c r="HUP187" s="1296"/>
      <c r="HUQ187" s="1296"/>
      <c r="HUR187" s="1296"/>
      <c r="HUS187" s="1296"/>
      <c r="HUT187" s="1296"/>
      <c r="HUU187" s="1296"/>
      <c r="HUV187" s="1296"/>
      <c r="HUW187" s="1296"/>
      <c r="HUX187" s="1296"/>
      <c r="HUY187" s="1296"/>
      <c r="HUZ187" s="1296"/>
      <c r="HVA187" s="1296"/>
      <c r="HVB187" s="1296"/>
      <c r="HVC187" s="1296"/>
      <c r="HVD187" s="1296"/>
      <c r="HVE187" s="1296"/>
      <c r="HVF187" s="1296"/>
      <c r="HVG187" s="1296"/>
      <c r="HVH187" s="1296"/>
      <c r="HVI187" s="1296"/>
      <c r="HVJ187" s="1296"/>
      <c r="HVK187" s="1296"/>
      <c r="HVL187" s="1296"/>
      <c r="HVM187" s="1296"/>
      <c r="HVN187" s="1296"/>
      <c r="HVO187" s="1296"/>
      <c r="HVP187" s="1296"/>
      <c r="HVQ187" s="1296"/>
      <c r="HVR187" s="1296"/>
      <c r="HVS187" s="1296"/>
      <c r="HVT187" s="1296"/>
      <c r="HVU187" s="1296"/>
      <c r="HVV187" s="1296"/>
      <c r="HVW187" s="1296"/>
      <c r="HVX187" s="1296"/>
      <c r="HVY187" s="1296"/>
      <c r="HVZ187" s="1296"/>
      <c r="HWA187" s="1296"/>
      <c r="HWB187" s="1296"/>
      <c r="HWC187" s="1296"/>
      <c r="HWD187" s="1296"/>
      <c r="HWE187" s="1296"/>
      <c r="HWF187" s="1296"/>
      <c r="HWG187" s="1296"/>
      <c r="HWH187" s="1296"/>
      <c r="HWI187" s="1296"/>
      <c r="HWJ187" s="1296"/>
      <c r="HWK187" s="1296"/>
      <c r="HWL187" s="1296"/>
      <c r="HWM187" s="1296"/>
      <c r="HWN187" s="1296"/>
      <c r="HWO187" s="1296"/>
      <c r="HWP187" s="1296"/>
      <c r="HWQ187" s="1296"/>
      <c r="HWR187" s="1296"/>
      <c r="HWS187" s="1296"/>
      <c r="HWT187" s="1296"/>
      <c r="HWU187" s="1296"/>
      <c r="HWV187" s="1296"/>
      <c r="HWW187" s="1296"/>
      <c r="HWX187" s="1296"/>
      <c r="HWY187" s="1296"/>
      <c r="HWZ187" s="1296"/>
      <c r="HXA187" s="1296"/>
      <c r="HXB187" s="1296"/>
      <c r="HXC187" s="1296"/>
      <c r="HXD187" s="1296"/>
      <c r="HXE187" s="1296"/>
      <c r="HXF187" s="1296"/>
      <c r="HXG187" s="1296"/>
      <c r="HXH187" s="1296"/>
      <c r="HXI187" s="1296"/>
      <c r="HXJ187" s="1296"/>
      <c r="HXK187" s="1296"/>
      <c r="HXL187" s="1296"/>
      <c r="HXM187" s="1296"/>
      <c r="HXN187" s="1296"/>
      <c r="HXO187" s="1296"/>
      <c r="HXP187" s="1296"/>
      <c r="HXQ187" s="1296"/>
      <c r="HXR187" s="1296"/>
      <c r="HXS187" s="1296"/>
      <c r="HXT187" s="1296"/>
      <c r="HXU187" s="1296"/>
      <c r="HXV187" s="1296"/>
      <c r="HXW187" s="1296"/>
      <c r="HXX187" s="1296"/>
      <c r="HXY187" s="1296"/>
      <c r="HXZ187" s="1296"/>
      <c r="HYA187" s="1296"/>
      <c r="HYB187" s="1296"/>
      <c r="HYC187" s="1296"/>
      <c r="HYD187" s="1296"/>
      <c r="HYE187" s="1296"/>
      <c r="HYF187" s="1296"/>
      <c r="HYG187" s="1296"/>
      <c r="HYH187" s="1296"/>
      <c r="HYI187" s="1296"/>
      <c r="HYJ187" s="1296"/>
      <c r="HYK187" s="1296"/>
      <c r="HYL187" s="1296"/>
      <c r="HYM187" s="1296"/>
      <c r="HYN187" s="1296"/>
      <c r="HYO187" s="1296"/>
      <c r="HYP187" s="1296"/>
      <c r="HYQ187" s="1296"/>
      <c r="HYR187" s="1296"/>
      <c r="HYS187" s="1296"/>
      <c r="HYT187" s="1296"/>
      <c r="HYU187" s="1296"/>
      <c r="HYV187" s="1296"/>
      <c r="HYW187" s="1296"/>
      <c r="HYX187" s="1296"/>
      <c r="HYY187" s="1296"/>
      <c r="HYZ187" s="1296"/>
      <c r="HZA187" s="1296"/>
      <c r="HZB187" s="1296"/>
      <c r="HZC187" s="1296"/>
      <c r="HZD187" s="1296"/>
      <c r="HZE187" s="1296"/>
      <c r="HZF187" s="1296"/>
      <c r="HZG187" s="1296"/>
      <c r="HZH187" s="1296"/>
      <c r="HZI187" s="1296"/>
      <c r="HZJ187" s="1296"/>
      <c r="HZK187" s="1296"/>
      <c r="HZL187" s="1296"/>
      <c r="HZM187" s="1296"/>
      <c r="HZN187" s="1296"/>
      <c r="HZO187" s="1296"/>
      <c r="HZP187" s="1296"/>
      <c r="HZQ187" s="1296"/>
      <c r="HZR187" s="1296"/>
      <c r="HZS187" s="1296"/>
      <c r="HZT187" s="1296"/>
      <c r="HZU187" s="1296"/>
      <c r="HZV187" s="1296"/>
      <c r="HZW187" s="1296"/>
      <c r="HZX187" s="1296"/>
      <c r="HZY187" s="1296"/>
      <c r="HZZ187" s="1296"/>
      <c r="IAA187" s="1296"/>
      <c r="IAB187" s="1296"/>
      <c r="IAC187" s="1296"/>
      <c r="IAD187" s="1296"/>
      <c r="IAE187" s="1296"/>
      <c r="IAF187" s="1296"/>
      <c r="IAG187" s="1296"/>
      <c r="IAH187" s="1296"/>
      <c r="IAI187" s="1296"/>
      <c r="IAJ187" s="1296"/>
      <c r="IAK187" s="1296"/>
      <c r="IAL187" s="1296"/>
      <c r="IAM187" s="1296"/>
      <c r="IAN187" s="1296"/>
      <c r="IAO187" s="1296"/>
      <c r="IAP187" s="1296"/>
      <c r="IAQ187" s="1296"/>
      <c r="IAR187" s="1296"/>
      <c r="IAS187" s="1296"/>
      <c r="IAT187" s="1296"/>
      <c r="IAU187" s="1296"/>
      <c r="IAV187" s="1296"/>
      <c r="IAW187" s="1296"/>
      <c r="IAX187" s="1296"/>
      <c r="IAY187" s="1296"/>
      <c r="IAZ187" s="1296"/>
      <c r="IBA187" s="1296"/>
      <c r="IBB187" s="1296"/>
      <c r="IBC187" s="1296"/>
      <c r="IBD187" s="1296"/>
      <c r="IBE187" s="1296"/>
      <c r="IBF187" s="1296"/>
      <c r="IBG187" s="1296"/>
      <c r="IBH187" s="1296"/>
      <c r="IBI187" s="1296"/>
      <c r="IBJ187" s="1296"/>
      <c r="IBK187" s="1296"/>
      <c r="IBL187" s="1296"/>
      <c r="IBM187" s="1296"/>
      <c r="IBN187" s="1296"/>
      <c r="IBO187" s="1296"/>
      <c r="IBP187" s="1296"/>
      <c r="IBQ187" s="1296"/>
      <c r="IBR187" s="1296"/>
      <c r="IBS187" s="1296"/>
      <c r="IBT187" s="1296"/>
      <c r="IBU187" s="1296"/>
      <c r="IBV187" s="1296"/>
      <c r="IBW187" s="1296"/>
      <c r="IBX187" s="1296"/>
      <c r="IBY187" s="1296"/>
      <c r="IBZ187" s="1296"/>
      <c r="ICA187" s="1296"/>
      <c r="ICB187" s="1296"/>
      <c r="ICC187" s="1296"/>
      <c r="ICD187" s="1296"/>
      <c r="ICE187" s="1296"/>
      <c r="ICF187" s="1296"/>
      <c r="ICG187" s="1296"/>
      <c r="ICH187" s="1296"/>
      <c r="ICI187" s="1296"/>
      <c r="ICJ187" s="1296"/>
      <c r="ICK187" s="1296"/>
      <c r="ICL187" s="1296"/>
      <c r="ICM187" s="1296"/>
      <c r="ICN187" s="1296"/>
      <c r="ICO187" s="1296"/>
      <c r="ICP187" s="1296"/>
      <c r="ICQ187" s="1296"/>
      <c r="ICR187" s="1296"/>
      <c r="ICS187" s="1296"/>
      <c r="ICT187" s="1296"/>
      <c r="ICU187" s="1296"/>
      <c r="ICV187" s="1296"/>
      <c r="ICW187" s="1296"/>
      <c r="ICX187" s="1296"/>
      <c r="ICY187" s="1296"/>
      <c r="ICZ187" s="1296"/>
      <c r="IDA187" s="1296"/>
      <c r="IDB187" s="1296"/>
      <c r="IDC187" s="1296"/>
      <c r="IDD187" s="1296"/>
      <c r="IDE187" s="1296"/>
      <c r="IDF187" s="1296"/>
      <c r="IDG187" s="1296"/>
      <c r="IDH187" s="1296"/>
      <c r="IDI187" s="1296"/>
      <c r="IDJ187" s="1296"/>
      <c r="IDK187" s="1296"/>
      <c r="IDL187" s="1296"/>
      <c r="IDM187" s="1296"/>
      <c r="IDN187" s="1296"/>
      <c r="IDO187" s="1296"/>
      <c r="IDP187" s="1296"/>
      <c r="IDQ187" s="1296"/>
      <c r="IDR187" s="1296"/>
      <c r="IDS187" s="1296"/>
      <c r="IDT187" s="1296"/>
      <c r="IDU187" s="1296"/>
      <c r="IDV187" s="1296"/>
      <c r="IDW187" s="1296"/>
      <c r="IDX187" s="1296"/>
      <c r="IDY187" s="1296"/>
      <c r="IDZ187" s="1296"/>
      <c r="IEA187" s="1296"/>
      <c r="IEB187" s="1296"/>
      <c r="IEC187" s="1296"/>
      <c r="IED187" s="1296"/>
      <c r="IEE187" s="1296"/>
      <c r="IEF187" s="1296"/>
      <c r="IEG187" s="1296"/>
      <c r="IEH187" s="1296"/>
      <c r="IEI187" s="1296"/>
      <c r="IEJ187" s="1296"/>
      <c r="IEK187" s="1296"/>
      <c r="IEL187" s="1296"/>
      <c r="IEM187" s="1296"/>
      <c r="IEN187" s="1296"/>
      <c r="IEO187" s="1296"/>
      <c r="IEP187" s="1296"/>
      <c r="IEQ187" s="1296"/>
      <c r="IER187" s="1296"/>
      <c r="IES187" s="1296"/>
      <c r="IET187" s="1296"/>
      <c r="IEU187" s="1296"/>
      <c r="IEV187" s="1296"/>
      <c r="IEW187" s="1296"/>
      <c r="IEX187" s="1296"/>
      <c r="IEY187" s="1296"/>
      <c r="IEZ187" s="1296"/>
      <c r="IFA187" s="1296"/>
      <c r="IFB187" s="1296"/>
      <c r="IFC187" s="1296"/>
      <c r="IFD187" s="1296"/>
      <c r="IFE187" s="1296"/>
      <c r="IFF187" s="1296"/>
      <c r="IFG187" s="1296"/>
      <c r="IFH187" s="1296"/>
      <c r="IFI187" s="1296"/>
      <c r="IFJ187" s="1296"/>
      <c r="IFK187" s="1296"/>
      <c r="IFL187" s="1296"/>
      <c r="IFM187" s="1296"/>
      <c r="IFN187" s="1296"/>
      <c r="IFO187" s="1296"/>
      <c r="IFP187" s="1296"/>
      <c r="IFQ187" s="1296"/>
      <c r="IFR187" s="1296"/>
      <c r="IFS187" s="1296"/>
      <c r="IFT187" s="1296"/>
      <c r="IFU187" s="1296"/>
      <c r="IFV187" s="1296"/>
      <c r="IFW187" s="1296"/>
      <c r="IFX187" s="1296"/>
      <c r="IFY187" s="1296"/>
      <c r="IFZ187" s="1296"/>
      <c r="IGA187" s="1296"/>
      <c r="IGB187" s="1296"/>
      <c r="IGC187" s="1296"/>
      <c r="IGD187" s="1296"/>
      <c r="IGE187" s="1296"/>
      <c r="IGF187" s="1296"/>
      <c r="IGG187" s="1296"/>
      <c r="IGH187" s="1296"/>
      <c r="IGI187" s="1296"/>
      <c r="IGJ187" s="1296"/>
      <c r="IGK187" s="1296"/>
      <c r="IGL187" s="1296"/>
      <c r="IGM187" s="1296"/>
      <c r="IGN187" s="1296"/>
      <c r="IGO187" s="1296"/>
      <c r="IGP187" s="1296"/>
      <c r="IGQ187" s="1296"/>
      <c r="IGR187" s="1296"/>
      <c r="IGS187" s="1296"/>
      <c r="IGT187" s="1296"/>
      <c r="IGU187" s="1296"/>
      <c r="IGV187" s="1296"/>
      <c r="IGW187" s="1296"/>
      <c r="IGX187" s="1296"/>
      <c r="IGY187" s="1296"/>
      <c r="IGZ187" s="1296"/>
      <c r="IHA187" s="1296"/>
      <c r="IHB187" s="1296"/>
      <c r="IHC187" s="1296"/>
      <c r="IHD187" s="1296"/>
      <c r="IHE187" s="1296"/>
      <c r="IHF187" s="1296"/>
      <c r="IHG187" s="1296"/>
      <c r="IHH187" s="1296"/>
      <c r="IHI187" s="1296"/>
      <c r="IHJ187" s="1296"/>
      <c r="IHK187" s="1296"/>
      <c r="IHL187" s="1296"/>
      <c r="IHM187" s="1296"/>
      <c r="IHN187" s="1296"/>
      <c r="IHO187" s="1296"/>
      <c r="IHP187" s="1296"/>
      <c r="IHQ187" s="1296"/>
      <c r="IHR187" s="1296"/>
      <c r="IHS187" s="1296"/>
      <c r="IHT187" s="1296"/>
      <c r="IHU187" s="1296"/>
      <c r="IHV187" s="1296"/>
      <c r="IHW187" s="1296"/>
      <c r="IHX187" s="1296"/>
      <c r="IHY187" s="1296"/>
      <c r="IHZ187" s="1296"/>
      <c r="IIA187" s="1296"/>
      <c r="IIB187" s="1296"/>
      <c r="IIC187" s="1296"/>
      <c r="IID187" s="1296"/>
      <c r="IIE187" s="1296"/>
      <c r="IIF187" s="1296"/>
      <c r="IIG187" s="1296"/>
      <c r="IIH187" s="1296"/>
      <c r="III187" s="1296"/>
      <c r="IIJ187" s="1296"/>
      <c r="IIK187" s="1296"/>
      <c r="IIL187" s="1296"/>
      <c r="IIM187" s="1296"/>
      <c r="IIN187" s="1296"/>
      <c r="IIO187" s="1296"/>
      <c r="IIP187" s="1296"/>
      <c r="IIQ187" s="1296"/>
      <c r="IIR187" s="1296"/>
      <c r="IIS187" s="1296"/>
      <c r="IIT187" s="1296"/>
      <c r="IIU187" s="1296"/>
      <c r="IIV187" s="1296"/>
      <c r="IIW187" s="1296"/>
      <c r="IIX187" s="1296"/>
      <c r="IIY187" s="1296"/>
      <c r="IIZ187" s="1296"/>
      <c r="IJA187" s="1296"/>
      <c r="IJB187" s="1296"/>
      <c r="IJC187" s="1296"/>
      <c r="IJD187" s="1296"/>
      <c r="IJE187" s="1296"/>
      <c r="IJF187" s="1296"/>
      <c r="IJG187" s="1296"/>
      <c r="IJH187" s="1296"/>
      <c r="IJI187" s="1296"/>
      <c r="IJJ187" s="1296"/>
      <c r="IJK187" s="1296"/>
      <c r="IJL187" s="1296"/>
      <c r="IJM187" s="1296"/>
      <c r="IJN187" s="1296"/>
      <c r="IJO187" s="1296"/>
      <c r="IJP187" s="1296"/>
      <c r="IJQ187" s="1296"/>
      <c r="IJR187" s="1296"/>
      <c r="IJS187" s="1296"/>
      <c r="IJT187" s="1296"/>
      <c r="IJU187" s="1296"/>
      <c r="IJV187" s="1296"/>
      <c r="IJW187" s="1296"/>
      <c r="IJX187" s="1296"/>
      <c r="IJY187" s="1296"/>
      <c r="IJZ187" s="1296"/>
      <c r="IKA187" s="1296"/>
      <c r="IKB187" s="1296"/>
      <c r="IKC187" s="1296"/>
      <c r="IKD187" s="1296"/>
      <c r="IKE187" s="1296"/>
      <c r="IKF187" s="1296"/>
      <c r="IKG187" s="1296"/>
      <c r="IKH187" s="1296"/>
      <c r="IKI187" s="1296"/>
      <c r="IKJ187" s="1296"/>
      <c r="IKK187" s="1296"/>
      <c r="IKL187" s="1296"/>
      <c r="IKM187" s="1296"/>
      <c r="IKN187" s="1296"/>
      <c r="IKO187" s="1296"/>
      <c r="IKP187" s="1296"/>
      <c r="IKQ187" s="1296"/>
      <c r="IKR187" s="1296"/>
      <c r="IKS187" s="1296"/>
      <c r="IKT187" s="1296"/>
      <c r="IKU187" s="1296"/>
      <c r="IKV187" s="1296"/>
      <c r="IKW187" s="1296"/>
      <c r="IKX187" s="1296"/>
      <c r="IKY187" s="1296"/>
      <c r="IKZ187" s="1296"/>
      <c r="ILA187" s="1296"/>
      <c r="ILB187" s="1296"/>
      <c r="ILC187" s="1296"/>
      <c r="ILD187" s="1296"/>
      <c r="ILE187" s="1296"/>
      <c r="ILF187" s="1296"/>
      <c r="ILG187" s="1296"/>
      <c r="ILH187" s="1296"/>
      <c r="ILI187" s="1296"/>
      <c r="ILJ187" s="1296"/>
      <c r="ILK187" s="1296"/>
      <c r="ILL187" s="1296"/>
      <c r="ILM187" s="1296"/>
      <c r="ILN187" s="1296"/>
      <c r="ILO187" s="1296"/>
      <c r="ILP187" s="1296"/>
      <c r="ILQ187" s="1296"/>
      <c r="ILR187" s="1296"/>
      <c r="ILS187" s="1296"/>
      <c r="ILT187" s="1296"/>
      <c r="ILU187" s="1296"/>
      <c r="ILV187" s="1296"/>
      <c r="ILW187" s="1296"/>
      <c r="ILX187" s="1296"/>
      <c r="ILY187" s="1296"/>
      <c r="ILZ187" s="1296"/>
      <c r="IMA187" s="1296"/>
      <c r="IMB187" s="1296"/>
      <c r="IMC187" s="1296"/>
      <c r="IMD187" s="1296"/>
      <c r="IME187" s="1296"/>
      <c r="IMF187" s="1296"/>
      <c r="IMG187" s="1296"/>
      <c r="IMH187" s="1296"/>
      <c r="IMI187" s="1296"/>
      <c r="IMJ187" s="1296"/>
      <c r="IMK187" s="1296"/>
      <c r="IML187" s="1296"/>
      <c r="IMM187" s="1296"/>
      <c r="IMN187" s="1296"/>
      <c r="IMO187" s="1296"/>
      <c r="IMP187" s="1296"/>
      <c r="IMQ187" s="1296"/>
      <c r="IMR187" s="1296"/>
      <c r="IMS187" s="1296"/>
      <c r="IMT187" s="1296"/>
      <c r="IMU187" s="1296"/>
      <c r="IMV187" s="1296"/>
      <c r="IMW187" s="1296"/>
      <c r="IMX187" s="1296"/>
      <c r="IMY187" s="1296"/>
      <c r="IMZ187" s="1296"/>
      <c r="INA187" s="1296"/>
      <c r="INB187" s="1296"/>
      <c r="INC187" s="1296"/>
      <c r="IND187" s="1296"/>
      <c r="INE187" s="1296"/>
      <c r="INF187" s="1296"/>
      <c r="ING187" s="1296"/>
      <c r="INH187" s="1296"/>
      <c r="INI187" s="1296"/>
      <c r="INJ187" s="1296"/>
      <c r="INK187" s="1296"/>
      <c r="INL187" s="1296"/>
      <c r="INM187" s="1296"/>
      <c r="INN187" s="1296"/>
      <c r="INO187" s="1296"/>
      <c r="INP187" s="1296"/>
      <c r="INQ187" s="1296"/>
      <c r="INR187" s="1296"/>
      <c r="INS187" s="1296"/>
      <c r="INT187" s="1296"/>
      <c r="INU187" s="1296"/>
      <c r="INV187" s="1296"/>
      <c r="INW187" s="1296"/>
      <c r="INX187" s="1296"/>
      <c r="INY187" s="1296"/>
      <c r="INZ187" s="1296"/>
      <c r="IOA187" s="1296"/>
      <c r="IOB187" s="1296"/>
      <c r="IOC187" s="1296"/>
      <c r="IOD187" s="1296"/>
      <c r="IOE187" s="1296"/>
      <c r="IOF187" s="1296"/>
      <c r="IOG187" s="1296"/>
      <c r="IOH187" s="1296"/>
      <c r="IOI187" s="1296"/>
      <c r="IOJ187" s="1296"/>
      <c r="IOK187" s="1296"/>
      <c r="IOL187" s="1296"/>
      <c r="IOM187" s="1296"/>
      <c r="ION187" s="1296"/>
      <c r="IOO187" s="1296"/>
      <c r="IOP187" s="1296"/>
      <c r="IOQ187" s="1296"/>
      <c r="IOR187" s="1296"/>
      <c r="IOS187" s="1296"/>
      <c r="IOT187" s="1296"/>
      <c r="IOU187" s="1296"/>
      <c r="IOV187" s="1296"/>
      <c r="IOW187" s="1296"/>
      <c r="IOX187" s="1296"/>
      <c r="IOY187" s="1296"/>
      <c r="IOZ187" s="1296"/>
      <c r="IPA187" s="1296"/>
      <c r="IPB187" s="1296"/>
      <c r="IPC187" s="1296"/>
      <c r="IPD187" s="1296"/>
      <c r="IPE187" s="1296"/>
      <c r="IPF187" s="1296"/>
      <c r="IPG187" s="1296"/>
      <c r="IPH187" s="1296"/>
      <c r="IPI187" s="1296"/>
      <c r="IPJ187" s="1296"/>
      <c r="IPK187" s="1296"/>
      <c r="IPL187" s="1296"/>
      <c r="IPM187" s="1296"/>
      <c r="IPN187" s="1296"/>
      <c r="IPO187" s="1296"/>
      <c r="IPP187" s="1296"/>
      <c r="IPQ187" s="1296"/>
      <c r="IPR187" s="1296"/>
      <c r="IPS187" s="1296"/>
      <c r="IPT187" s="1296"/>
      <c r="IPU187" s="1296"/>
      <c r="IPV187" s="1296"/>
      <c r="IPW187" s="1296"/>
      <c r="IPX187" s="1296"/>
      <c r="IPY187" s="1296"/>
      <c r="IPZ187" s="1296"/>
      <c r="IQA187" s="1296"/>
      <c r="IQB187" s="1296"/>
      <c r="IQC187" s="1296"/>
      <c r="IQD187" s="1296"/>
      <c r="IQE187" s="1296"/>
      <c r="IQF187" s="1296"/>
      <c r="IQG187" s="1296"/>
      <c r="IQH187" s="1296"/>
      <c r="IQI187" s="1296"/>
      <c r="IQJ187" s="1296"/>
      <c r="IQK187" s="1296"/>
      <c r="IQL187" s="1296"/>
      <c r="IQM187" s="1296"/>
      <c r="IQN187" s="1296"/>
      <c r="IQO187" s="1296"/>
      <c r="IQP187" s="1296"/>
      <c r="IQQ187" s="1296"/>
      <c r="IQR187" s="1296"/>
      <c r="IQS187" s="1296"/>
      <c r="IQT187" s="1296"/>
      <c r="IQU187" s="1296"/>
      <c r="IQV187" s="1296"/>
      <c r="IQW187" s="1296"/>
      <c r="IQX187" s="1296"/>
      <c r="IQY187" s="1296"/>
      <c r="IQZ187" s="1296"/>
      <c r="IRA187" s="1296"/>
      <c r="IRB187" s="1296"/>
      <c r="IRC187" s="1296"/>
      <c r="IRD187" s="1296"/>
      <c r="IRE187" s="1296"/>
      <c r="IRF187" s="1296"/>
      <c r="IRG187" s="1296"/>
      <c r="IRH187" s="1296"/>
      <c r="IRI187" s="1296"/>
      <c r="IRJ187" s="1296"/>
      <c r="IRK187" s="1296"/>
      <c r="IRL187" s="1296"/>
      <c r="IRM187" s="1296"/>
      <c r="IRN187" s="1296"/>
      <c r="IRO187" s="1296"/>
      <c r="IRP187" s="1296"/>
      <c r="IRQ187" s="1296"/>
      <c r="IRR187" s="1296"/>
      <c r="IRS187" s="1296"/>
      <c r="IRT187" s="1296"/>
      <c r="IRU187" s="1296"/>
      <c r="IRV187" s="1296"/>
      <c r="IRW187" s="1296"/>
      <c r="IRX187" s="1296"/>
      <c r="IRY187" s="1296"/>
      <c r="IRZ187" s="1296"/>
      <c r="ISA187" s="1296"/>
      <c r="ISB187" s="1296"/>
      <c r="ISC187" s="1296"/>
      <c r="ISD187" s="1296"/>
      <c r="ISE187" s="1296"/>
      <c r="ISF187" s="1296"/>
      <c r="ISG187" s="1296"/>
      <c r="ISH187" s="1296"/>
      <c r="ISI187" s="1296"/>
      <c r="ISJ187" s="1296"/>
      <c r="ISK187" s="1296"/>
      <c r="ISL187" s="1296"/>
      <c r="ISM187" s="1296"/>
      <c r="ISN187" s="1296"/>
      <c r="ISO187" s="1296"/>
      <c r="ISP187" s="1296"/>
      <c r="ISQ187" s="1296"/>
      <c r="ISR187" s="1296"/>
      <c r="ISS187" s="1296"/>
      <c r="IST187" s="1296"/>
      <c r="ISU187" s="1296"/>
      <c r="ISV187" s="1296"/>
      <c r="ISW187" s="1296"/>
      <c r="ISX187" s="1296"/>
      <c r="ISY187" s="1296"/>
      <c r="ISZ187" s="1296"/>
      <c r="ITA187" s="1296"/>
      <c r="ITB187" s="1296"/>
      <c r="ITC187" s="1296"/>
      <c r="ITD187" s="1296"/>
      <c r="ITE187" s="1296"/>
      <c r="ITF187" s="1296"/>
      <c r="ITG187" s="1296"/>
      <c r="ITH187" s="1296"/>
      <c r="ITI187" s="1296"/>
      <c r="ITJ187" s="1296"/>
      <c r="ITK187" s="1296"/>
      <c r="ITL187" s="1296"/>
      <c r="ITM187" s="1296"/>
      <c r="ITN187" s="1296"/>
      <c r="ITO187" s="1296"/>
      <c r="ITP187" s="1296"/>
      <c r="ITQ187" s="1296"/>
      <c r="ITR187" s="1296"/>
      <c r="ITS187" s="1296"/>
      <c r="ITT187" s="1296"/>
      <c r="ITU187" s="1296"/>
      <c r="ITV187" s="1296"/>
      <c r="ITW187" s="1296"/>
      <c r="ITX187" s="1296"/>
      <c r="ITY187" s="1296"/>
      <c r="ITZ187" s="1296"/>
      <c r="IUA187" s="1296"/>
      <c r="IUB187" s="1296"/>
      <c r="IUC187" s="1296"/>
      <c r="IUD187" s="1296"/>
      <c r="IUE187" s="1296"/>
      <c r="IUF187" s="1296"/>
      <c r="IUG187" s="1296"/>
      <c r="IUH187" s="1296"/>
      <c r="IUI187" s="1296"/>
      <c r="IUJ187" s="1296"/>
      <c r="IUK187" s="1296"/>
      <c r="IUL187" s="1296"/>
      <c r="IUM187" s="1296"/>
      <c r="IUN187" s="1296"/>
      <c r="IUO187" s="1296"/>
      <c r="IUP187" s="1296"/>
      <c r="IUQ187" s="1296"/>
      <c r="IUR187" s="1296"/>
      <c r="IUS187" s="1296"/>
      <c r="IUT187" s="1296"/>
      <c r="IUU187" s="1296"/>
      <c r="IUV187" s="1296"/>
      <c r="IUW187" s="1296"/>
      <c r="IUX187" s="1296"/>
      <c r="IUY187" s="1296"/>
      <c r="IUZ187" s="1296"/>
      <c r="IVA187" s="1296"/>
      <c r="IVB187" s="1296"/>
      <c r="IVC187" s="1296"/>
      <c r="IVD187" s="1296"/>
      <c r="IVE187" s="1296"/>
      <c r="IVF187" s="1296"/>
      <c r="IVG187" s="1296"/>
      <c r="IVH187" s="1296"/>
      <c r="IVI187" s="1296"/>
      <c r="IVJ187" s="1296"/>
      <c r="IVK187" s="1296"/>
      <c r="IVL187" s="1296"/>
      <c r="IVM187" s="1296"/>
      <c r="IVN187" s="1296"/>
      <c r="IVO187" s="1296"/>
      <c r="IVP187" s="1296"/>
      <c r="IVQ187" s="1296"/>
      <c r="IVR187" s="1296"/>
      <c r="IVS187" s="1296"/>
      <c r="IVT187" s="1296"/>
      <c r="IVU187" s="1296"/>
      <c r="IVV187" s="1296"/>
      <c r="IVW187" s="1296"/>
      <c r="IVX187" s="1296"/>
      <c r="IVY187" s="1296"/>
      <c r="IVZ187" s="1296"/>
      <c r="IWA187" s="1296"/>
      <c r="IWB187" s="1296"/>
      <c r="IWC187" s="1296"/>
      <c r="IWD187" s="1296"/>
      <c r="IWE187" s="1296"/>
      <c r="IWF187" s="1296"/>
      <c r="IWG187" s="1296"/>
      <c r="IWH187" s="1296"/>
      <c r="IWI187" s="1296"/>
      <c r="IWJ187" s="1296"/>
      <c r="IWK187" s="1296"/>
      <c r="IWL187" s="1296"/>
      <c r="IWM187" s="1296"/>
      <c r="IWN187" s="1296"/>
      <c r="IWO187" s="1296"/>
      <c r="IWP187" s="1296"/>
      <c r="IWQ187" s="1296"/>
      <c r="IWR187" s="1296"/>
      <c r="IWS187" s="1296"/>
      <c r="IWT187" s="1296"/>
      <c r="IWU187" s="1296"/>
      <c r="IWV187" s="1296"/>
      <c r="IWW187" s="1296"/>
      <c r="IWX187" s="1296"/>
      <c r="IWY187" s="1296"/>
      <c r="IWZ187" s="1296"/>
      <c r="IXA187" s="1296"/>
      <c r="IXB187" s="1296"/>
      <c r="IXC187" s="1296"/>
      <c r="IXD187" s="1296"/>
      <c r="IXE187" s="1296"/>
      <c r="IXF187" s="1296"/>
      <c r="IXG187" s="1296"/>
      <c r="IXH187" s="1296"/>
      <c r="IXI187" s="1296"/>
      <c r="IXJ187" s="1296"/>
      <c r="IXK187" s="1296"/>
      <c r="IXL187" s="1296"/>
      <c r="IXM187" s="1296"/>
      <c r="IXN187" s="1296"/>
      <c r="IXO187" s="1296"/>
      <c r="IXP187" s="1296"/>
      <c r="IXQ187" s="1296"/>
      <c r="IXR187" s="1296"/>
      <c r="IXS187" s="1296"/>
      <c r="IXT187" s="1296"/>
      <c r="IXU187" s="1296"/>
      <c r="IXV187" s="1296"/>
      <c r="IXW187" s="1296"/>
      <c r="IXX187" s="1296"/>
      <c r="IXY187" s="1296"/>
      <c r="IXZ187" s="1296"/>
      <c r="IYA187" s="1296"/>
      <c r="IYB187" s="1296"/>
      <c r="IYC187" s="1296"/>
      <c r="IYD187" s="1296"/>
      <c r="IYE187" s="1296"/>
      <c r="IYF187" s="1296"/>
      <c r="IYG187" s="1296"/>
      <c r="IYH187" s="1296"/>
      <c r="IYI187" s="1296"/>
      <c r="IYJ187" s="1296"/>
      <c r="IYK187" s="1296"/>
      <c r="IYL187" s="1296"/>
      <c r="IYM187" s="1296"/>
      <c r="IYN187" s="1296"/>
      <c r="IYO187" s="1296"/>
      <c r="IYP187" s="1296"/>
      <c r="IYQ187" s="1296"/>
      <c r="IYR187" s="1296"/>
      <c r="IYS187" s="1296"/>
      <c r="IYT187" s="1296"/>
      <c r="IYU187" s="1296"/>
      <c r="IYV187" s="1296"/>
      <c r="IYW187" s="1296"/>
      <c r="IYX187" s="1296"/>
      <c r="IYY187" s="1296"/>
      <c r="IYZ187" s="1296"/>
      <c r="IZA187" s="1296"/>
      <c r="IZB187" s="1296"/>
      <c r="IZC187" s="1296"/>
      <c r="IZD187" s="1296"/>
      <c r="IZE187" s="1296"/>
      <c r="IZF187" s="1296"/>
      <c r="IZG187" s="1296"/>
      <c r="IZH187" s="1296"/>
      <c r="IZI187" s="1296"/>
      <c r="IZJ187" s="1296"/>
      <c r="IZK187" s="1296"/>
      <c r="IZL187" s="1296"/>
      <c r="IZM187" s="1296"/>
      <c r="IZN187" s="1296"/>
      <c r="IZO187" s="1296"/>
      <c r="IZP187" s="1296"/>
      <c r="IZQ187" s="1296"/>
      <c r="IZR187" s="1296"/>
      <c r="IZS187" s="1296"/>
      <c r="IZT187" s="1296"/>
      <c r="IZU187" s="1296"/>
      <c r="IZV187" s="1296"/>
      <c r="IZW187" s="1296"/>
      <c r="IZX187" s="1296"/>
      <c r="IZY187" s="1296"/>
      <c r="IZZ187" s="1296"/>
      <c r="JAA187" s="1296"/>
      <c r="JAB187" s="1296"/>
      <c r="JAC187" s="1296"/>
      <c r="JAD187" s="1296"/>
      <c r="JAE187" s="1296"/>
      <c r="JAF187" s="1296"/>
      <c r="JAG187" s="1296"/>
      <c r="JAH187" s="1296"/>
      <c r="JAI187" s="1296"/>
      <c r="JAJ187" s="1296"/>
      <c r="JAK187" s="1296"/>
      <c r="JAL187" s="1296"/>
      <c r="JAM187" s="1296"/>
      <c r="JAN187" s="1296"/>
      <c r="JAO187" s="1296"/>
      <c r="JAP187" s="1296"/>
      <c r="JAQ187" s="1296"/>
      <c r="JAR187" s="1296"/>
      <c r="JAS187" s="1296"/>
      <c r="JAT187" s="1296"/>
      <c r="JAU187" s="1296"/>
      <c r="JAV187" s="1296"/>
      <c r="JAW187" s="1296"/>
      <c r="JAX187" s="1296"/>
      <c r="JAY187" s="1296"/>
      <c r="JAZ187" s="1296"/>
      <c r="JBA187" s="1296"/>
      <c r="JBB187" s="1296"/>
      <c r="JBC187" s="1296"/>
      <c r="JBD187" s="1296"/>
      <c r="JBE187" s="1296"/>
      <c r="JBF187" s="1296"/>
      <c r="JBG187" s="1296"/>
      <c r="JBH187" s="1296"/>
      <c r="JBI187" s="1296"/>
      <c r="JBJ187" s="1296"/>
      <c r="JBK187" s="1296"/>
      <c r="JBL187" s="1296"/>
      <c r="JBM187" s="1296"/>
      <c r="JBN187" s="1296"/>
      <c r="JBO187" s="1296"/>
      <c r="JBP187" s="1296"/>
      <c r="JBQ187" s="1296"/>
      <c r="JBR187" s="1296"/>
      <c r="JBS187" s="1296"/>
      <c r="JBT187" s="1296"/>
      <c r="JBU187" s="1296"/>
      <c r="JBV187" s="1296"/>
      <c r="JBW187" s="1296"/>
      <c r="JBX187" s="1296"/>
      <c r="JBY187" s="1296"/>
      <c r="JBZ187" s="1296"/>
      <c r="JCA187" s="1296"/>
      <c r="JCB187" s="1296"/>
      <c r="JCC187" s="1296"/>
      <c r="JCD187" s="1296"/>
      <c r="JCE187" s="1296"/>
      <c r="JCF187" s="1296"/>
      <c r="JCG187" s="1296"/>
      <c r="JCH187" s="1296"/>
      <c r="JCI187" s="1296"/>
      <c r="JCJ187" s="1296"/>
      <c r="JCK187" s="1296"/>
      <c r="JCL187" s="1296"/>
      <c r="JCM187" s="1296"/>
      <c r="JCN187" s="1296"/>
      <c r="JCO187" s="1296"/>
      <c r="JCP187" s="1296"/>
      <c r="JCQ187" s="1296"/>
      <c r="JCR187" s="1296"/>
      <c r="JCS187" s="1296"/>
      <c r="JCT187" s="1296"/>
      <c r="JCU187" s="1296"/>
      <c r="JCV187" s="1296"/>
      <c r="JCW187" s="1296"/>
      <c r="JCX187" s="1296"/>
      <c r="JCY187" s="1296"/>
      <c r="JCZ187" s="1296"/>
      <c r="JDA187" s="1296"/>
      <c r="JDB187" s="1296"/>
      <c r="JDC187" s="1296"/>
      <c r="JDD187" s="1296"/>
      <c r="JDE187" s="1296"/>
      <c r="JDF187" s="1296"/>
      <c r="JDG187" s="1296"/>
      <c r="JDH187" s="1296"/>
      <c r="JDI187" s="1296"/>
      <c r="JDJ187" s="1296"/>
      <c r="JDK187" s="1296"/>
      <c r="JDL187" s="1296"/>
      <c r="JDM187" s="1296"/>
      <c r="JDN187" s="1296"/>
      <c r="JDO187" s="1296"/>
      <c r="JDP187" s="1296"/>
      <c r="JDQ187" s="1296"/>
      <c r="JDR187" s="1296"/>
      <c r="JDS187" s="1296"/>
      <c r="JDT187" s="1296"/>
      <c r="JDU187" s="1296"/>
      <c r="JDV187" s="1296"/>
      <c r="JDW187" s="1296"/>
      <c r="JDX187" s="1296"/>
      <c r="JDY187" s="1296"/>
      <c r="JDZ187" s="1296"/>
      <c r="JEA187" s="1296"/>
      <c r="JEB187" s="1296"/>
      <c r="JEC187" s="1296"/>
      <c r="JED187" s="1296"/>
      <c r="JEE187" s="1296"/>
      <c r="JEF187" s="1296"/>
      <c r="JEG187" s="1296"/>
      <c r="JEH187" s="1296"/>
      <c r="JEI187" s="1296"/>
      <c r="JEJ187" s="1296"/>
      <c r="JEK187" s="1296"/>
      <c r="JEL187" s="1296"/>
      <c r="JEM187" s="1296"/>
      <c r="JEN187" s="1296"/>
      <c r="JEO187" s="1296"/>
      <c r="JEP187" s="1296"/>
      <c r="JEQ187" s="1296"/>
      <c r="JER187" s="1296"/>
      <c r="JES187" s="1296"/>
      <c r="JET187" s="1296"/>
      <c r="JEU187" s="1296"/>
      <c r="JEV187" s="1296"/>
      <c r="JEW187" s="1296"/>
      <c r="JEX187" s="1296"/>
      <c r="JEY187" s="1296"/>
      <c r="JEZ187" s="1296"/>
      <c r="JFA187" s="1296"/>
      <c r="JFB187" s="1296"/>
      <c r="JFC187" s="1296"/>
      <c r="JFD187" s="1296"/>
      <c r="JFE187" s="1296"/>
      <c r="JFF187" s="1296"/>
      <c r="JFG187" s="1296"/>
      <c r="JFH187" s="1296"/>
      <c r="JFI187" s="1296"/>
      <c r="JFJ187" s="1296"/>
      <c r="JFK187" s="1296"/>
      <c r="JFL187" s="1296"/>
      <c r="JFM187" s="1296"/>
      <c r="JFN187" s="1296"/>
      <c r="JFO187" s="1296"/>
      <c r="JFP187" s="1296"/>
      <c r="JFQ187" s="1296"/>
      <c r="JFR187" s="1296"/>
      <c r="JFS187" s="1296"/>
      <c r="JFT187" s="1296"/>
      <c r="JFU187" s="1296"/>
      <c r="JFV187" s="1296"/>
      <c r="JFW187" s="1296"/>
      <c r="JFX187" s="1296"/>
      <c r="JFY187" s="1296"/>
      <c r="JFZ187" s="1296"/>
      <c r="JGA187" s="1296"/>
      <c r="JGB187" s="1296"/>
      <c r="JGC187" s="1296"/>
      <c r="JGD187" s="1296"/>
      <c r="JGE187" s="1296"/>
      <c r="JGF187" s="1296"/>
      <c r="JGG187" s="1296"/>
      <c r="JGH187" s="1296"/>
      <c r="JGI187" s="1296"/>
      <c r="JGJ187" s="1296"/>
      <c r="JGK187" s="1296"/>
      <c r="JGL187" s="1296"/>
      <c r="JGM187" s="1296"/>
      <c r="JGN187" s="1296"/>
      <c r="JGO187" s="1296"/>
      <c r="JGP187" s="1296"/>
      <c r="JGQ187" s="1296"/>
      <c r="JGR187" s="1296"/>
      <c r="JGS187" s="1296"/>
      <c r="JGT187" s="1296"/>
      <c r="JGU187" s="1296"/>
      <c r="JGV187" s="1296"/>
      <c r="JGW187" s="1296"/>
      <c r="JGX187" s="1296"/>
      <c r="JGY187" s="1296"/>
      <c r="JGZ187" s="1296"/>
      <c r="JHA187" s="1296"/>
      <c r="JHB187" s="1296"/>
      <c r="JHC187" s="1296"/>
      <c r="JHD187" s="1296"/>
      <c r="JHE187" s="1296"/>
      <c r="JHF187" s="1296"/>
      <c r="JHG187" s="1296"/>
      <c r="JHH187" s="1296"/>
      <c r="JHI187" s="1296"/>
      <c r="JHJ187" s="1296"/>
      <c r="JHK187" s="1296"/>
      <c r="JHL187" s="1296"/>
      <c r="JHM187" s="1296"/>
      <c r="JHN187" s="1296"/>
      <c r="JHO187" s="1296"/>
      <c r="JHP187" s="1296"/>
      <c r="JHQ187" s="1296"/>
      <c r="JHR187" s="1296"/>
      <c r="JHS187" s="1296"/>
      <c r="JHT187" s="1296"/>
      <c r="JHU187" s="1296"/>
      <c r="JHV187" s="1296"/>
      <c r="JHW187" s="1296"/>
      <c r="JHX187" s="1296"/>
      <c r="JHY187" s="1296"/>
      <c r="JHZ187" s="1296"/>
      <c r="JIA187" s="1296"/>
      <c r="JIB187" s="1296"/>
      <c r="JIC187" s="1296"/>
      <c r="JID187" s="1296"/>
      <c r="JIE187" s="1296"/>
      <c r="JIF187" s="1296"/>
      <c r="JIG187" s="1296"/>
      <c r="JIH187" s="1296"/>
      <c r="JII187" s="1296"/>
      <c r="JIJ187" s="1296"/>
      <c r="JIK187" s="1296"/>
      <c r="JIL187" s="1296"/>
      <c r="JIM187" s="1296"/>
      <c r="JIN187" s="1296"/>
      <c r="JIO187" s="1296"/>
      <c r="JIP187" s="1296"/>
      <c r="JIQ187" s="1296"/>
      <c r="JIR187" s="1296"/>
      <c r="JIS187" s="1296"/>
      <c r="JIT187" s="1296"/>
      <c r="JIU187" s="1296"/>
      <c r="JIV187" s="1296"/>
      <c r="JIW187" s="1296"/>
      <c r="JIX187" s="1296"/>
      <c r="JIY187" s="1296"/>
      <c r="JIZ187" s="1296"/>
      <c r="JJA187" s="1296"/>
      <c r="JJB187" s="1296"/>
      <c r="JJC187" s="1296"/>
      <c r="JJD187" s="1296"/>
      <c r="JJE187" s="1296"/>
      <c r="JJF187" s="1296"/>
      <c r="JJG187" s="1296"/>
      <c r="JJH187" s="1296"/>
      <c r="JJI187" s="1296"/>
      <c r="JJJ187" s="1296"/>
      <c r="JJK187" s="1296"/>
      <c r="JJL187" s="1296"/>
      <c r="JJM187" s="1296"/>
      <c r="JJN187" s="1296"/>
      <c r="JJO187" s="1296"/>
      <c r="JJP187" s="1296"/>
      <c r="JJQ187" s="1296"/>
      <c r="JJR187" s="1296"/>
      <c r="JJS187" s="1296"/>
      <c r="JJT187" s="1296"/>
      <c r="JJU187" s="1296"/>
      <c r="JJV187" s="1296"/>
      <c r="JJW187" s="1296"/>
      <c r="JJX187" s="1296"/>
      <c r="JJY187" s="1296"/>
      <c r="JJZ187" s="1296"/>
      <c r="JKA187" s="1296"/>
      <c r="JKB187" s="1296"/>
      <c r="JKC187" s="1296"/>
      <c r="JKD187" s="1296"/>
      <c r="JKE187" s="1296"/>
      <c r="JKF187" s="1296"/>
      <c r="JKG187" s="1296"/>
      <c r="JKH187" s="1296"/>
      <c r="JKI187" s="1296"/>
      <c r="JKJ187" s="1296"/>
      <c r="JKK187" s="1296"/>
      <c r="JKL187" s="1296"/>
      <c r="JKM187" s="1296"/>
      <c r="JKN187" s="1296"/>
      <c r="JKO187" s="1296"/>
      <c r="JKP187" s="1296"/>
      <c r="JKQ187" s="1296"/>
      <c r="JKR187" s="1296"/>
      <c r="JKS187" s="1296"/>
      <c r="JKT187" s="1296"/>
      <c r="JKU187" s="1296"/>
      <c r="JKV187" s="1296"/>
      <c r="JKW187" s="1296"/>
      <c r="JKX187" s="1296"/>
      <c r="JKY187" s="1296"/>
      <c r="JKZ187" s="1296"/>
      <c r="JLA187" s="1296"/>
      <c r="JLB187" s="1296"/>
      <c r="JLC187" s="1296"/>
      <c r="JLD187" s="1296"/>
      <c r="JLE187" s="1296"/>
      <c r="JLF187" s="1296"/>
      <c r="JLG187" s="1296"/>
      <c r="JLH187" s="1296"/>
      <c r="JLI187" s="1296"/>
      <c r="JLJ187" s="1296"/>
      <c r="JLK187" s="1296"/>
      <c r="JLL187" s="1296"/>
      <c r="JLM187" s="1296"/>
      <c r="JLN187" s="1296"/>
      <c r="JLO187" s="1296"/>
      <c r="JLP187" s="1296"/>
      <c r="JLQ187" s="1296"/>
      <c r="JLR187" s="1296"/>
      <c r="JLS187" s="1296"/>
      <c r="JLT187" s="1296"/>
      <c r="JLU187" s="1296"/>
      <c r="JLV187" s="1296"/>
      <c r="JLW187" s="1296"/>
      <c r="JLX187" s="1296"/>
      <c r="JLY187" s="1296"/>
      <c r="JLZ187" s="1296"/>
      <c r="JMA187" s="1296"/>
      <c r="JMB187" s="1296"/>
      <c r="JMC187" s="1296"/>
      <c r="JMD187" s="1296"/>
      <c r="JME187" s="1296"/>
      <c r="JMF187" s="1296"/>
      <c r="JMG187" s="1296"/>
      <c r="JMH187" s="1296"/>
      <c r="JMI187" s="1296"/>
      <c r="JMJ187" s="1296"/>
      <c r="JMK187" s="1296"/>
      <c r="JML187" s="1296"/>
      <c r="JMM187" s="1296"/>
      <c r="JMN187" s="1296"/>
      <c r="JMO187" s="1296"/>
      <c r="JMP187" s="1296"/>
      <c r="JMQ187" s="1296"/>
      <c r="JMR187" s="1296"/>
      <c r="JMS187" s="1296"/>
      <c r="JMT187" s="1296"/>
      <c r="JMU187" s="1296"/>
      <c r="JMV187" s="1296"/>
      <c r="JMW187" s="1296"/>
      <c r="JMX187" s="1296"/>
      <c r="JMY187" s="1296"/>
      <c r="JMZ187" s="1296"/>
      <c r="JNA187" s="1296"/>
      <c r="JNB187" s="1296"/>
      <c r="JNC187" s="1296"/>
      <c r="JND187" s="1296"/>
      <c r="JNE187" s="1296"/>
      <c r="JNF187" s="1296"/>
      <c r="JNG187" s="1296"/>
      <c r="JNH187" s="1296"/>
      <c r="JNI187" s="1296"/>
      <c r="JNJ187" s="1296"/>
      <c r="JNK187" s="1296"/>
      <c r="JNL187" s="1296"/>
      <c r="JNM187" s="1296"/>
      <c r="JNN187" s="1296"/>
      <c r="JNO187" s="1296"/>
      <c r="JNP187" s="1296"/>
      <c r="JNQ187" s="1296"/>
      <c r="JNR187" s="1296"/>
      <c r="JNS187" s="1296"/>
      <c r="JNT187" s="1296"/>
      <c r="JNU187" s="1296"/>
      <c r="JNV187" s="1296"/>
      <c r="JNW187" s="1296"/>
      <c r="JNX187" s="1296"/>
      <c r="JNY187" s="1296"/>
      <c r="JNZ187" s="1296"/>
      <c r="JOA187" s="1296"/>
      <c r="JOB187" s="1296"/>
      <c r="JOC187" s="1296"/>
      <c r="JOD187" s="1296"/>
      <c r="JOE187" s="1296"/>
      <c r="JOF187" s="1296"/>
      <c r="JOG187" s="1296"/>
      <c r="JOH187" s="1296"/>
      <c r="JOI187" s="1296"/>
      <c r="JOJ187" s="1296"/>
      <c r="JOK187" s="1296"/>
      <c r="JOL187" s="1296"/>
      <c r="JOM187" s="1296"/>
      <c r="JON187" s="1296"/>
      <c r="JOO187" s="1296"/>
      <c r="JOP187" s="1296"/>
      <c r="JOQ187" s="1296"/>
      <c r="JOR187" s="1296"/>
      <c r="JOS187" s="1296"/>
      <c r="JOT187" s="1296"/>
      <c r="JOU187" s="1296"/>
      <c r="JOV187" s="1296"/>
      <c r="JOW187" s="1296"/>
      <c r="JOX187" s="1296"/>
      <c r="JOY187" s="1296"/>
      <c r="JOZ187" s="1296"/>
      <c r="JPA187" s="1296"/>
      <c r="JPB187" s="1296"/>
      <c r="JPC187" s="1296"/>
      <c r="JPD187" s="1296"/>
      <c r="JPE187" s="1296"/>
      <c r="JPF187" s="1296"/>
      <c r="JPG187" s="1296"/>
      <c r="JPH187" s="1296"/>
      <c r="JPI187" s="1296"/>
      <c r="JPJ187" s="1296"/>
      <c r="JPK187" s="1296"/>
      <c r="JPL187" s="1296"/>
      <c r="JPM187" s="1296"/>
      <c r="JPN187" s="1296"/>
      <c r="JPO187" s="1296"/>
      <c r="JPP187" s="1296"/>
      <c r="JPQ187" s="1296"/>
      <c r="JPR187" s="1296"/>
      <c r="JPS187" s="1296"/>
      <c r="JPT187" s="1296"/>
      <c r="JPU187" s="1296"/>
      <c r="JPV187" s="1296"/>
      <c r="JPW187" s="1296"/>
      <c r="JPX187" s="1296"/>
      <c r="JPY187" s="1296"/>
      <c r="JPZ187" s="1296"/>
      <c r="JQA187" s="1296"/>
      <c r="JQB187" s="1296"/>
      <c r="JQC187" s="1296"/>
      <c r="JQD187" s="1296"/>
      <c r="JQE187" s="1296"/>
      <c r="JQF187" s="1296"/>
      <c r="JQG187" s="1296"/>
      <c r="JQH187" s="1296"/>
      <c r="JQI187" s="1296"/>
      <c r="JQJ187" s="1296"/>
      <c r="JQK187" s="1296"/>
      <c r="JQL187" s="1296"/>
      <c r="JQM187" s="1296"/>
      <c r="JQN187" s="1296"/>
      <c r="JQO187" s="1296"/>
      <c r="JQP187" s="1296"/>
      <c r="JQQ187" s="1296"/>
      <c r="JQR187" s="1296"/>
      <c r="JQS187" s="1296"/>
      <c r="JQT187" s="1296"/>
      <c r="JQU187" s="1296"/>
      <c r="JQV187" s="1296"/>
      <c r="JQW187" s="1296"/>
      <c r="JQX187" s="1296"/>
      <c r="JQY187" s="1296"/>
      <c r="JQZ187" s="1296"/>
      <c r="JRA187" s="1296"/>
      <c r="JRB187" s="1296"/>
      <c r="JRC187" s="1296"/>
      <c r="JRD187" s="1296"/>
      <c r="JRE187" s="1296"/>
      <c r="JRF187" s="1296"/>
      <c r="JRG187" s="1296"/>
      <c r="JRH187" s="1296"/>
      <c r="JRI187" s="1296"/>
      <c r="JRJ187" s="1296"/>
      <c r="JRK187" s="1296"/>
      <c r="JRL187" s="1296"/>
      <c r="JRM187" s="1296"/>
      <c r="JRN187" s="1296"/>
      <c r="JRO187" s="1296"/>
      <c r="JRP187" s="1296"/>
      <c r="JRQ187" s="1296"/>
      <c r="JRR187" s="1296"/>
      <c r="JRS187" s="1296"/>
      <c r="JRT187" s="1296"/>
      <c r="JRU187" s="1296"/>
      <c r="JRV187" s="1296"/>
      <c r="JRW187" s="1296"/>
      <c r="JRX187" s="1296"/>
      <c r="JRY187" s="1296"/>
      <c r="JRZ187" s="1296"/>
      <c r="JSA187" s="1296"/>
      <c r="JSB187" s="1296"/>
      <c r="JSC187" s="1296"/>
      <c r="JSD187" s="1296"/>
      <c r="JSE187" s="1296"/>
      <c r="JSF187" s="1296"/>
      <c r="JSG187" s="1296"/>
      <c r="JSH187" s="1296"/>
      <c r="JSI187" s="1296"/>
      <c r="JSJ187" s="1296"/>
      <c r="JSK187" s="1296"/>
      <c r="JSL187" s="1296"/>
      <c r="JSM187" s="1296"/>
      <c r="JSN187" s="1296"/>
      <c r="JSO187" s="1296"/>
      <c r="JSP187" s="1296"/>
      <c r="JSQ187" s="1296"/>
      <c r="JSR187" s="1296"/>
      <c r="JSS187" s="1296"/>
      <c r="JST187" s="1296"/>
      <c r="JSU187" s="1296"/>
      <c r="JSV187" s="1296"/>
      <c r="JSW187" s="1296"/>
      <c r="JSX187" s="1296"/>
      <c r="JSY187" s="1296"/>
      <c r="JSZ187" s="1296"/>
      <c r="JTA187" s="1296"/>
      <c r="JTB187" s="1296"/>
      <c r="JTC187" s="1296"/>
      <c r="JTD187" s="1296"/>
      <c r="JTE187" s="1296"/>
      <c r="JTF187" s="1296"/>
      <c r="JTG187" s="1296"/>
      <c r="JTH187" s="1296"/>
      <c r="JTI187" s="1296"/>
      <c r="JTJ187" s="1296"/>
      <c r="JTK187" s="1296"/>
      <c r="JTL187" s="1296"/>
      <c r="JTM187" s="1296"/>
      <c r="JTN187" s="1296"/>
      <c r="JTO187" s="1296"/>
      <c r="JTP187" s="1296"/>
      <c r="JTQ187" s="1296"/>
      <c r="JTR187" s="1296"/>
      <c r="JTS187" s="1296"/>
      <c r="JTT187" s="1296"/>
      <c r="JTU187" s="1296"/>
      <c r="JTV187" s="1296"/>
      <c r="JTW187" s="1296"/>
      <c r="JTX187" s="1296"/>
      <c r="JTY187" s="1296"/>
      <c r="JTZ187" s="1296"/>
      <c r="JUA187" s="1296"/>
      <c r="JUB187" s="1296"/>
      <c r="JUC187" s="1296"/>
      <c r="JUD187" s="1296"/>
      <c r="JUE187" s="1296"/>
      <c r="JUF187" s="1296"/>
      <c r="JUG187" s="1296"/>
      <c r="JUH187" s="1296"/>
      <c r="JUI187" s="1296"/>
      <c r="JUJ187" s="1296"/>
      <c r="JUK187" s="1296"/>
      <c r="JUL187" s="1296"/>
      <c r="JUM187" s="1296"/>
      <c r="JUN187" s="1296"/>
      <c r="JUO187" s="1296"/>
      <c r="JUP187" s="1296"/>
      <c r="JUQ187" s="1296"/>
      <c r="JUR187" s="1296"/>
      <c r="JUS187" s="1296"/>
      <c r="JUT187" s="1296"/>
      <c r="JUU187" s="1296"/>
      <c r="JUV187" s="1296"/>
      <c r="JUW187" s="1296"/>
      <c r="JUX187" s="1296"/>
      <c r="JUY187" s="1296"/>
      <c r="JUZ187" s="1296"/>
      <c r="JVA187" s="1296"/>
      <c r="JVB187" s="1296"/>
      <c r="JVC187" s="1296"/>
      <c r="JVD187" s="1296"/>
      <c r="JVE187" s="1296"/>
      <c r="JVF187" s="1296"/>
      <c r="JVG187" s="1296"/>
      <c r="JVH187" s="1296"/>
      <c r="JVI187" s="1296"/>
      <c r="JVJ187" s="1296"/>
      <c r="JVK187" s="1296"/>
      <c r="JVL187" s="1296"/>
      <c r="JVM187" s="1296"/>
      <c r="JVN187" s="1296"/>
      <c r="JVO187" s="1296"/>
      <c r="JVP187" s="1296"/>
      <c r="JVQ187" s="1296"/>
      <c r="JVR187" s="1296"/>
      <c r="JVS187" s="1296"/>
      <c r="JVT187" s="1296"/>
      <c r="JVU187" s="1296"/>
      <c r="JVV187" s="1296"/>
      <c r="JVW187" s="1296"/>
      <c r="JVX187" s="1296"/>
      <c r="JVY187" s="1296"/>
      <c r="JVZ187" s="1296"/>
      <c r="JWA187" s="1296"/>
      <c r="JWB187" s="1296"/>
      <c r="JWC187" s="1296"/>
      <c r="JWD187" s="1296"/>
      <c r="JWE187" s="1296"/>
      <c r="JWF187" s="1296"/>
      <c r="JWG187" s="1296"/>
      <c r="JWH187" s="1296"/>
      <c r="JWI187" s="1296"/>
      <c r="JWJ187" s="1296"/>
      <c r="JWK187" s="1296"/>
      <c r="JWL187" s="1296"/>
      <c r="JWM187" s="1296"/>
      <c r="JWN187" s="1296"/>
      <c r="JWO187" s="1296"/>
      <c r="JWP187" s="1296"/>
      <c r="JWQ187" s="1296"/>
      <c r="JWR187" s="1296"/>
      <c r="JWS187" s="1296"/>
      <c r="JWT187" s="1296"/>
      <c r="JWU187" s="1296"/>
      <c r="JWV187" s="1296"/>
      <c r="JWW187" s="1296"/>
      <c r="JWX187" s="1296"/>
      <c r="JWY187" s="1296"/>
      <c r="JWZ187" s="1296"/>
      <c r="JXA187" s="1296"/>
      <c r="JXB187" s="1296"/>
      <c r="JXC187" s="1296"/>
      <c r="JXD187" s="1296"/>
      <c r="JXE187" s="1296"/>
      <c r="JXF187" s="1296"/>
      <c r="JXG187" s="1296"/>
      <c r="JXH187" s="1296"/>
      <c r="JXI187" s="1296"/>
      <c r="JXJ187" s="1296"/>
      <c r="JXK187" s="1296"/>
      <c r="JXL187" s="1296"/>
      <c r="JXM187" s="1296"/>
      <c r="JXN187" s="1296"/>
      <c r="JXO187" s="1296"/>
      <c r="JXP187" s="1296"/>
      <c r="JXQ187" s="1296"/>
      <c r="JXR187" s="1296"/>
      <c r="JXS187" s="1296"/>
      <c r="JXT187" s="1296"/>
      <c r="JXU187" s="1296"/>
      <c r="JXV187" s="1296"/>
      <c r="JXW187" s="1296"/>
      <c r="JXX187" s="1296"/>
      <c r="JXY187" s="1296"/>
      <c r="JXZ187" s="1296"/>
      <c r="JYA187" s="1296"/>
      <c r="JYB187" s="1296"/>
      <c r="JYC187" s="1296"/>
      <c r="JYD187" s="1296"/>
      <c r="JYE187" s="1296"/>
      <c r="JYF187" s="1296"/>
      <c r="JYG187" s="1296"/>
      <c r="JYH187" s="1296"/>
      <c r="JYI187" s="1296"/>
      <c r="JYJ187" s="1296"/>
      <c r="JYK187" s="1296"/>
      <c r="JYL187" s="1296"/>
      <c r="JYM187" s="1296"/>
      <c r="JYN187" s="1296"/>
      <c r="JYO187" s="1296"/>
      <c r="JYP187" s="1296"/>
      <c r="JYQ187" s="1296"/>
      <c r="JYR187" s="1296"/>
      <c r="JYS187" s="1296"/>
      <c r="JYT187" s="1296"/>
      <c r="JYU187" s="1296"/>
      <c r="JYV187" s="1296"/>
      <c r="JYW187" s="1296"/>
      <c r="JYX187" s="1296"/>
      <c r="JYY187" s="1296"/>
      <c r="JYZ187" s="1296"/>
      <c r="JZA187" s="1296"/>
      <c r="JZB187" s="1296"/>
      <c r="JZC187" s="1296"/>
      <c r="JZD187" s="1296"/>
      <c r="JZE187" s="1296"/>
      <c r="JZF187" s="1296"/>
      <c r="JZG187" s="1296"/>
      <c r="JZH187" s="1296"/>
      <c r="JZI187" s="1296"/>
      <c r="JZJ187" s="1296"/>
      <c r="JZK187" s="1296"/>
      <c r="JZL187" s="1296"/>
      <c r="JZM187" s="1296"/>
      <c r="JZN187" s="1296"/>
      <c r="JZO187" s="1296"/>
      <c r="JZP187" s="1296"/>
      <c r="JZQ187" s="1296"/>
      <c r="JZR187" s="1296"/>
      <c r="JZS187" s="1296"/>
      <c r="JZT187" s="1296"/>
      <c r="JZU187" s="1296"/>
      <c r="JZV187" s="1296"/>
      <c r="JZW187" s="1296"/>
      <c r="JZX187" s="1296"/>
      <c r="JZY187" s="1296"/>
      <c r="JZZ187" s="1296"/>
      <c r="KAA187" s="1296"/>
      <c r="KAB187" s="1296"/>
      <c r="KAC187" s="1296"/>
      <c r="KAD187" s="1296"/>
      <c r="KAE187" s="1296"/>
      <c r="KAF187" s="1296"/>
      <c r="KAG187" s="1296"/>
      <c r="KAH187" s="1296"/>
      <c r="KAI187" s="1296"/>
      <c r="KAJ187" s="1296"/>
      <c r="KAK187" s="1296"/>
      <c r="KAL187" s="1296"/>
      <c r="KAM187" s="1296"/>
      <c r="KAN187" s="1296"/>
      <c r="KAO187" s="1296"/>
      <c r="KAP187" s="1296"/>
      <c r="KAQ187" s="1296"/>
      <c r="KAR187" s="1296"/>
      <c r="KAS187" s="1296"/>
      <c r="KAT187" s="1296"/>
      <c r="KAU187" s="1296"/>
      <c r="KAV187" s="1296"/>
      <c r="KAW187" s="1296"/>
      <c r="KAX187" s="1296"/>
      <c r="KAY187" s="1296"/>
      <c r="KAZ187" s="1296"/>
      <c r="KBA187" s="1296"/>
      <c r="KBB187" s="1296"/>
      <c r="KBC187" s="1296"/>
      <c r="KBD187" s="1296"/>
      <c r="KBE187" s="1296"/>
      <c r="KBF187" s="1296"/>
      <c r="KBG187" s="1296"/>
      <c r="KBH187" s="1296"/>
      <c r="KBI187" s="1296"/>
      <c r="KBJ187" s="1296"/>
      <c r="KBK187" s="1296"/>
      <c r="KBL187" s="1296"/>
      <c r="KBM187" s="1296"/>
      <c r="KBN187" s="1296"/>
      <c r="KBO187" s="1296"/>
      <c r="KBP187" s="1296"/>
      <c r="KBQ187" s="1296"/>
      <c r="KBR187" s="1296"/>
      <c r="KBS187" s="1296"/>
      <c r="KBT187" s="1296"/>
      <c r="KBU187" s="1296"/>
      <c r="KBV187" s="1296"/>
      <c r="KBW187" s="1296"/>
      <c r="KBX187" s="1296"/>
      <c r="KBY187" s="1296"/>
      <c r="KBZ187" s="1296"/>
      <c r="KCA187" s="1296"/>
      <c r="KCB187" s="1296"/>
      <c r="KCC187" s="1296"/>
      <c r="KCD187" s="1296"/>
      <c r="KCE187" s="1296"/>
      <c r="KCF187" s="1296"/>
      <c r="KCG187" s="1296"/>
      <c r="KCH187" s="1296"/>
      <c r="KCI187" s="1296"/>
      <c r="KCJ187" s="1296"/>
      <c r="KCK187" s="1296"/>
      <c r="KCL187" s="1296"/>
      <c r="KCM187" s="1296"/>
      <c r="KCN187" s="1296"/>
      <c r="KCO187" s="1296"/>
      <c r="KCP187" s="1296"/>
      <c r="KCQ187" s="1296"/>
      <c r="KCR187" s="1296"/>
      <c r="KCS187" s="1296"/>
      <c r="KCT187" s="1296"/>
      <c r="KCU187" s="1296"/>
      <c r="KCV187" s="1296"/>
      <c r="KCW187" s="1296"/>
      <c r="KCX187" s="1296"/>
      <c r="KCY187" s="1296"/>
      <c r="KCZ187" s="1296"/>
      <c r="KDA187" s="1296"/>
      <c r="KDB187" s="1296"/>
      <c r="KDC187" s="1296"/>
      <c r="KDD187" s="1296"/>
      <c r="KDE187" s="1296"/>
      <c r="KDF187" s="1296"/>
      <c r="KDG187" s="1296"/>
      <c r="KDH187" s="1296"/>
      <c r="KDI187" s="1296"/>
      <c r="KDJ187" s="1296"/>
      <c r="KDK187" s="1296"/>
      <c r="KDL187" s="1296"/>
      <c r="KDM187" s="1296"/>
      <c r="KDN187" s="1296"/>
      <c r="KDO187" s="1296"/>
      <c r="KDP187" s="1296"/>
      <c r="KDQ187" s="1296"/>
      <c r="KDR187" s="1296"/>
      <c r="KDS187" s="1296"/>
      <c r="KDT187" s="1296"/>
      <c r="KDU187" s="1296"/>
      <c r="KDV187" s="1296"/>
      <c r="KDW187" s="1296"/>
      <c r="KDX187" s="1296"/>
      <c r="KDY187" s="1296"/>
      <c r="KDZ187" s="1296"/>
      <c r="KEA187" s="1296"/>
      <c r="KEB187" s="1296"/>
      <c r="KEC187" s="1296"/>
      <c r="KED187" s="1296"/>
      <c r="KEE187" s="1296"/>
      <c r="KEF187" s="1296"/>
      <c r="KEG187" s="1296"/>
      <c r="KEH187" s="1296"/>
      <c r="KEI187" s="1296"/>
      <c r="KEJ187" s="1296"/>
      <c r="KEK187" s="1296"/>
      <c r="KEL187" s="1296"/>
      <c r="KEM187" s="1296"/>
      <c r="KEN187" s="1296"/>
      <c r="KEO187" s="1296"/>
      <c r="KEP187" s="1296"/>
      <c r="KEQ187" s="1296"/>
      <c r="KER187" s="1296"/>
      <c r="KES187" s="1296"/>
      <c r="KET187" s="1296"/>
      <c r="KEU187" s="1296"/>
      <c r="KEV187" s="1296"/>
      <c r="KEW187" s="1296"/>
      <c r="KEX187" s="1296"/>
      <c r="KEY187" s="1296"/>
      <c r="KEZ187" s="1296"/>
      <c r="KFA187" s="1296"/>
      <c r="KFB187" s="1296"/>
      <c r="KFC187" s="1296"/>
      <c r="KFD187" s="1296"/>
      <c r="KFE187" s="1296"/>
      <c r="KFF187" s="1296"/>
      <c r="KFG187" s="1296"/>
      <c r="KFH187" s="1296"/>
      <c r="KFI187" s="1296"/>
      <c r="KFJ187" s="1296"/>
      <c r="KFK187" s="1296"/>
      <c r="KFL187" s="1296"/>
      <c r="KFM187" s="1296"/>
      <c r="KFN187" s="1296"/>
      <c r="KFO187" s="1296"/>
      <c r="KFP187" s="1296"/>
      <c r="KFQ187" s="1296"/>
      <c r="KFR187" s="1296"/>
      <c r="KFS187" s="1296"/>
      <c r="KFT187" s="1296"/>
      <c r="KFU187" s="1296"/>
      <c r="KFV187" s="1296"/>
      <c r="KFW187" s="1296"/>
      <c r="KFX187" s="1296"/>
      <c r="KFY187" s="1296"/>
      <c r="KFZ187" s="1296"/>
      <c r="KGA187" s="1296"/>
      <c r="KGB187" s="1296"/>
      <c r="KGC187" s="1296"/>
      <c r="KGD187" s="1296"/>
      <c r="KGE187" s="1296"/>
      <c r="KGF187" s="1296"/>
      <c r="KGG187" s="1296"/>
      <c r="KGH187" s="1296"/>
      <c r="KGI187" s="1296"/>
      <c r="KGJ187" s="1296"/>
      <c r="KGK187" s="1296"/>
      <c r="KGL187" s="1296"/>
      <c r="KGM187" s="1296"/>
      <c r="KGN187" s="1296"/>
      <c r="KGO187" s="1296"/>
      <c r="KGP187" s="1296"/>
      <c r="KGQ187" s="1296"/>
      <c r="KGR187" s="1296"/>
      <c r="KGS187" s="1296"/>
      <c r="KGT187" s="1296"/>
      <c r="KGU187" s="1296"/>
      <c r="KGV187" s="1296"/>
      <c r="KGW187" s="1296"/>
      <c r="KGX187" s="1296"/>
      <c r="KGY187" s="1296"/>
      <c r="KGZ187" s="1296"/>
      <c r="KHA187" s="1296"/>
      <c r="KHB187" s="1296"/>
      <c r="KHC187" s="1296"/>
      <c r="KHD187" s="1296"/>
      <c r="KHE187" s="1296"/>
      <c r="KHF187" s="1296"/>
      <c r="KHG187" s="1296"/>
      <c r="KHH187" s="1296"/>
      <c r="KHI187" s="1296"/>
      <c r="KHJ187" s="1296"/>
      <c r="KHK187" s="1296"/>
      <c r="KHL187" s="1296"/>
      <c r="KHM187" s="1296"/>
      <c r="KHN187" s="1296"/>
      <c r="KHO187" s="1296"/>
      <c r="KHP187" s="1296"/>
      <c r="KHQ187" s="1296"/>
      <c r="KHR187" s="1296"/>
      <c r="KHS187" s="1296"/>
      <c r="KHT187" s="1296"/>
      <c r="KHU187" s="1296"/>
      <c r="KHV187" s="1296"/>
      <c r="KHW187" s="1296"/>
      <c r="KHX187" s="1296"/>
      <c r="KHY187" s="1296"/>
      <c r="KHZ187" s="1296"/>
      <c r="KIA187" s="1296"/>
      <c r="KIB187" s="1296"/>
      <c r="KIC187" s="1296"/>
      <c r="KID187" s="1296"/>
      <c r="KIE187" s="1296"/>
      <c r="KIF187" s="1296"/>
      <c r="KIG187" s="1296"/>
      <c r="KIH187" s="1296"/>
      <c r="KII187" s="1296"/>
      <c r="KIJ187" s="1296"/>
      <c r="KIK187" s="1296"/>
      <c r="KIL187" s="1296"/>
      <c r="KIM187" s="1296"/>
      <c r="KIN187" s="1296"/>
      <c r="KIO187" s="1296"/>
      <c r="KIP187" s="1296"/>
      <c r="KIQ187" s="1296"/>
      <c r="KIR187" s="1296"/>
      <c r="KIS187" s="1296"/>
      <c r="KIT187" s="1296"/>
      <c r="KIU187" s="1296"/>
      <c r="KIV187" s="1296"/>
      <c r="KIW187" s="1296"/>
      <c r="KIX187" s="1296"/>
      <c r="KIY187" s="1296"/>
      <c r="KIZ187" s="1296"/>
      <c r="KJA187" s="1296"/>
      <c r="KJB187" s="1296"/>
      <c r="KJC187" s="1296"/>
      <c r="KJD187" s="1296"/>
      <c r="KJE187" s="1296"/>
      <c r="KJF187" s="1296"/>
      <c r="KJG187" s="1296"/>
      <c r="KJH187" s="1296"/>
      <c r="KJI187" s="1296"/>
      <c r="KJJ187" s="1296"/>
      <c r="KJK187" s="1296"/>
      <c r="KJL187" s="1296"/>
      <c r="KJM187" s="1296"/>
      <c r="KJN187" s="1296"/>
      <c r="KJO187" s="1296"/>
      <c r="KJP187" s="1296"/>
      <c r="KJQ187" s="1296"/>
      <c r="KJR187" s="1296"/>
      <c r="KJS187" s="1296"/>
      <c r="KJT187" s="1296"/>
      <c r="KJU187" s="1296"/>
      <c r="KJV187" s="1296"/>
      <c r="KJW187" s="1296"/>
      <c r="KJX187" s="1296"/>
      <c r="KJY187" s="1296"/>
      <c r="KJZ187" s="1296"/>
      <c r="KKA187" s="1296"/>
      <c r="KKB187" s="1296"/>
      <c r="KKC187" s="1296"/>
      <c r="KKD187" s="1296"/>
      <c r="KKE187" s="1296"/>
      <c r="KKF187" s="1296"/>
      <c r="KKG187" s="1296"/>
      <c r="KKH187" s="1296"/>
      <c r="KKI187" s="1296"/>
      <c r="KKJ187" s="1296"/>
      <c r="KKK187" s="1296"/>
      <c r="KKL187" s="1296"/>
      <c r="KKM187" s="1296"/>
      <c r="KKN187" s="1296"/>
      <c r="KKO187" s="1296"/>
      <c r="KKP187" s="1296"/>
      <c r="KKQ187" s="1296"/>
      <c r="KKR187" s="1296"/>
      <c r="KKS187" s="1296"/>
      <c r="KKT187" s="1296"/>
      <c r="KKU187" s="1296"/>
      <c r="KKV187" s="1296"/>
      <c r="KKW187" s="1296"/>
      <c r="KKX187" s="1296"/>
      <c r="KKY187" s="1296"/>
      <c r="KKZ187" s="1296"/>
      <c r="KLA187" s="1296"/>
      <c r="KLB187" s="1296"/>
      <c r="KLC187" s="1296"/>
      <c r="KLD187" s="1296"/>
      <c r="KLE187" s="1296"/>
      <c r="KLF187" s="1296"/>
      <c r="KLG187" s="1296"/>
      <c r="KLH187" s="1296"/>
      <c r="KLI187" s="1296"/>
      <c r="KLJ187" s="1296"/>
      <c r="KLK187" s="1296"/>
      <c r="KLL187" s="1296"/>
      <c r="KLM187" s="1296"/>
      <c r="KLN187" s="1296"/>
      <c r="KLO187" s="1296"/>
      <c r="KLP187" s="1296"/>
      <c r="KLQ187" s="1296"/>
      <c r="KLR187" s="1296"/>
      <c r="KLS187" s="1296"/>
      <c r="KLT187" s="1296"/>
      <c r="KLU187" s="1296"/>
      <c r="KLV187" s="1296"/>
      <c r="KLW187" s="1296"/>
      <c r="KLX187" s="1296"/>
      <c r="KLY187" s="1296"/>
      <c r="KLZ187" s="1296"/>
      <c r="KMA187" s="1296"/>
      <c r="KMB187" s="1296"/>
      <c r="KMC187" s="1296"/>
      <c r="KMD187" s="1296"/>
      <c r="KME187" s="1296"/>
      <c r="KMF187" s="1296"/>
      <c r="KMG187" s="1296"/>
      <c r="KMH187" s="1296"/>
      <c r="KMI187" s="1296"/>
      <c r="KMJ187" s="1296"/>
      <c r="KMK187" s="1296"/>
      <c r="KML187" s="1296"/>
      <c r="KMM187" s="1296"/>
      <c r="KMN187" s="1296"/>
      <c r="KMO187" s="1296"/>
      <c r="KMP187" s="1296"/>
      <c r="KMQ187" s="1296"/>
      <c r="KMR187" s="1296"/>
      <c r="KMS187" s="1296"/>
      <c r="KMT187" s="1296"/>
      <c r="KMU187" s="1296"/>
      <c r="KMV187" s="1296"/>
      <c r="KMW187" s="1296"/>
      <c r="KMX187" s="1296"/>
      <c r="KMY187" s="1296"/>
      <c r="KMZ187" s="1296"/>
      <c r="KNA187" s="1296"/>
      <c r="KNB187" s="1296"/>
      <c r="KNC187" s="1296"/>
      <c r="KND187" s="1296"/>
      <c r="KNE187" s="1296"/>
      <c r="KNF187" s="1296"/>
      <c r="KNG187" s="1296"/>
      <c r="KNH187" s="1296"/>
      <c r="KNI187" s="1296"/>
      <c r="KNJ187" s="1296"/>
      <c r="KNK187" s="1296"/>
      <c r="KNL187" s="1296"/>
      <c r="KNM187" s="1296"/>
      <c r="KNN187" s="1296"/>
      <c r="KNO187" s="1296"/>
      <c r="KNP187" s="1296"/>
      <c r="KNQ187" s="1296"/>
      <c r="KNR187" s="1296"/>
      <c r="KNS187" s="1296"/>
      <c r="KNT187" s="1296"/>
      <c r="KNU187" s="1296"/>
      <c r="KNV187" s="1296"/>
      <c r="KNW187" s="1296"/>
      <c r="KNX187" s="1296"/>
      <c r="KNY187" s="1296"/>
      <c r="KNZ187" s="1296"/>
      <c r="KOA187" s="1296"/>
      <c r="KOB187" s="1296"/>
      <c r="KOC187" s="1296"/>
      <c r="KOD187" s="1296"/>
      <c r="KOE187" s="1296"/>
      <c r="KOF187" s="1296"/>
      <c r="KOG187" s="1296"/>
      <c r="KOH187" s="1296"/>
      <c r="KOI187" s="1296"/>
      <c r="KOJ187" s="1296"/>
      <c r="KOK187" s="1296"/>
      <c r="KOL187" s="1296"/>
      <c r="KOM187" s="1296"/>
      <c r="KON187" s="1296"/>
      <c r="KOO187" s="1296"/>
      <c r="KOP187" s="1296"/>
      <c r="KOQ187" s="1296"/>
      <c r="KOR187" s="1296"/>
      <c r="KOS187" s="1296"/>
      <c r="KOT187" s="1296"/>
      <c r="KOU187" s="1296"/>
      <c r="KOV187" s="1296"/>
      <c r="KOW187" s="1296"/>
      <c r="KOX187" s="1296"/>
      <c r="KOY187" s="1296"/>
      <c r="KOZ187" s="1296"/>
      <c r="KPA187" s="1296"/>
      <c r="KPB187" s="1296"/>
      <c r="KPC187" s="1296"/>
      <c r="KPD187" s="1296"/>
      <c r="KPE187" s="1296"/>
      <c r="KPF187" s="1296"/>
      <c r="KPG187" s="1296"/>
      <c r="KPH187" s="1296"/>
      <c r="KPI187" s="1296"/>
      <c r="KPJ187" s="1296"/>
      <c r="KPK187" s="1296"/>
      <c r="KPL187" s="1296"/>
      <c r="KPM187" s="1296"/>
      <c r="KPN187" s="1296"/>
      <c r="KPO187" s="1296"/>
      <c r="KPP187" s="1296"/>
      <c r="KPQ187" s="1296"/>
      <c r="KPR187" s="1296"/>
      <c r="KPS187" s="1296"/>
      <c r="KPT187" s="1296"/>
      <c r="KPU187" s="1296"/>
      <c r="KPV187" s="1296"/>
      <c r="KPW187" s="1296"/>
      <c r="KPX187" s="1296"/>
      <c r="KPY187" s="1296"/>
      <c r="KPZ187" s="1296"/>
      <c r="KQA187" s="1296"/>
      <c r="KQB187" s="1296"/>
      <c r="KQC187" s="1296"/>
      <c r="KQD187" s="1296"/>
      <c r="KQE187" s="1296"/>
      <c r="KQF187" s="1296"/>
      <c r="KQG187" s="1296"/>
      <c r="KQH187" s="1296"/>
      <c r="KQI187" s="1296"/>
      <c r="KQJ187" s="1296"/>
      <c r="KQK187" s="1296"/>
      <c r="KQL187" s="1296"/>
      <c r="KQM187" s="1296"/>
      <c r="KQN187" s="1296"/>
      <c r="KQO187" s="1296"/>
      <c r="KQP187" s="1296"/>
      <c r="KQQ187" s="1296"/>
      <c r="KQR187" s="1296"/>
      <c r="KQS187" s="1296"/>
      <c r="KQT187" s="1296"/>
      <c r="KQU187" s="1296"/>
      <c r="KQV187" s="1296"/>
      <c r="KQW187" s="1296"/>
      <c r="KQX187" s="1296"/>
      <c r="KQY187" s="1296"/>
      <c r="KQZ187" s="1296"/>
      <c r="KRA187" s="1296"/>
      <c r="KRB187" s="1296"/>
      <c r="KRC187" s="1296"/>
      <c r="KRD187" s="1296"/>
      <c r="KRE187" s="1296"/>
      <c r="KRF187" s="1296"/>
      <c r="KRG187" s="1296"/>
      <c r="KRH187" s="1296"/>
      <c r="KRI187" s="1296"/>
      <c r="KRJ187" s="1296"/>
      <c r="KRK187" s="1296"/>
      <c r="KRL187" s="1296"/>
      <c r="KRM187" s="1296"/>
      <c r="KRN187" s="1296"/>
      <c r="KRO187" s="1296"/>
      <c r="KRP187" s="1296"/>
      <c r="KRQ187" s="1296"/>
      <c r="KRR187" s="1296"/>
      <c r="KRS187" s="1296"/>
      <c r="KRT187" s="1296"/>
      <c r="KRU187" s="1296"/>
      <c r="KRV187" s="1296"/>
      <c r="KRW187" s="1296"/>
      <c r="KRX187" s="1296"/>
      <c r="KRY187" s="1296"/>
      <c r="KRZ187" s="1296"/>
      <c r="KSA187" s="1296"/>
      <c r="KSB187" s="1296"/>
      <c r="KSC187" s="1296"/>
      <c r="KSD187" s="1296"/>
      <c r="KSE187" s="1296"/>
      <c r="KSF187" s="1296"/>
      <c r="KSG187" s="1296"/>
      <c r="KSH187" s="1296"/>
      <c r="KSI187" s="1296"/>
      <c r="KSJ187" s="1296"/>
      <c r="KSK187" s="1296"/>
      <c r="KSL187" s="1296"/>
      <c r="KSM187" s="1296"/>
      <c r="KSN187" s="1296"/>
      <c r="KSO187" s="1296"/>
      <c r="KSP187" s="1296"/>
      <c r="KSQ187" s="1296"/>
      <c r="KSR187" s="1296"/>
      <c r="KSS187" s="1296"/>
      <c r="KST187" s="1296"/>
      <c r="KSU187" s="1296"/>
      <c r="KSV187" s="1296"/>
      <c r="KSW187" s="1296"/>
      <c r="KSX187" s="1296"/>
      <c r="KSY187" s="1296"/>
      <c r="KSZ187" s="1296"/>
      <c r="KTA187" s="1296"/>
      <c r="KTB187" s="1296"/>
      <c r="KTC187" s="1296"/>
      <c r="KTD187" s="1296"/>
      <c r="KTE187" s="1296"/>
      <c r="KTF187" s="1296"/>
      <c r="KTG187" s="1296"/>
      <c r="KTH187" s="1296"/>
      <c r="KTI187" s="1296"/>
      <c r="KTJ187" s="1296"/>
      <c r="KTK187" s="1296"/>
      <c r="KTL187" s="1296"/>
      <c r="KTM187" s="1296"/>
      <c r="KTN187" s="1296"/>
      <c r="KTO187" s="1296"/>
      <c r="KTP187" s="1296"/>
      <c r="KTQ187" s="1296"/>
      <c r="KTR187" s="1296"/>
      <c r="KTS187" s="1296"/>
      <c r="KTT187" s="1296"/>
      <c r="KTU187" s="1296"/>
      <c r="KTV187" s="1296"/>
      <c r="KTW187" s="1296"/>
      <c r="KTX187" s="1296"/>
      <c r="KTY187" s="1296"/>
      <c r="KTZ187" s="1296"/>
      <c r="KUA187" s="1296"/>
      <c r="KUB187" s="1296"/>
      <c r="KUC187" s="1296"/>
      <c r="KUD187" s="1296"/>
      <c r="KUE187" s="1296"/>
      <c r="KUF187" s="1296"/>
      <c r="KUG187" s="1296"/>
      <c r="KUH187" s="1296"/>
      <c r="KUI187" s="1296"/>
      <c r="KUJ187" s="1296"/>
      <c r="KUK187" s="1296"/>
      <c r="KUL187" s="1296"/>
      <c r="KUM187" s="1296"/>
      <c r="KUN187" s="1296"/>
      <c r="KUO187" s="1296"/>
      <c r="KUP187" s="1296"/>
      <c r="KUQ187" s="1296"/>
      <c r="KUR187" s="1296"/>
      <c r="KUS187" s="1296"/>
      <c r="KUT187" s="1296"/>
      <c r="KUU187" s="1296"/>
      <c r="KUV187" s="1296"/>
      <c r="KUW187" s="1296"/>
      <c r="KUX187" s="1296"/>
      <c r="KUY187" s="1296"/>
      <c r="KUZ187" s="1296"/>
      <c r="KVA187" s="1296"/>
      <c r="KVB187" s="1296"/>
      <c r="KVC187" s="1296"/>
      <c r="KVD187" s="1296"/>
      <c r="KVE187" s="1296"/>
      <c r="KVF187" s="1296"/>
      <c r="KVG187" s="1296"/>
      <c r="KVH187" s="1296"/>
      <c r="KVI187" s="1296"/>
      <c r="KVJ187" s="1296"/>
      <c r="KVK187" s="1296"/>
      <c r="KVL187" s="1296"/>
      <c r="KVM187" s="1296"/>
      <c r="KVN187" s="1296"/>
      <c r="KVO187" s="1296"/>
      <c r="KVP187" s="1296"/>
      <c r="KVQ187" s="1296"/>
      <c r="KVR187" s="1296"/>
      <c r="KVS187" s="1296"/>
      <c r="KVT187" s="1296"/>
      <c r="KVU187" s="1296"/>
      <c r="KVV187" s="1296"/>
      <c r="KVW187" s="1296"/>
      <c r="KVX187" s="1296"/>
      <c r="KVY187" s="1296"/>
      <c r="KVZ187" s="1296"/>
      <c r="KWA187" s="1296"/>
      <c r="KWB187" s="1296"/>
      <c r="KWC187" s="1296"/>
      <c r="KWD187" s="1296"/>
      <c r="KWE187" s="1296"/>
      <c r="KWF187" s="1296"/>
      <c r="KWG187" s="1296"/>
      <c r="KWH187" s="1296"/>
      <c r="KWI187" s="1296"/>
      <c r="KWJ187" s="1296"/>
      <c r="KWK187" s="1296"/>
      <c r="KWL187" s="1296"/>
      <c r="KWM187" s="1296"/>
      <c r="KWN187" s="1296"/>
      <c r="KWO187" s="1296"/>
      <c r="KWP187" s="1296"/>
      <c r="KWQ187" s="1296"/>
      <c r="KWR187" s="1296"/>
      <c r="KWS187" s="1296"/>
      <c r="KWT187" s="1296"/>
      <c r="KWU187" s="1296"/>
      <c r="KWV187" s="1296"/>
      <c r="KWW187" s="1296"/>
      <c r="KWX187" s="1296"/>
      <c r="KWY187" s="1296"/>
      <c r="KWZ187" s="1296"/>
      <c r="KXA187" s="1296"/>
      <c r="KXB187" s="1296"/>
      <c r="KXC187" s="1296"/>
      <c r="KXD187" s="1296"/>
      <c r="KXE187" s="1296"/>
      <c r="KXF187" s="1296"/>
      <c r="KXG187" s="1296"/>
      <c r="KXH187" s="1296"/>
      <c r="KXI187" s="1296"/>
      <c r="KXJ187" s="1296"/>
      <c r="KXK187" s="1296"/>
      <c r="KXL187" s="1296"/>
      <c r="KXM187" s="1296"/>
      <c r="KXN187" s="1296"/>
      <c r="KXO187" s="1296"/>
      <c r="KXP187" s="1296"/>
      <c r="KXQ187" s="1296"/>
      <c r="KXR187" s="1296"/>
      <c r="KXS187" s="1296"/>
      <c r="KXT187" s="1296"/>
      <c r="KXU187" s="1296"/>
      <c r="KXV187" s="1296"/>
      <c r="KXW187" s="1296"/>
      <c r="KXX187" s="1296"/>
      <c r="KXY187" s="1296"/>
      <c r="KXZ187" s="1296"/>
      <c r="KYA187" s="1296"/>
      <c r="KYB187" s="1296"/>
      <c r="KYC187" s="1296"/>
      <c r="KYD187" s="1296"/>
      <c r="KYE187" s="1296"/>
      <c r="KYF187" s="1296"/>
      <c r="KYG187" s="1296"/>
      <c r="KYH187" s="1296"/>
      <c r="KYI187" s="1296"/>
      <c r="KYJ187" s="1296"/>
      <c r="KYK187" s="1296"/>
      <c r="KYL187" s="1296"/>
      <c r="KYM187" s="1296"/>
      <c r="KYN187" s="1296"/>
      <c r="KYO187" s="1296"/>
      <c r="KYP187" s="1296"/>
      <c r="KYQ187" s="1296"/>
      <c r="KYR187" s="1296"/>
      <c r="KYS187" s="1296"/>
      <c r="KYT187" s="1296"/>
      <c r="KYU187" s="1296"/>
      <c r="KYV187" s="1296"/>
      <c r="KYW187" s="1296"/>
      <c r="KYX187" s="1296"/>
      <c r="KYY187" s="1296"/>
      <c r="KYZ187" s="1296"/>
      <c r="KZA187" s="1296"/>
      <c r="KZB187" s="1296"/>
      <c r="KZC187" s="1296"/>
      <c r="KZD187" s="1296"/>
      <c r="KZE187" s="1296"/>
      <c r="KZF187" s="1296"/>
      <c r="KZG187" s="1296"/>
      <c r="KZH187" s="1296"/>
      <c r="KZI187" s="1296"/>
      <c r="KZJ187" s="1296"/>
      <c r="KZK187" s="1296"/>
      <c r="KZL187" s="1296"/>
      <c r="KZM187" s="1296"/>
      <c r="KZN187" s="1296"/>
      <c r="KZO187" s="1296"/>
      <c r="KZP187" s="1296"/>
      <c r="KZQ187" s="1296"/>
      <c r="KZR187" s="1296"/>
      <c r="KZS187" s="1296"/>
      <c r="KZT187" s="1296"/>
      <c r="KZU187" s="1296"/>
      <c r="KZV187" s="1296"/>
      <c r="KZW187" s="1296"/>
      <c r="KZX187" s="1296"/>
      <c r="KZY187" s="1296"/>
      <c r="KZZ187" s="1296"/>
      <c r="LAA187" s="1296"/>
      <c r="LAB187" s="1296"/>
      <c r="LAC187" s="1296"/>
      <c r="LAD187" s="1296"/>
      <c r="LAE187" s="1296"/>
      <c r="LAF187" s="1296"/>
      <c r="LAG187" s="1296"/>
      <c r="LAH187" s="1296"/>
      <c r="LAI187" s="1296"/>
      <c r="LAJ187" s="1296"/>
      <c r="LAK187" s="1296"/>
      <c r="LAL187" s="1296"/>
      <c r="LAM187" s="1296"/>
      <c r="LAN187" s="1296"/>
      <c r="LAO187" s="1296"/>
      <c r="LAP187" s="1296"/>
      <c r="LAQ187" s="1296"/>
      <c r="LAR187" s="1296"/>
      <c r="LAS187" s="1296"/>
      <c r="LAT187" s="1296"/>
      <c r="LAU187" s="1296"/>
      <c r="LAV187" s="1296"/>
      <c r="LAW187" s="1296"/>
      <c r="LAX187" s="1296"/>
      <c r="LAY187" s="1296"/>
      <c r="LAZ187" s="1296"/>
      <c r="LBA187" s="1296"/>
      <c r="LBB187" s="1296"/>
      <c r="LBC187" s="1296"/>
      <c r="LBD187" s="1296"/>
      <c r="LBE187" s="1296"/>
      <c r="LBF187" s="1296"/>
      <c r="LBG187" s="1296"/>
      <c r="LBH187" s="1296"/>
      <c r="LBI187" s="1296"/>
      <c r="LBJ187" s="1296"/>
      <c r="LBK187" s="1296"/>
      <c r="LBL187" s="1296"/>
      <c r="LBM187" s="1296"/>
      <c r="LBN187" s="1296"/>
      <c r="LBO187" s="1296"/>
      <c r="LBP187" s="1296"/>
      <c r="LBQ187" s="1296"/>
      <c r="LBR187" s="1296"/>
      <c r="LBS187" s="1296"/>
      <c r="LBT187" s="1296"/>
      <c r="LBU187" s="1296"/>
      <c r="LBV187" s="1296"/>
      <c r="LBW187" s="1296"/>
      <c r="LBX187" s="1296"/>
      <c r="LBY187" s="1296"/>
      <c r="LBZ187" s="1296"/>
      <c r="LCA187" s="1296"/>
      <c r="LCB187" s="1296"/>
      <c r="LCC187" s="1296"/>
      <c r="LCD187" s="1296"/>
      <c r="LCE187" s="1296"/>
      <c r="LCF187" s="1296"/>
      <c r="LCG187" s="1296"/>
      <c r="LCH187" s="1296"/>
      <c r="LCI187" s="1296"/>
      <c r="LCJ187" s="1296"/>
      <c r="LCK187" s="1296"/>
      <c r="LCL187" s="1296"/>
      <c r="LCM187" s="1296"/>
      <c r="LCN187" s="1296"/>
      <c r="LCO187" s="1296"/>
      <c r="LCP187" s="1296"/>
      <c r="LCQ187" s="1296"/>
      <c r="LCR187" s="1296"/>
      <c r="LCS187" s="1296"/>
      <c r="LCT187" s="1296"/>
      <c r="LCU187" s="1296"/>
      <c r="LCV187" s="1296"/>
      <c r="LCW187" s="1296"/>
      <c r="LCX187" s="1296"/>
      <c r="LCY187" s="1296"/>
      <c r="LCZ187" s="1296"/>
      <c r="LDA187" s="1296"/>
      <c r="LDB187" s="1296"/>
      <c r="LDC187" s="1296"/>
      <c r="LDD187" s="1296"/>
      <c r="LDE187" s="1296"/>
      <c r="LDF187" s="1296"/>
      <c r="LDG187" s="1296"/>
      <c r="LDH187" s="1296"/>
      <c r="LDI187" s="1296"/>
      <c r="LDJ187" s="1296"/>
      <c r="LDK187" s="1296"/>
      <c r="LDL187" s="1296"/>
      <c r="LDM187" s="1296"/>
      <c r="LDN187" s="1296"/>
      <c r="LDO187" s="1296"/>
      <c r="LDP187" s="1296"/>
      <c r="LDQ187" s="1296"/>
      <c r="LDR187" s="1296"/>
      <c r="LDS187" s="1296"/>
      <c r="LDT187" s="1296"/>
      <c r="LDU187" s="1296"/>
      <c r="LDV187" s="1296"/>
      <c r="LDW187" s="1296"/>
      <c r="LDX187" s="1296"/>
      <c r="LDY187" s="1296"/>
      <c r="LDZ187" s="1296"/>
      <c r="LEA187" s="1296"/>
      <c r="LEB187" s="1296"/>
      <c r="LEC187" s="1296"/>
      <c r="LED187" s="1296"/>
      <c r="LEE187" s="1296"/>
      <c r="LEF187" s="1296"/>
      <c r="LEG187" s="1296"/>
      <c r="LEH187" s="1296"/>
      <c r="LEI187" s="1296"/>
      <c r="LEJ187" s="1296"/>
      <c r="LEK187" s="1296"/>
      <c r="LEL187" s="1296"/>
      <c r="LEM187" s="1296"/>
      <c r="LEN187" s="1296"/>
      <c r="LEO187" s="1296"/>
      <c r="LEP187" s="1296"/>
      <c r="LEQ187" s="1296"/>
      <c r="LER187" s="1296"/>
      <c r="LES187" s="1296"/>
      <c r="LET187" s="1296"/>
      <c r="LEU187" s="1296"/>
      <c r="LEV187" s="1296"/>
      <c r="LEW187" s="1296"/>
      <c r="LEX187" s="1296"/>
      <c r="LEY187" s="1296"/>
      <c r="LEZ187" s="1296"/>
      <c r="LFA187" s="1296"/>
      <c r="LFB187" s="1296"/>
      <c r="LFC187" s="1296"/>
      <c r="LFD187" s="1296"/>
      <c r="LFE187" s="1296"/>
      <c r="LFF187" s="1296"/>
      <c r="LFG187" s="1296"/>
      <c r="LFH187" s="1296"/>
      <c r="LFI187" s="1296"/>
      <c r="LFJ187" s="1296"/>
      <c r="LFK187" s="1296"/>
      <c r="LFL187" s="1296"/>
      <c r="LFM187" s="1296"/>
      <c r="LFN187" s="1296"/>
      <c r="LFO187" s="1296"/>
      <c r="LFP187" s="1296"/>
      <c r="LFQ187" s="1296"/>
      <c r="LFR187" s="1296"/>
      <c r="LFS187" s="1296"/>
      <c r="LFT187" s="1296"/>
      <c r="LFU187" s="1296"/>
      <c r="LFV187" s="1296"/>
      <c r="LFW187" s="1296"/>
      <c r="LFX187" s="1296"/>
      <c r="LFY187" s="1296"/>
      <c r="LFZ187" s="1296"/>
      <c r="LGA187" s="1296"/>
      <c r="LGB187" s="1296"/>
      <c r="LGC187" s="1296"/>
      <c r="LGD187" s="1296"/>
      <c r="LGE187" s="1296"/>
      <c r="LGF187" s="1296"/>
      <c r="LGG187" s="1296"/>
      <c r="LGH187" s="1296"/>
      <c r="LGI187" s="1296"/>
      <c r="LGJ187" s="1296"/>
      <c r="LGK187" s="1296"/>
      <c r="LGL187" s="1296"/>
      <c r="LGM187" s="1296"/>
      <c r="LGN187" s="1296"/>
      <c r="LGO187" s="1296"/>
      <c r="LGP187" s="1296"/>
      <c r="LGQ187" s="1296"/>
      <c r="LGR187" s="1296"/>
      <c r="LGS187" s="1296"/>
      <c r="LGT187" s="1296"/>
      <c r="LGU187" s="1296"/>
      <c r="LGV187" s="1296"/>
      <c r="LGW187" s="1296"/>
      <c r="LGX187" s="1296"/>
      <c r="LGY187" s="1296"/>
      <c r="LGZ187" s="1296"/>
      <c r="LHA187" s="1296"/>
      <c r="LHB187" s="1296"/>
      <c r="LHC187" s="1296"/>
      <c r="LHD187" s="1296"/>
      <c r="LHE187" s="1296"/>
      <c r="LHF187" s="1296"/>
      <c r="LHG187" s="1296"/>
      <c r="LHH187" s="1296"/>
      <c r="LHI187" s="1296"/>
      <c r="LHJ187" s="1296"/>
      <c r="LHK187" s="1296"/>
      <c r="LHL187" s="1296"/>
      <c r="LHM187" s="1296"/>
      <c r="LHN187" s="1296"/>
      <c r="LHO187" s="1296"/>
      <c r="LHP187" s="1296"/>
      <c r="LHQ187" s="1296"/>
      <c r="LHR187" s="1296"/>
      <c r="LHS187" s="1296"/>
      <c r="LHT187" s="1296"/>
      <c r="LHU187" s="1296"/>
      <c r="LHV187" s="1296"/>
      <c r="LHW187" s="1296"/>
      <c r="LHX187" s="1296"/>
      <c r="LHY187" s="1296"/>
      <c r="LHZ187" s="1296"/>
      <c r="LIA187" s="1296"/>
      <c r="LIB187" s="1296"/>
      <c r="LIC187" s="1296"/>
      <c r="LID187" s="1296"/>
      <c r="LIE187" s="1296"/>
      <c r="LIF187" s="1296"/>
      <c r="LIG187" s="1296"/>
      <c r="LIH187" s="1296"/>
      <c r="LII187" s="1296"/>
      <c r="LIJ187" s="1296"/>
      <c r="LIK187" s="1296"/>
      <c r="LIL187" s="1296"/>
      <c r="LIM187" s="1296"/>
      <c r="LIN187" s="1296"/>
      <c r="LIO187" s="1296"/>
      <c r="LIP187" s="1296"/>
      <c r="LIQ187" s="1296"/>
      <c r="LIR187" s="1296"/>
      <c r="LIS187" s="1296"/>
      <c r="LIT187" s="1296"/>
      <c r="LIU187" s="1296"/>
      <c r="LIV187" s="1296"/>
      <c r="LIW187" s="1296"/>
      <c r="LIX187" s="1296"/>
      <c r="LIY187" s="1296"/>
      <c r="LIZ187" s="1296"/>
      <c r="LJA187" s="1296"/>
      <c r="LJB187" s="1296"/>
      <c r="LJC187" s="1296"/>
      <c r="LJD187" s="1296"/>
      <c r="LJE187" s="1296"/>
      <c r="LJF187" s="1296"/>
      <c r="LJG187" s="1296"/>
      <c r="LJH187" s="1296"/>
      <c r="LJI187" s="1296"/>
      <c r="LJJ187" s="1296"/>
      <c r="LJK187" s="1296"/>
      <c r="LJL187" s="1296"/>
      <c r="LJM187" s="1296"/>
      <c r="LJN187" s="1296"/>
      <c r="LJO187" s="1296"/>
      <c r="LJP187" s="1296"/>
      <c r="LJQ187" s="1296"/>
      <c r="LJR187" s="1296"/>
      <c r="LJS187" s="1296"/>
      <c r="LJT187" s="1296"/>
      <c r="LJU187" s="1296"/>
      <c r="LJV187" s="1296"/>
      <c r="LJW187" s="1296"/>
      <c r="LJX187" s="1296"/>
      <c r="LJY187" s="1296"/>
      <c r="LJZ187" s="1296"/>
      <c r="LKA187" s="1296"/>
      <c r="LKB187" s="1296"/>
      <c r="LKC187" s="1296"/>
      <c r="LKD187" s="1296"/>
      <c r="LKE187" s="1296"/>
      <c r="LKF187" s="1296"/>
      <c r="LKG187" s="1296"/>
      <c r="LKH187" s="1296"/>
      <c r="LKI187" s="1296"/>
      <c r="LKJ187" s="1296"/>
      <c r="LKK187" s="1296"/>
      <c r="LKL187" s="1296"/>
      <c r="LKM187" s="1296"/>
      <c r="LKN187" s="1296"/>
      <c r="LKO187" s="1296"/>
      <c r="LKP187" s="1296"/>
      <c r="LKQ187" s="1296"/>
      <c r="LKR187" s="1296"/>
      <c r="LKS187" s="1296"/>
      <c r="LKT187" s="1296"/>
      <c r="LKU187" s="1296"/>
      <c r="LKV187" s="1296"/>
      <c r="LKW187" s="1296"/>
      <c r="LKX187" s="1296"/>
      <c r="LKY187" s="1296"/>
      <c r="LKZ187" s="1296"/>
      <c r="LLA187" s="1296"/>
      <c r="LLB187" s="1296"/>
      <c r="LLC187" s="1296"/>
      <c r="LLD187" s="1296"/>
      <c r="LLE187" s="1296"/>
      <c r="LLF187" s="1296"/>
      <c r="LLG187" s="1296"/>
      <c r="LLH187" s="1296"/>
      <c r="LLI187" s="1296"/>
      <c r="LLJ187" s="1296"/>
      <c r="LLK187" s="1296"/>
      <c r="LLL187" s="1296"/>
      <c r="LLM187" s="1296"/>
      <c r="LLN187" s="1296"/>
      <c r="LLO187" s="1296"/>
      <c r="LLP187" s="1296"/>
      <c r="LLQ187" s="1296"/>
      <c r="LLR187" s="1296"/>
      <c r="LLS187" s="1296"/>
      <c r="LLT187" s="1296"/>
      <c r="LLU187" s="1296"/>
      <c r="LLV187" s="1296"/>
      <c r="LLW187" s="1296"/>
      <c r="LLX187" s="1296"/>
      <c r="LLY187" s="1296"/>
      <c r="LLZ187" s="1296"/>
      <c r="LMA187" s="1296"/>
      <c r="LMB187" s="1296"/>
      <c r="LMC187" s="1296"/>
      <c r="LMD187" s="1296"/>
      <c r="LME187" s="1296"/>
      <c r="LMF187" s="1296"/>
      <c r="LMG187" s="1296"/>
      <c r="LMH187" s="1296"/>
      <c r="LMI187" s="1296"/>
      <c r="LMJ187" s="1296"/>
      <c r="LMK187" s="1296"/>
      <c r="LML187" s="1296"/>
      <c r="LMM187" s="1296"/>
      <c r="LMN187" s="1296"/>
      <c r="LMO187" s="1296"/>
      <c r="LMP187" s="1296"/>
      <c r="LMQ187" s="1296"/>
      <c r="LMR187" s="1296"/>
      <c r="LMS187" s="1296"/>
      <c r="LMT187" s="1296"/>
      <c r="LMU187" s="1296"/>
      <c r="LMV187" s="1296"/>
      <c r="LMW187" s="1296"/>
      <c r="LMX187" s="1296"/>
      <c r="LMY187" s="1296"/>
      <c r="LMZ187" s="1296"/>
      <c r="LNA187" s="1296"/>
      <c r="LNB187" s="1296"/>
      <c r="LNC187" s="1296"/>
      <c r="LND187" s="1296"/>
      <c r="LNE187" s="1296"/>
      <c r="LNF187" s="1296"/>
      <c r="LNG187" s="1296"/>
      <c r="LNH187" s="1296"/>
      <c r="LNI187" s="1296"/>
      <c r="LNJ187" s="1296"/>
      <c r="LNK187" s="1296"/>
      <c r="LNL187" s="1296"/>
      <c r="LNM187" s="1296"/>
      <c r="LNN187" s="1296"/>
      <c r="LNO187" s="1296"/>
      <c r="LNP187" s="1296"/>
      <c r="LNQ187" s="1296"/>
      <c r="LNR187" s="1296"/>
      <c r="LNS187" s="1296"/>
      <c r="LNT187" s="1296"/>
      <c r="LNU187" s="1296"/>
      <c r="LNV187" s="1296"/>
      <c r="LNW187" s="1296"/>
      <c r="LNX187" s="1296"/>
      <c r="LNY187" s="1296"/>
      <c r="LNZ187" s="1296"/>
      <c r="LOA187" s="1296"/>
      <c r="LOB187" s="1296"/>
      <c r="LOC187" s="1296"/>
      <c r="LOD187" s="1296"/>
      <c r="LOE187" s="1296"/>
      <c r="LOF187" s="1296"/>
      <c r="LOG187" s="1296"/>
      <c r="LOH187" s="1296"/>
      <c r="LOI187" s="1296"/>
      <c r="LOJ187" s="1296"/>
      <c r="LOK187" s="1296"/>
      <c r="LOL187" s="1296"/>
      <c r="LOM187" s="1296"/>
      <c r="LON187" s="1296"/>
      <c r="LOO187" s="1296"/>
      <c r="LOP187" s="1296"/>
      <c r="LOQ187" s="1296"/>
      <c r="LOR187" s="1296"/>
      <c r="LOS187" s="1296"/>
      <c r="LOT187" s="1296"/>
      <c r="LOU187" s="1296"/>
      <c r="LOV187" s="1296"/>
      <c r="LOW187" s="1296"/>
      <c r="LOX187" s="1296"/>
      <c r="LOY187" s="1296"/>
      <c r="LOZ187" s="1296"/>
      <c r="LPA187" s="1296"/>
      <c r="LPB187" s="1296"/>
      <c r="LPC187" s="1296"/>
      <c r="LPD187" s="1296"/>
      <c r="LPE187" s="1296"/>
      <c r="LPF187" s="1296"/>
      <c r="LPG187" s="1296"/>
      <c r="LPH187" s="1296"/>
      <c r="LPI187" s="1296"/>
      <c r="LPJ187" s="1296"/>
      <c r="LPK187" s="1296"/>
      <c r="LPL187" s="1296"/>
      <c r="LPM187" s="1296"/>
      <c r="LPN187" s="1296"/>
      <c r="LPO187" s="1296"/>
      <c r="LPP187" s="1296"/>
      <c r="LPQ187" s="1296"/>
      <c r="LPR187" s="1296"/>
      <c r="LPS187" s="1296"/>
      <c r="LPT187" s="1296"/>
      <c r="LPU187" s="1296"/>
      <c r="LPV187" s="1296"/>
      <c r="LPW187" s="1296"/>
      <c r="LPX187" s="1296"/>
      <c r="LPY187" s="1296"/>
      <c r="LPZ187" s="1296"/>
      <c r="LQA187" s="1296"/>
      <c r="LQB187" s="1296"/>
      <c r="LQC187" s="1296"/>
      <c r="LQD187" s="1296"/>
      <c r="LQE187" s="1296"/>
      <c r="LQF187" s="1296"/>
      <c r="LQG187" s="1296"/>
      <c r="LQH187" s="1296"/>
      <c r="LQI187" s="1296"/>
      <c r="LQJ187" s="1296"/>
      <c r="LQK187" s="1296"/>
      <c r="LQL187" s="1296"/>
      <c r="LQM187" s="1296"/>
      <c r="LQN187" s="1296"/>
      <c r="LQO187" s="1296"/>
      <c r="LQP187" s="1296"/>
      <c r="LQQ187" s="1296"/>
      <c r="LQR187" s="1296"/>
      <c r="LQS187" s="1296"/>
      <c r="LQT187" s="1296"/>
      <c r="LQU187" s="1296"/>
      <c r="LQV187" s="1296"/>
      <c r="LQW187" s="1296"/>
      <c r="LQX187" s="1296"/>
      <c r="LQY187" s="1296"/>
      <c r="LQZ187" s="1296"/>
      <c r="LRA187" s="1296"/>
      <c r="LRB187" s="1296"/>
      <c r="LRC187" s="1296"/>
      <c r="LRD187" s="1296"/>
      <c r="LRE187" s="1296"/>
      <c r="LRF187" s="1296"/>
      <c r="LRG187" s="1296"/>
      <c r="LRH187" s="1296"/>
      <c r="LRI187" s="1296"/>
      <c r="LRJ187" s="1296"/>
      <c r="LRK187" s="1296"/>
      <c r="LRL187" s="1296"/>
      <c r="LRM187" s="1296"/>
      <c r="LRN187" s="1296"/>
      <c r="LRO187" s="1296"/>
      <c r="LRP187" s="1296"/>
      <c r="LRQ187" s="1296"/>
      <c r="LRR187" s="1296"/>
      <c r="LRS187" s="1296"/>
      <c r="LRT187" s="1296"/>
      <c r="LRU187" s="1296"/>
      <c r="LRV187" s="1296"/>
      <c r="LRW187" s="1296"/>
      <c r="LRX187" s="1296"/>
      <c r="LRY187" s="1296"/>
      <c r="LRZ187" s="1296"/>
      <c r="LSA187" s="1296"/>
      <c r="LSB187" s="1296"/>
      <c r="LSC187" s="1296"/>
      <c r="LSD187" s="1296"/>
      <c r="LSE187" s="1296"/>
      <c r="LSF187" s="1296"/>
      <c r="LSG187" s="1296"/>
      <c r="LSH187" s="1296"/>
      <c r="LSI187" s="1296"/>
      <c r="LSJ187" s="1296"/>
      <c r="LSK187" s="1296"/>
      <c r="LSL187" s="1296"/>
      <c r="LSM187" s="1296"/>
      <c r="LSN187" s="1296"/>
      <c r="LSO187" s="1296"/>
      <c r="LSP187" s="1296"/>
      <c r="LSQ187" s="1296"/>
      <c r="LSR187" s="1296"/>
      <c r="LSS187" s="1296"/>
      <c r="LST187" s="1296"/>
      <c r="LSU187" s="1296"/>
      <c r="LSV187" s="1296"/>
      <c r="LSW187" s="1296"/>
      <c r="LSX187" s="1296"/>
      <c r="LSY187" s="1296"/>
      <c r="LSZ187" s="1296"/>
      <c r="LTA187" s="1296"/>
      <c r="LTB187" s="1296"/>
      <c r="LTC187" s="1296"/>
      <c r="LTD187" s="1296"/>
      <c r="LTE187" s="1296"/>
      <c r="LTF187" s="1296"/>
      <c r="LTG187" s="1296"/>
      <c r="LTH187" s="1296"/>
      <c r="LTI187" s="1296"/>
      <c r="LTJ187" s="1296"/>
      <c r="LTK187" s="1296"/>
      <c r="LTL187" s="1296"/>
      <c r="LTM187" s="1296"/>
      <c r="LTN187" s="1296"/>
      <c r="LTO187" s="1296"/>
      <c r="LTP187" s="1296"/>
      <c r="LTQ187" s="1296"/>
      <c r="LTR187" s="1296"/>
      <c r="LTS187" s="1296"/>
      <c r="LTT187" s="1296"/>
      <c r="LTU187" s="1296"/>
      <c r="LTV187" s="1296"/>
      <c r="LTW187" s="1296"/>
      <c r="LTX187" s="1296"/>
      <c r="LTY187" s="1296"/>
      <c r="LTZ187" s="1296"/>
      <c r="LUA187" s="1296"/>
      <c r="LUB187" s="1296"/>
      <c r="LUC187" s="1296"/>
      <c r="LUD187" s="1296"/>
      <c r="LUE187" s="1296"/>
      <c r="LUF187" s="1296"/>
      <c r="LUG187" s="1296"/>
      <c r="LUH187" s="1296"/>
      <c r="LUI187" s="1296"/>
      <c r="LUJ187" s="1296"/>
      <c r="LUK187" s="1296"/>
      <c r="LUL187" s="1296"/>
      <c r="LUM187" s="1296"/>
      <c r="LUN187" s="1296"/>
      <c r="LUO187" s="1296"/>
      <c r="LUP187" s="1296"/>
      <c r="LUQ187" s="1296"/>
      <c r="LUR187" s="1296"/>
      <c r="LUS187" s="1296"/>
      <c r="LUT187" s="1296"/>
      <c r="LUU187" s="1296"/>
      <c r="LUV187" s="1296"/>
      <c r="LUW187" s="1296"/>
      <c r="LUX187" s="1296"/>
      <c r="LUY187" s="1296"/>
      <c r="LUZ187" s="1296"/>
      <c r="LVA187" s="1296"/>
      <c r="LVB187" s="1296"/>
      <c r="LVC187" s="1296"/>
      <c r="LVD187" s="1296"/>
      <c r="LVE187" s="1296"/>
      <c r="LVF187" s="1296"/>
      <c r="LVG187" s="1296"/>
      <c r="LVH187" s="1296"/>
      <c r="LVI187" s="1296"/>
      <c r="LVJ187" s="1296"/>
      <c r="LVK187" s="1296"/>
      <c r="LVL187" s="1296"/>
      <c r="LVM187" s="1296"/>
      <c r="LVN187" s="1296"/>
      <c r="LVO187" s="1296"/>
      <c r="LVP187" s="1296"/>
      <c r="LVQ187" s="1296"/>
      <c r="LVR187" s="1296"/>
      <c r="LVS187" s="1296"/>
      <c r="LVT187" s="1296"/>
      <c r="LVU187" s="1296"/>
      <c r="LVV187" s="1296"/>
      <c r="LVW187" s="1296"/>
      <c r="LVX187" s="1296"/>
      <c r="LVY187" s="1296"/>
      <c r="LVZ187" s="1296"/>
      <c r="LWA187" s="1296"/>
      <c r="LWB187" s="1296"/>
      <c r="LWC187" s="1296"/>
      <c r="LWD187" s="1296"/>
      <c r="LWE187" s="1296"/>
      <c r="LWF187" s="1296"/>
      <c r="LWG187" s="1296"/>
      <c r="LWH187" s="1296"/>
      <c r="LWI187" s="1296"/>
      <c r="LWJ187" s="1296"/>
      <c r="LWK187" s="1296"/>
      <c r="LWL187" s="1296"/>
      <c r="LWM187" s="1296"/>
      <c r="LWN187" s="1296"/>
      <c r="LWO187" s="1296"/>
      <c r="LWP187" s="1296"/>
      <c r="LWQ187" s="1296"/>
      <c r="LWR187" s="1296"/>
      <c r="LWS187" s="1296"/>
      <c r="LWT187" s="1296"/>
      <c r="LWU187" s="1296"/>
      <c r="LWV187" s="1296"/>
      <c r="LWW187" s="1296"/>
      <c r="LWX187" s="1296"/>
      <c r="LWY187" s="1296"/>
      <c r="LWZ187" s="1296"/>
      <c r="LXA187" s="1296"/>
      <c r="LXB187" s="1296"/>
      <c r="LXC187" s="1296"/>
      <c r="LXD187" s="1296"/>
      <c r="LXE187" s="1296"/>
      <c r="LXF187" s="1296"/>
      <c r="LXG187" s="1296"/>
      <c r="LXH187" s="1296"/>
      <c r="LXI187" s="1296"/>
      <c r="LXJ187" s="1296"/>
      <c r="LXK187" s="1296"/>
      <c r="LXL187" s="1296"/>
      <c r="LXM187" s="1296"/>
      <c r="LXN187" s="1296"/>
      <c r="LXO187" s="1296"/>
      <c r="LXP187" s="1296"/>
      <c r="LXQ187" s="1296"/>
      <c r="LXR187" s="1296"/>
      <c r="LXS187" s="1296"/>
      <c r="LXT187" s="1296"/>
      <c r="LXU187" s="1296"/>
      <c r="LXV187" s="1296"/>
      <c r="LXW187" s="1296"/>
      <c r="LXX187" s="1296"/>
      <c r="LXY187" s="1296"/>
      <c r="LXZ187" s="1296"/>
      <c r="LYA187" s="1296"/>
      <c r="LYB187" s="1296"/>
      <c r="LYC187" s="1296"/>
      <c r="LYD187" s="1296"/>
      <c r="LYE187" s="1296"/>
      <c r="LYF187" s="1296"/>
      <c r="LYG187" s="1296"/>
      <c r="LYH187" s="1296"/>
      <c r="LYI187" s="1296"/>
      <c r="LYJ187" s="1296"/>
      <c r="LYK187" s="1296"/>
      <c r="LYL187" s="1296"/>
      <c r="LYM187" s="1296"/>
      <c r="LYN187" s="1296"/>
      <c r="LYO187" s="1296"/>
      <c r="LYP187" s="1296"/>
      <c r="LYQ187" s="1296"/>
      <c r="LYR187" s="1296"/>
      <c r="LYS187" s="1296"/>
      <c r="LYT187" s="1296"/>
      <c r="LYU187" s="1296"/>
      <c r="LYV187" s="1296"/>
      <c r="LYW187" s="1296"/>
      <c r="LYX187" s="1296"/>
      <c r="LYY187" s="1296"/>
      <c r="LYZ187" s="1296"/>
      <c r="LZA187" s="1296"/>
      <c r="LZB187" s="1296"/>
      <c r="LZC187" s="1296"/>
      <c r="LZD187" s="1296"/>
      <c r="LZE187" s="1296"/>
      <c r="LZF187" s="1296"/>
      <c r="LZG187" s="1296"/>
      <c r="LZH187" s="1296"/>
      <c r="LZI187" s="1296"/>
      <c r="LZJ187" s="1296"/>
      <c r="LZK187" s="1296"/>
      <c r="LZL187" s="1296"/>
      <c r="LZM187" s="1296"/>
      <c r="LZN187" s="1296"/>
      <c r="LZO187" s="1296"/>
      <c r="LZP187" s="1296"/>
      <c r="LZQ187" s="1296"/>
      <c r="LZR187" s="1296"/>
      <c r="LZS187" s="1296"/>
      <c r="LZT187" s="1296"/>
      <c r="LZU187" s="1296"/>
      <c r="LZV187" s="1296"/>
      <c r="LZW187" s="1296"/>
      <c r="LZX187" s="1296"/>
      <c r="LZY187" s="1296"/>
      <c r="LZZ187" s="1296"/>
      <c r="MAA187" s="1296"/>
      <c r="MAB187" s="1296"/>
      <c r="MAC187" s="1296"/>
      <c r="MAD187" s="1296"/>
      <c r="MAE187" s="1296"/>
      <c r="MAF187" s="1296"/>
      <c r="MAG187" s="1296"/>
      <c r="MAH187" s="1296"/>
      <c r="MAI187" s="1296"/>
      <c r="MAJ187" s="1296"/>
      <c r="MAK187" s="1296"/>
      <c r="MAL187" s="1296"/>
      <c r="MAM187" s="1296"/>
      <c r="MAN187" s="1296"/>
      <c r="MAO187" s="1296"/>
      <c r="MAP187" s="1296"/>
      <c r="MAQ187" s="1296"/>
      <c r="MAR187" s="1296"/>
      <c r="MAS187" s="1296"/>
      <c r="MAT187" s="1296"/>
      <c r="MAU187" s="1296"/>
      <c r="MAV187" s="1296"/>
      <c r="MAW187" s="1296"/>
      <c r="MAX187" s="1296"/>
      <c r="MAY187" s="1296"/>
      <c r="MAZ187" s="1296"/>
      <c r="MBA187" s="1296"/>
      <c r="MBB187" s="1296"/>
      <c r="MBC187" s="1296"/>
      <c r="MBD187" s="1296"/>
      <c r="MBE187" s="1296"/>
      <c r="MBF187" s="1296"/>
      <c r="MBG187" s="1296"/>
      <c r="MBH187" s="1296"/>
      <c r="MBI187" s="1296"/>
      <c r="MBJ187" s="1296"/>
      <c r="MBK187" s="1296"/>
      <c r="MBL187" s="1296"/>
      <c r="MBM187" s="1296"/>
      <c r="MBN187" s="1296"/>
      <c r="MBO187" s="1296"/>
      <c r="MBP187" s="1296"/>
      <c r="MBQ187" s="1296"/>
      <c r="MBR187" s="1296"/>
      <c r="MBS187" s="1296"/>
      <c r="MBT187" s="1296"/>
      <c r="MBU187" s="1296"/>
      <c r="MBV187" s="1296"/>
      <c r="MBW187" s="1296"/>
      <c r="MBX187" s="1296"/>
      <c r="MBY187" s="1296"/>
      <c r="MBZ187" s="1296"/>
      <c r="MCA187" s="1296"/>
      <c r="MCB187" s="1296"/>
      <c r="MCC187" s="1296"/>
      <c r="MCD187" s="1296"/>
      <c r="MCE187" s="1296"/>
      <c r="MCF187" s="1296"/>
      <c r="MCG187" s="1296"/>
      <c r="MCH187" s="1296"/>
      <c r="MCI187" s="1296"/>
      <c r="MCJ187" s="1296"/>
      <c r="MCK187" s="1296"/>
      <c r="MCL187" s="1296"/>
      <c r="MCM187" s="1296"/>
      <c r="MCN187" s="1296"/>
      <c r="MCO187" s="1296"/>
      <c r="MCP187" s="1296"/>
      <c r="MCQ187" s="1296"/>
      <c r="MCR187" s="1296"/>
      <c r="MCS187" s="1296"/>
      <c r="MCT187" s="1296"/>
      <c r="MCU187" s="1296"/>
      <c r="MCV187" s="1296"/>
      <c r="MCW187" s="1296"/>
      <c r="MCX187" s="1296"/>
      <c r="MCY187" s="1296"/>
      <c r="MCZ187" s="1296"/>
      <c r="MDA187" s="1296"/>
      <c r="MDB187" s="1296"/>
      <c r="MDC187" s="1296"/>
      <c r="MDD187" s="1296"/>
      <c r="MDE187" s="1296"/>
      <c r="MDF187" s="1296"/>
      <c r="MDG187" s="1296"/>
      <c r="MDH187" s="1296"/>
      <c r="MDI187" s="1296"/>
      <c r="MDJ187" s="1296"/>
      <c r="MDK187" s="1296"/>
      <c r="MDL187" s="1296"/>
      <c r="MDM187" s="1296"/>
      <c r="MDN187" s="1296"/>
      <c r="MDO187" s="1296"/>
      <c r="MDP187" s="1296"/>
      <c r="MDQ187" s="1296"/>
      <c r="MDR187" s="1296"/>
      <c r="MDS187" s="1296"/>
      <c r="MDT187" s="1296"/>
      <c r="MDU187" s="1296"/>
      <c r="MDV187" s="1296"/>
      <c r="MDW187" s="1296"/>
      <c r="MDX187" s="1296"/>
      <c r="MDY187" s="1296"/>
      <c r="MDZ187" s="1296"/>
      <c r="MEA187" s="1296"/>
      <c r="MEB187" s="1296"/>
      <c r="MEC187" s="1296"/>
      <c r="MED187" s="1296"/>
      <c r="MEE187" s="1296"/>
      <c r="MEF187" s="1296"/>
      <c r="MEG187" s="1296"/>
      <c r="MEH187" s="1296"/>
      <c r="MEI187" s="1296"/>
      <c r="MEJ187" s="1296"/>
      <c r="MEK187" s="1296"/>
      <c r="MEL187" s="1296"/>
      <c r="MEM187" s="1296"/>
      <c r="MEN187" s="1296"/>
      <c r="MEO187" s="1296"/>
      <c r="MEP187" s="1296"/>
      <c r="MEQ187" s="1296"/>
      <c r="MER187" s="1296"/>
      <c r="MES187" s="1296"/>
      <c r="MET187" s="1296"/>
      <c r="MEU187" s="1296"/>
      <c r="MEV187" s="1296"/>
      <c r="MEW187" s="1296"/>
      <c r="MEX187" s="1296"/>
      <c r="MEY187" s="1296"/>
      <c r="MEZ187" s="1296"/>
      <c r="MFA187" s="1296"/>
      <c r="MFB187" s="1296"/>
      <c r="MFC187" s="1296"/>
      <c r="MFD187" s="1296"/>
      <c r="MFE187" s="1296"/>
      <c r="MFF187" s="1296"/>
      <c r="MFG187" s="1296"/>
      <c r="MFH187" s="1296"/>
      <c r="MFI187" s="1296"/>
      <c r="MFJ187" s="1296"/>
      <c r="MFK187" s="1296"/>
      <c r="MFL187" s="1296"/>
      <c r="MFM187" s="1296"/>
      <c r="MFN187" s="1296"/>
      <c r="MFO187" s="1296"/>
      <c r="MFP187" s="1296"/>
      <c r="MFQ187" s="1296"/>
      <c r="MFR187" s="1296"/>
      <c r="MFS187" s="1296"/>
      <c r="MFT187" s="1296"/>
      <c r="MFU187" s="1296"/>
      <c r="MFV187" s="1296"/>
      <c r="MFW187" s="1296"/>
      <c r="MFX187" s="1296"/>
      <c r="MFY187" s="1296"/>
      <c r="MFZ187" s="1296"/>
      <c r="MGA187" s="1296"/>
      <c r="MGB187" s="1296"/>
      <c r="MGC187" s="1296"/>
      <c r="MGD187" s="1296"/>
      <c r="MGE187" s="1296"/>
      <c r="MGF187" s="1296"/>
      <c r="MGG187" s="1296"/>
      <c r="MGH187" s="1296"/>
      <c r="MGI187" s="1296"/>
      <c r="MGJ187" s="1296"/>
      <c r="MGK187" s="1296"/>
      <c r="MGL187" s="1296"/>
      <c r="MGM187" s="1296"/>
      <c r="MGN187" s="1296"/>
      <c r="MGO187" s="1296"/>
      <c r="MGP187" s="1296"/>
      <c r="MGQ187" s="1296"/>
      <c r="MGR187" s="1296"/>
      <c r="MGS187" s="1296"/>
      <c r="MGT187" s="1296"/>
      <c r="MGU187" s="1296"/>
      <c r="MGV187" s="1296"/>
      <c r="MGW187" s="1296"/>
      <c r="MGX187" s="1296"/>
      <c r="MGY187" s="1296"/>
      <c r="MGZ187" s="1296"/>
      <c r="MHA187" s="1296"/>
      <c r="MHB187" s="1296"/>
      <c r="MHC187" s="1296"/>
      <c r="MHD187" s="1296"/>
      <c r="MHE187" s="1296"/>
      <c r="MHF187" s="1296"/>
      <c r="MHG187" s="1296"/>
      <c r="MHH187" s="1296"/>
      <c r="MHI187" s="1296"/>
      <c r="MHJ187" s="1296"/>
      <c r="MHK187" s="1296"/>
      <c r="MHL187" s="1296"/>
      <c r="MHM187" s="1296"/>
      <c r="MHN187" s="1296"/>
      <c r="MHO187" s="1296"/>
      <c r="MHP187" s="1296"/>
      <c r="MHQ187" s="1296"/>
      <c r="MHR187" s="1296"/>
      <c r="MHS187" s="1296"/>
      <c r="MHT187" s="1296"/>
      <c r="MHU187" s="1296"/>
      <c r="MHV187" s="1296"/>
      <c r="MHW187" s="1296"/>
      <c r="MHX187" s="1296"/>
      <c r="MHY187" s="1296"/>
      <c r="MHZ187" s="1296"/>
      <c r="MIA187" s="1296"/>
      <c r="MIB187" s="1296"/>
      <c r="MIC187" s="1296"/>
      <c r="MID187" s="1296"/>
      <c r="MIE187" s="1296"/>
      <c r="MIF187" s="1296"/>
      <c r="MIG187" s="1296"/>
      <c r="MIH187" s="1296"/>
      <c r="MII187" s="1296"/>
      <c r="MIJ187" s="1296"/>
      <c r="MIK187" s="1296"/>
      <c r="MIL187" s="1296"/>
      <c r="MIM187" s="1296"/>
      <c r="MIN187" s="1296"/>
      <c r="MIO187" s="1296"/>
      <c r="MIP187" s="1296"/>
      <c r="MIQ187" s="1296"/>
      <c r="MIR187" s="1296"/>
      <c r="MIS187" s="1296"/>
      <c r="MIT187" s="1296"/>
      <c r="MIU187" s="1296"/>
      <c r="MIV187" s="1296"/>
      <c r="MIW187" s="1296"/>
      <c r="MIX187" s="1296"/>
      <c r="MIY187" s="1296"/>
      <c r="MIZ187" s="1296"/>
      <c r="MJA187" s="1296"/>
      <c r="MJB187" s="1296"/>
      <c r="MJC187" s="1296"/>
      <c r="MJD187" s="1296"/>
      <c r="MJE187" s="1296"/>
      <c r="MJF187" s="1296"/>
      <c r="MJG187" s="1296"/>
      <c r="MJH187" s="1296"/>
      <c r="MJI187" s="1296"/>
      <c r="MJJ187" s="1296"/>
      <c r="MJK187" s="1296"/>
      <c r="MJL187" s="1296"/>
      <c r="MJM187" s="1296"/>
      <c r="MJN187" s="1296"/>
      <c r="MJO187" s="1296"/>
      <c r="MJP187" s="1296"/>
      <c r="MJQ187" s="1296"/>
      <c r="MJR187" s="1296"/>
      <c r="MJS187" s="1296"/>
      <c r="MJT187" s="1296"/>
      <c r="MJU187" s="1296"/>
      <c r="MJV187" s="1296"/>
      <c r="MJW187" s="1296"/>
      <c r="MJX187" s="1296"/>
      <c r="MJY187" s="1296"/>
      <c r="MJZ187" s="1296"/>
      <c r="MKA187" s="1296"/>
      <c r="MKB187" s="1296"/>
      <c r="MKC187" s="1296"/>
      <c r="MKD187" s="1296"/>
      <c r="MKE187" s="1296"/>
      <c r="MKF187" s="1296"/>
      <c r="MKG187" s="1296"/>
      <c r="MKH187" s="1296"/>
      <c r="MKI187" s="1296"/>
      <c r="MKJ187" s="1296"/>
      <c r="MKK187" s="1296"/>
      <c r="MKL187" s="1296"/>
      <c r="MKM187" s="1296"/>
      <c r="MKN187" s="1296"/>
      <c r="MKO187" s="1296"/>
      <c r="MKP187" s="1296"/>
      <c r="MKQ187" s="1296"/>
      <c r="MKR187" s="1296"/>
      <c r="MKS187" s="1296"/>
      <c r="MKT187" s="1296"/>
      <c r="MKU187" s="1296"/>
      <c r="MKV187" s="1296"/>
      <c r="MKW187" s="1296"/>
      <c r="MKX187" s="1296"/>
      <c r="MKY187" s="1296"/>
      <c r="MKZ187" s="1296"/>
      <c r="MLA187" s="1296"/>
      <c r="MLB187" s="1296"/>
      <c r="MLC187" s="1296"/>
      <c r="MLD187" s="1296"/>
      <c r="MLE187" s="1296"/>
      <c r="MLF187" s="1296"/>
      <c r="MLG187" s="1296"/>
      <c r="MLH187" s="1296"/>
      <c r="MLI187" s="1296"/>
      <c r="MLJ187" s="1296"/>
      <c r="MLK187" s="1296"/>
      <c r="MLL187" s="1296"/>
      <c r="MLM187" s="1296"/>
      <c r="MLN187" s="1296"/>
      <c r="MLO187" s="1296"/>
      <c r="MLP187" s="1296"/>
      <c r="MLQ187" s="1296"/>
      <c r="MLR187" s="1296"/>
      <c r="MLS187" s="1296"/>
      <c r="MLT187" s="1296"/>
      <c r="MLU187" s="1296"/>
      <c r="MLV187" s="1296"/>
      <c r="MLW187" s="1296"/>
      <c r="MLX187" s="1296"/>
      <c r="MLY187" s="1296"/>
      <c r="MLZ187" s="1296"/>
      <c r="MMA187" s="1296"/>
      <c r="MMB187" s="1296"/>
      <c r="MMC187" s="1296"/>
      <c r="MMD187" s="1296"/>
      <c r="MME187" s="1296"/>
      <c r="MMF187" s="1296"/>
      <c r="MMG187" s="1296"/>
      <c r="MMH187" s="1296"/>
      <c r="MMI187" s="1296"/>
      <c r="MMJ187" s="1296"/>
      <c r="MMK187" s="1296"/>
      <c r="MML187" s="1296"/>
      <c r="MMM187" s="1296"/>
      <c r="MMN187" s="1296"/>
      <c r="MMO187" s="1296"/>
      <c r="MMP187" s="1296"/>
      <c r="MMQ187" s="1296"/>
      <c r="MMR187" s="1296"/>
      <c r="MMS187" s="1296"/>
      <c r="MMT187" s="1296"/>
      <c r="MMU187" s="1296"/>
      <c r="MMV187" s="1296"/>
      <c r="MMW187" s="1296"/>
      <c r="MMX187" s="1296"/>
      <c r="MMY187" s="1296"/>
      <c r="MMZ187" s="1296"/>
      <c r="MNA187" s="1296"/>
      <c r="MNB187" s="1296"/>
      <c r="MNC187" s="1296"/>
      <c r="MND187" s="1296"/>
      <c r="MNE187" s="1296"/>
      <c r="MNF187" s="1296"/>
      <c r="MNG187" s="1296"/>
      <c r="MNH187" s="1296"/>
      <c r="MNI187" s="1296"/>
      <c r="MNJ187" s="1296"/>
      <c r="MNK187" s="1296"/>
      <c r="MNL187" s="1296"/>
      <c r="MNM187" s="1296"/>
      <c r="MNN187" s="1296"/>
      <c r="MNO187" s="1296"/>
      <c r="MNP187" s="1296"/>
      <c r="MNQ187" s="1296"/>
      <c r="MNR187" s="1296"/>
      <c r="MNS187" s="1296"/>
      <c r="MNT187" s="1296"/>
      <c r="MNU187" s="1296"/>
      <c r="MNV187" s="1296"/>
      <c r="MNW187" s="1296"/>
      <c r="MNX187" s="1296"/>
      <c r="MNY187" s="1296"/>
      <c r="MNZ187" s="1296"/>
      <c r="MOA187" s="1296"/>
      <c r="MOB187" s="1296"/>
      <c r="MOC187" s="1296"/>
      <c r="MOD187" s="1296"/>
      <c r="MOE187" s="1296"/>
      <c r="MOF187" s="1296"/>
      <c r="MOG187" s="1296"/>
      <c r="MOH187" s="1296"/>
      <c r="MOI187" s="1296"/>
      <c r="MOJ187" s="1296"/>
      <c r="MOK187" s="1296"/>
      <c r="MOL187" s="1296"/>
      <c r="MOM187" s="1296"/>
      <c r="MON187" s="1296"/>
      <c r="MOO187" s="1296"/>
      <c r="MOP187" s="1296"/>
      <c r="MOQ187" s="1296"/>
      <c r="MOR187" s="1296"/>
      <c r="MOS187" s="1296"/>
      <c r="MOT187" s="1296"/>
      <c r="MOU187" s="1296"/>
      <c r="MOV187" s="1296"/>
      <c r="MOW187" s="1296"/>
      <c r="MOX187" s="1296"/>
      <c r="MOY187" s="1296"/>
      <c r="MOZ187" s="1296"/>
      <c r="MPA187" s="1296"/>
      <c r="MPB187" s="1296"/>
      <c r="MPC187" s="1296"/>
      <c r="MPD187" s="1296"/>
      <c r="MPE187" s="1296"/>
      <c r="MPF187" s="1296"/>
      <c r="MPG187" s="1296"/>
      <c r="MPH187" s="1296"/>
      <c r="MPI187" s="1296"/>
      <c r="MPJ187" s="1296"/>
      <c r="MPK187" s="1296"/>
      <c r="MPL187" s="1296"/>
      <c r="MPM187" s="1296"/>
      <c r="MPN187" s="1296"/>
      <c r="MPO187" s="1296"/>
      <c r="MPP187" s="1296"/>
      <c r="MPQ187" s="1296"/>
      <c r="MPR187" s="1296"/>
      <c r="MPS187" s="1296"/>
      <c r="MPT187" s="1296"/>
      <c r="MPU187" s="1296"/>
      <c r="MPV187" s="1296"/>
      <c r="MPW187" s="1296"/>
      <c r="MPX187" s="1296"/>
      <c r="MPY187" s="1296"/>
      <c r="MPZ187" s="1296"/>
      <c r="MQA187" s="1296"/>
      <c r="MQB187" s="1296"/>
      <c r="MQC187" s="1296"/>
      <c r="MQD187" s="1296"/>
      <c r="MQE187" s="1296"/>
      <c r="MQF187" s="1296"/>
      <c r="MQG187" s="1296"/>
      <c r="MQH187" s="1296"/>
      <c r="MQI187" s="1296"/>
      <c r="MQJ187" s="1296"/>
      <c r="MQK187" s="1296"/>
      <c r="MQL187" s="1296"/>
      <c r="MQM187" s="1296"/>
      <c r="MQN187" s="1296"/>
      <c r="MQO187" s="1296"/>
      <c r="MQP187" s="1296"/>
      <c r="MQQ187" s="1296"/>
      <c r="MQR187" s="1296"/>
      <c r="MQS187" s="1296"/>
      <c r="MQT187" s="1296"/>
      <c r="MQU187" s="1296"/>
      <c r="MQV187" s="1296"/>
      <c r="MQW187" s="1296"/>
      <c r="MQX187" s="1296"/>
      <c r="MQY187" s="1296"/>
      <c r="MQZ187" s="1296"/>
      <c r="MRA187" s="1296"/>
      <c r="MRB187" s="1296"/>
      <c r="MRC187" s="1296"/>
      <c r="MRD187" s="1296"/>
      <c r="MRE187" s="1296"/>
      <c r="MRF187" s="1296"/>
      <c r="MRG187" s="1296"/>
      <c r="MRH187" s="1296"/>
      <c r="MRI187" s="1296"/>
      <c r="MRJ187" s="1296"/>
      <c r="MRK187" s="1296"/>
      <c r="MRL187" s="1296"/>
      <c r="MRM187" s="1296"/>
      <c r="MRN187" s="1296"/>
      <c r="MRO187" s="1296"/>
      <c r="MRP187" s="1296"/>
      <c r="MRQ187" s="1296"/>
      <c r="MRR187" s="1296"/>
      <c r="MRS187" s="1296"/>
      <c r="MRT187" s="1296"/>
      <c r="MRU187" s="1296"/>
      <c r="MRV187" s="1296"/>
      <c r="MRW187" s="1296"/>
      <c r="MRX187" s="1296"/>
      <c r="MRY187" s="1296"/>
      <c r="MRZ187" s="1296"/>
      <c r="MSA187" s="1296"/>
      <c r="MSB187" s="1296"/>
      <c r="MSC187" s="1296"/>
      <c r="MSD187" s="1296"/>
      <c r="MSE187" s="1296"/>
      <c r="MSF187" s="1296"/>
      <c r="MSG187" s="1296"/>
      <c r="MSH187" s="1296"/>
      <c r="MSI187" s="1296"/>
      <c r="MSJ187" s="1296"/>
      <c r="MSK187" s="1296"/>
      <c r="MSL187" s="1296"/>
      <c r="MSM187" s="1296"/>
      <c r="MSN187" s="1296"/>
      <c r="MSO187" s="1296"/>
      <c r="MSP187" s="1296"/>
      <c r="MSQ187" s="1296"/>
      <c r="MSR187" s="1296"/>
      <c r="MSS187" s="1296"/>
      <c r="MST187" s="1296"/>
      <c r="MSU187" s="1296"/>
      <c r="MSV187" s="1296"/>
      <c r="MSW187" s="1296"/>
      <c r="MSX187" s="1296"/>
      <c r="MSY187" s="1296"/>
      <c r="MSZ187" s="1296"/>
      <c r="MTA187" s="1296"/>
      <c r="MTB187" s="1296"/>
      <c r="MTC187" s="1296"/>
      <c r="MTD187" s="1296"/>
      <c r="MTE187" s="1296"/>
      <c r="MTF187" s="1296"/>
      <c r="MTG187" s="1296"/>
      <c r="MTH187" s="1296"/>
      <c r="MTI187" s="1296"/>
      <c r="MTJ187" s="1296"/>
      <c r="MTK187" s="1296"/>
      <c r="MTL187" s="1296"/>
      <c r="MTM187" s="1296"/>
      <c r="MTN187" s="1296"/>
      <c r="MTO187" s="1296"/>
      <c r="MTP187" s="1296"/>
      <c r="MTQ187" s="1296"/>
      <c r="MTR187" s="1296"/>
      <c r="MTS187" s="1296"/>
      <c r="MTT187" s="1296"/>
      <c r="MTU187" s="1296"/>
      <c r="MTV187" s="1296"/>
      <c r="MTW187" s="1296"/>
      <c r="MTX187" s="1296"/>
      <c r="MTY187" s="1296"/>
      <c r="MTZ187" s="1296"/>
      <c r="MUA187" s="1296"/>
      <c r="MUB187" s="1296"/>
      <c r="MUC187" s="1296"/>
      <c r="MUD187" s="1296"/>
      <c r="MUE187" s="1296"/>
      <c r="MUF187" s="1296"/>
      <c r="MUG187" s="1296"/>
      <c r="MUH187" s="1296"/>
      <c r="MUI187" s="1296"/>
      <c r="MUJ187" s="1296"/>
      <c r="MUK187" s="1296"/>
      <c r="MUL187" s="1296"/>
      <c r="MUM187" s="1296"/>
      <c r="MUN187" s="1296"/>
      <c r="MUO187" s="1296"/>
      <c r="MUP187" s="1296"/>
      <c r="MUQ187" s="1296"/>
      <c r="MUR187" s="1296"/>
      <c r="MUS187" s="1296"/>
      <c r="MUT187" s="1296"/>
      <c r="MUU187" s="1296"/>
      <c r="MUV187" s="1296"/>
      <c r="MUW187" s="1296"/>
      <c r="MUX187" s="1296"/>
      <c r="MUY187" s="1296"/>
      <c r="MUZ187" s="1296"/>
      <c r="MVA187" s="1296"/>
      <c r="MVB187" s="1296"/>
      <c r="MVC187" s="1296"/>
      <c r="MVD187" s="1296"/>
      <c r="MVE187" s="1296"/>
      <c r="MVF187" s="1296"/>
      <c r="MVG187" s="1296"/>
      <c r="MVH187" s="1296"/>
      <c r="MVI187" s="1296"/>
      <c r="MVJ187" s="1296"/>
      <c r="MVK187" s="1296"/>
      <c r="MVL187" s="1296"/>
      <c r="MVM187" s="1296"/>
      <c r="MVN187" s="1296"/>
      <c r="MVO187" s="1296"/>
      <c r="MVP187" s="1296"/>
      <c r="MVQ187" s="1296"/>
      <c r="MVR187" s="1296"/>
      <c r="MVS187" s="1296"/>
      <c r="MVT187" s="1296"/>
      <c r="MVU187" s="1296"/>
      <c r="MVV187" s="1296"/>
      <c r="MVW187" s="1296"/>
      <c r="MVX187" s="1296"/>
      <c r="MVY187" s="1296"/>
      <c r="MVZ187" s="1296"/>
      <c r="MWA187" s="1296"/>
      <c r="MWB187" s="1296"/>
      <c r="MWC187" s="1296"/>
      <c r="MWD187" s="1296"/>
      <c r="MWE187" s="1296"/>
      <c r="MWF187" s="1296"/>
      <c r="MWG187" s="1296"/>
      <c r="MWH187" s="1296"/>
      <c r="MWI187" s="1296"/>
      <c r="MWJ187" s="1296"/>
      <c r="MWK187" s="1296"/>
      <c r="MWL187" s="1296"/>
      <c r="MWM187" s="1296"/>
      <c r="MWN187" s="1296"/>
      <c r="MWO187" s="1296"/>
      <c r="MWP187" s="1296"/>
      <c r="MWQ187" s="1296"/>
      <c r="MWR187" s="1296"/>
      <c r="MWS187" s="1296"/>
      <c r="MWT187" s="1296"/>
      <c r="MWU187" s="1296"/>
      <c r="MWV187" s="1296"/>
      <c r="MWW187" s="1296"/>
      <c r="MWX187" s="1296"/>
      <c r="MWY187" s="1296"/>
      <c r="MWZ187" s="1296"/>
      <c r="MXA187" s="1296"/>
      <c r="MXB187" s="1296"/>
      <c r="MXC187" s="1296"/>
      <c r="MXD187" s="1296"/>
      <c r="MXE187" s="1296"/>
      <c r="MXF187" s="1296"/>
      <c r="MXG187" s="1296"/>
      <c r="MXH187" s="1296"/>
      <c r="MXI187" s="1296"/>
      <c r="MXJ187" s="1296"/>
      <c r="MXK187" s="1296"/>
      <c r="MXL187" s="1296"/>
      <c r="MXM187" s="1296"/>
      <c r="MXN187" s="1296"/>
      <c r="MXO187" s="1296"/>
      <c r="MXP187" s="1296"/>
      <c r="MXQ187" s="1296"/>
      <c r="MXR187" s="1296"/>
      <c r="MXS187" s="1296"/>
      <c r="MXT187" s="1296"/>
      <c r="MXU187" s="1296"/>
      <c r="MXV187" s="1296"/>
      <c r="MXW187" s="1296"/>
      <c r="MXX187" s="1296"/>
      <c r="MXY187" s="1296"/>
      <c r="MXZ187" s="1296"/>
      <c r="MYA187" s="1296"/>
      <c r="MYB187" s="1296"/>
      <c r="MYC187" s="1296"/>
      <c r="MYD187" s="1296"/>
      <c r="MYE187" s="1296"/>
      <c r="MYF187" s="1296"/>
      <c r="MYG187" s="1296"/>
      <c r="MYH187" s="1296"/>
      <c r="MYI187" s="1296"/>
      <c r="MYJ187" s="1296"/>
      <c r="MYK187" s="1296"/>
      <c r="MYL187" s="1296"/>
      <c r="MYM187" s="1296"/>
      <c r="MYN187" s="1296"/>
      <c r="MYO187" s="1296"/>
      <c r="MYP187" s="1296"/>
      <c r="MYQ187" s="1296"/>
      <c r="MYR187" s="1296"/>
      <c r="MYS187" s="1296"/>
      <c r="MYT187" s="1296"/>
      <c r="MYU187" s="1296"/>
      <c r="MYV187" s="1296"/>
      <c r="MYW187" s="1296"/>
      <c r="MYX187" s="1296"/>
      <c r="MYY187" s="1296"/>
      <c r="MYZ187" s="1296"/>
      <c r="MZA187" s="1296"/>
      <c r="MZB187" s="1296"/>
      <c r="MZC187" s="1296"/>
      <c r="MZD187" s="1296"/>
      <c r="MZE187" s="1296"/>
      <c r="MZF187" s="1296"/>
      <c r="MZG187" s="1296"/>
      <c r="MZH187" s="1296"/>
      <c r="MZI187" s="1296"/>
      <c r="MZJ187" s="1296"/>
      <c r="MZK187" s="1296"/>
      <c r="MZL187" s="1296"/>
      <c r="MZM187" s="1296"/>
      <c r="MZN187" s="1296"/>
      <c r="MZO187" s="1296"/>
      <c r="MZP187" s="1296"/>
      <c r="MZQ187" s="1296"/>
      <c r="MZR187" s="1296"/>
      <c r="MZS187" s="1296"/>
      <c r="MZT187" s="1296"/>
      <c r="MZU187" s="1296"/>
      <c r="MZV187" s="1296"/>
      <c r="MZW187" s="1296"/>
      <c r="MZX187" s="1296"/>
      <c r="MZY187" s="1296"/>
      <c r="MZZ187" s="1296"/>
      <c r="NAA187" s="1296"/>
      <c r="NAB187" s="1296"/>
      <c r="NAC187" s="1296"/>
      <c r="NAD187" s="1296"/>
      <c r="NAE187" s="1296"/>
      <c r="NAF187" s="1296"/>
      <c r="NAG187" s="1296"/>
      <c r="NAH187" s="1296"/>
      <c r="NAI187" s="1296"/>
      <c r="NAJ187" s="1296"/>
      <c r="NAK187" s="1296"/>
      <c r="NAL187" s="1296"/>
      <c r="NAM187" s="1296"/>
      <c r="NAN187" s="1296"/>
      <c r="NAO187" s="1296"/>
      <c r="NAP187" s="1296"/>
      <c r="NAQ187" s="1296"/>
      <c r="NAR187" s="1296"/>
      <c r="NAS187" s="1296"/>
      <c r="NAT187" s="1296"/>
      <c r="NAU187" s="1296"/>
      <c r="NAV187" s="1296"/>
      <c r="NAW187" s="1296"/>
      <c r="NAX187" s="1296"/>
      <c r="NAY187" s="1296"/>
      <c r="NAZ187" s="1296"/>
      <c r="NBA187" s="1296"/>
      <c r="NBB187" s="1296"/>
      <c r="NBC187" s="1296"/>
      <c r="NBD187" s="1296"/>
      <c r="NBE187" s="1296"/>
      <c r="NBF187" s="1296"/>
      <c r="NBG187" s="1296"/>
      <c r="NBH187" s="1296"/>
      <c r="NBI187" s="1296"/>
      <c r="NBJ187" s="1296"/>
      <c r="NBK187" s="1296"/>
      <c r="NBL187" s="1296"/>
      <c r="NBM187" s="1296"/>
      <c r="NBN187" s="1296"/>
      <c r="NBO187" s="1296"/>
      <c r="NBP187" s="1296"/>
      <c r="NBQ187" s="1296"/>
      <c r="NBR187" s="1296"/>
      <c r="NBS187" s="1296"/>
      <c r="NBT187" s="1296"/>
      <c r="NBU187" s="1296"/>
      <c r="NBV187" s="1296"/>
      <c r="NBW187" s="1296"/>
      <c r="NBX187" s="1296"/>
      <c r="NBY187" s="1296"/>
      <c r="NBZ187" s="1296"/>
      <c r="NCA187" s="1296"/>
      <c r="NCB187" s="1296"/>
      <c r="NCC187" s="1296"/>
      <c r="NCD187" s="1296"/>
      <c r="NCE187" s="1296"/>
      <c r="NCF187" s="1296"/>
      <c r="NCG187" s="1296"/>
      <c r="NCH187" s="1296"/>
      <c r="NCI187" s="1296"/>
      <c r="NCJ187" s="1296"/>
      <c r="NCK187" s="1296"/>
      <c r="NCL187" s="1296"/>
      <c r="NCM187" s="1296"/>
      <c r="NCN187" s="1296"/>
      <c r="NCO187" s="1296"/>
      <c r="NCP187" s="1296"/>
      <c r="NCQ187" s="1296"/>
      <c r="NCR187" s="1296"/>
      <c r="NCS187" s="1296"/>
      <c r="NCT187" s="1296"/>
      <c r="NCU187" s="1296"/>
      <c r="NCV187" s="1296"/>
      <c r="NCW187" s="1296"/>
      <c r="NCX187" s="1296"/>
      <c r="NCY187" s="1296"/>
      <c r="NCZ187" s="1296"/>
      <c r="NDA187" s="1296"/>
      <c r="NDB187" s="1296"/>
      <c r="NDC187" s="1296"/>
      <c r="NDD187" s="1296"/>
      <c r="NDE187" s="1296"/>
      <c r="NDF187" s="1296"/>
      <c r="NDG187" s="1296"/>
      <c r="NDH187" s="1296"/>
      <c r="NDI187" s="1296"/>
      <c r="NDJ187" s="1296"/>
      <c r="NDK187" s="1296"/>
      <c r="NDL187" s="1296"/>
      <c r="NDM187" s="1296"/>
      <c r="NDN187" s="1296"/>
      <c r="NDO187" s="1296"/>
      <c r="NDP187" s="1296"/>
      <c r="NDQ187" s="1296"/>
      <c r="NDR187" s="1296"/>
      <c r="NDS187" s="1296"/>
      <c r="NDT187" s="1296"/>
      <c r="NDU187" s="1296"/>
      <c r="NDV187" s="1296"/>
      <c r="NDW187" s="1296"/>
      <c r="NDX187" s="1296"/>
      <c r="NDY187" s="1296"/>
      <c r="NDZ187" s="1296"/>
      <c r="NEA187" s="1296"/>
      <c r="NEB187" s="1296"/>
      <c r="NEC187" s="1296"/>
      <c r="NED187" s="1296"/>
      <c r="NEE187" s="1296"/>
      <c r="NEF187" s="1296"/>
      <c r="NEG187" s="1296"/>
      <c r="NEH187" s="1296"/>
      <c r="NEI187" s="1296"/>
      <c r="NEJ187" s="1296"/>
      <c r="NEK187" s="1296"/>
      <c r="NEL187" s="1296"/>
      <c r="NEM187" s="1296"/>
      <c r="NEN187" s="1296"/>
      <c r="NEO187" s="1296"/>
      <c r="NEP187" s="1296"/>
      <c r="NEQ187" s="1296"/>
      <c r="NER187" s="1296"/>
      <c r="NES187" s="1296"/>
      <c r="NET187" s="1296"/>
      <c r="NEU187" s="1296"/>
      <c r="NEV187" s="1296"/>
      <c r="NEW187" s="1296"/>
      <c r="NEX187" s="1296"/>
      <c r="NEY187" s="1296"/>
      <c r="NEZ187" s="1296"/>
      <c r="NFA187" s="1296"/>
      <c r="NFB187" s="1296"/>
      <c r="NFC187" s="1296"/>
      <c r="NFD187" s="1296"/>
      <c r="NFE187" s="1296"/>
      <c r="NFF187" s="1296"/>
      <c r="NFG187" s="1296"/>
      <c r="NFH187" s="1296"/>
      <c r="NFI187" s="1296"/>
      <c r="NFJ187" s="1296"/>
      <c r="NFK187" s="1296"/>
      <c r="NFL187" s="1296"/>
      <c r="NFM187" s="1296"/>
      <c r="NFN187" s="1296"/>
      <c r="NFO187" s="1296"/>
      <c r="NFP187" s="1296"/>
      <c r="NFQ187" s="1296"/>
      <c r="NFR187" s="1296"/>
      <c r="NFS187" s="1296"/>
      <c r="NFT187" s="1296"/>
      <c r="NFU187" s="1296"/>
      <c r="NFV187" s="1296"/>
      <c r="NFW187" s="1296"/>
      <c r="NFX187" s="1296"/>
      <c r="NFY187" s="1296"/>
      <c r="NFZ187" s="1296"/>
      <c r="NGA187" s="1296"/>
      <c r="NGB187" s="1296"/>
      <c r="NGC187" s="1296"/>
      <c r="NGD187" s="1296"/>
      <c r="NGE187" s="1296"/>
      <c r="NGF187" s="1296"/>
      <c r="NGG187" s="1296"/>
      <c r="NGH187" s="1296"/>
      <c r="NGI187" s="1296"/>
      <c r="NGJ187" s="1296"/>
      <c r="NGK187" s="1296"/>
      <c r="NGL187" s="1296"/>
      <c r="NGM187" s="1296"/>
      <c r="NGN187" s="1296"/>
      <c r="NGO187" s="1296"/>
      <c r="NGP187" s="1296"/>
      <c r="NGQ187" s="1296"/>
      <c r="NGR187" s="1296"/>
      <c r="NGS187" s="1296"/>
      <c r="NGT187" s="1296"/>
      <c r="NGU187" s="1296"/>
      <c r="NGV187" s="1296"/>
      <c r="NGW187" s="1296"/>
      <c r="NGX187" s="1296"/>
      <c r="NGY187" s="1296"/>
      <c r="NGZ187" s="1296"/>
      <c r="NHA187" s="1296"/>
      <c r="NHB187" s="1296"/>
      <c r="NHC187" s="1296"/>
      <c r="NHD187" s="1296"/>
      <c r="NHE187" s="1296"/>
      <c r="NHF187" s="1296"/>
      <c r="NHG187" s="1296"/>
      <c r="NHH187" s="1296"/>
      <c r="NHI187" s="1296"/>
      <c r="NHJ187" s="1296"/>
      <c r="NHK187" s="1296"/>
      <c r="NHL187" s="1296"/>
      <c r="NHM187" s="1296"/>
      <c r="NHN187" s="1296"/>
      <c r="NHO187" s="1296"/>
      <c r="NHP187" s="1296"/>
      <c r="NHQ187" s="1296"/>
      <c r="NHR187" s="1296"/>
      <c r="NHS187" s="1296"/>
      <c r="NHT187" s="1296"/>
      <c r="NHU187" s="1296"/>
      <c r="NHV187" s="1296"/>
      <c r="NHW187" s="1296"/>
      <c r="NHX187" s="1296"/>
      <c r="NHY187" s="1296"/>
      <c r="NHZ187" s="1296"/>
      <c r="NIA187" s="1296"/>
      <c r="NIB187" s="1296"/>
      <c r="NIC187" s="1296"/>
      <c r="NID187" s="1296"/>
      <c r="NIE187" s="1296"/>
      <c r="NIF187" s="1296"/>
      <c r="NIG187" s="1296"/>
      <c r="NIH187" s="1296"/>
      <c r="NII187" s="1296"/>
      <c r="NIJ187" s="1296"/>
      <c r="NIK187" s="1296"/>
      <c r="NIL187" s="1296"/>
      <c r="NIM187" s="1296"/>
      <c r="NIN187" s="1296"/>
      <c r="NIO187" s="1296"/>
      <c r="NIP187" s="1296"/>
      <c r="NIQ187" s="1296"/>
      <c r="NIR187" s="1296"/>
      <c r="NIS187" s="1296"/>
      <c r="NIT187" s="1296"/>
      <c r="NIU187" s="1296"/>
      <c r="NIV187" s="1296"/>
      <c r="NIW187" s="1296"/>
      <c r="NIX187" s="1296"/>
      <c r="NIY187" s="1296"/>
      <c r="NIZ187" s="1296"/>
      <c r="NJA187" s="1296"/>
      <c r="NJB187" s="1296"/>
      <c r="NJC187" s="1296"/>
      <c r="NJD187" s="1296"/>
      <c r="NJE187" s="1296"/>
      <c r="NJF187" s="1296"/>
      <c r="NJG187" s="1296"/>
      <c r="NJH187" s="1296"/>
      <c r="NJI187" s="1296"/>
      <c r="NJJ187" s="1296"/>
      <c r="NJK187" s="1296"/>
      <c r="NJL187" s="1296"/>
      <c r="NJM187" s="1296"/>
      <c r="NJN187" s="1296"/>
      <c r="NJO187" s="1296"/>
      <c r="NJP187" s="1296"/>
      <c r="NJQ187" s="1296"/>
      <c r="NJR187" s="1296"/>
      <c r="NJS187" s="1296"/>
      <c r="NJT187" s="1296"/>
      <c r="NJU187" s="1296"/>
      <c r="NJV187" s="1296"/>
      <c r="NJW187" s="1296"/>
      <c r="NJX187" s="1296"/>
      <c r="NJY187" s="1296"/>
      <c r="NJZ187" s="1296"/>
      <c r="NKA187" s="1296"/>
      <c r="NKB187" s="1296"/>
      <c r="NKC187" s="1296"/>
      <c r="NKD187" s="1296"/>
      <c r="NKE187" s="1296"/>
      <c r="NKF187" s="1296"/>
      <c r="NKG187" s="1296"/>
      <c r="NKH187" s="1296"/>
      <c r="NKI187" s="1296"/>
      <c r="NKJ187" s="1296"/>
      <c r="NKK187" s="1296"/>
      <c r="NKL187" s="1296"/>
      <c r="NKM187" s="1296"/>
      <c r="NKN187" s="1296"/>
      <c r="NKO187" s="1296"/>
      <c r="NKP187" s="1296"/>
      <c r="NKQ187" s="1296"/>
      <c r="NKR187" s="1296"/>
      <c r="NKS187" s="1296"/>
      <c r="NKT187" s="1296"/>
      <c r="NKU187" s="1296"/>
      <c r="NKV187" s="1296"/>
      <c r="NKW187" s="1296"/>
      <c r="NKX187" s="1296"/>
      <c r="NKY187" s="1296"/>
      <c r="NKZ187" s="1296"/>
      <c r="NLA187" s="1296"/>
      <c r="NLB187" s="1296"/>
      <c r="NLC187" s="1296"/>
      <c r="NLD187" s="1296"/>
      <c r="NLE187" s="1296"/>
      <c r="NLF187" s="1296"/>
      <c r="NLG187" s="1296"/>
      <c r="NLH187" s="1296"/>
      <c r="NLI187" s="1296"/>
      <c r="NLJ187" s="1296"/>
      <c r="NLK187" s="1296"/>
      <c r="NLL187" s="1296"/>
      <c r="NLM187" s="1296"/>
      <c r="NLN187" s="1296"/>
      <c r="NLO187" s="1296"/>
      <c r="NLP187" s="1296"/>
      <c r="NLQ187" s="1296"/>
      <c r="NLR187" s="1296"/>
      <c r="NLS187" s="1296"/>
      <c r="NLT187" s="1296"/>
      <c r="NLU187" s="1296"/>
      <c r="NLV187" s="1296"/>
      <c r="NLW187" s="1296"/>
      <c r="NLX187" s="1296"/>
      <c r="NLY187" s="1296"/>
      <c r="NLZ187" s="1296"/>
      <c r="NMA187" s="1296"/>
      <c r="NMB187" s="1296"/>
      <c r="NMC187" s="1296"/>
      <c r="NMD187" s="1296"/>
      <c r="NME187" s="1296"/>
      <c r="NMF187" s="1296"/>
      <c r="NMG187" s="1296"/>
      <c r="NMH187" s="1296"/>
      <c r="NMI187" s="1296"/>
      <c r="NMJ187" s="1296"/>
      <c r="NMK187" s="1296"/>
      <c r="NML187" s="1296"/>
      <c r="NMM187" s="1296"/>
      <c r="NMN187" s="1296"/>
      <c r="NMO187" s="1296"/>
      <c r="NMP187" s="1296"/>
      <c r="NMQ187" s="1296"/>
      <c r="NMR187" s="1296"/>
      <c r="NMS187" s="1296"/>
      <c r="NMT187" s="1296"/>
      <c r="NMU187" s="1296"/>
      <c r="NMV187" s="1296"/>
      <c r="NMW187" s="1296"/>
      <c r="NMX187" s="1296"/>
      <c r="NMY187" s="1296"/>
      <c r="NMZ187" s="1296"/>
      <c r="NNA187" s="1296"/>
      <c r="NNB187" s="1296"/>
      <c r="NNC187" s="1296"/>
      <c r="NND187" s="1296"/>
      <c r="NNE187" s="1296"/>
      <c r="NNF187" s="1296"/>
      <c r="NNG187" s="1296"/>
      <c r="NNH187" s="1296"/>
      <c r="NNI187" s="1296"/>
      <c r="NNJ187" s="1296"/>
      <c r="NNK187" s="1296"/>
      <c r="NNL187" s="1296"/>
      <c r="NNM187" s="1296"/>
      <c r="NNN187" s="1296"/>
      <c r="NNO187" s="1296"/>
      <c r="NNP187" s="1296"/>
      <c r="NNQ187" s="1296"/>
      <c r="NNR187" s="1296"/>
      <c r="NNS187" s="1296"/>
      <c r="NNT187" s="1296"/>
      <c r="NNU187" s="1296"/>
      <c r="NNV187" s="1296"/>
      <c r="NNW187" s="1296"/>
      <c r="NNX187" s="1296"/>
      <c r="NNY187" s="1296"/>
      <c r="NNZ187" s="1296"/>
      <c r="NOA187" s="1296"/>
      <c r="NOB187" s="1296"/>
      <c r="NOC187" s="1296"/>
      <c r="NOD187" s="1296"/>
      <c r="NOE187" s="1296"/>
      <c r="NOF187" s="1296"/>
      <c r="NOG187" s="1296"/>
      <c r="NOH187" s="1296"/>
      <c r="NOI187" s="1296"/>
      <c r="NOJ187" s="1296"/>
      <c r="NOK187" s="1296"/>
      <c r="NOL187" s="1296"/>
      <c r="NOM187" s="1296"/>
      <c r="NON187" s="1296"/>
      <c r="NOO187" s="1296"/>
      <c r="NOP187" s="1296"/>
      <c r="NOQ187" s="1296"/>
      <c r="NOR187" s="1296"/>
      <c r="NOS187" s="1296"/>
      <c r="NOT187" s="1296"/>
      <c r="NOU187" s="1296"/>
      <c r="NOV187" s="1296"/>
      <c r="NOW187" s="1296"/>
      <c r="NOX187" s="1296"/>
      <c r="NOY187" s="1296"/>
      <c r="NOZ187" s="1296"/>
      <c r="NPA187" s="1296"/>
      <c r="NPB187" s="1296"/>
      <c r="NPC187" s="1296"/>
      <c r="NPD187" s="1296"/>
      <c r="NPE187" s="1296"/>
      <c r="NPF187" s="1296"/>
      <c r="NPG187" s="1296"/>
      <c r="NPH187" s="1296"/>
      <c r="NPI187" s="1296"/>
      <c r="NPJ187" s="1296"/>
      <c r="NPK187" s="1296"/>
      <c r="NPL187" s="1296"/>
      <c r="NPM187" s="1296"/>
      <c r="NPN187" s="1296"/>
      <c r="NPO187" s="1296"/>
      <c r="NPP187" s="1296"/>
      <c r="NPQ187" s="1296"/>
      <c r="NPR187" s="1296"/>
      <c r="NPS187" s="1296"/>
      <c r="NPT187" s="1296"/>
      <c r="NPU187" s="1296"/>
      <c r="NPV187" s="1296"/>
      <c r="NPW187" s="1296"/>
      <c r="NPX187" s="1296"/>
      <c r="NPY187" s="1296"/>
      <c r="NPZ187" s="1296"/>
      <c r="NQA187" s="1296"/>
      <c r="NQB187" s="1296"/>
      <c r="NQC187" s="1296"/>
      <c r="NQD187" s="1296"/>
      <c r="NQE187" s="1296"/>
      <c r="NQF187" s="1296"/>
      <c r="NQG187" s="1296"/>
      <c r="NQH187" s="1296"/>
      <c r="NQI187" s="1296"/>
      <c r="NQJ187" s="1296"/>
      <c r="NQK187" s="1296"/>
      <c r="NQL187" s="1296"/>
      <c r="NQM187" s="1296"/>
      <c r="NQN187" s="1296"/>
      <c r="NQO187" s="1296"/>
      <c r="NQP187" s="1296"/>
      <c r="NQQ187" s="1296"/>
      <c r="NQR187" s="1296"/>
      <c r="NQS187" s="1296"/>
      <c r="NQT187" s="1296"/>
      <c r="NQU187" s="1296"/>
      <c r="NQV187" s="1296"/>
      <c r="NQW187" s="1296"/>
      <c r="NQX187" s="1296"/>
      <c r="NQY187" s="1296"/>
      <c r="NQZ187" s="1296"/>
      <c r="NRA187" s="1296"/>
      <c r="NRB187" s="1296"/>
      <c r="NRC187" s="1296"/>
      <c r="NRD187" s="1296"/>
      <c r="NRE187" s="1296"/>
      <c r="NRF187" s="1296"/>
      <c r="NRG187" s="1296"/>
      <c r="NRH187" s="1296"/>
      <c r="NRI187" s="1296"/>
      <c r="NRJ187" s="1296"/>
      <c r="NRK187" s="1296"/>
      <c r="NRL187" s="1296"/>
      <c r="NRM187" s="1296"/>
      <c r="NRN187" s="1296"/>
      <c r="NRO187" s="1296"/>
      <c r="NRP187" s="1296"/>
      <c r="NRQ187" s="1296"/>
      <c r="NRR187" s="1296"/>
      <c r="NRS187" s="1296"/>
      <c r="NRT187" s="1296"/>
      <c r="NRU187" s="1296"/>
      <c r="NRV187" s="1296"/>
      <c r="NRW187" s="1296"/>
      <c r="NRX187" s="1296"/>
      <c r="NRY187" s="1296"/>
      <c r="NRZ187" s="1296"/>
      <c r="NSA187" s="1296"/>
      <c r="NSB187" s="1296"/>
      <c r="NSC187" s="1296"/>
      <c r="NSD187" s="1296"/>
      <c r="NSE187" s="1296"/>
      <c r="NSF187" s="1296"/>
      <c r="NSG187" s="1296"/>
      <c r="NSH187" s="1296"/>
      <c r="NSI187" s="1296"/>
      <c r="NSJ187" s="1296"/>
      <c r="NSK187" s="1296"/>
      <c r="NSL187" s="1296"/>
      <c r="NSM187" s="1296"/>
      <c r="NSN187" s="1296"/>
      <c r="NSO187" s="1296"/>
      <c r="NSP187" s="1296"/>
      <c r="NSQ187" s="1296"/>
      <c r="NSR187" s="1296"/>
      <c r="NSS187" s="1296"/>
      <c r="NST187" s="1296"/>
      <c r="NSU187" s="1296"/>
      <c r="NSV187" s="1296"/>
      <c r="NSW187" s="1296"/>
      <c r="NSX187" s="1296"/>
      <c r="NSY187" s="1296"/>
      <c r="NSZ187" s="1296"/>
      <c r="NTA187" s="1296"/>
      <c r="NTB187" s="1296"/>
      <c r="NTC187" s="1296"/>
      <c r="NTD187" s="1296"/>
      <c r="NTE187" s="1296"/>
      <c r="NTF187" s="1296"/>
      <c r="NTG187" s="1296"/>
      <c r="NTH187" s="1296"/>
      <c r="NTI187" s="1296"/>
      <c r="NTJ187" s="1296"/>
      <c r="NTK187" s="1296"/>
      <c r="NTL187" s="1296"/>
      <c r="NTM187" s="1296"/>
      <c r="NTN187" s="1296"/>
      <c r="NTO187" s="1296"/>
      <c r="NTP187" s="1296"/>
      <c r="NTQ187" s="1296"/>
      <c r="NTR187" s="1296"/>
      <c r="NTS187" s="1296"/>
      <c r="NTT187" s="1296"/>
      <c r="NTU187" s="1296"/>
      <c r="NTV187" s="1296"/>
      <c r="NTW187" s="1296"/>
      <c r="NTX187" s="1296"/>
      <c r="NTY187" s="1296"/>
      <c r="NTZ187" s="1296"/>
      <c r="NUA187" s="1296"/>
      <c r="NUB187" s="1296"/>
      <c r="NUC187" s="1296"/>
      <c r="NUD187" s="1296"/>
      <c r="NUE187" s="1296"/>
      <c r="NUF187" s="1296"/>
      <c r="NUG187" s="1296"/>
      <c r="NUH187" s="1296"/>
      <c r="NUI187" s="1296"/>
      <c r="NUJ187" s="1296"/>
      <c r="NUK187" s="1296"/>
      <c r="NUL187" s="1296"/>
      <c r="NUM187" s="1296"/>
      <c r="NUN187" s="1296"/>
      <c r="NUO187" s="1296"/>
      <c r="NUP187" s="1296"/>
      <c r="NUQ187" s="1296"/>
      <c r="NUR187" s="1296"/>
      <c r="NUS187" s="1296"/>
      <c r="NUT187" s="1296"/>
      <c r="NUU187" s="1296"/>
      <c r="NUV187" s="1296"/>
      <c r="NUW187" s="1296"/>
      <c r="NUX187" s="1296"/>
      <c r="NUY187" s="1296"/>
      <c r="NUZ187" s="1296"/>
      <c r="NVA187" s="1296"/>
      <c r="NVB187" s="1296"/>
      <c r="NVC187" s="1296"/>
      <c r="NVD187" s="1296"/>
      <c r="NVE187" s="1296"/>
      <c r="NVF187" s="1296"/>
      <c r="NVG187" s="1296"/>
      <c r="NVH187" s="1296"/>
      <c r="NVI187" s="1296"/>
      <c r="NVJ187" s="1296"/>
      <c r="NVK187" s="1296"/>
      <c r="NVL187" s="1296"/>
      <c r="NVM187" s="1296"/>
      <c r="NVN187" s="1296"/>
      <c r="NVO187" s="1296"/>
      <c r="NVP187" s="1296"/>
      <c r="NVQ187" s="1296"/>
      <c r="NVR187" s="1296"/>
      <c r="NVS187" s="1296"/>
      <c r="NVT187" s="1296"/>
      <c r="NVU187" s="1296"/>
      <c r="NVV187" s="1296"/>
      <c r="NVW187" s="1296"/>
      <c r="NVX187" s="1296"/>
      <c r="NVY187" s="1296"/>
      <c r="NVZ187" s="1296"/>
      <c r="NWA187" s="1296"/>
      <c r="NWB187" s="1296"/>
      <c r="NWC187" s="1296"/>
      <c r="NWD187" s="1296"/>
      <c r="NWE187" s="1296"/>
      <c r="NWF187" s="1296"/>
      <c r="NWG187" s="1296"/>
      <c r="NWH187" s="1296"/>
      <c r="NWI187" s="1296"/>
      <c r="NWJ187" s="1296"/>
      <c r="NWK187" s="1296"/>
      <c r="NWL187" s="1296"/>
      <c r="NWM187" s="1296"/>
      <c r="NWN187" s="1296"/>
      <c r="NWO187" s="1296"/>
      <c r="NWP187" s="1296"/>
      <c r="NWQ187" s="1296"/>
      <c r="NWR187" s="1296"/>
      <c r="NWS187" s="1296"/>
      <c r="NWT187" s="1296"/>
      <c r="NWU187" s="1296"/>
      <c r="NWV187" s="1296"/>
      <c r="NWW187" s="1296"/>
      <c r="NWX187" s="1296"/>
      <c r="NWY187" s="1296"/>
      <c r="NWZ187" s="1296"/>
      <c r="NXA187" s="1296"/>
      <c r="NXB187" s="1296"/>
      <c r="NXC187" s="1296"/>
      <c r="NXD187" s="1296"/>
      <c r="NXE187" s="1296"/>
      <c r="NXF187" s="1296"/>
      <c r="NXG187" s="1296"/>
      <c r="NXH187" s="1296"/>
      <c r="NXI187" s="1296"/>
      <c r="NXJ187" s="1296"/>
      <c r="NXK187" s="1296"/>
      <c r="NXL187" s="1296"/>
      <c r="NXM187" s="1296"/>
      <c r="NXN187" s="1296"/>
      <c r="NXO187" s="1296"/>
      <c r="NXP187" s="1296"/>
      <c r="NXQ187" s="1296"/>
      <c r="NXR187" s="1296"/>
      <c r="NXS187" s="1296"/>
      <c r="NXT187" s="1296"/>
      <c r="NXU187" s="1296"/>
      <c r="NXV187" s="1296"/>
      <c r="NXW187" s="1296"/>
      <c r="NXX187" s="1296"/>
      <c r="NXY187" s="1296"/>
      <c r="NXZ187" s="1296"/>
      <c r="NYA187" s="1296"/>
      <c r="NYB187" s="1296"/>
      <c r="NYC187" s="1296"/>
      <c r="NYD187" s="1296"/>
      <c r="NYE187" s="1296"/>
      <c r="NYF187" s="1296"/>
      <c r="NYG187" s="1296"/>
      <c r="NYH187" s="1296"/>
      <c r="NYI187" s="1296"/>
      <c r="NYJ187" s="1296"/>
      <c r="NYK187" s="1296"/>
      <c r="NYL187" s="1296"/>
      <c r="NYM187" s="1296"/>
      <c r="NYN187" s="1296"/>
      <c r="NYO187" s="1296"/>
      <c r="NYP187" s="1296"/>
      <c r="NYQ187" s="1296"/>
      <c r="NYR187" s="1296"/>
      <c r="NYS187" s="1296"/>
      <c r="NYT187" s="1296"/>
      <c r="NYU187" s="1296"/>
      <c r="NYV187" s="1296"/>
      <c r="NYW187" s="1296"/>
      <c r="NYX187" s="1296"/>
      <c r="NYY187" s="1296"/>
      <c r="NYZ187" s="1296"/>
      <c r="NZA187" s="1296"/>
      <c r="NZB187" s="1296"/>
      <c r="NZC187" s="1296"/>
      <c r="NZD187" s="1296"/>
      <c r="NZE187" s="1296"/>
      <c r="NZF187" s="1296"/>
      <c r="NZG187" s="1296"/>
      <c r="NZH187" s="1296"/>
      <c r="NZI187" s="1296"/>
      <c r="NZJ187" s="1296"/>
      <c r="NZK187" s="1296"/>
      <c r="NZL187" s="1296"/>
      <c r="NZM187" s="1296"/>
      <c r="NZN187" s="1296"/>
      <c r="NZO187" s="1296"/>
      <c r="NZP187" s="1296"/>
      <c r="NZQ187" s="1296"/>
      <c r="NZR187" s="1296"/>
      <c r="NZS187" s="1296"/>
      <c r="NZT187" s="1296"/>
      <c r="NZU187" s="1296"/>
      <c r="NZV187" s="1296"/>
      <c r="NZW187" s="1296"/>
      <c r="NZX187" s="1296"/>
      <c r="NZY187" s="1296"/>
      <c r="NZZ187" s="1296"/>
      <c r="OAA187" s="1296"/>
      <c r="OAB187" s="1296"/>
      <c r="OAC187" s="1296"/>
      <c r="OAD187" s="1296"/>
      <c r="OAE187" s="1296"/>
      <c r="OAF187" s="1296"/>
      <c r="OAG187" s="1296"/>
      <c r="OAH187" s="1296"/>
      <c r="OAI187" s="1296"/>
      <c r="OAJ187" s="1296"/>
      <c r="OAK187" s="1296"/>
      <c r="OAL187" s="1296"/>
      <c r="OAM187" s="1296"/>
      <c r="OAN187" s="1296"/>
      <c r="OAO187" s="1296"/>
      <c r="OAP187" s="1296"/>
      <c r="OAQ187" s="1296"/>
      <c r="OAR187" s="1296"/>
      <c r="OAS187" s="1296"/>
      <c r="OAT187" s="1296"/>
      <c r="OAU187" s="1296"/>
      <c r="OAV187" s="1296"/>
      <c r="OAW187" s="1296"/>
      <c r="OAX187" s="1296"/>
      <c r="OAY187" s="1296"/>
      <c r="OAZ187" s="1296"/>
      <c r="OBA187" s="1296"/>
      <c r="OBB187" s="1296"/>
      <c r="OBC187" s="1296"/>
      <c r="OBD187" s="1296"/>
      <c r="OBE187" s="1296"/>
      <c r="OBF187" s="1296"/>
      <c r="OBG187" s="1296"/>
      <c r="OBH187" s="1296"/>
      <c r="OBI187" s="1296"/>
      <c r="OBJ187" s="1296"/>
      <c r="OBK187" s="1296"/>
      <c r="OBL187" s="1296"/>
      <c r="OBM187" s="1296"/>
      <c r="OBN187" s="1296"/>
      <c r="OBO187" s="1296"/>
      <c r="OBP187" s="1296"/>
      <c r="OBQ187" s="1296"/>
      <c r="OBR187" s="1296"/>
      <c r="OBS187" s="1296"/>
      <c r="OBT187" s="1296"/>
      <c r="OBU187" s="1296"/>
      <c r="OBV187" s="1296"/>
      <c r="OBW187" s="1296"/>
      <c r="OBX187" s="1296"/>
      <c r="OBY187" s="1296"/>
      <c r="OBZ187" s="1296"/>
      <c r="OCA187" s="1296"/>
      <c r="OCB187" s="1296"/>
      <c r="OCC187" s="1296"/>
      <c r="OCD187" s="1296"/>
      <c r="OCE187" s="1296"/>
      <c r="OCF187" s="1296"/>
      <c r="OCG187" s="1296"/>
      <c r="OCH187" s="1296"/>
      <c r="OCI187" s="1296"/>
      <c r="OCJ187" s="1296"/>
      <c r="OCK187" s="1296"/>
      <c r="OCL187" s="1296"/>
      <c r="OCM187" s="1296"/>
      <c r="OCN187" s="1296"/>
      <c r="OCO187" s="1296"/>
      <c r="OCP187" s="1296"/>
      <c r="OCQ187" s="1296"/>
      <c r="OCR187" s="1296"/>
      <c r="OCS187" s="1296"/>
      <c r="OCT187" s="1296"/>
      <c r="OCU187" s="1296"/>
      <c r="OCV187" s="1296"/>
      <c r="OCW187" s="1296"/>
      <c r="OCX187" s="1296"/>
      <c r="OCY187" s="1296"/>
      <c r="OCZ187" s="1296"/>
      <c r="ODA187" s="1296"/>
      <c r="ODB187" s="1296"/>
      <c r="ODC187" s="1296"/>
      <c r="ODD187" s="1296"/>
      <c r="ODE187" s="1296"/>
      <c r="ODF187" s="1296"/>
      <c r="ODG187" s="1296"/>
      <c r="ODH187" s="1296"/>
      <c r="ODI187" s="1296"/>
      <c r="ODJ187" s="1296"/>
      <c r="ODK187" s="1296"/>
      <c r="ODL187" s="1296"/>
      <c r="ODM187" s="1296"/>
      <c r="ODN187" s="1296"/>
      <c r="ODO187" s="1296"/>
      <c r="ODP187" s="1296"/>
      <c r="ODQ187" s="1296"/>
      <c r="ODR187" s="1296"/>
      <c r="ODS187" s="1296"/>
      <c r="ODT187" s="1296"/>
      <c r="ODU187" s="1296"/>
      <c r="ODV187" s="1296"/>
      <c r="ODW187" s="1296"/>
      <c r="ODX187" s="1296"/>
      <c r="ODY187" s="1296"/>
      <c r="ODZ187" s="1296"/>
      <c r="OEA187" s="1296"/>
      <c r="OEB187" s="1296"/>
      <c r="OEC187" s="1296"/>
      <c r="OED187" s="1296"/>
      <c r="OEE187" s="1296"/>
      <c r="OEF187" s="1296"/>
      <c r="OEG187" s="1296"/>
      <c r="OEH187" s="1296"/>
      <c r="OEI187" s="1296"/>
      <c r="OEJ187" s="1296"/>
      <c r="OEK187" s="1296"/>
      <c r="OEL187" s="1296"/>
      <c r="OEM187" s="1296"/>
      <c r="OEN187" s="1296"/>
      <c r="OEO187" s="1296"/>
      <c r="OEP187" s="1296"/>
      <c r="OEQ187" s="1296"/>
      <c r="OER187" s="1296"/>
      <c r="OES187" s="1296"/>
      <c r="OET187" s="1296"/>
      <c r="OEU187" s="1296"/>
      <c r="OEV187" s="1296"/>
      <c r="OEW187" s="1296"/>
      <c r="OEX187" s="1296"/>
      <c r="OEY187" s="1296"/>
      <c r="OEZ187" s="1296"/>
      <c r="OFA187" s="1296"/>
      <c r="OFB187" s="1296"/>
      <c r="OFC187" s="1296"/>
      <c r="OFD187" s="1296"/>
      <c r="OFE187" s="1296"/>
      <c r="OFF187" s="1296"/>
      <c r="OFG187" s="1296"/>
      <c r="OFH187" s="1296"/>
      <c r="OFI187" s="1296"/>
      <c r="OFJ187" s="1296"/>
      <c r="OFK187" s="1296"/>
      <c r="OFL187" s="1296"/>
      <c r="OFM187" s="1296"/>
      <c r="OFN187" s="1296"/>
      <c r="OFO187" s="1296"/>
      <c r="OFP187" s="1296"/>
      <c r="OFQ187" s="1296"/>
      <c r="OFR187" s="1296"/>
      <c r="OFS187" s="1296"/>
      <c r="OFT187" s="1296"/>
      <c r="OFU187" s="1296"/>
      <c r="OFV187" s="1296"/>
      <c r="OFW187" s="1296"/>
      <c r="OFX187" s="1296"/>
      <c r="OFY187" s="1296"/>
      <c r="OFZ187" s="1296"/>
      <c r="OGA187" s="1296"/>
      <c r="OGB187" s="1296"/>
      <c r="OGC187" s="1296"/>
      <c r="OGD187" s="1296"/>
      <c r="OGE187" s="1296"/>
      <c r="OGF187" s="1296"/>
      <c r="OGG187" s="1296"/>
      <c r="OGH187" s="1296"/>
      <c r="OGI187" s="1296"/>
      <c r="OGJ187" s="1296"/>
      <c r="OGK187" s="1296"/>
      <c r="OGL187" s="1296"/>
      <c r="OGM187" s="1296"/>
      <c r="OGN187" s="1296"/>
      <c r="OGO187" s="1296"/>
      <c r="OGP187" s="1296"/>
      <c r="OGQ187" s="1296"/>
      <c r="OGR187" s="1296"/>
      <c r="OGS187" s="1296"/>
      <c r="OGT187" s="1296"/>
      <c r="OGU187" s="1296"/>
      <c r="OGV187" s="1296"/>
      <c r="OGW187" s="1296"/>
      <c r="OGX187" s="1296"/>
      <c r="OGY187" s="1296"/>
      <c r="OGZ187" s="1296"/>
      <c r="OHA187" s="1296"/>
      <c r="OHB187" s="1296"/>
      <c r="OHC187" s="1296"/>
      <c r="OHD187" s="1296"/>
      <c r="OHE187" s="1296"/>
      <c r="OHF187" s="1296"/>
      <c r="OHG187" s="1296"/>
      <c r="OHH187" s="1296"/>
      <c r="OHI187" s="1296"/>
      <c r="OHJ187" s="1296"/>
      <c r="OHK187" s="1296"/>
      <c r="OHL187" s="1296"/>
      <c r="OHM187" s="1296"/>
      <c r="OHN187" s="1296"/>
      <c r="OHO187" s="1296"/>
      <c r="OHP187" s="1296"/>
      <c r="OHQ187" s="1296"/>
      <c r="OHR187" s="1296"/>
      <c r="OHS187" s="1296"/>
      <c r="OHT187" s="1296"/>
      <c r="OHU187" s="1296"/>
      <c r="OHV187" s="1296"/>
      <c r="OHW187" s="1296"/>
      <c r="OHX187" s="1296"/>
      <c r="OHY187" s="1296"/>
      <c r="OHZ187" s="1296"/>
      <c r="OIA187" s="1296"/>
      <c r="OIB187" s="1296"/>
      <c r="OIC187" s="1296"/>
      <c r="OID187" s="1296"/>
      <c r="OIE187" s="1296"/>
      <c r="OIF187" s="1296"/>
      <c r="OIG187" s="1296"/>
      <c r="OIH187" s="1296"/>
      <c r="OII187" s="1296"/>
      <c r="OIJ187" s="1296"/>
      <c r="OIK187" s="1296"/>
      <c r="OIL187" s="1296"/>
      <c r="OIM187" s="1296"/>
      <c r="OIN187" s="1296"/>
      <c r="OIO187" s="1296"/>
      <c r="OIP187" s="1296"/>
      <c r="OIQ187" s="1296"/>
      <c r="OIR187" s="1296"/>
      <c r="OIS187" s="1296"/>
      <c r="OIT187" s="1296"/>
      <c r="OIU187" s="1296"/>
      <c r="OIV187" s="1296"/>
      <c r="OIW187" s="1296"/>
      <c r="OIX187" s="1296"/>
      <c r="OIY187" s="1296"/>
      <c r="OIZ187" s="1296"/>
      <c r="OJA187" s="1296"/>
      <c r="OJB187" s="1296"/>
      <c r="OJC187" s="1296"/>
      <c r="OJD187" s="1296"/>
      <c r="OJE187" s="1296"/>
      <c r="OJF187" s="1296"/>
      <c r="OJG187" s="1296"/>
      <c r="OJH187" s="1296"/>
      <c r="OJI187" s="1296"/>
      <c r="OJJ187" s="1296"/>
      <c r="OJK187" s="1296"/>
      <c r="OJL187" s="1296"/>
      <c r="OJM187" s="1296"/>
      <c r="OJN187" s="1296"/>
      <c r="OJO187" s="1296"/>
      <c r="OJP187" s="1296"/>
      <c r="OJQ187" s="1296"/>
      <c r="OJR187" s="1296"/>
      <c r="OJS187" s="1296"/>
      <c r="OJT187" s="1296"/>
      <c r="OJU187" s="1296"/>
      <c r="OJV187" s="1296"/>
      <c r="OJW187" s="1296"/>
      <c r="OJX187" s="1296"/>
      <c r="OJY187" s="1296"/>
      <c r="OJZ187" s="1296"/>
      <c r="OKA187" s="1296"/>
      <c r="OKB187" s="1296"/>
      <c r="OKC187" s="1296"/>
      <c r="OKD187" s="1296"/>
      <c r="OKE187" s="1296"/>
      <c r="OKF187" s="1296"/>
      <c r="OKG187" s="1296"/>
      <c r="OKH187" s="1296"/>
      <c r="OKI187" s="1296"/>
      <c r="OKJ187" s="1296"/>
      <c r="OKK187" s="1296"/>
      <c r="OKL187" s="1296"/>
      <c r="OKM187" s="1296"/>
      <c r="OKN187" s="1296"/>
      <c r="OKO187" s="1296"/>
      <c r="OKP187" s="1296"/>
      <c r="OKQ187" s="1296"/>
      <c r="OKR187" s="1296"/>
      <c r="OKS187" s="1296"/>
      <c r="OKT187" s="1296"/>
      <c r="OKU187" s="1296"/>
      <c r="OKV187" s="1296"/>
      <c r="OKW187" s="1296"/>
      <c r="OKX187" s="1296"/>
      <c r="OKY187" s="1296"/>
      <c r="OKZ187" s="1296"/>
      <c r="OLA187" s="1296"/>
      <c r="OLB187" s="1296"/>
      <c r="OLC187" s="1296"/>
      <c r="OLD187" s="1296"/>
      <c r="OLE187" s="1296"/>
      <c r="OLF187" s="1296"/>
      <c r="OLG187" s="1296"/>
      <c r="OLH187" s="1296"/>
      <c r="OLI187" s="1296"/>
      <c r="OLJ187" s="1296"/>
      <c r="OLK187" s="1296"/>
      <c r="OLL187" s="1296"/>
      <c r="OLM187" s="1296"/>
      <c r="OLN187" s="1296"/>
      <c r="OLO187" s="1296"/>
      <c r="OLP187" s="1296"/>
      <c r="OLQ187" s="1296"/>
      <c r="OLR187" s="1296"/>
      <c r="OLS187" s="1296"/>
      <c r="OLT187" s="1296"/>
      <c r="OLU187" s="1296"/>
      <c r="OLV187" s="1296"/>
      <c r="OLW187" s="1296"/>
      <c r="OLX187" s="1296"/>
      <c r="OLY187" s="1296"/>
      <c r="OLZ187" s="1296"/>
      <c r="OMA187" s="1296"/>
      <c r="OMB187" s="1296"/>
      <c r="OMC187" s="1296"/>
      <c r="OMD187" s="1296"/>
      <c r="OME187" s="1296"/>
      <c r="OMF187" s="1296"/>
      <c r="OMG187" s="1296"/>
      <c r="OMH187" s="1296"/>
      <c r="OMI187" s="1296"/>
      <c r="OMJ187" s="1296"/>
      <c r="OMK187" s="1296"/>
      <c r="OML187" s="1296"/>
      <c r="OMM187" s="1296"/>
      <c r="OMN187" s="1296"/>
      <c r="OMO187" s="1296"/>
      <c r="OMP187" s="1296"/>
      <c r="OMQ187" s="1296"/>
      <c r="OMR187" s="1296"/>
      <c r="OMS187" s="1296"/>
      <c r="OMT187" s="1296"/>
      <c r="OMU187" s="1296"/>
      <c r="OMV187" s="1296"/>
      <c r="OMW187" s="1296"/>
      <c r="OMX187" s="1296"/>
      <c r="OMY187" s="1296"/>
      <c r="OMZ187" s="1296"/>
      <c r="ONA187" s="1296"/>
      <c r="ONB187" s="1296"/>
      <c r="ONC187" s="1296"/>
      <c r="OND187" s="1296"/>
      <c r="ONE187" s="1296"/>
      <c r="ONF187" s="1296"/>
      <c r="ONG187" s="1296"/>
      <c r="ONH187" s="1296"/>
      <c r="ONI187" s="1296"/>
      <c r="ONJ187" s="1296"/>
      <c r="ONK187" s="1296"/>
      <c r="ONL187" s="1296"/>
      <c r="ONM187" s="1296"/>
      <c r="ONN187" s="1296"/>
      <c r="ONO187" s="1296"/>
      <c r="ONP187" s="1296"/>
      <c r="ONQ187" s="1296"/>
      <c r="ONR187" s="1296"/>
      <c r="ONS187" s="1296"/>
      <c r="ONT187" s="1296"/>
      <c r="ONU187" s="1296"/>
      <c r="ONV187" s="1296"/>
      <c r="ONW187" s="1296"/>
      <c r="ONX187" s="1296"/>
      <c r="ONY187" s="1296"/>
      <c r="ONZ187" s="1296"/>
      <c r="OOA187" s="1296"/>
      <c r="OOB187" s="1296"/>
      <c r="OOC187" s="1296"/>
      <c r="OOD187" s="1296"/>
      <c r="OOE187" s="1296"/>
      <c r="OOF187" s="1296"/>
      <c r="OOG187" s="1296"/>
      <c r="OOH187" s="1296"/>
      <c r="OOI187" s="1296"/>
      <c r="OOJ187" s="1296"/>
      <c r="OOK187" s="1296"/>
      <c r="OOL187" s="1296"/>
      <c r="OOM187" s="1296"/>
      <c r="OON187" s="1296"/>
      <c r="OOO187" s="1296"/>
      <c r="OOP187" s="1296"/>
      <c r="OOQ187" s="1296"/>
      <c r="OOR187" s="1296"/>
      <c r="OOS187" s="1296"/>
      <c r="OOT187" s="1296"/>
      <c r="OOU187" s="1296"/>
      <c r="OOV187" s="1296"/>
      <c r="OOW187" s="1296"/>
      <c r="OOX187" s="1296"/>
      <c r="OOY187" s="1296"/>
      <c r="OOZ187" s="1296"/>
      <c r="OPA187" s="1296"/>
      <c r="OPB187" s="1296"/>
      <c r="OPC187" s="1296"/>
      <c r="OPD187" s="1296"/>
      <c r="OPE187" s="1296"/>
      <c r="OPF187" s="1296"/>
      <c r="OPG187" s="1296"/>
      <c r="OPH187" s="1296"/>
      <c r="OPI187" s="1296"/>
      <c r="OPJ187" s="1296"/>
      <c r="OPK187" s="1296"/>
      <c r="OPL187" s="1296"/>
      <c r="OPM187" s="1296"/>
      <c r="OPN187" s="1296"/>
      <c r="OPO187" s="1296"/>
      <c r="OPP187" s="1296"/>
      <c r="OPQ187" s="1296"/>
      <c r="OPR187" s="1296"/>
      <c r="OPS187" s="1296"/>
      <c r="OPT187" s="1296"/>
      <c r="OPU187" s="1296"/>
      <c r="OPV187" s="1296"/>
      <c r="OPW187" s="1296"/>
      <c r="OPX187" s="1296"/>
      <c r="OPY187" s="1296"/>
      <c r="OPZ187" s="1296"/>
      <c r="OQA187" s="1296"/>
      <c r="OQB187" s="1296"/>
      <c r="OQC187" s="1296"/>
      <c r="OQD187" s="1296"/>
      <c r="OQE187" s="1296"/>
      <c r="OQF187" s="1296"/>
      <c r="OQG187" s="1296"/>
      <c r="OQH187" s="1296"/>
      <c r="OQI187" s="1296"/>
      <c r="OQJ187" s="1296"/>
      <c r="OQK187" s="1296"/>
      <c r="OQL187" s="1296"/>
      <c r="OQM187" s="1296"/>
      <c r="OQN187" s="1296"/>
      <c r="OQO187" s="1296"/>
      <c r="OQP187" s="1296"/>
      <c r="OQQ187" s="1296"/>
      <c r="OQR187" s="1296"/>
      <c r="OQS187" s="1296"/>
      <c r="OQT187" s="1296"/>
      <c r="OQU187" s="1296"/>
      <c r="OQV187" s="1296"/>
      <c r="OQW187" s="1296"/>
      <c r="OQX187" s="1296"/>
      <c r="OQY187" s="1296"/>
      <c r="OQZ187" s="1296"/>
      <c r="ORA187" s="1296"/>
      <c r="ORB187" s="1296"/>
      <c r="ORC187" s="1296"/>
      <c r="ORD187" s="1296"/>
      <c r="ORE187" s="1296"/>
      <c r="ORF187" s="1296"/>
      <c r="ORG187" s="1296"/>
      <c r="ORH187" s="1296"/>
      <c r="ORI187" s="1296"/>
      <c r="ORJ187" s="1296"/>
      <c r="ORK187" s="1296"/>
      <c r="ORL187" s="1296"/>
      <c r="ORM187" s="1296"/>
      <c r="ORN187" s="1296"/>
      <c r="ORO187" s="1296"/>
      <c r="ORP187" s="1296"/>
      <c r="ORQ187" s="1296"/>
      <c r="ORR187" s="1296"/>
      <c r="ORS187" s="1296"/>
      <c r="ORT187" s="1296"/>
      <c r="ORU187" s="1296"/>
      <c r="ORV187" s="1296"/>
      <c r="ORW187" s="1296"/>
      <c r="ORX187" s="1296"/>
      <c r="ORY187" s="1296"/>
      <c r="ORZ187" s="1296"/>
      <c r="OSA187" s="1296"/>
      <c r="OSB187" s="1296"/>
      <c r="OSC187" s="1296"/>
      <c r="OSD187" s="1296"/>
      <c r="OSE187" s="1296"/>
      <c r="OSF187" s="1296"/>
      <c r="OSG187" s="1296"/>
      <c r="OSH187" s="1296"/>
      <c r="OSI187" s="1296"/>
      <c r="OSJ187" s="1296"/>
      <c r="OSK187" s="1296"/>
      <c r="OSL187" s="1296"/>
      <c r="OSM187" s="1296"/>
      <c r="OSN187" s="1296"/>
      <c r="OSO187" s="1296"/>
      <c r="OSP187" s="1296"/>
      <c r="OSQ187" s="1296"/>
      <c r="OSR187" s="1296"/>
      <c r="OSS187" s="1296"/>
      <c r="OST187" s="1296"/>
      <c r="OSU187" s="1296"/>
      <c r="OSV187" s="1296"/>
      <c r="OSW187" s="1296"/>
      <c r="OSX187" s="1296"/>
      <c r="OSY187" s="1296"/>
      <c r="OSZ187" s="1296"/>
      <c r="OTA187" s="1296"/>
      <c r="OTB187" s="1296"/>
      <c r="OTC187" s="1296"/>
      <c r="OTD187" s="1296"/>
      <c r="OTE187" s="1296"/>
      <c r="OTF187" s="1296"/>
      <c r="OTG187" s="1296"/>
      <c r="OTH187" s="1296"/>
      <c r="OTI187" s="1296"/>
      <c r="OTJ187" s="1296"/>
      <c r="OTK187" s="1296"/>
      <c r="OTL187" s="1296"/>
      <c r="OTM187" s="1296"/>
      <c r="OTN187" s="1296"/>
      <c r="OTO187" s="1296"/>
      <c r="OTP187" s="1296"/>
      <c r="OTQ187" s="1296"/>
      <c r="OTR187" s="1296"/>
      <c r="OTS187" s="1296"/>
      <c r="OTT187" s="1296"/>
      <c r="OTU187" s="1296"/>
      <c r="OTV187" s="1296"/>
      <c r="OTW187" s="1296"/>
      <c r="OTX187" s="1296"/>
      <c r="OTY187" s="1296"/>
      <c r="OTZ187" s="1296"/>
      <c r="OUA187" s="1296"/>
      <c r="OUB187" s="1296"/>
      <c r="OUC187" s="1296"/>
      <c r="OUD187" s="1296"/>
      <c r="OUE187" s="1296"/>
      <c r="OUF187" s="1296"/>
      <c r="OUG187" s="1296"/>
      <c r="OUH187" s="1296"/>
      <c r="OUI187" s="1296"/>
      <c r="OUJ187" s="1296"/>
      <c r="OUK187" s="1296"/>
      <c r="OUL187" s="1296"/>
      <c r="OUM187" s="1296"/>
      <c r="OUN187" s="1296"/>
      <c r="OUO187" s="1296"/>
      <c r="OUP187" s="1296"/>
      <c r="OUQ187" s="1296"/>
      <c r="OUR187" s="1296"/>
      <c r="OUS187" s="1296"/>
      <c r="OUT187" s="1296"/>
      <c r="OUU187" s="1296"/>
      <c r="OUV187" s="1296"/>
      <c r="OUW187" s="1296"/>
      <c r="OUX187" s="1296"/>
      <c r="OUY187" s="1296"/>
      <c r="OUZ187" s="1296"/>
      <c r="OVA187" s="1296"/>
      <c r="OVB187" s="1296"/>
      <c r="OVC187" s="1296"/>
      <c r="OVD187" s="1296"/>
      <c r="OVE187" s="1296"/>
      <c r="OVF187" s="1296"/>
      <c r="OVG187" s="1296"/>
      <c r="OVH187" s="1296"/>
      <c r="OVI187" s="1296"/>
      <c r="OVJ187" s="1296"/>
      <c r="OVK187" s="1296"/>
      <c r="OVL187" s="1296"/>
      <c r="OVM187" s="1296"/>
      <c r="OVN187" s="1296"/>
      <c r="OVO187" s="1296"/>
      <c r="OVP187" s="1296"/>
      <c r="OVQ187" s="1296"/>
      <c r="OVR187" s="1296"/>
      <c r="OVS187" s="1296"/>
      <c r="OVT187" s="1296"/>
      <c r="OVU187" s="1296"/>
      <c r="OVV187" s="1296"/>
      <c r="OVW187" s="1296"/>
      <c r="OVX187" s="1296"/>
      <c r="OVY187" s="1296"/>
      <c r="OVZ187" s="1296"/>
      <c r="OWA187" s="1296"/>
      <c r="OWB187" s="1296"/>
      <c r="OWC187" s="1296"/>
      <c r="OWD187" s="1296"/>
      <c r="OWE187" s="1296"/>
      <c r="OWF187" s="1296"/>
      <c r="OWG187" s="1296"/>
      <c r="OWH187" s="1296"/>
      <c r="OWI187" s="1296"/>
      <c r="OWJ187" s="1296"/>
      <c r="OWK187" s="1296"/>
      <c r="OWL187" s="1296"/>
      <c r="OWM187" s="1296"/>
      <c r="OWN187" s="1296"/>
      <c r="OWO187" s="1296"/>
      <c r="OWP187" s="1296"/>
      <c r="OWQ187" s="1296"/>
      <c r="OWR187" s="1296"/>
      <c r="OWS187" s="1296"/>
      <c r="OWT187" s="1296"/>
      <c r="OWU187" s="1296"/>
      <c r="OWV187" s="1296"/>
      <c r="OWW187" s="1296"/>
      <c r="OWX187" s="1296"/>
      <c r="OWY187" s="1296"/>
      <c r="OWZ187" s="1296"/>
      <c r="OXA187" s="1296"/>
      <c r="OXB187" s="1296"/>
      <c r="OXC187" s="1296"/>
      <c r="OXD187" s="1296"/>
      <c r="OXE187" s="1296"/>
      <c r="OXF187" s="1296"/>
      <c r="OXG187" s="1296"/>
      <c r="OXH187" s="1296"/>
      <c r="OXI187" s="1296"/>
      <c r="OXJ187" s="1296"/>
      <c r="OXK187" s="1296"/>
      <c r="OXL187" s="1296"/>
      <c r="OXM187" s="1296"/>
      <c r="OXN187" s="1296"/>
      <c r="OXO187" s="1296"/>
      <c r="OXP187" s="1296"/>
      <c r="OXQ187" s="1296"/>
      <c r="OXR187" s="1296"/>
      <c r="OXS187" s="1296"/>
      <c r="OXT187" s="1296"/>
      <c r="OXU187" s="1296"/>
      <c r="OXV187" s="1296"/>
      <c r="OXW187" s="1296"/>
      <c r="OXX187" s="1296"/>
      <c r="OXY187" s="1296"/>
      <c r="OXZ187" s="1296"/>
      <c r="OYA187" s="1296"/>
      <c r="OYB187" s="1296"/>
      <c r="OYC187" s="1296"/>
      <c r="OYD187" s="1296"/>
      <c r="OYE187" s="1296"/>
      <c r="OYF187" s="1296"/>
      <c r="OYG187" s="1296"/>
      <c r="OYH187" s="1296"/>
      <c r="OYI187" s="1296"/>
      <c r="OYJ187" s="1296"/>
      <c r="OYK187" s="1296"/>
      <c r="OYL187" s="1296"/>
      <c r="OYM187" s="1296"/>
      <c r="OYN187" s="1296"/>
      <c r="OYO187" s="1296"/>
      <c r="OYP187" s="1296"/>
      <c r="OYQ187" s="1296"/>
      <c r="OYR187" s="1296"/>
      <c r="OYS187" s="1296"/>
      <c r="OYT187" s="1296"/>
      <c r="OYU187" s="1296"/>
      <c r="OYV187" s="1296"/>
      <c r="OYW187" s="1296"/>
      <c r="OYX187" s="1296"/>
      <c r="OYY187" s="1296"/>
      <c r="OYZ187" s="1296"/>
      <c r="OZA187" s="1296"/>
      <c r="OZB187" s="1296"/>
      <c r="OZC187" s="1296"/>
      <c r="OZD187" s="1296"/>
      <c r="OZE187" s="1296"/>
      <c r="OZF187" s="1296"/>
      <c r="OZG187" s="1296"/>
      <c r="OZH187" s="1296"/>
      <c r="OZI187" s="1296"/>
      <c r="OZJ187" s="1296"/>
      <c r="OZK187" s="1296"/>
      <c r="OZL187" s="1296"/>
      <c r="OZM187" s="1296"/>
      <c r="OZN187" s="1296"/>
      <c r="OZO187" s="1296"/>
      <c r="OZP187" s="1296"/>
      <c r="OZQ187" s="1296"/>
      <c r="OZR187" s="1296"/>
      <c r="OZS187" s="1296"/>
      <c r="OZT187" s="1296"/>
      <c r="OZU187" s="1296"/>
      <c r="OZV187" s="1296"/>
      <c r="OZW187" s="1296"/>
      <c r="OZX187" s="1296"/>
      <c r="OZY187" s="1296"/>
      <c r="OZZ187" s="1296"/>
      <c r="PAA187" s="1296"/>
      <c r="PAB187" s="1296"/>
      <c r="PAC187" s="1296"/>
      <c r="PAD187" s="1296"/>
      <c r="PAE187" s="1296"/>
      <c r="PAF187" s="1296"/>
      <c r="PAG187" s="1296"/>
      <c r="PAH187" s="1296"/>
      <c r="PAI187" s="1296"/>
      <c r="PAJ187" s="1296"/>
      <c r="PAK187" s="1296"/>
      <c r="PAL187" s="1296"/>
      <c r="PAM187" s="1296"/>
      <c r="PAN187" s="1296"/>
      <c r="PAO187" s="1296"/>
      <c r="PAP187" s="1296"/>
      <c r="PAQ187" s="1296"/>
      <c r="PAR187" s="1296"/>
      <c r="PAS187" s="1296"/>
      <c r="PAT187" s="1296"/>
      <c r="PAU187" s="1296"/>
      <c r="PAV187" s="1296"/>
      <c r="PAW187" s="1296"/>
      <c r="PAX187" s="1296"/>
      <c r="PAY187" s="1296"/>
      <c r="PAZ187" s="1296"/>
      <c r="PBA187" s="1296"/>
      <c r="PBB187" s="1296"/>
      <c r="PBC187" s="1296"/>
      <c r="PBD187" s="1296"/>
      <c r="PBE187" s="1296"/>
      <c r="PBF187" s="1296"/>
      <c r="PBG187" s="1296"/>
      <c r="PBH187" s="1296"/>
      <c r="PBI187" s="1296"/>
      <c r="PBJ187" s="1296"/>
      <c r="PBK187" s="1296"/>
      <c r="PBL187" s="1296"/>
      <c r="PBM187" s="1296"/>
      <c r="PBN187" s="1296"/>
      <c r="PBO187" s="1296"/>
      <c r="PBP187" s="1296"/>
      <c r="PBQ187" s="1296"/>
      <c r="PBR187" s="1296"/>
      <c r="PBS187" s="1296"/>
      <c r="PBT187" s="1296"/>
      <c r="PBU187" s="1296"/>
      <c r="PBV187" s="1296"/>
      <c r="PBW187" s="1296"/>
      <c r="PBX187" s="1296"/>
      <c r="PBY187" s="1296"/>
      <c r="PBZ187" s="1296"/>
      <c r="PCA187" s="1296"/>
      <c r="PCB187" s="1296"/>
      <c r="PCC187" s="1296"/>
      <c r="PCD187" s="1296"/>
      <c r="PCE187" s="1296"/>
      <c r="PCF187" s="1296"/>
      <c r="PCG187" s="1296"/>
      <c r="PCH187" s="1296"/>
      <c r="PCI187" s="1296"/>
      <c r="PCJ187" s="1296"/>
      <c r="PCK187" s="1296"/>
      <c r="PCL187" s="1296"/>
      <c r="PCM187" s="1296"/>
      <c r="PCN187" s="1296"/>
      <c r="PCO187" s="1296"/>
      <c r="PCP187" s="1296"/>
      <c r="PCQ187" s="1296"/>
      <c r="PCR187" s="1296"/>
      <c r="PCS187" s="1296"/>
      <c r="PCT187" s="1296"/>
      <c r="PCU187" s="1296"/>
      <c r="PCV187" s="1296"/>
      <c r="PCW187" s="1296"/>
      <c r="PCX187" s="1296"/>
      <c r="PCY187" s="1296"/>
      <c r="PCZ187" s="1296"/>
      <c r="PDA187" s="1296"/>
      <c r="PDB187" s="1296"/>
      <c r="PDC187" s="1296"/>
      <c r="PDD187" s="1296"/>
      <c r="PDE187" s="1296"/>
      <c r="PDF187" s="1296"/>
      <c r="PDG187" s="1296"/>
      <c r="PDH187" s="1296"/>
      <c r="PDI187" s="1296"/>
      <c r="PDJ187" s="1296"/>
      <c r="PDK187" s="1296"/>
      <c r="PDL187" s="1296"/>
      <c r="PDM187" s="1296"/>
      <c r="PDN187" s="1296"/>
      <c r="PDO187" s="1296"/>
      <c r="PDP187" s="1296"/>
      <c r="PDQ187" s="1296"/>
      <c r="PDR187" s="1296"/>
      <c r="PDS187" s="1296"/>
      <c r="PDT187" s="1296"/>
      <c r="PDU187" s="1296"/>
      <c r="PDV187" s="1296"/>
      <c r="PDW187" s="1296"/>
      <c r="PDX187" s="1296"/>
      <c r="PDY187" s="1296"/>
      <c r="PDZ187" s="1296"/>
      <c r="PEA187" s="1296"/>
      <c r="PEB187" s="1296"/>
      <c r="PEC187" s="1296"/>
      <c r="PED187" s="1296"/>
      <c r="PEE187" s="1296"/>
      <c r="PEF187" s="1296"/>
      <c r="PEG187" s="1296"/>
      <c r="PEH187" s="1296"/>
      <c r="PEI187" s="1296"/>
      <c r="PEJ187" s="1296"/>
      <c r="PEK187" s="1296"/>
      <c r="PEL187" s="1296"/>
      <c r="PEM187" s="1296"/>
      <c r="PEN187" s="1296"/>
      <c r="PEO187" s="1296"/>
      <c r="PEP187" s="1296"/>
      <c r="PEQ187" s="1296"/>
      <c r="PER187" s="1296"/>
      <c r="PES187" s="1296"/>
      <c r="PET187" s="1296"/>
      <c r="PEU187" s="1296"/>
      <c r="PEV187" s="1296"/>
      <c r="PEW187" s="1296"/>
      <c r="PEX187" s="1296"/>
      <c r="PEY187" s="1296"/>
      <c r="PEZ187" s="1296"/>
      <c r="PFA187" s="1296"/>
      <c r="PFB187" s="1296"/>
      <c r="PFC187" s="1296"/>
      <c r="PFD187" s="1296"/>
      <c r="PFE187" s="1296"/>
      <c r="PFF187" s="1296"/>
      <c r="PFG187" s="1296"/>
      <c r="PFH187" s="1296"/>
      <c r="PFI187" s="1296"/>
      <c r="PFJ187" s="1296"/>
      <c r="PFK187" s="1296"/>
      <c r="PFL187" s="1296"/>
      <c r="PFM187" s="1296"/>
      <c r="PFN187" s="1296"/>
      <c r="PFO187" s="1296"/>
      <c r="PFP187" s="1296"/>
      <c r="PFQ187" s="1296"/>
      <c r="PFR187" s="1296"/>
      <c r="PFS187" s="1296"/>
      <c r="PFT187" s="1296"/>
      <c r="PFU187" s="1296"/>
      <c r="PFV187" s="1296"/>
      <c r="PFW187" s="1296"/>
      <c r="PFX187" s="1296"/>
      <c r="PFY187" s="1296"/>
      <c r="PFZ187" s="1296"/>
      <c r="PGA187" s="1296"/>
      <c r="PGB187" s="1296"/>
      <c r="PGC187" s="1296"/>
      <c r="PGD187" s="1296"/>
      <c r="PGE187" s="1296"/>
      <c r="PGF187" s="1296"/>
      <c r="PGG187" s="1296"/>
      <c r="PGH187" s="1296"/>
      <c r="PGI187" s="1296"/>
      <c r="PGJ187" s="1296"/>
      <c r="PGK187" s="1296"/>
      <c r="PGL187" s="1296"/>
      <c r="PGM187" s="1296"/>
      <c r="PGN187" s="1296"/>
      <c r="PGO187" s="1296"/>
      <c r="PGP187" s="1296"/>
      <c r="PGQ187" s="1296"/>
      <c r="PGR187" s="1296"/>
      <c r="PGS187" s="1296"/>
      <c r="PGT187" s="1296"/>
      <c r="PGU187" s="1296"/>
      <c r="PGV187" s="1296"/>
      <c r="PGW187" s="1296"/>
      <c r="PGX187" s="1296"/>
      <c r="PGY187" s="1296"/>
      <c r="PGZ187" s="1296"/>
      <c r="PHA187" s="1296"/>
      <c r="PHB187" s="1296"/>
      <c r="PHC187" s="1296"/>
      <c r="PHD187" s="1296"/>
      <c r="PHE187" s="1296"/>
      <c r="PHF187" s="1296"/>
      <c r="PHG187" s="1296"/>
      <c r="PHH187" s="1296"/>
      <c r="PHI187" s="1296"/>
      <c r="PHJ187" s="1296"/>
      <c r="PHK187" s="1296"/>
      <c r="PHL187" s="1296"/>
      <c r="PHM187" s="1296"/>
      <c r="PHN187" s="1296"/>
      <c r="PHO187" s="1296"/>
      <c r="PHP187" s="1296"/>
      <c r="PHQ187" s="1296"/>
      <c r="PHR187" s="1296"/>
      <c r="PHS187" s="1296"/>
      <c r="PHT187" s="1296"/>
      <c r="PHU187" s="1296"/>
      <c r="PHV187" s="1296"/>
      <c r="PHW187" s="1296"/>
      <c r="PHX187" s="1296"/>
      <c r="PHY187" s="1296"/>
      <c r="PHZ187" s="1296"/>
      <c r="PIA187" s="1296"/>
      <c r="PIB187" s="1296"/>
      <c r="PIC187" s="1296"/>
      <c r="PID187" s="1296"/>
      <c r="PIE187" s="1296"/>
      <c r="PIF187" s="1296"/>
      <c r="PIG187" s="1296"/>
      <c r="PIH187" s="1296"/>
      <c r="PII187" s="1296"/>
      <c r="PIJ187" s="1296"/>
      <c r="PIK187" s="1296"/>
      <c r="PIL187" s="1296"/>
      <c r="PIM187" s="1296"/>
      <c r="PIN187" s="1296"/>
      <c r="PIO187" s="1296"/>
      <c r="PIP187" s="1296"/>
      <c r="PIQ187" s="1296"/>
      <c r="PIR187" s="1296"/>
      <c r="PIS187" s="1296"/>
      <c r="PIT187" s="1296"/>
      <c r="PIU187" s="1296"/>
      <c r="PIV187" s="1296"/>
      <c r="PIW187" s="1296"/>
      <c r="PIX187" s="1296"/>
      <c r="PIY187" s="1296"/>
      <c r="PIZ187" s="1296"/>
      <c r="PJA187" s="1296"/>
      <c r="PJB187" s="1296"/>
      <c r="PJC187" s="1296"/>
      <c r="PJD187" s="1296"/>
      <c r="PJE187" s="1296"/>
      <c r="PJF187" s="1296"/>
      <c r="PJG187" s="1296"/>
      <c r="PJH187" s="1296"/>
      <c r="PJI187" s="1296"/>
      <c r="PJJ187" s="1296"/>
      <c r="PJK187" s="1296"/>
      <c r="PJL187" s="1296"/>
      <c r="PJM187" s="1296"/>
      <c r="PJN187" s="1296"/>
      <c r="PJO187" s="1296"/>
      <c r="PJP187" s="1296"/>
      <c r="PJQ187" s="1296"/>
      <c r="PJR187" s="1296"/>
      <c r="PJS187" s="1296"/>
      <c r="PJT187" s="1296"/>
      <c r="PJU187" s="1296"/>
      <c r="PJV187" s="1296"/>
      <c r="PJW187" s="1296"/>
      <c r="PJX187" s="1296"/>
      <c r="PJY187" s="1296"/>
      <c r="PJZ187" s="1296"/>
      <c r="PKA187" s="1296"/>
      <c r="PKB187" s="1296"/>
      <c r="PKC187" s="1296"/>
      <c r="PKD187" s="1296"/>
      <c r="PKE187" s="1296"/>
      <c r="PKF187" s="1296"/>
      <c r="PKG187" s="1296"/>
      <c r="PKH187" s="1296"/>
      <c r="PKI187" s="1296"/>
      <c r="PKJ187" s="1296"/>
      <c r="PKK187" s="1296"/>
      <c r="PKL187" s="1296"/>
      <c r="PKM187" s="1296"/>
      <c r="PKN187" s="1296"/>
      <c r="PKO187" s="1296"/>
      <c r="PKP187" s="1296"/>
      <c r="PKQ187" s="1296"/>
      <c r="PKR187" s="1296"/>
      <c r="PKS187" s="1296"/>
      <c r="PKT187" s="1296"/>
      <c r="PKU187" s="1296"/>
      <c r="PKV187" s="1296"/>
      <c r="PKW187" s="1296"/>
      <c r="PKX187" s="1296"/>
      <c r="PKY187" s="1296"/>
      <c r="PKZ187" s="1296"/>
      <c r="PLA187" s="1296"/>
      <c r="PLB187" s="1296"/>
      <c r="PLC187" s="1296"/>
      <c r="PLD187" s="1296"/>
      <c r="PLE187" s="1296"/>
      <c r="PLF187" s="1296"/>
      <c r="PLG187" s="1296"/>
      <c r="PLH187" s="1296"/>
      <c r="PLI187" s="1296"/>
      <c r="PLJ187" s="1296"/>
      <c r="PLK187" s="1296"/>
      <c r="PLL187" s="1296"/>
      <c r="PLM187" s="1296"/>
      <c r="PLN187" s="1296"/>
      <c r="PLO187" s="1296"/>
      <c r="PLP187" s="1296"/>
      <c r="PLQ187" s="1296"/>
      <c r="PLR187" s="1296"/>
      <c r="PLS187" s="1296"/>
      <c r="PLT187" s="1296"/>
      <c r="PLU187" s="1296"/>
      <c r="PLV187" s="1296"/>
      <c r="PLW187" s="1296"/>
      <c r="PLX187" s="1296"/>
      <c r="PLY187" s="1296"/>
      <c r="PLZ187" s="1296"/>
      <c r="PMA187" s="1296"/>
      <c r="PMB187" s="1296"/>
      <c r="PMC187" s="1296"/>
      <c r="PMD187" s="1296"/>
      <c r="PME187" s="1296"/>
      <c r="PMF187" s="1296"/>
      <c r="PMG187" s="1296"/>
      <c r="PMH187" s="1296"/>
      <c r="PMI187" s="1296"/>
      <c r="PMJ187" s="1296"/>
      <c r="PMK187" s="1296"/>
      <c r="PML187" s="1296"/>
      <c r="PMM187" s="1296"/>
      <c r="PMN187" s="1296"/>
      <c r="PMO187" s="1296"/>
      <c r="PMP187" s="1296"/>
      <c r="PMQ187" s="1296"/>
      <c r="PMR187" s="1296"/>
      <c r="PMS187" s="1296"/>
      <c r="PMT187" s="1296"/>
      <c r="PMU187" s="1296"/>
      <c r="PMV187" s="1296"/>
      <c r="PMW187" s="1296"/>
      <c r="PMX187" s="1296"/>
      <c r="PMY187" s="1296"/>
      <c r="PMZ187" s="1296"/>
      <c r="PNA187" s="1296"/>
      <c r="PNB187" s="1296"/>
      <c r="PNC187" s="1296"/>
      <c r="PND187" s="1296"/>
      <c r="PNE187" s="1296"/>
      <c r="PNF187" s="1296"/>
      <c r="PNG187" s="1296"/>
      <c r="PNH187" s="1296"/>
      <c r="PNI187" s="1296"/>
      <c r="PNJ187" s="1296"/>
      <c r="PNK187" s="1296"/>
      <c r="PNL187" s="1296"/>
      <c r="PNM187" s="1296"/>
      <c r="PNN187" s="1296"/>
      <c r="PNO187" s="1296"/>
      <c r="PNP187" s="1296"/>
      <c r="PNQ187" s="1296"/>
      <c r="PNR187" s="1296"/>
      <c r="PNS187" s="1296"/>
      <c r="PNT187" s="1296"/>
      <c r="PNU187" s="1296"/>
      <c r="PNV187" s="1296"/>
      <c r="PNW187" s="1296"/>
      <c r="PNX187" s="1296"/>
      <c r="PNY187" s="1296"/>
      <c r="PNZ187" s="1296"/>
      <c r="POA187" s="1296"/>
      <c r="POB187" s="1296"/>
      <c r="POC187" s="1296"/>
      <c r="POD187" s="1296"/>
      <c r="POE187" s="1296"/>
      <c r="POF187" s="1296"/>
      <c r="POG187" s="1296"/>
      <c r="POH187" s="1296"/>
      <c r="POI187" s="1296"/>
      <c r="POJ187" s="1296"/>
      <c r="POK187" s="1296"/>
      <c r="POL187" s="1296"/>
      <c r="POM187" s="1296"/>
      <c r="PON187" s="1296"/>
      <c r="POO187" s="1296"/>
      <c r="POP187" s="1296"/>
      <c r="POQ187" s="1296"/>
      <c r="POR187" s="1296"/>
      <c r="POS187" s="1296"/>
      <c r="POT187" s="1296"/>
      <c r="POU187" s="1296"/>
      <c r="POV187" s="1296"/>
      <c r="POW187" s="1296"/>
      <c r="POX187" s="1296"/>
      <c r="POY187" s="1296"/>
      <c r="POZ187" s="1296"/>
      <c r="PPA187" s="1296"/>
      <c r="PPB187" s="1296"/>
      <c r="PPC187" s="1296"/>
      <c r="PPD187" s="1296"/>
      <c r="PPE187" s="1296"/>
      <c r="PPF187" s="1296"/>
      <c r="PPG187" s="1296"/>
      <c r="PPH187" s="1296"/>
      <c r="PPI187" s="1296"/>
      <c r="PPJ187" s="1296"/>
      <c r="PPK187" s="1296"/>
      <c r="PPL187" s="1296"/>
      <c r="PPM187" s="1296"/>
      <c r="PPN187" s="1296"/>
      <c r="PPO187" s="1296"/>
      <c r="PPP187" s="1296"/>
      <c r="PPQ187" s="1296"/>
      <c r="PPR187" s="1296"/>
      <c r="PPS187" s="1296"/>
      <c r="PPT187" s="1296"/>
      <c r="PPU187" s="1296"/>
      <c r="PPV187" s="1296"/>
      <c r="PPW187" s="1296"/>
      <c r="PPX187" s="1296"/>
      <c r="PPY187" s="1296"/>
      <c r="PPZ187" s="1296"/>
      <c r="PQA187" s="1296"/>
      <c r="PQB187" s="1296"/>
      <c r="PQC187" s="1296"/>
      <c r="PQD187" s="1296"/>
      <c r="PQE187" s="1296"/>
      <c r="PQF187" s="1296"/>
      <c r="PQG187" s="1296"/>
      <c r="PQH187" s="1296"/>
      <c r="PQI187" s="1296"/>
      <c r="PQJ187" s="1296"/>
      <c r="PQK187" s="1296"/>
      <c r="PQL187" s="1296"/>
      <c r="PQM187" s="1296"/>
      <c r="PQN187" s="1296"/>
      <c r="PQO187" s="1296"/>
      <c r="PQP187" s="1296"/>
      <c r="PQQ187" s="1296"/>
      <c r="PQR187" s="1296"/>
      <c r="PQS187" s="1296"/>
      <c r="PQT187" s="1296"/>
      <c r="PQU187" s="1296"/>
      <c r="PQV187" s="1296"/>
      <c r="PQW187" s="1296"/>
      <c r="PQX187" s="1296"/>
      <c r="PQY187" s="1296"/>
      <c r="PQZ187" s="1296"/>
      <c r="PRA187" s="1296"/>
      <c r="PRB187" s="1296"/>
      <c r="PRC187" s="1296"/>
      <c r="PRD187" s="1296"/>
      <c r="PRE187" s="1296"/>
      <c r="PRF187" s="1296"/>
      <c r="PRG187" s="1296"/>
      <c r="PRH187" s="1296"/>
      <c r="PRI187" s="1296"/>
      <c r="PRJ187" s="1296"/>
      <c r="PRK187" s="1296"/>
      <c r="PRL187" s="1296"/>
      <c r="PRM187" s="1296"/>
      <c r="PRN187" s="1296"/>
      <c r="PRO187" s="1296"/>
      <c r="PRP187" s="1296"/>
      <c r="PRQ187" s="1296"/>
      <c r="PRR187" s="1296"/>
      <c r="PRS187" s="1296"/>
      <c r="PRT187" s="1296"/>
      <c r="PRU187" s="1296"/>
      <c r="PRV187" s="1296"/>
      <c r="PRW187" s="1296"/>
      <c r="PRX187" s="1296"/>
      <c r="PRY187" s="1296"/>
      <c r="PRZ187" s="1296"/>
      <c r="PSA187" s="1296"/>
      <c r="PSB187" s="1296"/>
      <c r="PSC187" s="1296"/>
      <c r="PSD187" s="1296"/>
      <c r="PSE187" s="1296"/>
      <c r="PSF187" s="1296"/>
      <c r="PSG187" s="1296"/>
      <c r="PSH187" s="1296"/>
      <c r="PSI187" s="1296"/>
      <c r="PSJ187" s="1296"/>
      <c r="PSK187" s="1296"/>
      <c r="PSL187" s="1296"/>
      <c r="PSM187" s="1296"/>
      <c r="PSN187" s="1296"/>
      <c r="PSO187" s="1296"/>
      <c r="PSP187" s="1296"/>
      <c r="PSQ187" s="1296"/>
      <c r="PSR187" s="1296"/>
      <c r="PSS187" s="1296"/>
      <c r="PST187" s="1296"/>
      <c r="PSU187" s="1296"/>
      <c r="PSV187" s="1296"/>
      <c r="PSW187" s="1296"/>
      <c r="PSX187" s="1296"/>
      <c r="PSY187" s="1296"/>
      <c r="PSZ187" s="1296"/>
      <c r="PTA187" s="1296"/>
      <c r="PTB187" s="1296"/>
      <c r="PTC187" s="1296"/>
      <c r="PTD187" s="1296"/>
      <c r="PTE187" s="1296"/>
      <c r="PTF187" s="1296"/>
      <c r="PTG187" s="1296"/>
      <c r="PTH187" s="1296"/>
      <c r="PTI187" s="1296"/>
      <c r="PTJ187" s="1296"/>
      <c r="PTK187" s="1296"/>
      <c r="PTL187" s="1296"/>
      <c r="PTM187" s="1296"/>
      <c r="PTN187" s="1296"/>
      <c r="PTO187" s="1296"/>
      <c r="PTP187" s="1296"/>
      <c r="PTQ187" s="1296"/>
      <c r="PTR187" s="1296"/>
      <c r="PTS187" s="1296"/>
      <c r="PTT187" s="1296"/>
      <c r="PTU187" s="1296"/>
      <c r="PTV187" s="1296"/>
      <c r="PTW187" s="1296"/>
      <c r="PTX187" s="1296"/>
      <c r="PTY187" s="1296"/>
      <c r="PTZ187" s="1296"/>
      <c r="PUA187" s="1296"/>
      <c r="PUB187" s="1296"/>
      <c r="PUC187" s="1296"/>
      <c r="PUD187" s="1296"/>
      <c r="PUE187" s="1296"/>
      <c r="PUF187" s="1296"/>
      <c r="PUG187" s="1296"/>
      <c r="PUH187" s="1296"/>
      <c r="PUI187" s="1296"/>
      <c r="PUJ187" s="1296"/>
      <c r="PUK187" s="1296"/>
      <c r="PUL187" s="1296"/>
      <c r="PUM187" s="1296"/>
      <c r="PUN187" s="1296"/>
      <c r="PUO187" s="1296"/>
      <c r="PUP187" s="1296"/>
      <c r="PUQ187" s="1296"/>
      <c r="PUR187" s="1296"/>
      <c r="PUS187" s="1296"/>
      <c r="PUT187" s="1296"/>
      <c r="PUU187" s="1296"/>
      <c r="PUV187" s="1296"/>
      <c r="PUW187" s="1296"/>
      <c r="PUX187" s="1296"/>
      <c r="PUY187" s="1296"/>
      <c r="PUZ187" s="1296"/>
      <c r="PVA187" s="1296"/>
      <c r="PVB187" s="1296"/>
      <c r="PVC187" s="1296"/>
      <c r="PVD187" s="1296"/>
      <c r="PVE187" s="1296"/>
      <c r="PVF187" s="1296"/>
      <c r="PVG187" s="1296"/>
      <c r="PVH187" s="1296"/>
      <c r="PVI187" s="1296"/>
      <c r="PVJ187" s="1296"/>
      <c r="PVK187" s="1296"/>
      <c r="PVL187" s="1296"/>
      <c r="PVM187" s="1296"/>
      <c r="PVN187" s="1296"/>
      <c r="PVO187" s="1296"/>
      <c r="PVP187" s="1296"/>
      <c r="PVQ187" s="1296"/>
      <c r="PVR187" s="1296"/>
      <c r="PVS187" s="1296"/>
      <c r="PVT187" s="1296"/>
      <c r="PVU187" s="1296"/>
      <c r="PVV187" s="1296"/>
      <c r="PVW187" s="1296"/>
      <c r="PVX187" s="1296"/>
      <c r="PVY187" s="1296"/>
      <c r="PVZ187" s="1296"/>
      <c r="PWA187" s="1296"/>
      <c r="PWB187" s="1296"/>
      <c r="PWC187" s="1296"/>
      <c r="PWD187" s="1296"/>
      <c r="PWE187" s="1296"/>
      <c r="PWF187" s="1296"/>
      <c r="PWG187" s="1296"/>
      <c r="PWH187" s="1296"/>
      <c r="PWI187" s="1296"/>
      <c r="PWJ187" s="1296"/>
      <c r="PWK187" s="1296"/>
      <c r="PWL187" s="1296"/>
      <c r="PWM187" s="1296"/>
      <c r="PWN187" s="1296"/>
      <c r="PWO187" s="1296"/>
      <c r="PWP187" s="1296"/>
      <c r="PWQ187" s="1296"/>
      <c r="PWR187" s="1296"/>
      <c r="PWS187" s="1296"/>
      <c r="PWT187" s="1296"/>
      <c r="PWU187" s="1296"/>
      <c r="PWV187" s="1296"/>
      <c r="PWW187" s="1296"/>
      <c r="PWX187" s="1296"/>
      <c r="PWY187" s="1296"/>
      <c r="PWZ187" s="1296"/>
      <c r="PXA187" s="1296"/>
      <c r="PXB187" s="1296"/>
      <c r="PXC187" s="1296"/>
      <c r="PXD187" s="1296"/>
      <c r="PXE187" s="1296"/>
      <c r="PXF187" s="1296"/>
      <c r="PXG187" s="1296"/>
      <c r="PXH187" s="1296"/>
      <c r="PXI187" s="1296"/>
      <c r="PXJ187" s="1296"/>
      <c r="PXK187" s="1296"/>
      <c r="PXL187" s="1296"/>
      <c r="PXM187" s="1296"/>
      <c r="PXN187" s="1296"/>
      <c r="PXO187" s="1296"/>
      <c r="PXP187" s="1296"/>
      <c r="PXQ187" s="1296"/>
      <c r="PXR187" s="1296"/>
      <c r="PXS187" s="1296"/>
      <c r="PXT187" s="1296"/>
      <c r="PXU187" s="1296"/>
      <c r="PXV187" s="1296"/>
      <c r="PXW187" s="1296"/>
      <c r="PXX187" s="1296"/>
      <c r="PXY187" s="1296"/>
      <c r="PXZ187" s="1296"/>
      <c r="PYA187" s="1296"/>
      <c r="PYB187" s="1296"/>
      <c r="PYC187" s="1296"/>
      <c r="PYD187" s="1296"/>
      <c r="PYE187" s="1296"/>
      <c r="PYF187" s="1296"/>
      <c r="PYG187" s="1296"/>
      <c r="PYH187" s="1296"/>
      <c r="PYI187" s="1296"/>
      <c r="PYJ187" s="1296"/>
      <c r="PYK187" s="1296"/>
      <c r="PYL187" s="1296"/>
      <c r="PYM187" s="1296"/>
      <c r="PYN187" s="1296"/>
      <c r="PYO187" s="1296"/>
      <c r="PYP187" s="1296"/>
      <c r="PYQ187" s="1296"/>
      <c r="PYR187" s="1296"/>
      <c r="PYS187" s="1296"/>
      <c r="PYT187" s="1296"/>
      <c r="PYU187" s="1296"/>
      <c r="PYV187" s="1296"/>
      <c r="PYW187" s="1296"/>
      <c r="PYX187" s="1296"/>
      <c r="PYY187" s="1296"/>
      <c r="PYZ187" s="1296"/>
      <c r="PZA187" s="1296"/>
      <c r="PZB187" s="1296"/>
      <c r="PZC187" s="1296"/>
      <c r="PZD187" s="1296"/>
      <c r="PZE187" s="1296"/>
      <c r="PZF187" s="1296"/>
      <c r="PZG187" s="1296"/>
      <c r="PZH187" s="1296"/>
      <c r="PZI187" s="1296"/>
      <c r="PZJ187" s="1296"/>
      <c r="PZK187" s="1296"/>
      <c r="PZL187" s="1296"/>
      <c r="PZM187" s="1296"/>
      <c r="PZN187" s="1296"/>
      <c r="PZO187" s="1296"/>
      <c r="PZP187" s="1296"/>
      <c r="PZQ187" s="1296"/>
      <c r="PZR187" s="1296"/>
      <c r="PZS187" s="1296"/>
      <c r="PZT187" s="1296"/>
      <c r="PZU187" s="1296"/>
      <c r="PZV187" s="1296"/>
      <c r="PZW187" s="1296"/>
      <c r="PZX187" s="1296"/>
      <c r="PZY187" s="1296"/>
      <c r="PZZ187" s="1296"/>
      <c r="QAA187" s="1296"/>
      <c r="QAB187" s="1296"/>
      <c r="QAC187" s="1296"/>
      <c r="QAD187" s="1296"/>
      <c r="QAE187" s="1296"/>
      <c r="QAF187" s="1296"/>
      <c r="QAG187" s="1296"/>
      <c r="QAH187" s="1296"/>
      <c r="QAI187" s="1296"/>
      <c r="QAJ187" s="1296"/>
      <c r="QAK187" s="1296"/>
      <c r="QAL187" s="1296"/>
      <c r="QAM187" s="1296"/>
      <c r="QAN187" s="1296"/>
      <c r="QAO187" s="1296"/>
      <c r="QAP187" s="1296"/>
      <c r="QAQ187" s="1296"/>
      <c r="QAR187" s="1296"/>
      <c r="QAS187" s="1296"/>
      <c r="QAT187" s="1296"/>
      <c r="QAU187" s="1296"/>
      <c r="QAV187" s="1296"/>
      <c r="QAW187" s="1296"/>
      <c r="QAX187" s="1296"/>
      <c r="QAY187" s="1296"/>
      <c r="QAZ187" s="1296"/>
      <c r="QBA187" s="1296"/>
      <c r="QBB187" s="1296"/>
      <c r="QBC187" s="1296"/>
      <c r="QBD187" s="1296"/>
      <c r="QBE187" s="1296"/>
      <c r="QBF187" s="1296"/>
      <c r="QBG187" s="1296"/>
      <c r="QBH187" s="1296"/>
      <c r="QBI187" s="1296"/>
      <c r="QBJ187" s="1296"/>
      <c r="QBK187" s="1296"/>
      <c r="QBL187" s="1296"/>
      <c r="QBM187" s="1296"/>
      <c r="QBN187" s="1296"/>
      <c r="QBO187" s="1296"/>
      <c r="QBP187" s="1296"/>
      <c r="QBQ187" s="1296"/>
      <c r="QBR187" s="1296"/>
      <c r="QBS187" s="1296"/>
      <c r="QBT187" s="1296"/>
      <c r="QBU187" s="1296"/>
      <c r="QBV187" s="1296"/>
      <c r="QBW187" s="1296"/>
      <c r="QBX187" s="1296"/>
      <c r="QBY187" s="1296"/>
      <c r="QBZ187" s="1296"/>
      <c r="QCA187" s="1296"/>
      <c r="QCB187" s="1296"/>
      <c r="QCC187" s="1296"/>
      <c r="QCD187" s="1296"/>
      <c r="QCE187" s="1296"/>
      <c r="QCF187" s="1296"/>
      <c r="QCG187" s="1296"/>
      <c r="QCH187" s="1296"/>
      <c r="QCI187" s="1296"/>
      <c r="QCJ187" s="1296"/>
      <c r="QCK187" s="1296"/>
      <c r="QCL187" s="1296"/>
      <c r="QCM187" s="1296"/>
      <c r="QCN187" s="1296"/>
      <c r="QCO187" s="1296"/>
      <c r="QCP187" s="1296"/>
      <c r="QCQ187" s="1296"/>
      <c r="QCR187" s="1296"/>
      <c r="QCS187" s="1296"/>
      <c r="QCT187" s="1296"/>
      <c r="QCU187" s="1296"/>
      <c r="QCV187" s="1296"/>
      <c r="QCW187" s="1296"/>
      <c r="QCX187" s="1296"/>
      <c r="QCY187" s="1296"/>
      <c r="QCZ187" s="1296"/>
      <c r="QDA187" s="1296"/>
      <c r="QDB187" s="1296"/>
      <c r="QDC187" s="1296"/>
      <c r="QDD187" s="1296"/>
      <c r="QDE187" s="1296"/>
      <c r="QDF187" s="1296"/>
      <c r="QDG187" s="1296"/>
      <c r="QDH187" s="1296"/>
      <c r="QDI187" s="1296"/>
      <c r="QDJ187" s="1296"/>
      <c r="QDK187" s="1296"/>
      <c r="QDL187" s="1296"/>
      <c r="QDM187" s="1296"/>
      <c r="QDN187" s="1296"/>
      <c r="QDO187" s="1296"/>
      <c r="QDP187" s="1296"/>
      <c r="QDQ187" s="1296"/>
      <c r="QDR187" s="1296"/>
      <c r="QDS187" s="1296"/>
      <c r="QDT187" s="1296"/>
      <c r="QDU187" s="1296"/>
      <c r="QDV187" s="1296"/>
      <c r="QDW187" s="1296"/>
      <c r="QDX187" s="1296"/>
      <c r="QDY187" s="1296"/>
      <c r="QDZ187" s="1296"/>
      <c r="QEA187" s="1296"/>
      <c r="QEB187" s="1296"/>
      <c r="QEC187" s="1296"/>
      <c r="QED187" s="1296"/>
      <c r="QEE187" s="1296"/>
      <c r="QEF187" s="1296"/>
      <c r="QEG187" s="1296"/>
      <c r="QEH187" s="1296"/>
      <c r="QEI187" s="1296"/>
      <c r="QEJ187" s="1296"/>
      <c r="QEK187" s="1296"/>
      <c r="QEL187" s="1296"/>
      <c r="QEM187" s="1296"/>
      <c r="QEN187" s="1296"/>
      <c r="QEO187" s="1296"/>
      <c r="QEP187" s="1296"/>
      <c r="QEQ187" s="1296"/>
      <c r="QER187" s="1296"/>
      <c r="QES187" s="1296"/>
      <c r="QET187" s="1296"/>
      <c r="QEU187" s="1296"/>
      <c r="QEV187" s="1296"/>
      <c r="QEW187" s="1296"/>
      <c r="QEX187" s="1296"/>
      <c r="QEY187" s="1296"/>
      <c r="QEZ187" s="1296"/>
      <c r="QFA187" s="1296"/>
      <c r="QFB187" s="1296"/>
      <c r="QFC187" s="1296"/>
      <c r="QFD187" s="1296"/>
      <c r="QFE187" s="1296"/>
      <c r="QFF187" s="1296"/>
      <c r="QFG187" s="1296"/>
      <c r="QFH187" s="1296"/>
      <c r="QFI187" s="1296"/>
      <c r="QFJ187" s="1296"/>
      <c r="QFK187" s="1296"/>
      <c r="QFL187" s="1296"/>
      <c r="QFM187" s="1296"/>
      <c r="QFN187" s="1296"/>
      <c r="QFO187" s="1296"/>
      <c r="QFP187" s="1296"/>
      <c r="QFQ187" s="1296"/>
      <c r="QFR187" s="1296"/>
      <c r="QFS187" s="1296"/>
      <c r="QFT187" s="1296"/>
      <c r="QFU187" s="1296"/>
      <c r="QFV187" s="1296"/>
      <c r="QFW187" s="1296"/>
      <c r="QFX187" s="1296"/>
      <c r="QFY187" s="1296"/>
      <c r="QFZ187" s="1296"/>
      <c r="QGA187" s="1296"/>
      <c r="QGB187" s="1296"/>
      <c r="QGC187" s="1296"/>
      <c r="QGD187" s="1296"/>
      <c r="QGE187" s="1296"/>
      <c r="QGF187" s="1296"/>
      <c r="QGG187" s="1296"/>
      <c r="QGH187" s="1296"/>
      <c r="QGI187" s="1296"/>
      <c r="QGJ187" s="1296"/>
      <c r="QGK187" s="1296"/>
      <c r="QGL187" s="1296"/>
      <c r="QGM187" s="1296"/>
      <c r="QGN187" s="1296"/>
      <c r="QGO187" s="1296"/>
      <c r="QGP187" s="1296"/>
      <c r="QGQ187" s="1296"/>
      <c r="QGR187" s="1296"/>
      <c r="QGS187" s="1296"/>
      <c r="QGT187" s="1296"/>
      <c r="QGU187" s="1296"/>
      <c r="QGV187" s="1296"/>
      <c r="QGW187" s="1296"/>
      <c r="QGX187" s="1296"/>
      <c r="QGY187" s="1296"/>
      <c r="QGZ187" s="1296"/>
      <c r="QHA187" s="1296"/>
      <c r="QHB187" s="1296"/>
      <c r="QHC187" s="1296"/>
      <c r="QHD187" s="1296"/>
      <c r="QHE187" s="1296"/>
      <c r="QHF187" s="1296"/>
      <c r="QHG187" s="1296"/>
      <c r="QHH187" s="1296"/>
      <c r="QHI187" s="1296"/>
      <c r="QHJ187" s="1296"/>
      <c r="QHK187" s="1296"/>
      <c r="QHL187" s="1296"/>
      <c r="QHM187" s="1296"/>
      <c r="QHN187" s="1296"/>
      <c r="QHO187" s="1296"/>
      <c r="QHP187" s="1296"/>
      <c r="QHQ187" s="1296"/>
      <c r="QHR187" s="1296"/>
      <c r="QHS187" s="1296"/>
      <c r="QHT187" s="1296"/>
      <c r="QHU187" s="1296"/>
      <c r="QHV187" s="1296"/>
      <c r="QHW187" s="1296"/>
      <c r="QHX187" s="1296"/>
      <c r="QHY187" s="1296"/>
      <c r="QHZ187" s="1296"/>
      <c r="QIA187" s="1296"/>
      <c r="QIB187" s="1296"/>
      <c r="QIC187" s="1296"/>
      <c r="QID187" s="1296"/>
      <c r="QIE187" s="1296"/>
      <c r="QIF187" s="1296"/>
      <c r="QIG187" s="1296"/>
      <c r="QIH187" s="1296"/>
      <c r="QII187" s="1296"/>
      <c r="QIJ187" s="1296"/>
      <c r="QIK187" s="1296"/>
      <c r="QIL187" s="1296"/>
      <c r="QIM187" s="1296"/>
      <c r="QIN187" s="1296"/>
      <c r="QIO187" s="1296"/>
      <c r="QIP187" s="1296"/>
      <c r="QIQ187" s="1296"/>
      <c r="QIR187" s="1296"/>
      <c r="QIS187" s="1296"/>
      <c r="QIT187" s="1296"/>
      <c r="QIU187" s="1296"/>
      <c r="QIV187" s="1296"/>
      <c r="QIW187" s="1296"/>
      <c r="QIX187" s="1296"/>
      <c r="QIY187" s="1296"/>
      <c r="QIZ187" s="1296"/>
      <c r="QJA187" s="1296"/>
      <c r="QJB187" s="1296"/>
      <c r="QJC187" s="1296"/>
      <c r="QJD187" s="1296"/>
      <c r="QJE187" s="1296"/>
      <c r="QJF187" s="1296"/>
      <c r="QJG187" s="1296"/>
      <c r="QJH187" s="1296"/>
      <c r="QJI187" s="1296"/>
      <c r="QJJ187" s="1296"/>
      <c r="QJK187" s="1296"/>
      <c r="QJL187" s="1296"/>
      <c r="QJM187" s="1296"/>
      <c r="QJN187" s="1296"/>
      <c r="QJO187" s="1296"/>
      <c r="QJP187" s="1296"/>
      <c r="QJQ187" s="1296"/>
      <c r="QJR187" s="1296"/>
      <c r="QJS187" s="1296"/>
      <c r="QJT187" s="1296"/>
      <c r="QJU187" s="1296"/>
      <c r="QJV187" s="1296"/>
      <c r="QJW187" s="1296"/>
      <c r="QJX187" s="1296"/>
      <c r="QJY187" s="1296"/>
      <c r="QJZ187" s="1296"/>
      <c r="QKA187" s="1296"/>
      <c r="QKB187" s="1296"/>
      <c r="QKC187" s="1296"/>
      <c r="QKD187" s="1296"/>
      <c r="QKE187" s="1296"/>
      <c r="QKF187" s="1296"/>
      <c r="QKG187" s="1296"/>
      <c r="QKH187" s="1296"/>
      <c r="QKI187" s="1296"/>
      <c r="QKJ187" s="1296"/>
      <c r="QKK187" s="1296"/>
      <c r="QKL187" s="1296"/>
      <c r="QKM187" s="1296"/>
      <c r="QKN187" s="1296"/>
      <c r="QKO187" s="1296"/>
      <c r="QKP187" s="1296"/>
      <c r="QKQ187" s="1296"/>
      <c r="QKR187" s="1296"/>
      <c r="QKS187" s="1296"/>
      <c r="QKT187" s="1296"/>
      <c r="QKU187" s="1296"/>
      <c r="QKV187" s="1296"/>
      <c r="QKW187" s="1296"/>
      <c r="QKX187" s="1296"/>
      <c r="QKY187" s="1296"/>
      <c r="QKZ187" s="1296"/>
      <c r="QLA187" s="1296"/>
      <c r="QLB187" s="1296"/>
      <c r="QLC187" s="1296"/>
      <c r="QLD187" s="1296"/>
      <c r="QLE187" s="1296"/>
      <c r="QLF187" s="1296"/>
      <c r="QLG187" s="1296"/>
      <c r="QLH187" s="1296"/>
      <c r="QLI187" s="1296"/>
      <c r="QLJ187" s="1296"/>
      <c r="QLK187" s="1296"/>
      <c r="QLL187" s="1296"/>
      <c r="QLM187" s="1296"/>
      <c r="QLN187" s="1296"/>
      <c r="QLO187" s="1296"/>
      <c r="QLP187" s="1296"/>
      <c r="QLQ187" s="1296"/>
      <c r="QLR187" s="1296"/>
      <c r="QLS187" s="1296"/>
      <c r="QLT187" s="1296"/>
      <c r="QLU187" s="1296"/>
      <c r="QLV187" s="1296"/>
      <c r="QLW187" s="1296"/>
      <c r="QLX187" s="1296"/>
      <c r="QLY187" s="1296"/>
      <c r="QLZ187" s="1296"/>
      <c r="QMA187" s="1296"/>
      <c r="QMB187" s="1296"/>
      <c r="QMC187" s="1296"/>
      <c r="QMD187" s="1296"/>
      <c r="QME187" s="1296"/>
      <c r="QMF187" s="1296"/>
      <c r="QMG187" s="1296"/>
      <c r="QMH187" s="1296"/>
      <c r="QMI187" s="1296"/>
      <c r="QMJ187" s="1296"/>
      <c r="QMK187" s="1296"/>
      <c r="QML187" s="1296"/>
      <c r="QMM187" s="1296"/>
      <c r="QMN187" s="1296"/>
      <c r="QMO187" s="1296"/>
      <c r="QMP187" s="1296"/>
      <c r="QMQ187" s="1296"/>
      <c r="QMR187" s="1296"/>
      <c r="QMS187" s="1296"/>
      <c r="QMT187" s="1296"/>
      <c r="QMU187" s="1296"/>
      <c r="QMV187" s="1296"/>
      <c r="QMW187" s="1296"/>
      <c r="QMX187" s="1296"/>
      <c r="QMY187" s="1296"/>
      <c r="QMZ187" s="1296"/>
      <c r="QNA187" s="1296"/>
      <c r="QNB187" s="1296"/>
      <c r="QNC187" s="1296"/>
      <c r="QND187" s="1296"/>
      <c r="QNE187" s="1296"/>
      <c r="QNF187" s="1296"/>
      <c r="QNG187" s="1296"/>
      <c r="QNH187" s="1296"/>
      <c r="QNI187" s="1296"/>
      <c r="QNJ187" s="1296"/>
      <c r="QNK187" s="1296"/>
      <c r="QNL187" s="1296"/>
      <c r="QNM187" s="1296"/>
      <c r="QNN187" s="1296"/>
      <c r="QNO187" s="1296"/>
      <c r="QNP187" s="1296"/>
      <c r="QNQ187" s="1296"/>
      <c r="QNR187" s="1296"/>
      <c r="QNS187" s="1296"/>
      <c r="QNT187" s="1296"/>
      <c r="QNU187" s="1296"/>
      <c r="QNV187" s="1296"/>
      <c r="QNW187" s="1296"/>
      <c r="QNX187" s="1296"/>
      <c r="QNY187" s="1296"/>
      <c r="QNZ187" s="1296"/>
      <c r="QOA187" s="1296"/>
      <c r="QOB187" s="1296"/>
      <c r="QOC187" s="1296"/>
      <c r="QOD187" s="1296"/>
      <c r="QOE187" s="1296"/>
      <c r="QOF187" s="1296"/>
      <c r="QOG187" s="1296"/>
      <c r="QOH187" s="1296"/>
      <c r="QOI187" s="1296"/>
      <c r="QOJ187" s="1296"/>
      <c r="QOK187" s="1296"/>
      <c r="QOL187" s="1296"/>
      <c r="QOM187" s="1296"/>
      <c r="QON187" s="1296"/>
      <c r="QOO187" s="1296"/>
      <c r="QOP187" s="1296"/>
      <c r="QOQ187" s="1296"/>
      <c r="QOR187" s="1296"/>
      <c r="QOS187" s="1296"/>
      <c r="QOT187" s="1296"/>
      <c r="QOU187" s="1296"/>
      <c r="QOV187" s="1296"/>
      <c r="QOW187" s="1296"/>
      <c r="QOX187" s="1296"/>
      <c r="QOY187" s="1296"/>
      <c r="QOZ187" s="1296"/>
      <c r="QPA187" s="1296"/>
      <c r="QPB187" s="1296"/>
      <c r="QPC187" s="1296"/>
      <c r="QPD187" s="1296"/>
      <c r="QPE187" s="1296"/>
      <c r="QPF187" s="1296"/>
      <c r="QPG187" s="1296"/>
      <c r="QPH187" s="1296"/>
      <c r="QPI187" s="1296"/>
      <c r="QPJ187" s="1296"/>
      <c r="QPK187" s="1296"/>
      <c r="QPL187" s="1296"/>
      <c r="QPM187" s="1296"/>
      <c r="QPN187" s="1296"/>
      <c r="QPO187" s="1296"/>
      <c r="QPP187" s="1296"/>
      <c r="QPQ187" s="1296"/>
      <c r="QPR187" s="1296"/>
      <c r="QPS187" s="1296"/>
      <c r="QPT187" s="1296"/>
      <c r="QPU187" s="1296"/>
      <c r="QPV187" s="1296"/>
      <c r="QPW187" s="1296"/>
      <c r="QPX187" s="1296"/>
      <c r="QPY187" s="1296"/>
      <c r="QPZ187" s="1296"/>
      <c r="QQA187" s="1296"/>
      <c r="QQB187" s="1296"/>
      <c r="QQC187" s="1296"/>
      <c r="QQD187" s="1296"/>
      <c r="QQE187" s="1296"/>
      <c r="QQF187" s="1296"/>
      <c r="QQG187" s="1296"/>
      <c r="QQH187" s="1296"/>
      <c r="QQI187" s="1296"/>
      <c r="QQJ187" s="1296"/>
      <c r="QQK187" s="1296"/>
      <c r="QQL187" s="1296"/>
      <c r="QQM187" s="1296"/>
      <c r="QQN187" s="1296"/>
      <c r="QQO187" s="1296"/>
      <c r="QQP187" s="1296"/>
      <c r="QQQ187" s="1296"/>
      <c r="QQR187" s="1296"/>
      <c r="QQS187" s="1296"/>
      <c r="QQT187" s="1296"/>
      <c r="QQU187" s="1296"/>
      <c r="QQV187" s="1296"/>
      <c r="QQW187" s="1296"/>
      <c r="QQX187" s="1296"/>
      <c r="QQY187" s="1296"/>
      <c r="QQZ187" s="1296"/>
      <c r="QRA187" s="1296"/>
      <c r="QRB187" s="1296"/>
      <c r="QRC187" s="1296"/>
      <c r="QRD187" s="1296"/>
      <c r="QRE187" s="1296"/>
      <c r="QRF187" s="1296"/>
      <c r="QRG187" s="1296"/>
      <c r="QRH187" s="1296"/>
      <c r="QRI187" s="1296"/>
      <c r="QRJ187" s="1296"/>
      <c r="QRK187" s="1296"/>
      <c r="QRL187" s="1296"/>
      <c r="QRM187" s="1296"/>
      <c r="QRN187" s="1296"/>
      <c r="QRO187" s="1296"/>
      <c r="QRP187" s="1296"/>
      <c r="QRQ187" s="1296"/>
      <c r="QRR187" s="1296"/>
      <c r="QRS187" s="1296"/>
      <c r="QRT187" s="1296"/>
      <c r="QRU187" s="1296"/>
      <c r="QRV187" s="1296"/>
      <c r="QRW187" s="1296"/>
      <c r="QRX187" s="1296"/>
      <c r="QRY187" s="1296"/>
      <c r="QRZ187" s="1296"/>
      <c r="QSA187" s="1296"/>
      <c r="QSB187" s="1296"/>
      <c r="QSC187" s="1296"/>
      <c r="QSD187" s="1296"/>
      <c r="QSE187" s="1296"/>
      <c r="QSF187" s="1296"/>
      <c r="QSG187" s="1296"/>
      <c r="QSH187" s="1296"/>
      <c r="QSI187" s="1296"/>
      <c r="QSJ187" s="1296"/>
      <c r="QSK187" s="1296"/>
      <c r="QSL187" s="1296"/>
      <c r="QSM187" s="1296"/>
      <c r="QSN187" s="1296"/>
      <c r="QSO187" s="1296"/>
      <c r="QSP187" s="1296"/>
      <c r="QSQ187" s="1296"/>
      <c r="QSR187" s="1296"/>
      <c r="QSS187" s="1296"/>
      <c r="QST187" s="1296"/>
      <c r="QSU187" s="1296"/>
      <c r="QSV187" s="1296"/>
      <c r="QSW187" s="1296"/>
      <c r="QSX187" s="1296"/>
      <c r="QSY187" s="1296"/>
      <c r="QSZ187" s="1296"/>
      <c r="QTA187" s="1296"/>
      <c r="QTB187" s="1296"/>
      <c r="QTC187" s="1296"/>
      <c r="QTD187" s="1296"/>
      <c r="QTE187" s="1296"/>
      <c r="QTF187" s="1296"/>
      <c r="QTG187" s="1296"/>
      <c r="QTH187" s="1296"/>
      <c r="QTI187" s="1296"/>
      <c r="QTJ187" s="1296"/>
      <c r="QTK187" s="1296"/>
      <c r="QTL187" s="1296"/>
      <c r="QTM187" s="1296"/>
      <c r="QTN187" s="1296"/>
      <c r="QTO187" s="1296"/>
      <c r="QTP187" s="1296"/>
      <c r="QTQ187" s="1296"/>
      <c r="QTR187" s="1296"/>
      <c r="QTS187" s="1296"/>
      <c r="QTT187" s="1296"/>
      <c r="QTU187" s="1296"/>
      <c r="QTV187" s="1296"/>
      <c r="QTW187" s="1296"/>
      <c r="QTX187" s="1296"/>
      <c r="QTY187" s="1296"/>
      <c r="QTZ187" s="1296"/>
      <c r="QUA187" s="1296"/>
      <c r="QUB187" s="1296"/>
      <c r="QUC187" s="1296"/>
      <c r="QUD187" s="1296"/>
      <c r="QUE187" s="1296"/>
      <c r="QUF187" s="1296"/>
      <c r="QUG187" s="1296"/>
      <c r="QUH187" s="1296"/>
      <c r="QUI187" s="1296"/>
      <c r="QUJ187" s="1296"/>
      <c r="QUK187" s="1296"/>
      <c r="QUL187" s="1296"/>
      <c r="QUM187" s="1296"/>
      <c r="QUN187" s="1296"/>
      <c r="QUO187" s="1296"/>
      <c r="QUP187" s="1296"/>
      <c r="QUQ187" s="1296"/>
      <c r="QUR187" s="1296"/>
      <c r="QUS187" s="1296"/>
      <c r="QUT187" s="1296"/>
      <c r="QUU187" s="1296"/>
      <c r="QUV187" s="1296"/>
      <c r="QUW187" s="1296"/>
      <c r="QUX187" s="1296"/>
      <c r="QUY187" s="1296"/>
      <c r="QUZ187" s="1296"/>
      <c r="QVA187" s="1296"/>
      <c r="QVB187" s="1296"/>
      <c r="QVC187" s="1296"/>
      <c r="QVD187" s="1296"/>
      <c r="QVE187" s="1296"/>
      <c r="QVF187" s="1296"/>
      <c r="QVG187" s="1296"/>
      <c r="QVH187" s="1296"/>
      <c r="QVI187" s="1296"/>
      <c r="QVJ187" s="1296"/>
      <c r="QVK187" s="1296"/>
      <c r="QVL187" s="1296"/>
      <c r="QVM187" s="1296"/>
      <c r="QVN187" s="1296"/>
      <c r="QVO187" s="1296"/>
      <c r="QVP187" s="1296"/>
      <c r="QVQ187" s="1296"/>
      <c r="QVR187" s="1296"/>
      <c r="QVS187" s="1296"/>
      <c r="QVT187" s="1296"/>
      <c r="QVU187" s="1296"/>
      <c r="QVV187" s="1296"/>
      <c r="QVW187" s="1296"/>
      <c r="QVX187" s="1296"/>
      <c r="QVY187" s="1296"/>
      <c r="QVZ187" s="1296"/>
      <c r="QWA187" s="1296"/>
      <c r="QWB187" s="1296"/>
      <c r="QWC187" s="1296"/>
      <c r="QWD187" s="1296"/>
      <c r="QWE187" s="1296"/>
      <c r="QWF187" s="1296"/>
      <c r="QWG187" s="1296"/>
      <c r="QWH187" s="1296"/>
      <c r="QWI187" s="1296"/>
      <c r="QWJ187" s="1296"/>
      <c r="QWK187" s="1296"/>
      <c r="QWL187" s="1296"/>
      <c r="QWM187" s="1296"/>
      <c r="QWN187" s="1296"/>
      <c r="QWO187" s="1296"/>
      <c r="QWP187" s="1296"/>
      <c r="QWQ187" s="1296"/>
      <c r="QWR187" s="1296"/>
      <c r="QWS187" s="1296"/>
      <c r="QWT187" s="1296"/>
      <c r="QWU187" s="1296"/>
      <c r="QWV187" s="1296"/>
      <c r="QWW187" s="1296"/>
      <c r="QWX187" s="1296"/>
      <c r="QWY187" s="1296"/>
      <c r="QWZ187" s="1296"/>
      <c r="QXA187" s="1296"/>
      <c r="QXB187" s="1296"/>
      <c r="QXC187" s="1296"/>
      <c r="QXD187" s="1296"/>
      <c r="QXE187" s="1296"/>
      <c r="QXF187" s="1296"/>
      <c r="QXG187" s="1296"/>
      <c r="QXH187" s="1296"/>
      <c r="QXI187" s="1296"/>
      <c r="QXJ187" s="1296"/>
      <c r="QXK187" s="1296"/>
      <c r="QXL187" s="1296"/>
      <c r="QXM187" s="1296"/>
      <c r="QXN187" s="1296"/>
      <c r="QXO187" s="1296"/>
      <c r="QXP187" s="1296"/>
      <c r="QXQ187" s="1296"/>
      <c r="QXR187" s="1296"/>
      <c r="QXS187" s="1296"/>
      <c r="QXT187" s="1296"/>
      <c r="QXU187" s="1296"/>
      <c r="QXV187" s="1296"/>
      <c r="QXW187" s="1296"/>
      <c r="QXX187" s="1296"/>
      <c r="QXY187" s="1296"/>
      <c r="QXZ187" s="1296"/>
      <c r="QYA187" s="1296"/>
      <c r="QYB187" s="1296"/>
      <c r="QYC187" s="1296"/>
      <c r="QYD187" s="1296"/>
      <c r="QYE187" s="1296"/>
      <c r="QYF187" s="1296"/>
      <c r="QYG187" s="1296"/>
      <c r="QYH187" s="1296"/>
      <c r="QYI187" s="1296"/>
      <c r="QYJ187" s="1296"/>
      <c r="QYK187" s="1296"/>
      <c r="QYL187" s="1296"/>
      <c r="QYM187" s="1296"/>
      <c r="QYN187" s="1296"/>
      <c r="QYO187" s="1296"/>
      <c r="QYP187" s="1296"/>
      <c r="QYQ187" s="1296"/>
      <c r="QYR187" s="1296"/>
      <c r="QYS187" s="1296"/>
      <c r="QYT187" s="1296"/>
      <c r="QYU187" s="1296"/>
      <c r="QYV187" s="1296"/>
      <c r="QYW187" s="1296"/>
      <c r="QYX187" s="1296"/>
      <c r="QYY187" s="1296"/>
      <c r="QYZ187" s="1296"/>
      <c r="QZA187" s="1296"/>
      <c r="QZB187" s="1296"/>
      <c r="QZC187" s="1296"/>
      <c r="QZD187" s="1296"/>
      <c r="QZE187" s="1296"/>
      <c r="QZF187" s="1296"/>
      <c r="QZG187" s="1296"/>
      <c r="QZH187" s="1296"/>
      <c r="QZI187" s="1296"/>
      <c r="QZJ187" s="1296"/>
      <c r="QZK187" s="1296"/>
      <c r="QZL187" s="1296"/>
      <c r="QZM187" s="1296"/>
      <c r="QZN187" s="1296"/>
      <c r="QZO187" s="1296"/>
      <c r="QZP187" s="1296"/>
      <c r="QZQ187" s="1296"/>
      <c r="QZR187" s="1296"/>
      <c r="QZS187" s="1296"/>
      <c r="QZT187" s="1296"/>
      <c r="QZU187" s="1296"/>
      <c r="QZV187" s="1296"/>
      <c r="QZW187" s="1296"/>
      <c r="QZX187" s="1296"/>
      <c r="QZY187" s="1296"/>
      <c r="QZZ187" s="1296"/>
      <c r="RAA187" s="1296"/>
      <c r="RAB187" s="1296"/>
      <c r="RAC187" s="1296"/>
      <c r="RAD187" s="1296"/>
      <c r="RAE187" s="1296"/>
      <c r="RAF187" s="1296"/>
      <c r="RAG187" s="1296"/>
      <c r="RAH187" s="1296"/>
      <c r="RAI187" s="1296"/>
      <c r="RAJ187" s="1296"/>
      <c r="RAK187" s="1296"/>
      <c r="RAL187" s="1296"/>
      <c r="RAM187" s="1296"/>
      <c r="RAN187" s="1296"/>
      <c r="RAO187" s="1296"/>
      <c r="RAP187" s="1296"/>
      <c r="RAQ187" s="1296"/>
      <c r="RAR187" s="1296"/>
      <c r="RAS187" s="1296"/>
      <c r="RAT187" s="1296"/>
      <c r="RAU187" s="1296"/>
      <c r="RAV187" s="1296"/>
      <c r="RAW187" s="1296"/>
      <c r="RAX187" s="1296"/>
      <c r="RAY187" s="1296"/>
      <c r="RAZ187" s="1296"/>
      <c r="RBA187" s="1296"/>
      <c r="RBB187" s="1296"/>
      <c r="RBC187" s="1296"/>
      <c r="RBD187" s="1296"/>
      <c r="RBE187" s="1296"/>
      <c r="RBF187" s="1296"/>
      <c r="RBG187" s="1296"/>
      <c r="RBH187" s="1296"/>
      <c r="RBI187" s="1296"/>
      <c r="RBJ187" s="1296"/>
      <c r="RBK187" s="1296"/>
      <c r="RBL187" s="1296"/>
      <c r="RBM187" s="1296"/>
      <c r="RBN187" s="1296"/>
      <c r="RBO187" s="1296"/>
      <c r="RBP187" s="1296"/>
      <c r="RBQ187" s="1296"/>
      <c r="RBR187" s="1296"/>
      <c r="RBS187" s="1296"/>
      <c r="RBT187" s="1296"/>
      <c r="RBU187" s="1296"/>
      <c r="RBV187" s="1296"/>
      <c r="RBW187" s="1296"/>
      <c r="RBX187" s="1296"/>
      <c r="RBY187" s="1296"/>
      <c r="RBZ187" s="1296"/>
      <c r="RCA187" s="1296"/>
      <c r="RCB187" s="1296"/>
      <c r="RCC187" s="1296"/>
      <c r="RCD187" s="1296"/>
      <c r="RCE187" s="1296"/>
      <c r="RCF187" s="1296"/>
      <c r="RCG187" s="1296"/>
      <c r="RCH187" s="1296"/>
      <c r="RCI187" s="1296"/>
      <c r="RCJ187" s="1296"/>
      <c r="RCK187" s="1296"/>
      <c r="RCL187" s="1296"/>
      <c r="RCM187" s="1296"/>
      <c r="RCN187" s="1296"/>
      <c r="RCO187" s="1296"/>
      <c r="RCP187" s="1296"/>
      <c r="RCQ187" s="1296"/>
      <c r="RCR187" s="1296"/>
      <c r="RCS187" s="1296"/>
      <c r="RCT187" s="1296"/>
      <c r="RCU187" s="1296"/>
      <c r="RCV187" s="1296"/>
      <c r="RCW187" s="1296"/>
      <c r="RCX187" s="1296"/>
      <c r="RCY187" s="1296"/>
      <c r="RCZ187" s="1296"/>
      <c r="RDA187" s="1296"/>
      <c r="RDB187" s="1296"/>
      <c r="RDC187" s="1296"/>
      <c r="RDD187" s="1296"/>
      <c r="RDE187" s="1296"/>
      <c r="RDF187" s="1296"/>
      <c r="RDG187" s="1296"/>
      <c r="RDH187" s="1296"/>
      <c r="RDI187" s="1296"/>
      <c r="RDJ187" s="1296"/>
      <c r="RDK187" s="1296"/>
      <c r="RDL187" s="1296"/>
      <c r="RDM187" s="1296"/>
      <c r="RDN187" s="1296"/>
      <c r="RDO187" s="1296"/>
      <c r="RDP187" s="1296"/>
      <c r="RDQ187" s="1296"/>
      <c r="RDR187" s="1296"/>
      <c r="RDS187" s="1296"/>
      <c r="RDT187" s="1296"/>
      <c r="RDU187" s="1296"/>
      <c r="RDV187" s="1296"/>
      <c r="RDW187" s="1296"/>
      <c r="RDX187" s="1296"/>
      <c r="RDY187" s="1296"/>
      <c r="RDZ187" s="1296"/>
      <c r="REA187" s="1296"/>
      <c r="REB187" s="1296"/>
      <c r="REC187" s="1296"/>
      <c r="RED187" s="1296"/>
      <c r="REE187" s="1296"/>
      <c r="REF187" s="1296"/>
      <c r="REG187" s="1296"/>
      <c r="REH187" s="1296"/>
      <c r="REI187" s="1296"/>
      <c r="REJ187" s="1296"/>
      <c r="REK187" s="1296"/>
      <c r="REL187" s="1296"/>
      <c r="REM187" s="1296"/>
      <c r="REN187" s="1296"/>
      <c r="REO187" s="1296"/>
      <c r="REP187" s="1296"/>
      <c r="REQ187" s="1296"/>
      <c r="RER187" s="1296"/>
      <c r="RES187" s="1296"/>
      <c r="RET187" s="1296"/>
      <c r="REU187" s="1296"/>
      <c r="REV187" s="1296"/>
      <c r="REW187" s="1296"/>
      <c r="REX187" s="1296"/>
      <c r="REY187" s="1296"/>
      <c r="REZ187" s="1296"/>
      <c r="RFA187" s="1296"/>
      <c r="RFB187" s="1296"/>
      <c r="RFC187" s="1296"/>
      <c r="RFD187" s="1296"/>
      <c r="RFE187" s="1296"/>
      <c r="RFF187" s="1296"/>
      <c r="RFG187" s="1296"/>
      <c r="RFH187" s="1296"/>
      <c r="RFI187" s="1296"/>
      <c r="RFJ187" s="1296"/>
      <c r="RFK187" s="1296"/>
      <c r="RFL187" s="1296"/>
      <c r="RFM187" s="1296"/>
      <c r="RFN187" s="1296"/>
      <c r="RFO187" s="1296"/>
      <c r="RFP187" s="1296"/>
      <c r="RFQ187" s="1296"/>
      <c r="RFR187" s="1296"/>
      <c r="RFS187" s="1296"/>
      <c r="RFT187" s="1296"/>
      <c r="RFU187" s="1296"/>
      <c r="RFV187" s="1296"/>
      <c r="RFW187" s="1296"/>
      <c r="RFX187" s="1296"/>
      <c r="RFY187" s="1296"/>
      <c r="RFZ187" s="1296"/>
      <c r="RGA187" s="1296"/>
      <c r="RGB187" s="1296"/>
      <c r="RGC187" s="1296"/>
      <c r="RGD187" s="1296"/>
      <c r="RGE187" s="1296"/>
      <c r="RGF187" s="1296"/>
      <c r="RGG187" s="1296"/>
      <c r="RGH187" s="1296"/>
      <c r="RGI187" s="1296"/>
      <c r="RGJ187" s="1296"/>
      <c r="RGK187" s="1296"/>
      <c r="RGL187" s="1296"/>
      <c r="RGM187" s="1296"/>
      <c r="RGN187" s="1296"/>
      <c r="RGO187" s="1296"/>
      <c r="RGP187" s="1296"/>
      <c r="RGQ187" s="1296"/>
      <c r="RGR187" s="1296"/>
      <c r="RGS187" s="1296"/>
      <c r="RGT187" s="1296"/>
      <c r="RGU187" s="1296"/>
      <c r="RGV187" s="1296"/>
      <c r="RGW187" s="1296"/>
      <c r="RGX187" s="1296"/>
      <c r="RGY187" s="1296"/>
      <c r="RGZ187" s="1296"/>
      <c r="RHA187" s="1296"/>
      <c r="RHB187" s="1296"/>
      <c r="RHC187" s="1296"/>
      <c r="RHD187" s="1296"/>
      <c r="RHE187" s="1296"/>
      <c r="RHF187" s="1296"/>
      <c r="RHG187" s="1296"/>
      <c r="RHH187" s="1296"/>
      <c r="RHI187" s="1296"/>
      <c r="RHJ187" s="1296"/>
      <c r="RHK187" s="1296"/>
      <c r="RHL187" s="1296"/>
      <c r="RHM187" s="1296"/>
      <c r="RHN187" s="1296"/>
      <c r="RHO187" s="1296"/>
      <c r="RHP187" s="1296"/>
      <c r="RHQ187" s="1296"/>
      <c r="RHR187" s="1296"/>
      <c r="RHS187" s="1296"/>
      <c r="RHT187" s="1296"/>
      <c r="RHU187" s="1296"/>
      <c r="RHV187" s="1296"/>
      <c r="RHW187" s="1296"/>
      <c r="RHX187" s="1296"/>
      <c r="RHY187" s="1296"/>
      <c r="RHZ187" s="1296"/>
      <c r="RIA187" s="1296"/>
      <c r="RIB187" s="1296"/>
      <c r="RIC187" s="1296"/>
      <c r="RID187" s="1296"/>
      <c r="RIE187" s="1296"/>
      <c r="RIF187" s="1296"/>
      <c r="RIG187" s="1296"/>
      <c r="RIH187" s="1296"/>
      <c r="RII187" s="1296"/>
      <c r="RIJ187" s="1296"/>
      <c r="RIK187" s="1296"/>
      <c r="RIL187" s="1296"/>
      <c r="RIM187" s="1296"/>
      <c r="RIN187" s="1296"/>
      <c r="RIO187" s="1296"/>
      <c r="RIP187" s="1296"/>
      <c r="RIQ187" s="1296"/>
      <c r="RIR187" s="1296"/>
      <c r="RIS187" s="1296"/>
      <c r="RIT187" s="1296"/>
      <c r="RIU187" s="1296"/>
      <c r="RIV187" s="1296"/>
      <c r="RIW187" s="1296"/>
      <c r="RIX187" s="1296"/>
      <c r="RIY187" s="1296"/>
      <c r="RIZ187" s="1296"/>
      <c r="RJA187" s="1296"/>
      <c r="RJB187" s="1296"/>
      <c r="RJC187" s="1296"/>
      <c r="RJD187" s="1296"/>
      <c r="RJE187" s="1296"/>
      <c r="RJF187" s="1296"/>
      <c r="RJG187" s="1296"/>
      <c r="RJH187" s="1296"/>
      <c r="RJI187" s="1296"/>
      <c r="RJJ187" s="1296"/>
      <c r="RJK187" s="1296"/>
      <c r="RJL187" s="1296"/>
      <c r="RJM187" s="1296"/>
      <c r="RJN187" s="1296"/>
      <c r="RJO187" s="1296"/>
      <c r="RJP187" s="1296"/>
      <c r="RJQ187" s="1296"/>
      <c r="RJR187" s="1296"/>
      <c r="RJS187" s="1296"/>
      <c r="RJT187" s="1296"/>
      <c r="RJU187" s="1296"/>
      <c r="RJV187" s="1296"/>
      <c r="RJW187" s="1296"/>
      <c r="RJX187" s="1296"/>
      <c r="RJY187" s="1296"/>
      <c r="RJZ187" s="1296"/>
      <c r="RKA187" s="1296"/>
      <c r="RKB187" s="1296"/>
      <c r="RKC187" s="1296"/>
      <c r="RKD187" s="1296"/>
      <c r="RKE187" s="1296"/>
      <c r="RKF187" s="1296"/>
      <c r="RKG187" s="1296"/>
      <c r="RKH187" s="1296"/>
      <c r="RKI187" s="1296"/>
      <c r="RKJ187" s="1296"/>
      <c r="RKK187" s="1296"/>
      <c r="RKL187" s="1296"/>
      <c r="RKM187" s="1296"/>
      <c r="RKN187" s="1296"/>
      <c r="RKO187" s="1296"/>
      <c r="RKP187" s="1296"/>
      <c r="RKQ187" s="1296"/>
      <c r="RKR187" s="1296"/>
      <c r="RKS187" s="1296"/>
      <c r="RKT187" s="1296"/>
      <c r="RKU187" s="1296"/>
      <c r="RKV187" s="1296"/>
      <c r="RKW187" s="1296"/>
      <c r="RKX187" s="1296"/>
      <c r="RKY187" s="1296"/>
      <c r="RKZ187" s="1296"/>
      <c r="RLA187" s="1296"/>
      <c r="RLB187" s="1296"/>
      <c r="RLC187" s="1296"/>
      <c r="RLD187" s="1296"/>
      <c r="RLE187" s="1296"/>
      <c r="RLF187" s="1296"/>
      <c r="RLG187" s="1296"/>
      <c r="RLH187" s="1296"/>
      <c r="RLI187" s="1296"/>
      <c r="RLJ187" s="1296"/>
      <c r="RLK187" s="1296"/>
      <c r="RLL187" s="1296"/>
      <c r="RLM187" s="1296"/>
      <c r="RLN187" s="1296"/>
      <c r="RLO187" s="1296"/>
      <c r="RLP187" s="1296"/>
      <c r="RLQ187" s="1296"/>
      <c r="RLR187" s="1296"/>
      <c r="RLS187" s="1296"/>
      <c r="RLT187" s="1296"/>
      <c r="RLU187" s="1296"/>
      <c r="RLV187" s="1296"/>
      <c r="RLW187" s="1296"/>
      <c r="RLX187" s="1296"/>
      <c r="RLY187" s="1296"/>
      <c r="RLZ187" s="1296"/>
      <c r="RMA187" s="1296"/>
      <c r="RMB187" s="1296"/>
      <c r="RMC187" s="1296"/>
      <c r="RMD187" s="1296"/>
      <c r="RME187" s="1296"/>
      <c r="RMF187" s="1296"/>
      <c r="RMG187" s="1296"/>
      <c r="RMH187" s="1296"/>
      <c r="RMI187" s="1296"/>
      <c r="RMJ187" s="1296"/>
      <c r="RMK187" s="1296"/>
      <c r="RML187" s="1296"/>
      <c r="RMM187" s="1296"/>
      <c r="RMN187" s="1296"/>
      <c r="RMO187" s="1296"/>
      <c r="RMP187" s="1296"/>
      <c r="RMQ187" s="1296"/>
      <c r="RMR187" s="1296"/>
      <c r="RMS187" s="1296"/>
      <c r="RMT187" s="1296"/>
      <c r="RMU187" s="1296"/>
      <c r="RMV187" s="1296"/>
      <c r="RMW187" s="1296"/>
      <c r="RMX187" s="1296"/>
      <c r="RMY187" s="1296"/>
      <c r="RMZ187" s="1296"/>
      <c r="RNA187" s="1296"/>
      <c r="RNB187" s="1296"/>
      <c r="RNC187" s="1296"/>
      <c r="RND187" s="1296"/>
      <c r="RNE187" s="1296"/>
      <c r="RNF187" s="1296"/>
      <c r="RNG187" s="1296"/>
      <c r="RNH187" s="1296"/>
      <c r="RNI187" s="1296"/>
      <c r="RNJ187" s="1296"/>
      <c r="RNK187" s="1296"/>
      <c r="RNL187" s="1296"/>
      <c r="RNM187" s="1296"/>
      <c r="RNN187" s="1296"/>
      <c r="RNO187" s="1296"/>
      <c r="RNP187" s="1296"/>
      <c r="RNQ187" s="1296"/>
      <c r="RNR187" s="1296"/>
      <c r="RNS187" s="1296"/>
      <c r="RNT187" s="1296"/>
      <c r="RNU187" s="1296"/>
      <c r="RNV187" s="1296"/>
      <c r="RNW187" s="1296"/>
      <c r="RNX187" s="1296"/>
      <c r="RNY187" s="1296"/>
      <c r="RNZ187" s="1296"/>
      <c r="ROA187" s="1296"/>
      <c r="ROB187" s="1296"/>
      <c r="ROC187" s="1296"/>
      <c r="ROD187" s="1296"/>
      <c r="ROE187" s="1296"/>
      <c r="ROF187" s="1296"/>
      <c r="ROG187" s="1296"/>
      <c r="ROH187" s="1296"/>
      <c r="ROI187" s="1296"/>
      <c r="ROJ187" s="1296"/>
      <c r="ROK187" s="1296"/>
      <c r="ROL187" s="1296"/>
      <c r="ROM187" s="1296"/>
      <c r="RON187" s="1296"/>
      <c r="ROO187" s="1296"/>
      <c r="ROP187" s="1296"/>
      <c r="ROQ187" s="1296"/>
      <c r="ROR187" s="1296"/>
      <c r="ROS187" s="1296"/>
      <c r="ROT187" s="1296"/>
      <c r="ROU187" s="1296"/>
      <c r="ROV187" s="1296"/>
      <c r="ROW187" s="1296"/>
      <c r="ROX187" s="1296"/>
      <c r="ROY187" s="1296"/>
      <c r="ROZ187" s="1296"/>
      <c r="RPA187" s="1296"/>
      <c r="RPB187" s="1296"/>
      <c r="RPC187" s="1296"/>
      <c r="RPD187" s="1296"/>
      <c r="RPE187" s="1296"/>
      <c r="RPF187" s="1296"/>
      <c r="RPG187" s="1296"/>
      <c r="RPH187" s="1296"/>
      <c r="RPI187" s="1296"/>
      <c r="RPJ187" s="1296"/>
      <c r="RPK187" s="1296"/>
      <c r="RPL187" s="1296"/>
      <c r="RPM187" s="1296"/>
      <c r="RPN187" s="1296"/>
      <c r="RPO187" s="1296"/>
      <c r="RPP187" s="1296"/>
      <c r="RPQ187" s="1296"/>
      <c r="RPR187" s="1296"/>
      <c r="RPS187" s="1296"/>
      <c r="RPT187" s="1296"/>
      <c r="RPU187" s="1296"/>
      <c r="RPV187" s="1296"/>
      <c r="RPW187" s="1296"/>
      <c r="RPX187" s="1296"/>
      <c r="RPY187" s="1296"/>
      <c r="RPZ187" s="1296"/>
      <c r="RQA187" s="1296"/>
      <c r="RQB187" s="1296"/>
      <c r="RQC187" s="1296"/>
      <c r="RQD187" s="1296"/>
      <c r="RQE187" s="1296"/>
      <c r="RQF187" s="1296"/>
      <c r="RQG187" s="1296"/>
      <c r="RQH187" s="1296"/>
      <c r="RQI187" s="1296"/>
      <c r="RQJ187" s="1296"/>
      <c r="RQK187" s="1296"/>
      <c r="RQL187" s="1296"/>
      <c r="RQM187" s="1296"/>
      <c r="RQN187" s="1296"/>
      <c r="RQO187" s="1296"/>
      <c r="RQP187" s="1296"/>
      <c r="RQQ187" s="1296"/>
      <c r="RQR187" s="1296"/>
      <c r="RQS187" s="1296"/>
      <c r="RQT187" s="1296"/>
      <c r="RQU187" s="1296"/>
      <c r="RQV187" s="1296"/>
      <c r="RQW187" s="1296"/>
      <c r="RQX187" s="1296"/>
      <c r="RQY187" s="1296"/>
      <c r="RQZ187" s="1296"/>
      <c r="RRA187" s="1296"/>
      <c r="RRB187" s="1296"/>
      <c r="RRC187" s="1296"/>
      <c r="RRD187" s="1296"/>
      <c r="RRE187" s="1296"/>
      <c r="RRF187" s="1296"/>
      <c r="RRG187" s="1296"/>
      <c r="RRH187" s="1296"/>
      <c r="RRI187" s="1296"/>
      <c r="RRJ187" s="1296"/>
      <c r="RRK187" s="1296"/>
      <c r="RRL187" s="1296"/>
      <c r="RRM187" s="1296"/>
      <c r="RRN187" s="1296"/>
      <c r="RRO187" s="1296"/>
      <c r="RRP187" s="1296"/>
      <c r="RRQ187" s="1296"/>
      <c r="RRR187" s="1296"/>
      <c r="RRS187" s="1296"/>
      <c r="RRT187" s="1296"/>
      <c r="RRU187" s="1296"/>
      <c r="RRV187" s="1296"/>
      <c r="RRW187" s="1296"/>
      <c r="RRX187" s="1296"/>
      <c r="RRY187" s="1296"/>
      <c r="RRZ187" s="1296"/>
      <c r="RSA187" s="1296"/>
      <c r="RSB187" s="1296"/>
      <c r="RSC187" s="1296"/>
      <c r="RSD187" s="1296"/>
      <c r="RSE187" s="1296"/>
      <c r="RSF187" s="1296"/>
      <c r="RSG187" s="1296"/>
      <c r="RSH187" s="1296"/>
      <c r="RSI187" s="1296"/>
      <c r="RSJ187" s="1296"/>
      <c r="RSK187" s="1296"/>
      <c r="RSL187" s="1296"/>
      <c r="RSM187" s="1296"/>
      <c r="RSN187" s="1296"/>
      <c r="RSO187" s="1296"/>
      <c r="RSP187" s="1296"/>
      <c r="RSQ187" s="1296"/>
      <c r="RSR187" s="1296"/>
      <c r="RSS187" s="1296"/>
      <c r="RST187" s="1296"/>
      <c r="RSU187" s="1296"/>
      <c r="RSV187" s="1296"/>
      <c r="RSW187" s="1296"/>
      <c r="RSX187" s="1296"/>
      <c r="RSY187" s="1296"/>
      <c r="RSZ187" s="1296"/>
      <c r="RTA187" s="1296"/>
      <c r="RTB187" s="1296"/>
      <c r="RTC187" s="1296"/>
      <c r="RTD187" s="1296"/>
      <c r="RTE187" s="1296"/>
      <c r="RTF187" s="1296"/>
      <c r="RTG187" s="1296"/>
      <c r="RTH187" s="1296"/>
      <c r="RTI187" s="1296"/>
      <c r="RTJ187" s="1296"/>
      <c r="RTK187" s="1296"/>
      <c r="RTL187" s="1296"/>
      <c r="RTM187" s="1296"/>
      <c r="RTN187" s="1296"/>
      <c r="RTO187" s="1296"/>
      <c r="RTP187" s="1296"/>
      <c r="RTQ187" s="1296"/>
      <c r="RTR187" s="1296"/>
      <c r="RTS187" s="1296"/>
      <c r="RTT187" s="1296"/>
      <c r="RTU187" s="1296"/>
      <c r="RTV187" s="1296"/>
      <c r="RTW187" s="1296"/>
      <c r="RTX187" s="1296"/>
      <c r="RTY187" s="1296"/>
      <c r="RTZ187" s="1296"/>
      <c r="RUA187" s="1296"/>
      <c r="RUB187" s="1296"/>
      <c r="RUC187" s="1296"/>
      <c r="RUD187" s="1296"/>
      <c r="RUE187" s="1296"/>
      <c r="RUF187" s="1296"/>
      <c r="RUG187" s="1296"/>
      <c r="RUH187" s="1296"/>
      <c r="RUI187" s="1296"/>
      <c r="RUJ187" s="1296"/>
      <c r="RUK187" s="1296"/>
      <c r="RUL187" s="1296"/>
      <c r="RUM187" s="1296"/>
      <c r="RUN187" s="1296"/>
      <c r="RUO187" s="1296"/>
      <c r="RUP187" s="1296"/>
      <c r="RUQ187" s="1296"/>
      <c r="RUR187" s="1296"/>
      <c r="RUS187" s="1296"/>
      <c r="RUT187" s="1296"/>
      <c r="RUU187" s="1296"/>
      <c r="RUV187" s="1296"/>
      <c r="RUW187" s="1296"/>
      <c r="RUX187" s="1296"/>
      <c r="RUY187" s="1296"/>
      <c r="RUZ187" s="1296"/>
      <c r="RVA187" s="1296"/>
      <c r="RVB187" s="1296"/>
      <c r="RVC187" s="1296"/>
      <c r="RVD187" s="1296"/>
      <c r="RVE187" s="1296"/>
      <c r="RVF187" s="1296"/>
      <c r="RVG187" s="1296"/>
      <c r="RVH187" s="1296"/>
      <c r="RVI187" s="1296"/>
      <c r="RVJ187" s="1296"/>
      <c r="RVK187" s="1296"/>
      <c r="RVL187" s="1296"/>
      <c r="RVM187" s="1296"/>
      <c r="RVN187" s="1296"/>
      <c r="RVO187" s="1296"/>
      <c r="RVP187" s="1296"/>
      <c r="RVQ187" s="1296"/>
      <c r="RVR187" s="1296"/>
      <c r="RVS187" s="1296"/>
      <c r="RVT187" s="1296"/>
      <c r="RVU187" s="1296"/>
      <c r="RVV187" s="1296"/>
      <c r="RVW187" s="1296"/>
      <c r="RVX187" s="1296"/>
      <c r="RVY187" s="1296"/>
      <c r="RVZ187" s="1296"/>
      <c r="RWA187" s="1296"/>
      <c r="RWB187" s="1296"/>
      <c r="RWC187" s="1296"/>
      <c r="RWD187" s="1296"/>
      <c r="RWE187" s="1296"/>
      <c r="RWF187" s="1296"/>
      <c r="RWG187" s="1296"/>
      <c r="RWH187" s="1296"/>
      <c r="RWI187" s="1296"/>
      <c r="RWJ187" s="1296"/>
      <c r="RWK187" s="1296"/>
      <c r="RWL187" s="1296"/>
      <c r="RWM187" s="1296"/>
      <c r="RWN187" s="1296"/>
      <c r="RWO187" s="1296"/>
      <c r="RWP187" s="1296"/>
      <c r="RWQ187" s="1296"/>
      <c r="RWR187" s="1296"/>
      <c r="RWS187" s="1296"/>
      <c r="RWT187" s="1296"/>
      <c r="RWU187" s="1296"/>
      <c r="RWV187" s="1296"/>
      <c r="RWW187" s="1296"/>
      <c r="RWX187" s="1296"/>
      <c r="RWY187" s="1296"/>
      <c r="RWZ187" s="1296"/>
      <c r="RXA187" s="1296"/>
      <c r="RXB187" s="1296"/>
      <c r="RXC187" s="1296"/>
      <c r="RXD187" s="1296"/>
      <c r="RXE187" s="1296"/>
      <c r="RXF187" s="1296"/>
      <c r="RXG187" s="1296"/>
      <c r="RXH187" s="1296"/>
      <c r="RXI187" s="1296"/>
      <c r="RXJ187" s="1296"/>
      <c r="RXK187" s="1296"/>
      <c r="RXL187" s="1296"/>
      <c r="RXM187" s="1296"/>
      <c r="RXN187" s="1296"/>
      <c r="RXO187" s="1296"/>
      <c r="RXP187" s="1296"/>
      <c r="RXQ187" s="1296"/>
      <c r="RXR187" s="1296"/>
      <c r="RXS187" s="1296"/>
      <c r="RXT187" s="1296"/>
      <c r="RXU187" s="1296"/>
      <c r="RXV187" s="1296"/>
      <c r="RXW187" s="1296"/>
      <c r="RXX187" s="1296"/>
      <c r="RXY187" s="1296"/>
      <c r="RXZ187" s="1296"/>
      <c r="RYA187" s="1296"/>
      <c r="RYB187" s="1296"/>
      <c r="RYC187" s="1296"/>
      <c r="RYD187" s="1296"/>
      <c r="RYE187" s="1296"/>
      <c r="RYF187" s="1296"/>
      <c r="RYG187" s="1296"/>
      <c r="RYH187" s="1296"/>
      <c r="RYI187" s="1296"/>
      <c r="RYJ187" s="1296"/>
      <c r="RYK187" s="1296"/>
      <c r="RYL187" s="1296"/>
      <c r="RYM187" s="1296"/>
      <c r="RYN187" s="1296"/>
      <c r="RYO187" s="1296"/>
      <c r="RYP187" s="1296"/>
      <c r="RYQ187" s="1296"/>
      <c r="RYR187" s="1296"/>
      <c r="RYS187" s="1296"/>
      <c r="RYT187" s="1296"/>
      <c r="RYU187" s="1296"/>
      <c r="RYV187" s="1296"/>
      <c r="RYW187" s="1296"/>
      <c r="RYX187" s="1296"/>
      <c r="RYY187" s="1296"/>
      <c r="RYZ187" s="1296"/>
      <c r="RZA187" s="1296"/>
      <c r="RZB187" s="1296"/>
      <c r="RZC187" s="1296"/>
      <c r="RZD187" s="1296"/>
      <c r="RZE187" s="1296"/>
      <c r="RZF187" s="1296"/>
      <c r="RZG187" s="1296"/>
      <c r="RZH187" s="1296"/>
      <c r="RZI187" s="1296"/>
      <c r="RZJ187" s="1296"/>
      <c r="RZK187" s="1296"/>
      <c r="RZL187" s="1296"/>
      <c r="RZM187" s="1296"/>
      <c r="RZN187" s="1296"/>
      <c r="RZO187" s="1296"/>
      <c r="RZP187" s="1296"/>
      <c r="RZQ187" s="1296"/>
      <c r="RZR187" s="1296"/>
      <c r="RZS187" s="1296"/>
      <c r="RZT187" s="1296"/>
      <c r="RZU187" s="1296"/>
      <c r="RZV187" s="1296"/>
      <c r="RZW187" s="1296"/>
      <c r="RZX187" s="1296"/>
      <c r="RZY187" s="1296"/>
      <c r="RZZ187" s="1296"/>
      <c r="SAA187" s="1296"/>
      <c r="SAB187" s="1296"/>
      <c r="SAC187" s="1296"/>
      <c r="SAD187" s="1296"/>
      <c r="SAE187" s="1296"/>
      <c r="SAF187" s="1296"/>
      <c r="SAG187" s="1296"/>
      <c r="SAH187" s="1296"/>
      <c r="SAI187" s="1296"/>
      <c r="SAJ187" s="1296"/>
      <c r="SAK187" s="1296"/>
      <c r="SAL187" s="1296"/>
      <c r="SAM187" s="1296"/>
      <c r="SAN187" s="1296"/>
      <c r="SAO187" s="1296"/>
      <c r="SAP187" s="1296"/>
      <c r="SAQ187" s="1296"/>
      <c r="SAR187" s="1296"/>
      <c r="SAS187" s="1296"/>
      <c r="SAT187" s="1296"/>
      <c r="SAU187" s="1296"/>
      <c r="SAV187" s="1296"/>
      <c r="SAW187" s="1296"/>
      <c r="SAX187" s="1296"/>
      <c r="SAY187" s="1296"/>
      <c r="SAZ187" s="1296"/>
      <c r="SBA187" s="1296"/>
      <c r="SBB187" s="1296"/>
      <c r="SBC187" s="1296"/>
      <c r="SBD187" s="1296"/>
      <c r="SBE187" s="1296"/>
      <c r="SBF187" s="1296"/>
      <c r="SBG187" s="1296"/>
      <c r="SBH187" s="1296"/>
      <c r="SBI187" s="1296"/>
      <c r="SBJ187" s="1296"/>
      <c r="SBK187" s="1296"/>
      <c r="SBL187" s="1296"/>
      <c r="SBM187" s="1296"/>
      <c r="SBN187" s="1296"/>
      <c r="SBO187" s="1296"/>
      <c r="SBP187" s="1296"/>
      <c r="SBQ187" s="1296"/>
      <c r="SBR187" s="1296"/>
      <c r="SBS187" s="1296"/>
      <c r="SBT187" s="1296"/>
      <c r="SBU187" s="1296"/>
      <c r="SBV187" s="1296"/>
      <c r="SBW187" s="1296"/>
      <c r="SBX187" s="1296"/>
      <c r="SBY187" s="1296"/>
      <c r="SBZ187" s="1296"/>
      <c r="SCA187" s="1296"/>
      <c r="SCB187" s="1296"/>
      <c r="SCC187" s="1296"/>
      <c r="SCD187" s="1296"/>
      <c r="SCE187" s="1296"/>
      <c r="SCF187" s="1296"/>
      <c r="SCG187" s="1296"/>
      <c r="SCH187" s="1296"/>
      <c r="SCI187" s="1296"/>
      <c r="SCJ187" s="1296"/>
      <c r="SCK187" s="1296"/>
      <c r="SCL187" s="1296"/>
      <c r="SCM187" s="1296"/>
      <c r="SCN187" s="1296"/>
      <c r="SCO187" s="1296"/>
      <c r="SCP187" s="1296"/>
      <c r="SCQ187" s="1296"/>
      <c r="SCR187" s="1296"/>
      <c r="SCS187" s="1296"/>
      <c r="SCT187" s="1296"/>
      <c r="SCU187" s="1296"/>
      <c r="SCV187" s="1296"/>
      <c r="SCW187" s="1296"/>
      <c r="SCX187" s="1296"/>
      <c r="SCY187" s="1296"/>
      <c r="SCZ187" s="1296"/>
      <c r="SDA187" s="1296"/>
      <c r="SDB187" s="1296"/>
      <c r="SDC187" s="1296"/>
      <c r="SDD187" s="1296"/>
      <c r="SDE187" s="1296"/>
      <c r="SDF187" s="1296"/>
      <c r="SDG187" s="1296"/>
      <c r="SDH187" s="1296"/>
      <c r="SDI187" s="1296"/>
      <c r="SDJ187" s="1296"/>
      <c r="SDK187" s="1296"/>
      <c r="SDL187" s="1296"/>
      <c r="SDM187" s="1296"/>
      <c r="SDN187" s="1296"/>
      <c r="SDO187" s="1296"/>
      <c r="SDP187" s="1296"/>
      <c r="SDQ187" s="1296"/>
      <c r="SDR187" s="1296"/>
      <c r="SDS187" s="1296"/>
      <c r="SDT187" s="1296"/>
      <c r="SDU187" s="1296"/>
      <c r="SDV187" s="1296"/>
      <c r="SDW187" s="1296"/>
      <c r="SDX187" s="1296"/>
      <c r="SDY187" s="1296"/>
      <c r="SDZ187" s="1296"/>
      <c r="SEA187" s="1296"/>
      <c r="SEB187" s="1296"/>
      <c r="SEC187" s="1296"/>
      <c r="SED187" s="1296"/>
      <c r="SEE187" s="1296"/>
      <c r="SEF187" s="1296"/>
      <c r="SEG187" s="1296"/>
      <c r="SEH187" s="1296"/>
      <c r="SEI187" s="1296"/>
      <c r="SEJ187" s="1296"/>
      <c r="SEK187" s="1296"/>
      <c r="SEL187" s="1296"/>
      <c r="SEM187" s="1296"/>
      <c r="SEN187" s="1296"/>
      <c r="SEO187" s="1296"/>
      <c r="SEP187" s="1296"/>
      <c r="SEQ187" s="1296"/>
      <c r="SER187" s="1296"/>
      <c r="SES187" s="1296"/>
      <c r="SET187" s="1296"/>
      <c r="SEU187" s="1296"/>
      <c r="SEV187" s="1296"/>
      <c r="SEW187" s="1296"/>
      <c r="SEX187" s="1296"/>
      <c r="SEY187" s="1296"/>
      <c r="SEZ187" s="1296"/>
      <c r="SFA187" s="1296"/>
      <c r="SFB187" s="1296"/>
      <c r="SFC187" s="1296"/>
      <c r="SFD187" s="1296"/>
      <c r="SFE187" s="1296"/>
      <c r="SFF187" s="1296"/>
      <c r="SFG187" s="1296"/>
      <c r="SFH187" s="1296"/>
      <c r="SFI187" s="1296"/>
      <c r="SFJ187" s="1296"/>
      <c r="SFK187" s="1296"/>
      <c r="SFL187" s="1296"/>
      <c r="SFM187" s="1296"/>
      <c r="SFN187" s="1296"/>
      <c r="SFO187" s="1296"/>
      <c r="SFP187" s="1296"/>
      <c r="SFQ187" s="1296"/>
      <c r="SFR187" s="1296"/>
      <c r="SFS187" s="1296"/>
      <c r="SFT187" s="1296"/>
      <c r="SFU187" s="1296"/>
      <c r="SFV187" s="1296"/>
      <c r="SFW187" s="1296"/>
      <c r="SFX187" s="1296"/>
      <c r="SFY187" s="1296"/>
      <c r="SFZ187" s="1296"/>
      <c r="SGA187" s="1296"/>
      <c r="SGB187" s="1296"/>
      <c r="SGC187" s="1296"/>
      <c r="SGD187" s="1296"/>
      <c r="SGE187" s="1296"/>
      <c r="SGF187" s="1296"/>
      <c r="SGG187" s="1296"/>
      <c r="SGH187" s="1296"/>
      <c r="SGI187" s="1296"/>
      <c r="SGJ187" s="1296"/>
      <c r="SGK187" s="1296"/>
      <c r="SGL187" s="1296"/>
      <c r="SGM187" s="1296"/>
      <c r="SGN187" s="1296"/>
      <c r="SGO187" s="1296"/>
      <c r="SGP187" s="1296"/>
      <c r="SGQ187" s="1296"/>
      <c r="SGR187" s="1296"/>
      <c r="SGS187" s="1296"/>
      <c r="SGT187" s="1296"/>
      <c r="SGU187" s="1296"/>
      <c r="SGV187" s="1296"/>
      <c r="SGW187" s="1296"/>
      <c r="SGX187" s="1296"/>
      <c r="SGY187" s="1296"/>
      <c r="SGZ187" s="1296"/>
      <c r="SHA187" s="1296"/>
      <c r="SHB187" s="1296"/>
      <c r="SHC187" s="1296"/>
      <c r="SHD187" s="1296"/>
      <c r="SHE187" s="1296"/>
      <c r="SHF187" s="1296"/>
      <c r="SHG187" s="1296"/>
      <c r="SHH187" s="1296"/>
      <c r="SHI187" s="1296"/>
      <c r="SHJ187" s="1296"/>
      <c r="SHK187" s="1296"/>
      <c r="SHL187" s="1296"/>
      <c r="SHM187" s="1296"/>
      <c r="SHN187" s="1296"/>
      <c r="SHO187" s="1296"/>
      <c r="SHP187" s="1296"/>
      <c r="SHQ187" s="1296"/>
      <c r="SHR187" s="1296"/>
      <c r="SHS187" s="1296"/>
      <c r="SHT187" s="1296"/>
      <c r="SHU187" s="1296"/>
      <c r="SHV187" s="1296"/>
      <c r="SHW187" s="1296"/>
      <c r="SHX187" s="1296"/>
      <c r="SHY187" s="1296"/>
      <c r="SHZ187" s="1296"/>
      <c r="SIA187" s="1296"/>
      <c r="SIB187" s="1296"/>
      <c r="SIC187" s="1296"/>
      <c r="SID187" s="1296"/>
      <c r="SIE187" s="1296"/>
      <c r="SIF187" s="1296"/>
      <c r="SIG187" s="1296"/>
      <c r="SIH187" s="1296"/>
      <c r="SII187" s="1296"/>
      <c r="SIJ187" s="1296"/>
      <c r="SIK187" s="1296"/>
      <c r="SIL187" s="1296"/>
      <c r="SIM187" s="1296"/>
      <c r="SIN187" s="1296"/>
      <c r="SIO187" s="1296"/>
      <c r="SIP187" s="1296"/>
      <c r="SIQ187" s="1296"/>
      <c r="SIR187" s="1296"/>
      <c r="SIS187" s="1296"/>
      <c r="SIT187" s="1296"/>
      <c r="SIU187" s="1296"/>
      <c r="SIV187" s="1296"/>
      <c r="SIW187" s="1296"/>
      <c r="SIX187" s="1296"/>
      <c r="SIY187" s="1296"/>
      <c r="SIZ187" s="1296"/>
      <c r="SJA187" s="1296"/>
      <c r="SJB187" s="1296"/>
      <c r="SJC187" s="1296"/>
      <c r="SJD187" s="1296"/>
      <c r="SJE187" s="1296"/>
      <c r="SJF187" s="1296"/>
      <c r="SJG187" s="1296"/>
      <c r="SJH187" s="1296"/>
      <c r="SJI187" s="1296"/>
      <c r="SJJ187" s="1296"/>
      <c r="SJK187" s="1296"/>
      <c r="SJL187" s="1296"/>
      <c r="SJM187" s="1296"/>
      <c r="SJN187" s="1296"/>
      <c r="SJO187" s="1296"/>
      <c r="SJP187" s="1296"/>
      <c r="SJQ187" s="1296"/>
      <c r="SJR187" s="1296"/>
      <c r="SJS187" s="1296"/>
      <c r="SJT187" s="1296"/>
      <c r="SJU187" s="1296"/>
      <c r="SJV187" s="1296"/>
      <c r="SJW187" s="1296"/>
      <c r="SJX187" s="1296"/>
      <c r="SJY187" s="1296"/>
      <c r="SJZ187" s="1296"/>
      <c r="SKA187" s="1296"/>
      <c r="SKB187" s="1296"/>
      <c r="SKC187" s="1296"/>
      <c r="SKD187" s="1296"/>
      <c r="SKE187" s="1296"/>
      <c r="SKF187" s="1296"/>
      <c r="SKG187" s="1296"/>
      <c r="SKH187" s="1296"/>
      <c r="SKI187" s="1296"/>
      <c r="SKJ187" s="1296"/>
      <c r="SKK187" s="1296"/>
      <c r="SKL187" s="1296"/>
      <c r="SKM187" s="1296"/>
      <c r="SKN187" s="1296"/>
      <c r="SKO187" s="1296"/>
      <c r="SKP187" s="1296"/>
      <c r="SKQ187" s="1296"/>
      <c r="SKR187" s="1296"/>
      <c r="SKS187" s="1296"/>
      <c r="SKT187" s="1296"/>
      <c r="SKU187" s="1296"/>
      <c r="SKV187" s="1296"/>
      <c r="SKW187" s="1296"/>
      <c r="SKX187" s="1296"/>
      <c r="SKY187" s="1296"/>
      <c r="SKZ187" s="1296"/>
      <c r="SLA187" s="1296"/>
      <c r="SLB187" s="1296"/>
      <c r="SLC187" s="1296"/>
      <c r="SLD187" s="1296"/>
      <c r="SLE187" s="1296"/>
      <c r="SLF187" s="1296"/>
      <c r="SLG187" s="1296"/>
      <c r="SLH187" s="1296"/>
      <c r="SLI187" s="1296"/>
      <c r="SLJ187" s="1296"/>
      <c r="SLK187" s="1296"/>
      <c r="SLL187" s="1296"/>
      <c r="SLM187" s="1296"/>
      <c r="SLN187" s="1296"/>
      <c r="SLO187" s="1296"/>
      <c r="SLP187" s="1296"/>
      <c r="SLQ187" s="1296"/>
      <c r="SLR187" s="1296"/>
      <c r="SLS187" s="1296"/>
      <c r="SLT187" s="1296"/>
      <c r="SLU187" s="1296"/>
      <c r="SLV187" s="1296"/>
      <c r="SLW187" s="1296"/>
      <c r="SLX187" s="1296"/>
      <c r="SLY187" s="1296"/>
      <c r="SLZ187" s="1296"/>
      <c r="SMA187" s="1296"/>
      <c r="SMB187" s="1296"/>
      <c r="SMC187" s="1296"/>
      <c r="SMD187" s="1296"/>
      <c r="SME187" s="1296"/>
      <c r="SMF187" s="1296"/>
      <c r="SMG187" s="1296"/>
      <c r="SMH187" s="1296"/>
      <c r="SMI187" s="1296"/>
      <c r="SMJ187" s="1296"/>
      <c r="SMK187" s="1296"/>
      <c r="SML187" s="1296"/>
      <c r="SMM187" s="1296"/>
      <c r="SMN187" s="1296"/>
      <c r="SMO187" s="1296"/>
      <c r="SMP187" s="1296"/>
      <c r="SMQ187" s="1296"/>
      <c r="SMR187" s="1296"/>
      <c r="SMS187" s="1296"/>
      <c r="SMT187" s="1296"/>
      <c r="SMU187" s="1296"/>
      <c r="SMV187" s="1296"/>
      <c r="SMW187" s="1296"/>
      <c r="SMX187" s="1296"/>
      <c r="SMY187" s="1296"/>
      <c r="SMZ187" s="1296"/>
      <c r="SNA187" s="1296"/>
      <c r="SNB187" s="1296"/>
      <c r="SNC187" s="1296"/>
      <c r="SND187" s="1296"/>
      <c r="SNE187" s="1296"/>
      <c r="SNF187" s="1296"/>
      <c r="SNG187" s="1296"/>
      <c r="SNH187" s="1296"/>
      <c r="SNI187" s="1296"/>
      <c r="SNJ187" s="1296"/>
      <c r="SNK187" s="1296"/>
      <c r="SNL187" s="1296"/>
      <c r="SNM187" s="1296"/>
      <c r="SNN187" s="1296"/>
      <c r="SNO187" s="1296"/>
      <c r="SNP187" s="1296"/>
      <c r="SNQ187" s="1296"/>
      <c r="SNR187" s="1296"/>
      <c r="SNS187" s="1296"/>
      <c r="SNT187" s="1296"/>
      <c r="SNU187" s="1296"/>
      <c r="SNV187" s="1296"/>
      <c r="SNW187" s="1296"/>
      <c r="SNX187" s="1296"/>
      <c r="SNY187" s="1296"/>
      <c r="SNZ187" s="1296"/>
      <c r="SOA187" s="1296"/>
      <c r="SOB187" s="1296"/>
      <c r="SOC187" s="1296"/>
      <c r="SOD187" s="1296"/>
      <c r="SOE187" s="1296"/>
      <c r="SOF187" s="1296"/>
      <c r="SOG187" s="1296"/>
      <c r="SOH187" s="1296"/>
      <c r="SOI187" s="1296"/>
      <c r="SOJ187" s="1296"/>
      <c r="SOK187" s="1296"/>
      <c r="SOL187" s="1296"/>
      <c r="SOM187" s="1296"/>
      <c r="SON187" s="1296"/>
      <c r="SOO187" s="1296"/>
      <c r="SOP187" s="1296"/>
      <c r="SOQ187" s="1296"/>
      <c r="SOR187" s="1296"/>
      <c r="SOS187" s="1296"/>
      <c r="SOT187" s="1296"/>
      <c r="SOU187" s="1296"/>
      <c r="SOV187" s="1296"/>
      <c r="SOW187" s="1296"/>
      <c r="SOX187" s="1296"/>
      <c r="SOY187" s="1296"/>
      <c r="SOZ187" s="1296"/>
      <c r="SPA187" s="1296"/>
      <c r="SPB187" s="1296"/>
      <c r="SPC187" s="1296"/>
      <c r="SPD187" s="1296"/>
      <c r="SPE187" s="1296"/>
      <c r="SPF187" s="1296"/>
      <c r="SPG187" s="1296"/>
      <c r="SPH187" s="1296"/>
      <c r="SPI187" s="1296"/>
      <c r="SPJ187" s="1296"/>
      <c r="SPK187" s="1296"/>
      <c r="SPL187" s="1296"/>
      <c r="SPM187" s="1296"/>
      <c r="SPN187" s="1296"/>
      <c r="SPO187" s="1296"/>
      <c r="SPP187" s="1296"/>
      <c r="SPQ187" s="1296"/>
      <c r="SPR187" s="1296"/>
      <c r="SPS187" s="1296"/>
      <c r="SPT187" s="1296"/>
      <c r="SPU187" s="1296"/>
      <c r="SPV187" s="1296"/>
      <c r="SPW187" s="1296"/>
      <c r="SPX187" s="1296"/>
      <c r="SPY187" s="1296"/>
      <c r="SPZ187" s="1296"/>
      <c r="SQA187" s="1296"/>
      <c r="SQB187" s="1296"/>
      <c r="SQC187" s="1296"/>
      <c r="SQD187" s="1296"/>
      <c r="SQE187" s="1296"/>
      <c r="SQF187" s="1296"/>
      <c r="SQG187" s="1296"/>
      <c r="SQH187" s="1296"/>
      <c r="SQI187" s="1296"/>
      <c r="SQJ187" s="1296"/>
      <c r="SQK187" s="1296"/>
      <c r="SQL187" s="1296"/>
      <c r="SQM187" s="1296"/>
      <c r="SQN187" s="1296"/>
      <c r="SQO187" s="1296"/>
      <c r="SQP187" s="1296"/>
      <c r="SQQ187" s="1296"/>
      <c r="SQR187" s="1296"/>
      <c r="SQS187" s="1296"/>
      <c r="SQT187" s="1296"/>
      <c r="SQU187" s="1296"/>
      <c r="SQV187" s="1296"/>
      <c r="SQW187" s="1296"/>
      <c r="SQX187" s="1296"/>
      <c r="SQY187" s="1296"/>
      <c r="SQZ187" s="1296"/>
      <c r="SRA187" s="1296"/>
      <c r="SRB187" s="1296"/>
      <c r="SRC187" s="1296"/>
      <c r="SRD187" s="1296"/>
      <c r="SRE187" s="1296"/>
      <c r="SRF187" s="1296"/>
      <c r="SRG187" s="1296"/>
      <c r="SRH187" s="1296"/>
      <c r="SRI187" s="1296"/>
      <c r="SRJ187" s="1296"/>
      <c r="SRK187" s="1296"/>
      <c r="SRL187" s="1296"/>
      <c r="SRM187" s="1296"/>
      <c r="SRN187" s="1296"/>
      <c r="SRO187" s="1296"/>
      <c r="SRP187" s="1296"/>
      <c r="SRQ187" s="1296"/>
      <c r="SRR187" s="1296"/>
      <c r="SRS187" s="1296"/>
      <c r="SRT187" s="1296"/>
      <c r="SRU187" s="1296"/>
      <c r="SRV187" s="1296"/>
      <c r="SRW187" s="1296"/>
      <c r="SRX187" s="1296"/>
      <c r="SRY187" s="1296"/>
      <c r="SRZ187" s="1296"/>
      <c r="SSA187" s="1296"/>
      <c r="SSB187" s="1296"/>
      <c r="SSC187" s="1296"/>
      <c r="SSD187" s="1296"/>
      <c r="SSE187" s="1296"/>
      <c r="SSF187" s="1296"/>
      <c r="SSG187" s="1296"/>
      <c r="SSH187" s="1296"/>
      <c r="SSI187" s="1296"/>
      <c r="SSJ187" s="1296"/>
      <c r="SSK187" s="1296"/>
      <c r="SSL187" s="1296"/>
      <c r="SSM187" s="1296"/>
      <c r="SSN187" s="1296"/>
      <c r="SSO187" s="1296"/>
      <c r="SSP187" s="1296"/>
      <c r="SSQ187" s="1296"/>
      <c r="SSR187" s="1296"/>
      <c r="SSS187" s="1296"/>
      <c r="SST187" s="1296"/>
      <c r="SSU187" s="1296"/>
      <c r="SSV187" s="1296"/>
      <c r="SSW187" s="1296"/>
      <c r="SSX187" s="1296"/>
      <c r="SSY187" s="1296"/>
      <c r="SSZ187" s="1296"/>
      <c r="STA187" s="1296"/>
      <c r="STB187" s="1296"/>
      <c r="STC187" s="1296"/>
      <c r="STD187" s="1296"/>
      <c r="STE187" s="1296"/>
      <c r="STF187" s="1296"/>
      <c r="STG187" s="1296"/>
      <c r="STH187" s="1296"/>
      <c r="STI187" s="1296"/>
      <c r="STJ187" s="1296"/>
      <c r="STK187" s="1296"/>
      <c r="STL187" s="1296"/>
      <c r="STM187" s="1296"/>
      <c r="STN187" s="1296"/>
      <c r="STO187" s="1296"/>
      <c r="STP187" s="1296"/>
      <c r="STQ187" s="1296"/>
      <c r="STR187" s="1296"/>
      <c r="STS187" s="1296"/>
      <c r="STT187" s="1296"/>
      <c r="STU187" s="1296"/>
      <c r="STV187" s="1296"/>
      <c r="STW187" s="1296"/>
      <c r="STX187" s="1296"/>
      <c r="STY187" s="1296"/>
      <c r="STZ187" s="1296"/>
      <c r="SUA187" s="1296"/>
      <c r="SUB187" s="1296"/>
      <c r="SUC187" s="1296"/>
      <c r="SUD187" s="1296"/>
      <c r="SUE187" s="1296"/>
      <c r="SUF187" s="1296"/>
      <c r="SUG187" s="1296"/>
      <c r="SUH187" s="1296"/>
      <c r="SUI187" s="1296"/>
      <c r="SUJ187" s="1296"/>
      <c r="SUK187" s="1296"/>
      <c r="SUL187" s="1296"/>
      <c r="SUM187" s="1296"/>
      <c r="SUN187" s="1296"/>
      <c r="SUO187" s="1296"/>
      <c r="SUP187" s="1296"/>
      <c r="SUQ187" s="1296"/>
      <c r="SUR187" s="1296"/>
      <c r="SUS187" s="1296"/>
      <c r="SUT187" s="1296"/>
      <c r="SUU187" s="1296"/>
      <c r="SUV187" s="1296"/>
      <c r="SUW187" s="1296"/>
      <c r="SUX187" s="1296"/>
      <c r="SUY187" s="1296"/>
      <c r="SUZ187" s="1296"/>
      <c r="SVA187" s="1296"/>
      <c r="SVB187" s="1296"/>
      <c r="SVC187" s="1296"/>
      <c r="SVD187" s="1296"/>
      <c r="SVE187" s="1296"/>
      <c r="SVF187" s="1296"/>
      <c r="SVG187" s="1296"/>
      <c r="SVH187" s="1296"/>
      <c r="SVI187" s="1296"/>
      <c r="SVJ187" s="1296"/>
      <c r="SVK187" s="1296"/>
      <c r="SVL187" s="1296"/>
      <c r="SVM187" s="1296"/>
      <c r="SVN187" s="1296"/>
      <c r="SVO187" s="1296"/>
      <c r="SVP187" s="1296"/>
      <c r="SVQ187" s="1296"/>
      <c r="SVR187" s="1296"/>
      <c r="SVS187" s="1296"/>
      <c r="SVT187" s="1296"/>
      <c r="SVU187" s="1296"/>
      <c r="SVV187" s="1296"/>
      <c r="SVW187" s="1296"/>
      <c r="SVX187" s="1296"/>
      <c r="SVY187" s="1296"/>
      <c r="SVZ187" s="1296"/>
      <c r="SWA187" s="1296"/>
      <c r="SWB187" s="1296"/>
      <c r="SWC187" s="1296"/>
      <c r="SWD187" s="1296"/>
      <c r="SWE187" s="1296"/>
      <c r="SWF187" s="1296"/>
      <c r="SWG187" s="1296"/>
      <c r="SWH187" s="1296"/>
      <c r="SWI187" s="1296"/>
      <c r="SWJ187" s="1296"/>
      <c r="SWK187" s="1296"/>
      <c r="SWL187" s="1296"/>
      <c r="SWM187" s="1296"/>
      <c r="SWN187" s="1296"/>
      <c r="SWO187" s="1296"/>
      <c r="SWP187" s="1296"/>
      <c r="SWQ187" s="1296"/>
      <c r="SWR187" s="1296"/>
      <c r="SWS187" s="1296"/>
      <c r="SWT187" s="1296"/>
      <c r="SWU187" s="1296"/>
      <c r="SWV187" s="1296"/>
      <c r="SWW187" s="1296"/>
      <c r="SWX187" s="1296"/>
      <c r="SWY187" s="1296"/>
      <c r="SWZ187" s="1296"/>
      <c r="SXA187" s="1296"/>
      <c r="SXB187" s="1296"/>
      <c r="SXC187" s="1296"/>
      <c r="SXD187" s="1296"/>
      <c r="SXE187" s="1296"/>
      <c r="SXF187" s="1296"/>
      <c r="SXG187" s="1296"/>
      <c r="SXH187" s="1296"/>
      <c r="SXI187" s="1296"/>
      <c r="SXJ187" s="1296"/>
      <c r="SXK187" s="1296"/>
      <c r="SXL187" s="1296"/>
      <c r="SXM187" s="1296"/>
      <c r="SXN187" s="1296"/>
      <c r="SXO187" s="1296"/>
      <c r="SXP187" s="1296"/>
      <c r="SXQ187" s="1296"/>
      <c r="SXR187" s="1296"/>
      <c r="SXS187" s="1296"/>
      <c r="SXT187" s="1296"/>
      <c r="SXU187" s="1296"/>
      <c r="SXV187" s="1296"/>
      <c r="SXW187" s="1296"/>
      <c r="SXX187" s="1296"/>
      <c r="SXY187" s="1296"/>
      <c r="SXZ187" s="1296"/>
      <c r="SYA187" s="1296"/>
      <c r="SYB187" s="1296"/>
      <c r="SYC187" s="1296"/>
      <c r="SYD187" s="1296"/>
      <c r="SYE187" s="1296"/>
      <c r="SYF187" s="1296"/>
      <c r="SYG187" s="1296"/>
      <c r="SYH187" s="1296"/>
      <c r="SYI187" s="1296"/>
      <c r="SYJ187" s="1296"/>
      <c r="SYK187" s="1296"/>
      <c r="SYL187" s="1296"/>
      <c r="SYM187" s="1296"/>
      <c r="SYN187" s="1296"/>
      <c r="SYO187" s="1296"/>
      <c r="SYP187" s="1296"/>
      <c r="SYQ187" s="1296"/>
      <c r="SYR187" s="1296"/>
      <c r="SYS187" s="1296"/>
      <c r="SYT187" s="1296"/>
      <c r="SYU187" s="1296"/>
      <c r="SYV187" s="1296"/>
      <c r="SYW187" s="1296"/>
      <c r="SYX187" s="1296"/>
      <c r="SYY187" s="1296"/>
      <c r="SYZ187" s="1296"/>
      <c r="SZA187" s="1296"/>
      <c r="SZB187" s="1296"/>
      <c r="SZC187" s="1296"/>
      <c r="SZD187" s="1296"/>
      <c r="SZE187" s="1296"/>
      <c r="SZF187" s="1296"/>
      <c r="SZG187" s="1296"/>
      <c r="SZH187" s="1296"/>
      <c r="SZI187" s="1296"/>
      <c r="SZJ187" s="1296"/>
      <c r="SZK187" s="1296"/>
      <c r="SZL187" s="1296"/>
      <c r="SZM187" s="1296"/>
      <c r="SZN187" s="1296"/>
      <c r="SZO187" s="1296"/>
      <c r="SZP187" s="1296"/>
      <c r="SZQ187" s="1296"/>
      <c r="SZR187" s="1296"/>
      <c r="SZS187" s="1296"/>
      <c r="SZT187" s="1296"/>
      <c r="SZU187" s="1296"/>
      <c r="SZV187" s="1296"/>
      <c r="SZW187" s="1296"/>
      <c r="SZX187" s="1296"/>
      <c r="SZY187" s="1296"/>
      <c r="SZZ187" s="1296"/>
      <c r="TAA187" s="1296"/>
      <c r="TAB187" s="1296"/>
      <c r="TAC187" s="1296"/>
      <c r="TAD187" s="1296"/>
      <c r="TAE187" s="1296"/>
      <c r="TAF187" s="1296"/>
      <c r="TAG187" s="1296"/>
      <c r="TAH187" s="1296"/>
      <c r="TAI187" s="1296"/>
      <c r="TAJ187" s="1296"/>
      <c r="TAK187" s="1296"/>
      <c r="TAL187" s="1296"/>
      <c r="TAM187" s="1296"/>
      <c r="TAN187" s="1296"/>
      <c r="TAO187" s="1296"/>
      <c r="TAP187" s="1296"/>
      <c r="TAQ187" s="1296"/>
      <c r="TAR187" s="1296"/>
      <c r="TAS187" s="1296"/>
      <c r="TAT187" s="1296"/>
      <c r="TAU187" s="1296"/>
      <c r="TAV187" s="1296"/>
      <c r="TAW187" s="1296"/>
      <c r="TAX187" s="1296"/>
      <c r="TAY187" s="1296"/>
      <c r="TAZ187" s="1296"/>
      <c r="TBA187" s="1296"/>
      <c r="TBB187" s="1296"/>
      <c r="TBC187" s="1296"/>
      <c r="TBD187" s="1296"/>
      <c r="TBE187" s="1296"/>
      <c r="TBF187" s="1296"/>
      <c r="TBG187" s="1296"/>
      <c r="TBH187" s="1296"/>
      <c r="TBI187" s="1296"/>
      <c r="TBJ187" s="1296"/>
      <c r="TBK187" s="1296"/>
      <c r="TBL187" s="1296"/>
      <c r="TBM187" s="1296"/>
      <c r="TBN187" s="1296"/>
      <c r="TBO187" s="1296"/>
      <c r="TBP187" s="1296"/>
      <c r="TBQ187" s="1296"/>
      <c r="TBR187" s="1296"/>
      <c r="TBS187" s="1296"/>
      <c r="TBT187" s="1296"/>
      <c r="TBU187" s="1296"/>
      <c r="TBV187" s="1296"/>
      <c r="TBW187" s="1296"/>
      <c r="TBX187" s="1296"/>
      <c r="TBY187" s="1296"/>
      <c r="TBZ187" s="1296"/>
      <c r="TCA187" s="1296"/>
      <c r="TCB187" s="1296"/>
      <c r="TCC187" s="1296"/>
      <c r="TCD187" s="1296"/>
      <c r="TCE187" s="1296"/>
      <c r="TCF187" s="1296"/>
      <c r="TCG187" s="1296"/>
      <c r="TCH187" s="1296"/>
      <c r="TCI187" s="1296"/>
      <c r="TCJ187" s="1296"/>
      <c r="TCK187" s="1296"/>
      <c r="TCL187" s="1296"/>
      <c r="TCM187" s="1296"/>
      <c r="TCN187" s="1296"/>
      <c r="TCO187" s="1296"/>
      <c r="TCP187" s="1296"/>
      <c r="TCQ187" s="1296"/>
      <c r="TCR187" s="1296"/>
      <c r="TCS187" s="1296"/>
      <c r="TCT187" s="1296"/>
      <c r="TCU187" s="1296"/>
      <c r="TCV187" s="1296"/>
      <c r="TCW187" s="1296"/>
      <c r="TCX187" s="1296"/>
      <c r="TCY187" s="1296"/>
      <c r="TCZ187" s="1296"/>
      <c r="TDA187" s="1296"/>
      <c r="TDB187" s="1296"/>
      <c r="TDC187" s="1296"/>
      <c r="TDD187" s="1296"/>
      <c r="TDE187" s="1296"/>
      <c r="TDF187" s="1296"/>
      <c r="TDG187" s="1296"/>
      <c r="TDH187" s="1296"/>
      <c r="TDI187" s="1296"/>
      <c r="TDJ187" s="1296"/>
      <c r="TDK187" s="1296"/>
      <c r="TDL187" s="1296"/>
      <c r="TDM187" s="1296"/>
      <c r="TDN187" s="1296"/>
      <c r="TDO187" s="1296"/>
      <c r="TDP187" s="1296"/>
      <c r="TDQ187" s="1296"/>
      <c r="TDR187" s="1296"/>
      <c r="TDS187" s="1296"/>
      <c r="TDT187" s="1296"/>
      <c r="TDU187" s="1296"/>
      <c r="TDV187" s="1296"/>
      <c r="TDW187" s="1296"/>
      <c r="TDX187" s="1296"/>
      <c r="TDY187" s="1296"/>
      <c r="TDZ187" s="1296"/>
      <c r="TEA187" s="1296"/>
      <c r="TEB187" s="1296"/>
      <c r="TEC187" s="1296"/>
      <c r="TED187" s="1296"/>
      <c r="TEE187" s="1296"/>
      <c r="TEF187" s="1296"/>
      <c r="TEG187" s="1296"/>
      <c r="TEH187" s="1296"/>
      <c r="TEI187" s="1296"/>
      <c r="TEJ187" s="1296"/>
      <c r="TEK187" s="1296"/>
      <c r="TEL187" s="1296"/>
      <c r="TEM187" s="1296"/>
      <c r="TEN187" s="1296"/>
      <c r="TEO187" s="1296"/>
      <c r="TEP187" s="1296"/>
      <c r="TEQ187" s="1296"/>
      <c r="TER187" s="1296"/>
      <c r="TES187" s="1296"/>
      <c r="TET187" s="1296"/>
      <c r="TEU187" s="1296"/>
      <c r="TEV187" s="1296"/>
      <c r="TEW187" s="1296"/>
      <c r="TEX187" s="1296"/>
      <c r="TEY187" s="1296"/>
      <c r="TEZ187" s="1296"/>
      <c r="TFA187" s="1296"/>
      <c r="TFB187" s="1296"/>
      <c r="TFC187" s="1296"/>
      <c r="TFD187" s="1296"/>
      <c r="TFE187" s="1296"/>
      <c r="TFF187" s="1296"/>
      <c r="TFG187" s="1296"/>
      <c r="TFH187" s="1296"/>
      <c r="TFI187" s="1296"/>
      <c r="TFJ187" s="1296"/>
      <c r="TFK187" s="1296"/>
      <c r="TFL187" s="1296"/>
      <c r="TFM187" s="1296"/>
      <c r="TFN187" s="1296"/>
      <c r="TFO187" s="1296"/>
      <c r="TFP187" s="1296"/>
      <c r="TFQ187" s="1296"/>
      <c r="TFR187" s="1296"/>
      <c r="TFS187" s="1296"/>
      <c r="TFT187" s="1296"/>
      <c r="TFU187" s="1296"/>
      <c r="TFV187" s="1296"/>
      <c r="TFW187" s="1296"/>
      <c r="TFX187" s="1296"/>
      <c r="TFY187" s="1296"/>
      <c r="TFZ187" s="1296"/>
      <c r="TGA187" s="1296"/>
      <c r="TGB187" s="1296"/>
      <c r="TGC187" s="1296"/>
      <c r="TGD187" s="1296"/>
      <c r="TGE187" s="1296"/>
      <c r="TGF187" s="1296"/>
      <c r="TGG187" s="1296"/>
      <c r="TGH187" s="1296"/>
      <c r="TGI187" s="1296"/>
      <c r="TGJ187" s="1296"/>
      <c r="TGK187" s="1296"/>
      <c r="TGL187" s="1296"/>
      <c r="TGM187" s="1296"/>
      <c r="TGN187" s="1296"/>
      <c r="TGO187" s="1296"/>
      <c r="TGP187" s="1296"/>
      <c r="TGQ187" s="1296"/>
      <c r="TGR187" s="1296"/>
      <c r="TGS187" s="1296"/>
      <c r="TGT187" s="1296"/>
      <c r="TGU187" s="1296"/>
      <c r="TGV187" s="1296"/>
      <c r="TGW187" s="1296"/>
      <c r="TGX187" s="1296"/>
      <c r="TGY187" s="1296"/>
      <c r="TGZ187" s="1296"/>
      <c r="THA187" s="1296"/>
      <c r="THB187" s="1296"/>
      <c r="THC187" s="1296"/>
      <c r="THD187" s="1296"/>
      <c r="THE187" s="1296"/>
      <c r="THF187" s="1296"/>
      <c r="THG187" s="1296"/>
      <c r="THH187" s="1296"/>
      <c r="THI187" s="1296"/>
      <c r="THJ187" s="1296"/>
      <c r="THK187" s="1296"/>
      <c r="THL187" s="1296"/>
      <c r="THM187" s="1296"/>
      <c r="THN187" s="1296"/>
      <c r="THO187" s="1296"/>
      <c r="THP187" s="1296"/>
      <c r="THQ187" s="1296"/>
      <c r="THR187" s="1296"/>
      <c r="THS187" s="1296"/>
      <c r="THT187" s="1296"/>
      <c r="THU187" s="1296"/>
      <c r="THV187" s="1296"/>
      <c r="THW187" s="1296"/>
      <c r="THX187" s="1296"/>
      <c r="THY187" s="1296"/>
      <c r="THZ187" s="1296"/>
      <c r="TIA187" s="1296"/>
      <c r="TIB187" s="1296"/>
      <c r="TIC187" s="1296"/>
      <c r="TID187" s="1296"/>
      <c r="TIE187" s="1296"/>
      <c r="TIF187" s="1296"/>
      <c r="TIG187" s="1296"/>
      <c r="TIH187" s="1296"/>
      <c r="TII187" s="1296"/>
      <c r="TIJ187" s="1296"/>
      <c r="TIK187" s="1296"/>
      <c r="TIL187" s="1296"/>
      <c r="TIM187" s="1296"/>
      <c r="TIN187" s="1296"/>
      <c r="TIO187" s="1296"/>
      <c r="TIP187" s="1296"/>
      <c r="TIQ187" s="1296"/>
      <c r="TIR187" s="1296"/>
      <c r="TIS187" s="1296"/>
      <c r="TIT187" s="1296"/>
      <c r="TIU187" s="1296"/>
      <c r="TIV187" s="1296"/>
      <c r="TIW187" s="1296"/>
      <c r="TIX187" s="1296"/>
      <c r="TIY187" s="1296"/>
      <c r="TIZ187" s="1296"/>
      <c r="TJA187" s="1296"/>
      <c r="TJB187" s="1296"/>
      <c r="TJC187" s="1296"/>
      <c r="TJD187" s="1296"/>
      <c r="TJE187" s="1296"/>
      <c r="TJF187" s="1296"/>
      <c r="TJG187" s="1296"/>
      <c r="TJH187" s="1296"/>
      <c r="TJI187" s="1296"/>
      <c r="TJJ187" s="1296"/>
      <c r="TJK187" s="1296"/>
      <c r="TJL187" s="1296"/>
      <c r="TJM187" s="1296"/>
      <c r="TJN187" s="1296"/>
      <c r="TJO187" s="1296"/>
      <c r="TJP187" s="1296"/>
      <c r="TJQ187" s="1296"/>
      <c r="TJR187" s="1296"/>
      <c r="TJS187" s="1296"/>
      <c r="TJT187" s="1296"/>
      <c r="TJU187" s="1296"/>
      <c r="TJV187" s="1296"/>
      <c r="TJW187" s="1296"/>
      <c r="TJX187" s="1296"/>
      <c r="TJY187" s="1296"/>
      <c r="TJZ187" s="1296"/>
      <c r="TKA187" s="1296"/>
      <c r="TKB187" s="1296"/>
      <c r="TKC187" s="1296"/>
      <c r="TKD187" s="1296"/>
      <c r="TKE187" s="1296"/>
      <c r="TKF187" s="1296"/>
      <c r="TKG187" s="1296"/>
      <c r="TKH187" s="1296"/>
      <c r="TKI187" s="1296"/>
      <c r="TKJ187" s="1296"/>
      <c r="TKK187" s="1296"/>
      <c r="TKL187" s="1296"/>
      <c r="TKM187" s="1296"/>
      <c r="TKN187" s="1296"/>
      <c r="TKO187" s="1296"/>
      <c r="TKP187" s="1296"/>
      <c r="TKQ187" s="1296"/>
      <c r="TKR187" s="1296"/>
      <c r="TKS187" s="1296"/>
      <c r="TKT187" s="1296"/>
      <c r="TKU187" s="1296"/>
      <c r="TKV187" s="1296"/>
      <c r="TKW187" s="1296"/>
      <c r="TKX187" s="1296"/>
      <c r="TKY187" s="1296"/>
      <c r="TKZ187" s="1296"/>
      <c r="TLA187" s="1296"/>
      <c r="TLB187" s="1296"/>
      <c r="TLC187" s="1296"/>
      <c r="TLD187" s="1296"/>
      <c r="TLE187" s="1296"/>
      <c r="TLF187" s="1296"/>
      <c r="TLG187" s="1296"/>
      <c r="TLH187" s="1296"/>
      <c r="TLI187" s="1296"/>
      <c r="TLJ187" s="1296"/>
      <c r="TLK187" s="1296"/>
      <c r="TLL187" s="1296"/>
      <c r="TLM187" s="1296"/>
      <c r="TLN187" s="1296"/>
      <c r="TLO187" s="1296"/>
      <c r="TLP187" s="1296"/>
      <c r="TLQ187" s="1296"/>
      <c r="TLR187" s="1296"/>
      <c r="TLS187" s="1296"/>
      <c r="TLT187" s="1296"/>
      <c r="TLU187" s="1296"/>
      <c r="TLV187" s="1296"/>
      <c r="TLW187" s="1296"/>
      <c r="TLX187" s="1296"/>
      <c r="TLY187" s="1296"/>
      <c r="TLZ187" s="1296"/>
      <c r="TMA187" s="1296"/>
      <c r="TMB187" s="1296"/>
      <c r="TMC187" s="1296"/>
      <c r="TMD187" s="1296"/>
      <c r="TME187" s="1296"/>
      <c r="TMF187" s="1296"/>
      <c r="TMG187" s="1296"/>
      <c r="TMH187" s="1296"/>
      <c r="TMI187" s="1296"/>
      <c r="TMJ187" s="1296"/>
      <c r="TMK187" s="1296"/>
      <c r="TML187" s="1296"/>
      <c r="TMM187" s="1296"/>
      <c r="TMN187" s="1296"/>
      <c r="TMO187" s="1296"/>
      <c r="TMP187" s="1296"/>
      <c r="TMQ187" s="1296"/>
      <c r="TMR187" s="1296"/>
      <c r="TMS187" s="1296"/>
      <c r="TMT187" s="1296"/>
      <c r="TMU187" s="1296"/>
      <c r="TMV187" s="1296"/>
      <c r="TMW187" s="1296"/>
      <c r="TMX187" s="1296"/>
      <c r="TMY187" s="1296"/>
      <c r="TMZ187" s="1296"/>
      <c r="TNA187" s="1296"/>
      <c r="TNB187" s="1296"/>
      <c r="TNC187" s="1296"/>
      <c r="TND187" s="1296"/>
      <c r="TNE187" s="1296"/>
      <c r="TNF187" s="1296"/>
      <c r="TNG187" s="1296"/>
      <c r="TNH187" s="1296"/>
      <c r="TNI187" s="1296"/>
      <c r="TNJ187" s="1296"/>
      <c r="TNK187" s="1296"/>
      <c r="TNL187" s="1296"/>
      <c r="TNM187" s="1296"/>
      <c r="TNN187" s="1296"/>
      <c r="TNO187" s="1296"/>
      <c r="TNP187" s="1296"/>
      <c r="TNQ187" s="1296"/>
      <c r="TNR187" s="1296"/>
      <c r="TNS187" s="1296"/>
      <c r="TNT187" s="1296"/>
      <c r="TNU187" s="1296"/>
      <c r="TNV187" s="1296"/>
      <c r="TNW187" s="1296"/>
      <c r="TNX187" s="1296"/>
      <c r="TNY187" s="1296"/>
      <c r="TNZ187" s="1296"/>
      <c r="TOA187" s="1296"/>
      <c r="TOB187" s="1296"/>
      <c r="TOC187" s="1296"/>
      <c r="TOD187" s="1296"/>
      <c r="TOE187" s="1296"/>
      <c r="TOF187" s="1296"/>
      <c r="TOG187" s="1296"/>
      <c r="TOH187" s="1296"/>
      <c r="TOI187" s="1296"/>
      <c r="TOJ187" s="1296"/>
      <c r="TOK187" s="1296"/>
      <c r="TOL187" s="1296"/>
      <c r="TOM187" s="1296"/>
      <c r="TON187" s="1296"/>
      <c r="TOO187" s="1296"/>
      <c r="TOP187" s="1296"/>
      <c r="TOQ187" s="1296"/>
      <c r="TOR187" s="1296"/>
      <c r="TOS187" s="1296"/>
      <c r="TOT187" s="1296"/>
      <c r="TOU187" s="1296"/>
      <c r="TOV187" s="1296"/>
      <c r="TOW187" s="1296"/>
      <c r="TOX187" s="1296"/>
      <c r="TOY187" s="1296"/>
      <c r="TOZ187" s="1296"/>
      <c r="TPA187" s="1296"/>
      <c r="TPB187" s="1296"/>
      <c r="TPC187" s="1296"/>
      <c r="TPD187" s="1296"/>
      <c r="TPE187" s="1296"/>
      <c r="TPF187" s="1296"/>
      <c r="TPG187" s="1296"/>
      <c r="TPH187" s="1296"/>
      <c r="TPI187" s="1296"/>
      <c r="TPJ187" s="1296"/>
      <c r="TPK187" s="1296"/>
      <c r="TPL187" s="1296"/>
      <c r="TPM187" s="1296"/>
      <c r="TPN187" s="1296"/>
      <c r="TPO187" s="1296"/>
      <c r="TPP187" s="1296"/>
      <c r="TPQ187" s="1296"/>
      <c r="TPR187" s="1296"/>
      <c r="TPS187" s="1296"/>
      <c r="TPT187" s="1296"/>
      <c r="TPU187" s="1296"/>
      <c r="TPV187" s="1296"/>
      <c r="TPW187" s="1296"/>
      <c r="TPX187" s="1296"/>
      <c r="TPY187" s="1296"/>
      <c r="TPZ187" s="1296"/>
      <c r="TQA187" s="1296"/>
      <c r="TQB187" s="1296"/>
      <c r="TQC187" s="1296"/>
      <c r="TQD187" s="1296"/>
      <c r="TQE187" s="1296"/>
      <c r="TQF187" s="1296"/>
      <c r="TQG187" s="1296"/>
      <c r="TQH187" s="1296"/>
      <c r="TQI187" s="1296"/>
      <c r="TQJ187" s="1296"/>
      <c r="TQK187" s="1296"/>
      <c r="TQL187" s="1296"/>
      <c r="TQM187" s="1296"/>
      <c r="TQN187" s="1296"/>
      <c r="TQO187" s="1296"/>
      <c r="TQP187" s="1296"/>
      <c r="TQQ187" s="1296"/>
      <c r="TQR187" s="1296"/>
      <c r="TQS187" s="1296"/>
      <c r="TQT187" s="1296"/>
      <c r="TQU187" s="1296"/>
      <c r="TQV187" s="1296"/>
      <c r="TQW187" s="1296"/>
      <c r="TQX187" s="1296"/>
      <c r="TQY187" s="1296"/>
      <c r="TQZ187" s="1296"/>
      <c r="TRA187" s="1296"/>
      <c r="TRB187" s="1296"/>
      <c r="TRC187" s="1296"/>
      <c r="TRD187" s="1296"/>
      <c r="TRE187" s="1296"/>
      <c r="TRF187" s="1296"/>
      <c r="TRG187" s="1296"/>
      <c r="TRH187" s="1296"/>
      <c r="TRI187" s="1296"/>
      <c r="TRJ187" s="1296"/>
      <c r="TRK187" s="1296"/>
      <c r="TRL187" s="1296"/>
      <c r="TRM187" s="1296"/>
      <c r="TRN187" s="1296"/>
      <c r="TRO187" s="1296"/>
      <c r="TRP187" s="1296"/>
      <c r="TRQ187" s="1296"/>
      <c r="TRR187" s="1296"/>
      <c r="TRS187" s="1296"/>
      <c r="TRT187" s="1296"/>
      <c r="TRU187" s="1296"/>
      <c r="TRV187" s="1296"/>
      <c r="TRW187" s="1296"/>
      <c r="TRX187" s="1296"/>
      <c r="TRY187" s="1296"/>
      <c r="TRZ187" s="1296"/>
      <c r="TSA187" s="1296"/>
      <c r="TSB187" s="1296"/>
      <c r="TSC187" s="1296"/>
      <c r="TSD187" s="1296"/>
      <c r="TSE187" s="1296"/>
      <c r="TSF187" s="1296"/>
      <c r="TSG187" s="1296"/>
      <c r="TSH187" s="1296"/>
      <c r="TSI187" s="1296"/>
      <c r="TSJ187" s="1296"/>
      <c r="TSK187" s="1296"/>
      <c r="TSL187" s="1296"/>
      <c r="TSM187" s="1296"/>
      <c r="TSN187" s="1296"/>
      <c r="TSO187" s="1296"/>
      <c r="TSP187" s="1296"/>
      <c r="TSQ187" s="1296"/>
      <c r="TSR187" s="1296"/>
      <c r="TSS187" s="1296"/>
      <c r="TST187" s="1296"/>
      <c r="TSU187" s="1296"/>
      <c r="TSV187" s="1296"/>
      <c r="TSW187" s="1296"/>
      <c r="TSX187" s="1296"/>
      <c r="TSY187" s="1296"/>
      <c r="TSZ187" s="1296"/>
      <c r="TTA187" s="1296"/>
      <c r="TTB187" s="1296"/>
      <c r="TTC187" s="1296"/>
      <c r="TTD187" s="1296"/>
      <c r="TTE187" s="1296"/>
      <c r="TTF187" s="1296"/>
      <c r="TTG187" s="1296"/>
      <c r="TTH187" s="1296"/>
      <c r="TTI187" s="1296"/>
      <c r="TTJ187" s="1296"/>
      <c r="TTK187" s="1296"/>
      <c r="TTL187" s="1296"/>
      <c r="TTM187" s="1296"/>
      <c r="TTN187" s="1296"/>
      <c r="TTO187" s="1296"/>
      <c r="TTP187" s="1296"/>
      <c r="TTQ187" s="1296"/>
      <c r="TTR187" s="1296"/>
      <c r="TTS187" s="1296"/>
      <c r="TTT187" s="1296"/>
      <c r="TTU187" s="1296"/>
      <c r="TTV187" s="1296"/>
      <c r="TTW187" s="1296"/>
      <c r="TTX187" s="1296"/>
      <c r="TTY187" s="1296"/>
      <c r="TTZ187" s="1296"/>
      <c r="TUA187" s="1296"/>
      <c r="TUB187" s="1296"/>
      <c r="TUC187" s="1296"/>
      <c r="TUD187" s="1296"/>
      <c r="TUE187" s="1296"/>
      <c r="TUF187" s="1296"/>
      <c r="TUG187" s="1296"/>
      <c r="TUH187" s="1296"/>
      <c r="TUI187" s="1296"/>
      <c r="TUJ187" s="1296"/>
      <c r="TUK187" s="1296"/>
      <c r="TUL187" s="1296"/>
      <c r="TUM187" s="1296"/>
      <c r="TUN187" s="1296"/>
      <c r="TUO187" s="1296"/>
      <c r="TUP187" s="1296"/>
      <c r="TUQ187" s="1296"/>
      <c r="TUR187" s="1296"/>
      <c r="TUS187" s="1296"/>
      <c r="TUT187" s="1296"/>
      <c r="TUU187" s="1296"/>
      <c r="TUV187" s="1296"/>
      <c r="TUW187" s="1296"/>
      <c r="TUX187" s="1296"/>
      <c r="TUY187" s="1296"/>
      <c r="TUZ187" s="1296"/>
      <c r="TVA187" s="1296"/>
      <c r="TVB187" s="1296"/>
      <c r="TVC187" s="1296"/>
      <c r="TVD187" s="1296"/>
      <c r="TVE187" s="1296"/>
      <c r="TVF187" s="1296"/>
      <c r="TVG187" s="1296"/>
      <c r="TVH187" s="1296"/>
      <c r="TVI187" s="1296"/>
      <c r="TVJ187" s="1296"/>
      <c r="TVK187" s="1296"/>
      <c r="TVL187" s="1296"/>
      <c r="TVM187" s="1296"/>
      <c r="TVN187" s="1296"/>
      <c r="TVO187" s="1296"/>
      <c r="TVP187" s="1296"/>
      <c r="TVQ187" s="1296"/>
      <c r="TVR187" s="1296"/>
      <c r="TVS187" s="1296"/>
      <c r="TVT187" s="1296"/>
      <c r="TVU187" s="1296"/>
      <c r="TVV187" s="1296"/>
      <c r="TVW187" s="1296"/>
      <c r="TVX187" s="1296"/>
      <c r="TVY187" s="1296"/>
      <c r="TVZ187" s="1296"/>
      <c r="TWA187" s="1296"/>
      <c r="TWB187" s="1296"/>
      <c r="TWC187" s="1296"/>
      <c r="TWD187" s="1296"/>
      <c r="TWE187" s="1296"/>
      <c r="TWF187" s="1296"/>
      <c r="TWG187" s="1296"/>
      <c r="TWH187" s="1296"/>
      <c r="TWI187" s="1296"/>
      <c r="TWJ187" s="1296"/>
      <c r="TWK187" s="1296"/>
      <c r="TWL187" s="1296"/>
      <c r="TWM187" s="1296"/>
      <c r="TWN187" s="1296"/>
      <c r="TWO187" s="1296"/>
      <c r="TWP187" s="1296"/>
      <c r="TWQ187" s="1296"/>
      <c r="TWR187" s="1296"/>
      <c r="TWS187" s="1296"/>
      <c r="TWT187" s="1296"/>
      <c r="TWU187" s="1296"/>
      <c r="TWV187" s="1296"/>
      <c r="TWW187" s="1296"/>
      <c r="TWX187" s="1296"/>
      <c r="TWY187" s="1296"/>
      <c r="TWZ187" s="1296"/>
      <c r="TXA187" s="1296"/>
      <c r="TXB187" s="1296"/>
      <c r="TXC187" s="1296"/>
      <c r="TXD187" s="1296"/>
      <c r="TXE187" s="1296"/>
      <c r="TXF187" s="1296"/>
      <c r="TXG187" s="1296"/>
      <c r="TXH187" s="1296"/>
      <c r="TXI187" s="1296"/>
      <c r="TXJ187" s="1296"/>
      <c r="TXK187" s="1296"/>
      <c r="TXL187" s="1296"/>
      <c r="TXM187" s="1296"/>
      <c r="TXN187" s="1296"/>
      <c r="TXO187" s="1296"/>
      <c r="TXP187" s="1296"/>
      <c r="TXQ187" s="1296"/>
      <c r="TXR187" s="1296"/>
      <c r="TXS187" s="1296"/>
      <c r="TXT187" s="1296"/>
      <c r="TXU187" s="1296"/>
      <c r="TXV187" s="1296"/>
      <c r="TXW187" s="1296"/>
      <c r="TXX187" s="1296"/>
      <c r="TXY187" s="1296"/>
      <c r="TXZ187" s="1296"/>
      <c r="TYA187" s="1296"/>
      <c r="TYB187" s="1296"/>
      <c r="TYC187" s="1296"/>
      <c r="TYD187" s="1296"/>
      <c r="TYE187" s="1296"/>
      <c r="TYF187" s="1296"/>
      <c r="TYG187" s="1296"/>
      <c r="TYH187" s="1296"/>
      <c r="TYI187" s="1296"/>
      <c r="TYJ187" s="1296"/>
      <c r="TYK187" s="1296"/>
      <c r="TYL187" s="1296"/>
      <c r="TYM187" s="1296"/>
      <c r="TYN187" s="1296"/>
      <c r="TYO187" s="1296"/>
      <c r="TYP187" s="1296"/>
      <c r="TYQ187" s="1296"/>
      <c r="TYR187" s="1296"/>
      <c r="TYS187" s="1296"/>
      <c r="TYT187" s="1296"/>
      <c r="TYU187" s="1296"/>
      <c r="TYV187" s="1296"/>
      <c r="TYW187" s="1296"/>
      <c r="TYX187" s="1296"/>
      <c r="TYY187" s="1296"/>
      <c r="TYZ187" s="1296"/>
      <c r="TZA187" s="1296"/>
      <c r="TZB187" s="1296"/>
      <c r="TZC187" s="1296"/>
      <c r="TZD187" s="1296"/>
      <c r="TZE187" s="1296"/>
      <c r="TZF187" s="1296"/>
      <c r="TZG187" s="1296"/>
      <c r="TZH187" s="1296"/>
      <c r="TZI187" s="1296"/>
      <c r="TZJ187" s="1296"/>
      <c r="TZK187" s="1296"/>
      <c r="TZL187" s="1296"/>
      <c r="TZM187" s="1296"/>
      <c r="TZN187" s="1296"/>
      <c r="TZO187" s="1296"/>
      <c r="TZP187" s="1296"/>
      <c r="TZQ187" s="1296"/>
      <c r="TZR187" s="1296"/>
      <c r="TZS187" s="1296"/>
      <c r="TZT187" s="1296"/>
      <c r="TZU187" s="1296"/>
      <c r="TZV187" s="1296"/>
      <c r="TZW187" s="1296"/>
      <c r="TZX187" s="1296"/>
      <c r="TZY187" s="1296"/>
      <c r="TZZ187" s="1296"/>
      <c r="UAA187" s="1296"/>
      <c r="UAB187" s="1296"/>
      <c r="UAC187" s="1296"/>
      <c r="UAD187" s="1296"/>
      <c r="UAE187" s="1296"/>
      <c r="UAF187" s="1296"/>
      <c r="UAG187" s="1296"/>
      <c r="UAH187" s="1296"/>
      <c r="UAI187" s="1296"/>
      <c r="UAJ187" s="1296"/>
      <c r="UAK187" s="1296"/>
      <c r="UAL187" s="1296"/>
      <c r="UAM187" s="1296"/>
      <c r="UAN187" s="1296"/>
      <c r="UAO187" s="1296"/>
      <c r="UAP187" s="1296"/>
      <c r="UAQ187" s="1296"/>
      <c r="UAR187" s="1296"/>
      <c r="UAS187" s="1296"/>
      <c r="UAT187" s="1296"/>
      <c r="UAU187" s="1296"/>
      <c r="UAV187" s="1296"/>
      <c r="UAW187" s="1296"/>
      <c r="UAX187" s="1296"/>
      <c r="UAY187" s="1296"/>
      <c r="UAZ187" s="1296"/>
      <c r="UBA187" s="1296"/>
      <c r="UBB187" s="1296"/>
      <c r="UBC187" s="1296"/>
      <c r="UBD187" s="1296"/>
      <c r="UBE187" s="1296"/>
      <c r="UBF187" s="1296"/>
      <c r="UBG187" s="1296"/>
      <c r="UBH187" s="1296"/>
      <c r="UBI187" s="1296"/>
      <c r="UBJ187" s="1296"/>
      <c r="UBK187" s="1296"/>
      <c r="UBL187" s="1296"/>
      <c r="UBM187" s="1296"/>
      <c r="UBN187" s="1296"/>
      <c r="UBO187" s="1296"/>
      <c r="UBP187" s="1296"/>
      <c r="UBQ187" s="1296"/>
      <c r="UBR187" s="1296"/>
      <c r="UBS187" s="1296"/>
      <c r="UBT187" s="1296"/>
      <c r="UBU187" s="1296"/>
      <c r="UBV187" s="1296"/>
      <c r="UBW187" s="1296"/>
      <c r="UBX187" s="1296"/>
      <c r="UBY187" s="1296"/>
      <c r="UBZ187" s="1296"/>
      <c r="UCA187" s="1296"/>
      <c r="UCB187" s="1296"/>
      <c r="UCC187" s="1296"/>
      <c r="UCD187" s="1296"/>
      <c r="UCE187" s="1296"/>
      <c r="UCF187" s="1296"/>
      <c r="UCG187" s="1296"/>
      <c r="UCH187" s="1296"/>
      <c r="UCI187" s="1296"/>
      <c r="UCJ187" s="1296"/>
      <c r="UCK187" s="1296"/>
      <c r="UCL187" s="1296"/>
      <c r="UCM187" s="1296"/>
      <c r="UCN187" s="1296"/>
      <c r="UCO187" s="1296"/>
      <c r="UCP187" s="1296"/>
      <c r="UCQ187" s="1296"/>
      <c r="UCR187" s="1296"/>
      <c r="UCS187" s="1296"/>
      <c r="UCT187" s="1296"/>
      <c r="UCU187" s="1296"/>
      <c r="UCV187" s="1296"/>
      <c r="UCW187" s="1296"/>
      <c r="UCX187" s="1296"/>
      <c r="UCY187" s="1296"/>
      <c r="UCZ187" s="1296"/>
      <c r="UDA187" s="1296"/>
      <c r="UDB187" s="1296"/>
      <c r="UDC187" s="1296"/>
      <c r="UDD187" s="1296"/>
      <c r="UDE187" s="1296"/>
      <c r="UDF187" s="1296"/>
      <c r="UDG187" s="1296"/>
      <c r="UDH187" s="1296"/>
      <c r="UDI187" s="1296"/>
      <c r="UDJ187" s="1296"/>
      <c r="UDK187" s="1296"/>
      <c r="UDL187" s="1296"/>
      <c r="UDM187" s="1296"/>
      <c r="UDN187" s="1296"/>
      <c r="UDO187" s="1296"/>
      <c r="UDP187" s="1296"/>
      <c r="UDQ187" s="1296"/>
      <c r="UDR187" s="1296"/>
      <c r="UDS187" s="1296"/>
      <c r="UDT187" s="1296"/>
      <c r="UDU187" s="1296"/>
      <c r="UDV187" s="1296"/>
      <c r="UDW187" s="1296"/>
      <c r="UDX187" s="1296"/>
      <c r="UDY187" s="1296"/>
      <c r="UDZ187" s="1296"/>
      <c r="UEA187" s="1296"/>
      <c r="UEB187" s="1296"/>
      <c r="UEC187" s="1296"/>
      <c r="UED187" s="1296"/>
      <c r="UEE187" s="1296"/>
      <c r="UEF187" s="1296"/>
      <c r="UEG187" s="1296"/>
      <c r="UEH187" s="1296"/>
      <c r="UEI187" s="1296"/>
      <c r="UEJ187" s="1296"/>
      <c r="UEK187" s="1296"/>
      <c r="UEL187" s="1296"/>
      <c r="UEM187" s="1296"/>
      <c r="UEN187" s="1296"/>
      <c r="UEO187" s="1296"/>
      <c r="UEP187" s="1296"/>
      <c r="UEQ187" s="1296"/>
      <c r="UER187" s="1296"/>
      <c r="UES187" s="1296"/>
      <c r="UET187" s="1296"/>
      <c r="UEU187" s="1296"/>
      <c r="UEV187" s="1296"/>
      <c r="UEW187" s="1296"/>
      <c r="UEX187" s="1296"/>
      <c r="UEY187" s="1296"/>
      <c r="UEZ187" s="1296"/>
      <c r="UFA187" s="1296"/>
      <c r="UFB187" s="1296"/>
      <c r="UFC187" s="1296"/>
      <c r="UFD187" s="1296"/>
      <c r="UFE187" s="1296"/>
      <c r="UFF187" s="1296"/>
      <c r="UFG187" s="1296"/>
      <c r="UFH187" s="1296"/>
      <c r="UFI187" s="1296"/>
      <c r="UFJ187" s="1296"/>
      <c r="UFK187" s="1296"/>
      <c r="UFL187" s="1296"/>
      <c r="UFM187" s="1296"/>
      <c r="UFN187" s="1296"/>
      <c r="UFO187" s="1296"/>
      <c r="UFP187" s="1296"/>
      <c r="UFQ187" s="1296"/>
      <c r="UFR187" s="1296"/>
      <c r="UFS187" s="1296"/>
      <c r="UFT187" s="1296"/>
      <c r="UFU187" s="1296"/>
      <c r="UFV187" s="1296"/>
      <c r="UFW187" s="1296"/>
      <c r="UFX187" s="1296"/>
      <c r="UFY187" s="1296"/>
      <c r="UFZ187" s="1296"/>
      <c r="UGA187" s="1296"/>
      <c r="UGB187" s="1296"/>
      <c r="UGC187" s="1296"/>
      <c r="UGD187" s="1296"/>
      <c r="UGE187" s="1296"/>
      <c r="UGF187" s="1296"/>
      <c r="UGG187" s="1296"/>
      <c r="UGH187" s="1296"/>
      <c r="UGI187" s="1296"/>
      <c r="UGJ187" s="1296"/>
      <c r="UGK187" s="1296"/>
      <c r="UGL187" s="1296"/>
      <c r="UGM187" s="1296"/>
      <c r="UGN187" s="1296"/>
      <c r="UGO187" s="1296"/>
      <c r="UGP187" s="1296"/>
      <c r="UGQ187" s="1296"/>
      <c r="UGR187" s="1296"/>
      <c r="UGS187" s="1296"/>
      <c r="UGT187" s="1296"/>
      <c r="UGU187" s="1296"/>
      <c r="UGV187" s="1296"/>
      <c r="UGW187" s="1296"/>
      <c r="UGX187" s="1296"/>
      <c r="UGY187" s="1296"/>
      <c r="UGZ187" s="1296"/>
      <c r="UHA187" s="1296"/>
      <c r="UHB187" s="1296"/>
      <c r="UHC187" s="1296"/>
      <c r="UHD187" s="1296"/>
      <c r="UHE187" s="1296"/>
      <c r="UHF187" s="1296"/>
      <c r="UHG187" s="1296"/>
      <c r="UHH187" s="1296"/>
      <c r="UHI187" s="1296"/>
      <c r="UHJ187" s="1296"/>
      <c r="UHK187" s="1296"/>
      <c r="UHL187" s="1296"/>
      <c r="UHM187" s="1296"/>
      <c r="UHN187" s="1296"/>
      <c r="UHO187" s="1296"/>
      <c r="UHP187" s="1296"/>
      <c r="UHQ187" s="1296"/>
      <c r="UHR187" s="1296"/>
      <c r="UHS187" s="1296"/>
      <c r="UHT187" s="1296"/>
      <c r="UHU187" s="1296"/>
      <c r="UHV187" s="1296"/>
      <c r="UHW187" s="1296"/>
      <c r="UHX187" s="1296"/>
      <c r="UHY187" s="1296"/>
      <c r="UHZ187" s="1296"/>
      <c r="UIA187" s="1296"/>
      <c r="UIB187" s="1296"/>
      <c r="UIC187" s="1296"/>
      <c r="UID187" s="1296"/>
      <c r="UIE187" s="1296"/>
      <c r="UIF187" s="1296"/>
      <c r="UIG187" s="1296"/>
      <c r="UIH187" s="1296"/>
      <c r="UII187" s="1296"/>
      <c r="UIJ187" s="1296"/>
      <c r="UIK187" s="1296"/>
      <c r="UIL187" s="1296"/>
      <c r="UIM187" s="1296"/>
      <c r="UIN187" s="1296"/>
      <c r="UIO187" s="1296"/>
      <c r="UIP187" s="1296"/>
      <c r="UIQ187" s="1296"/>
      <c r="UIR187" s="1296"/>
      <c r="UIS187" s="1296"/>
      <c r="UIT187" s="1296"/>
      <c r="UIU187" s="1296"/>
      <c r="UIV187" s="1296"/>
      <c r="UIW187" s="1296"/>
      <c r="UIX187" s="1296"/>
      <c r="UIY187" s="1296"/>
      <c r="UIZ187" s="1296"/>
      <c r="UJA187" s="1296"/>
      <c r="UJB187" s="1296"/>
      <c r="UJC187" s="1296"/>
      <c r="UJD187" s="1296"/>
      <c r="UJE187" s="1296"/>
      <c r="UJF187" s="1296"/>
      <c r="UJG187" s="1296"/>
      <c r="UJH187" s="1296"/>
      <c r="UJI187" s="1296"/>
      <c r="UJJ187" s="1296"/>
      <c r="UJK187" s="1296"/>
      <c r="UJL187" s="1296"/>
      <c r="UJM187" s="1296"/>
      <c r="UJN187" s="1296"/>
      <c r="UJO187" s="1296"/>
      <c r="UJP187" s="1296"/>
      <c r="UJQ187" s="1296"/>
      <c r="UJR187" s="1296"/>
      <c r="UJS187" s="1296"/>
      <c r="UJT187" s="1296"/>
      <c r="UJU187" s="1296"/>
      <c r="UJV187" s="1296"/>
      <c r="UJW187" s="1296"/>
      <c r="UJX187" s="1296"/>
      <c r="UJY187" s="1296"/>
      <c r="UJZ187" s="1296"/>
      <c r="UKA187" s="1296"/>
      <c r="UKB187" s="1296"/>
      <c r="UKC187" s="1296"/>
      <c r="UKD187" s="1296"/>
      <c r="UKE187" s="1296"/>
      <c r="UKF187" s="1296"/>
      <c r="UKG187" s="1296"/>
      <c r="UKH187" s="1296"/>
      <c r="UKI187" s="1296"/>
      <c r="UKJ187" s="1296"/>
      <c r="UKK187" s="1296"/>
      <c r="UKL187" s="1296"/>
      <c r="UKM187" s="1296"/>
      <c r="UKN187" s="1296"/>
      <c r="UKO187" s="1296"/>
      <c r="UKP187" s="1296"/>
      <c r="UKQ187" s="1296"/>
      <c r="UKR187" s="1296"/>
      <c r="UKS187" s="1296"/>
      <c r="UKT187" s="1296"/>
      <c r="UKU187" s="1296"/>
      <c r="UKV187" s="1296"/>
      <c r="UKW187" s="1296"/>
      <c r="UKX187" s="1296"/>
      <c r="UKY187" s="1296"/>
      <c r="UKZ187" s="1296"/>
      <c r="ULA187" s="1296"/>
      <c r="ULB187" s="1296"/>
      <c r="ULC187" s="1296"/>
      <c r="ULD187" s="1296"/>
      <c r="ULE187" s="1296"/>
      <c r="ULF187" s="1296"/>
      <c r="ULG187" s="1296"/>
      <c r="ULH187" s="1296"/>
      <c r="ULI187" s="1296"/>
      <c r="ULJ187" s="1296"/>
      <c r="ULK187" s="1296"/>
      <c r="ULL187" s="1296"/>
      <c r="ULM187" s="1296"/>
      <c r="ULN187" s="1296"/>
      <c r="ULO187" s="1296"/>
      <c r="ULP187" s="1296"/>
      <c r="ULQ187" s="1296"/>
      <c r="ULR187" s="1296"/>
      <c r="ULS187" s="1296"/>
      <c r="ULT187" s="1296"/>
      <c r="ULU187" s="1296"/>
      <c r="ULV187" s="1296"/>
      <c r="ULW187" s="1296"/>
      <c r="ULX187" s="1296"/>
      <c r="ULY187" s="1296"/>
      <c r="ULZ187" s="1296"/>
      <c r="UMA187" s="1296"/>
      <c r="UMB187" s="1296"/>
      <c r="UMC187" s="1296"/>
      <c r="UMD187" s="1296"/>
      <c r="UME187" s="1296"/>
      <c r="UMF187" s="1296"/>
      <c r="UMG187" s="1296"/>
      <c r="UMH187" s="1296"/>
      <c r="UMI187" s="1296"/>
      <c r="UMJ187" s="1296"/>
      <c r="UMK187" s="1296"/>
      <c r="UML187" s="1296"/>
      <c r="UMM187" s="1296"/>
      <c r="UMN187" s="1296"/>
      <c r="UMO187" s="1296"/>
      <c r="UMP187" s="1296"/>
      <c r="UMQ187" s="1296"/>
      <c r="UMR187" s="1296"/>
      <c r="UMS187" s="1296"/>
      <c r="UMT187" s="1296"/>
      <c r="UMU187" s="1296"/>
      <c r="UMV187" s="1296"/>
      <c r="UMW187" s="1296"/>
      <c r="UMX187" s="1296"/>
      <c r="UMY187" s="1296"/>
      <c r="UMZ187" s="1296"/>
      <c r="UNA187" s="1296"/>
      <c r="UNB187" s="1296"/>
      <c r="UNC187" s="1296"/>
      <c r="UND187" s="1296"/>
      <c r="UNE187" s="1296"/>
      <c r="UNF187" s="1296"/>
      <c r="UNG187" s="1296"/>
      <c r="UNH187" s="1296"/>
      <c r="UNI187" s="1296"/>
      <c r="UNJ187" s="1296"/>
      <c r="UNK187" s="1296"/>
      <c r="UNL187" s="1296"/>
      <c r="UNM187" s="1296"/>
      <c r="UNN187" s="1296"/>
      <c r="UNO187" s="1296"/>
      <c r="UNP187" s="1296"/>
      <c r="UNQ187" s="1296"/>
      <c r="UNR187" s="1296"/>
      <c r="UNS187" s="1296"/>
      <c r="UNT187" s="1296"/>
      <c r="UNU187" s="1296"/>
      <c r="UNV187" s="1296"/>
      <c r="UNW187" s="1296"/>
      <c r="UNX187" s="1296"/>
      <c r="UNY187" s="1296"/>
      <c r="UNZ187" s="1296"/>
      <c r="UOA187" s="1296"/>
      <c r="UOB187" s="1296"/>
      <c r="UOC187" s="1296"/>
      <c r="UOD187" s="1296"/>
      <c r="UOE187" s="1296"/>
      <c r="UOF187" s="1296"/>
      <c r="UOG187" s="1296"/>
      <c r="UOH187" s="1296"/>
      <c r="UOI187" s="1296"/>
      <c r="UOJ187" s="1296"/>
      <c r="UOK187" s="1296"/>
      <c r="UOL187" s="1296"/>
      <c r="UOM187" s="1296"/>
      <c r="UON187" s="1296"/>
      <c r="UOO187" s="1296"/>
      <c r="UOP187" s="1296"/>
      <c r="UOQ187" s="1296"/>
      <c r="UOR187" s="1296"/>
      <c r="UOS187" s="1296"/>
      <c r="UOT187" s="1296"/>
      <c r="UOU187" s="1296"/>
      <c r="UOV187" s="1296"/>
      <c r="UOW187" s="1296"/>
      <c r="UOX187" s="1296"/>
      <c r="UOY187" s="1296"/>
      <c r="UOZ187" s="1296"/>
      <c r="UPA187" s="1296"/>
      <c r="UPB187" s="1296"/>
      <c r="UPC187" s="1296"/>
      <c r="UPD187" s="1296"/>
      <c r="UPE187" s="1296"/>
      <c r="UPF187" s="1296"/>
      <c r="UPG187" s="1296"/>
      <c r="UPH187" s="1296"/>
      <c r="UPI187" s="1296"/>
      <c r="UPJ187" s="1296"/>
      <c r="UPK187" s="1296"/>
      <c r="UPL187" s="1296"/>
      <c r="UPM187" s="1296"/>
      <c r="UPN187" s="1296"/>
      <c r="UPO187" s="1296"/>
      <c r="UPP187" s="1296"/>
      <c r="UPQ187" s="1296"/>
      <c r="UPR187" s="1296"/>
      <c r="UPS187" s="1296"/>
      <c r="UPT187" s="1296"/>
      <c r="UPU187" s="1296"/>
      <c r="UPV187" s="1296"/>
      <c r="UPW187" s="1296"/>
      <c r="UPX187" s="1296"/>
      <c r="UPY187" s="1296"/>
      <c r="UPZ187" s="1296"/>
      <c r="UQA187" s="1296"/>
      <c r="UQB187" s="1296"/>
      <c r="UQC187" s="1296"/>
      <c r="UQD187" s="1296"/>
      <c r="UQE187" s="1296"/>
      <c r="UQF187" s="1296"/>
      <c r="UQG187" s="1296"/>
      <c r="UQH187" s="1296"/>
      <c r="UQI187" s="1296"/>
      <c r="UQJ187" s="1296"/>
      <c r="UQK187" s="1296"/>
      <c r="UQL187" s="1296"/>
      <c r="UQM187" s="1296"/>
      <c r="UQN187" s="1296"/>
      <c r="UQO187" s="1296"/>
      <c r="UQP187" s="1296"/>
      <c r="UQQ187" s="1296"/>
      <c r="UQR187" s="1296"/>
      <c r="UQS187" s="1296"/>
      <c r="UQT187" s="1296"/>
      <c r="UQU187" s="1296"/>
      <c r="UQV187" s="1296"/>
      <c r="UQW187" s="1296"/>
      <c r="UQX187" s="1296"/>
      <c r="UQY187" s="1296"/>
      <c r="UQZ187" s="1296"/>
      <c r="URA187" s="1296"/>
      <c r="URB187" s="1296"/>
      <c r="URC187" s="1296"/>
      <c r="URD187" s="1296"/>
      <c r="URE187" s="1296"/>
      <c r="URF187" s="1296"/>
      <c r="URG187" s="1296"/>
      <c r="URH187" s="1296"/>
      <c r="URI187" s="1296"/>
      <c r="URJ187" s="1296"/>
      <c r="URK187" s="1296"/>
      <c r="URL187" s="1296"/>
      <c r="URM187" s="1296"/>
      <c r="URN187" s="1296"/>
      <c r="URO187" s="1296"/>
      <c r="URP187" s="1296"/>
      <c r="URQ187" s="1296"/>
      <c r="URR187" s="1296"/>
      <c r="URS187" s="1296"/>
      <c r="URT187" s="1296"/>
      <c r="URU187" s="1296"/>
      <c r="URV187" s="1296"/>
      <c r="URW187" s="1296"/>
      <c r="URX187" s="1296"/>
      <c r="URY187" s="1296"/>
      <c r="URZ187" s="1296"/>
      <c r="USA187" s="1296"/>
      <c r="USB187" s="1296"/>
      <c r="USC187" s="1296"/>
      <c r="USD187" s="1296"/>
      <c r="USE187" s="1296"/>
      <c r="USF187" s="1296"/>
      <c r="USG187" s="1296"/>
      <c r="USH187" s="1296"/>
      <c r="USI187" s="1296"/>
      <c r="USJ187" s="1296"/>
      <c r="USK187" s="1296"/>
      <c r="USL187" s="1296"/>
      <c r="USM187" s="1296"/>
      <c r="USN187" s="1296"/>
      <c r="USO187" s="1296"/>
      <c r="USP187" s="1296"/>
      <c r="USQ187" s="1296"/>
      <c r="USR187" s="1296"/>
      <c r="USS187" s="1296"/>
      <c r="UST187" s="1296"/>
      <c r="USU187" s="1296"/>
      <c r="USV187" s="1296"/>
      <c r="USW187" s="1296"/>
      <c r="USX187" s="1296"/>
      <c r="USY187" s="1296"/>
      <c r="USZ187" s="1296"/>
      <c r="UTA187" s="1296"/>
      <c r="UTB187" s="1296"/>
      <c r="UTC187" s="1296"/>
      <c r="UTD187" s="1296"/>
      <c r="UTE187" s="1296"/>
      <c r="UTF187" s="1296"/>
      <c r="UTG187" s="1296"/>
      <c r="UTH187" s="1296"/>
      <c r="UTI187" s="1296"/>
      <c r="UTJ187" s="1296"/>
      <c r="UTK187" s="1296"/>
      <c r="UTL187" s="1296"/>
      <c r="UTM187" s="1296"/>
      <c r="UTN187" s="1296"/>
      <c r="UTO187" s="1296"/>
      <c r="UTP187" s="1296"/>
      <c r="UTQ187" s="1296"/>
      <c r="UTR187" s="1296"/>
      <c r="UTS187" s="1296"/>
      <c r="UTT187" s="1296"/>
      <c r="UTU187" s="1296"/>
      <c r="UTV187" s="1296"/>
      <c r="UTW187" s="1296"/>
      <c r="UTX187" s="1296"/>
      <c r="UTY187" s="1296"/>
      <c r="UTZ187" s="1296"/>
      <c r="UUA187" s="1296"/>
      <c r="UUB187" s="1296"/>
      <c r="UUC187" s="1296"/>
      <c r="UUD187" s="1296"/>
      <c r="UUE187" s="1296"/>
      <c r="UUF187" s="1296"/>
      <c r="UUG187" s="1296"/>
      <c r="UUH187" s="1296"/>
      <c r="UUI187" s="1296"/>
      <c r="UUJ187" s="1296"/>
      <c r="UUK187" s="1296"/>
      <c r="UUL187" s="1296"/>
      <c r="UUM187" s="1296"/>
      <c r="UUN187" s="1296"/>
      <c r="UUO187" s="1296"/>
      <c r="UUP187" s="1296"/>
      <c r="UUQ187" s="1296"/>
      <c r="UUR187" s="1296"/>
      <c r="UUS187" s="1296"/>
      <c r="UUT187" s="1296"/>
      <c r="UUU187" s="1296"/>
      <c r="UUV187" s="1296"/>
      <c r="UUW187" s="1296"/>
      <c r="UUX187" s="1296"/>
      <c r="UUY187" s="1296"/>
      <c r="UUZ187" s="1296"/>
      <c r="UVA187" s="1296"/>
      <c r="UVB187" s="1296"/>
      <c r="UVC187" s="1296"/>
      <c r="UVD187" s="1296"/>
      <c r="UVE187" s="1296"/>
      <c r="UVF187" s="1296"/>
      <c r="UVG187" s="1296"/>
      <c r="UVH187" s="1296"/>
      <c r="UVI187" s="1296"/>
      <c r="UVJ187" s="1296"/>
      <c r="UVK187" s="1296"/>
      <c r="UVL187" s="1296"/>
      <c r="UVM187" s="1296"/>
      <c r="UVN187" s="1296"/>
      <c r="UVO187" s="1296"/>
      <c r="UVP187" s="1296"/>
      <c r="UVQ187" s="1296"/>
      <c r="UVR187" s="1296"/>
      <c r="UVS187" s="1296"/>
      <c r="UVT187" s="1296"/>
      <c r="UVU187" s="1296"/>
      <c r="UVV187" s="1296"/>
      <c r="UVW187" s="1296"/>
      <c r="UVX187" s="1296"/>
      <c r="UVY187" s="1296"/>
      <c r="UVZ187" s="1296"/>
      <c r="UWA187" s="1296"/>
      <c r="UWB187" s="1296"/>
      <c r="UWC187" s="1296"/>
      <c r="UWD187" s="1296"/>
      <c r="UWE187" s="1296"/>
      <c r="UWF187" s="1296"/>
      <c r="UWG187" s="1296"/>
      <c r="UWH187" s="1296"/>
      <c r="UWI187" s="1296"/>
      <c r="UWJ187" s="1296"/>
      <c r="UWK187" s="1296"/>
      <c r="UWL187" s="1296"/>
      <c r="UWM187" s="1296"/>
      <c r="UWN187" s="1296"/>
      <c r="UWO187" s="1296"/>
      <c r="UWP187" s="1296"/>
      <c r="UWQ187" s="1296"/>
      <c r="UWR187" s="1296"/>
      <c r="UWS187" s="1296"/>
      <c r="UWT187" s="1296"/>
      <c r="UWU187" s="1296"/>
      <c r="UWV187" s="1296"/>
      <c r="UWW187" s="1296"/>
      <c r="UWX187" s="1296"/>
      <c r="UWY187" s="1296"/>
      <c r="UWZ187" s="1296"/>
      <c r="UXA187" s="1296"/>
      <c r="UXB187" s="1296"/>
      <c r="UXC187" s="1296"/>
      <c r="UXD187" s="1296"/>
      <c r="UXE187" s="1296"/>
      <c r="UXF187" s="1296"/>
      <c r="UXG187" s="1296"/>
      <c r="UXH187" s="1296"/>
      <c r="UXI187" s="1296"/>
      <c r="UXJ187" s="1296"/>
      <c r="UXK187" s="1296"/>
      <c r="UXL187" s="1296"/>
      <c r="UXM187" s="1296"/>
      <c r="UXN187" s="1296"/>
      <c r="UXO187" s="1296"/>
      <c r="UXP187" s="1296"/>
      <c r="UXQ187" s="1296"/>
      <c r="UXR187" s="1296"/>
      <c r="UXS187" s="1296"/>
      <c r="UXT187" s="1296"/>
      <c r="UXU187" s="1296"/>
      <c r="UXV187" s="1296"/>
      <c r="UXW187" s="1296"/>
      <c r="UXX187" s="1296"/>
      <c r="UXY187" s="1296"/>
      <c r="UXZ187" s="1296"/>
      <c r="UYA187" s="1296"/>
      <c r="UYB187" s="1296"/>
      <c r="UYC187" s="1296"/>
      <c r="UYD187" s="1296"/>
      <c r="UYE187" s="1296"/>
      <c r="UYF187" s="1296"/>
      <c r="UYG187" s="1296"/>
      <c r="UYH187" s="1296"/>
      <c r="UYI187" s="1296"/>
      <c r="UYJ187" s="1296"/>
      <c r="UYK187" s="1296"/>
      <c r="UYL187" s="1296"/>
      <c r="UYM187" s="1296"/>
      <c r="UYN187" s="1296"/>
      <c r="UYO187" s="1296"/>
      <c r="UYP187" s="1296"/>
      <c r="UYQ187" s="1296"/>
      <c r="UYR187" s="1296"/>
      <c r="UYS187" s="1296"/>
      <c r="UYT187" s="1296"/>
      <c r="UYU187" s="1296"/>
      <c r="UYV187" s="1296"/>
      <c r="UYW187" s="1296"/>
      <c r="UYX187" s="1296"/>
      <c r="UYY187" s="1296"/>
      <c r="UYZ187" s="1296"/>
      <c r="UZA187" s="1296"/>
      <c r="UZB187" s="1296"/>
      <c r="UZC187" s="1296"/>
      <c r="UZD187" s="1296"/>
      <c r="UZE187" s="1296"/>
      <c r="UZF187" s="1296"/>
      <c r="UZG187" s="1296"/>
      <c r="UZH187" s="1296"/>
      <c r="UZI187" s="1296"/>
      <c r="UZJ187" s="1296"/>
      <c r="UZK187" s="1296"/>
      <c r="UZL187" s="1296"/>
      <c r="UZM187" s="1296"/>
      <c r="UZN187" s="1296"/>
      <c r="UZO187" s="1296"/>
      <c r="UZP187" s="1296"/>
      <c r="UZQ187" s="1296"/>
      <c r="UZR187" s="1296"/>
      <c r="UZS187" s="1296"/>
      <c r="UZT187" s="1296"/>
      <c r="UZU187" s="1296"/>
      <c r="UZV187" s="1296"/>
      <c r="UZW187" s="1296"/>
      <c r="UZX187" s="1296"/>
      <c r="UZY187" s="1296"/>
      <c r="UZZ187" s="1296"/>
      <c r="VAA187" s="1296"/>
      <c r="VAB187" s="1296"/>
      <c r="VAC187" s="1296"/>
      <c r="VAD187" s="1296"/>
      <c r="VAE187" s="1296"/>
      <c r="VAF187" s="1296"/>
      <c r="VAG187" s="1296"/>
      <c r="VAH187" s="1296"/>
      <c r="VAI187" s="1296"/>
      <c r="VAJ187" s="1296"/>
      <c r="VAK187" s="1296"/>
      <c r="VAL187" s="1296"/>
      <c r="VAM187" s="1296"/>
      <c r="VAN187" s="1296"/>
      <c r="VAO187" s="1296"/>
      <c r="VAP187" s="1296"/>
      <c r="VAQ187" s="1296"/>
      <c r="VAR187" s="1296"/>
      <c r="VAS187" s="1296"/>
      <c r="VAT187" s="1296"/>
      <c r="VAU187" s="1296"/>
      <c r="VAV187" s="1296"/>
      <c r="VAW187" s="1296"/>
      <c r="VAX187" s="1296"/>
      <c r="VAY187" s="1296"/>
      <c r="VAZ187" s="1296"/>
      <c r="VBA187" s="1296"/>
      <c r="VBB187" s="1296"/>
      <c r="VBC187" s="1296"/>
      <c r="VBD187" s="1296"/>
      <c r="VBE187" s="1296"/>
      <c r="VBF187" s="1296"/>
      <c r="VBG187" s="1296"/>
      <c r="VBH187" s="1296"/>
      <c r="VBI187" s="1296"/>
      <c r="VBJ187" s="1296"/>
      <c r="VBK187" s="1296"/>
      <c r="VBL187" s="1296"/>
      <c r="VBM187" s="1296"/>
      <c r="VBN187" s="1296"/>
      <c r="VBO187" s="1296"/>
      <c r="VBP187" s="1296"/>
      <c r="VBQ187" s="1296"/>
      <c r="VBR187" s="1296"/>
      <c r="VBS187" s="1296"/>
      <c r="VBT187" s="1296"/>
      <c r="VBU187" s="1296"/>
      <c r="VBV187" s="1296"/>
      <c r="VBW187" s="1296"/>
      <c r="VBX187" s="1296"/>
      <c r="VBY187" s="1296"/>
      <c r="VBZ187" s="1296"/>
      <c r="VCA187" s="1296"/>
      <c r="VCB187" s="1296"/>
      <c r="VCC187" s="1296"/>
      <c r="VCD187" s="1296"/>
      <c r="VCE187" s="1296"/>
      <c r="VCF187" s="1296"/>
      <c r="VCG187" s="1296"/>
      <c r="VCH187" s="1296"/>
      <c r="VCI187" s="1296"/>
      <c r="VCJ187" s="1296"/>
      <c r="VCK187" s="1296"/>
      <c r="VCL187" s="1296"/>
      <c r="VCM187" s="1296"/>
      <c r="VCN187" s="1296"/>
      <c r="VCO187" s="1296"/>
      <c r="VCP187" s="1296"/>
      <c r="VCQ187" s="1296"/>
      <c r="VCR187" s="1296"/>
      <c r="VCS187" s="1296"/>
      <c r="VCT187" s="1296"/>
      <c r="VCU187" s="1296"/>
      <c r="VCV187" s="1296"/>
      <c r="VCW187" s="1296"/>
      <c r="VCX187" s="1296"/>
      <c r="VCY187" s="1296"/>
      <c r="VCZ187" s="1296"/>
      <c r="VDA187" s="1296"/>
      <c r="VDB187" s="1296"/>
      <c r="VDC187" s="1296"/>
      <c r="VDD187" s="1296"/>
      <c r="VDE187" s="1296"/>
      <c r="VDF187" s="1296"/>
      <c r="VDG187" s="1296"/>
      <c r="VDH187" s="1296"/>
      <c r="VDI187" s="1296"/>
      <c r="VDJ187" s="1296"/>
      <c r="VDK187" s="1296"/>
      <c r="VDL187" s="1296"/>
      <c r="VDM187" s="1296"/>
      <c r="VDN187" s="1296"/>
      <c r="VDO187" s="1296"/>
      <c r="VDP187" s="1296"/>
      <c r="VDQ187" s="1296"/>
      <c r="VDR187" s="1296"/>
      <c r="VDS187" s="1296"/>
      <c r="VDT187" s="1296"/>
      <c r="VDU187" s="1296"/>
      <c r="VDV187" s="1296"/>
      <c r="VDW187" s="1296"/>
      <c r="VDX187" s="1296"/>
      <c r="VDY187" s="1296"/>
      <c r="VDZ187" s="1296"/>
      <c r="VEA187" s="1296"/>
      <c r="VEB187" s="1296"/>
      <c r="VEC187" s="1296"/>
      <c r="VED187" s="1296"/>
      <c r="VEE187" s="1296"/>
      <c r="VEF187" s="1296"/>
      <c r="VEG187" s="1296"/>
      <c r="VEH187" s="1296"/>
      <c r="VEI187" s="1296"/>
      <c r="VEJ187" s="1296"/>
      <c r="VEK187" s="1296"/>
      <c r="VEL187" s="1296"/>
      <c r="VEM187" s="1296"/>
      <c r="VEN187" s="1296"/>
      <c r="VEO187" s="1296"/>
      <c r="VEP187" s="1296"/>
      <c r="VEQ187" s="1296"/>
      <c r="VER187" s="1296"/>
      <c r="VES187" s="1296"/>
      <c r="VET187" s="1296"/>
      <c r="VEU187" s="1296"/>
      <c r="VEV187" s="1296"/>
      <c r="VEW187" s="1296"/>
      <c r="VEX187" s="1296"/>
      <c r="VEY187" s="1296"/>
      <c r="VEZ187" s="1296"/>
      <c r="VFA187" s="1296"/>
      <c r="VFB187" s="1296"/>
      <c r="VFC187" s="1296"/>
      <c r="VFD187" s="1296"/>
      <c r="VFE187" s="1296"/>
      <c r="VFF187" s="1296"/>
      <c r="VFG187" s="1296"/>
      <c r="VFH187" s="1296"/>
      <c r="VFI187" s="1296"/>
      <c r="VFJ187" s="1296"/>
      <c r="VFK187" s="1296"/>
      <c r="VFL187" s="1296"/>
      <c r="VFM187" s="1296"/>
      <c r="VFN187" s="1296"/>
      <c r="VFO187" s="1296"/>
      <c r="VFP187" s="1296"/>
      <c r="VFQ187" s="1296"/>
      <c r="VFR187" s="1296"/>
      <c r="VFS187" s="1296"/>
      <c r="VFT187" s="1296"/>
      <c r="VFU187" s="1296"/>
      <c r="VFV187" s="1296"/>
      <c r="VFW187" s="1296"/>
      <c r="VFX187" s="1296"/>
      <c r="VFY187" s="1296"/>
      <c r="VFZ187" s="1296"/>
      <c r="VGA187" s="1296"/>
      <c r="VGB187" s="1296"/>
      <c r="VGC187" s="1296"/>
      <c r="VGD187" s="1296"/>
      <c r="VGE187" s="1296"/>
      <c r="VGF187" s="1296"/>
      <c r="VGG187" s="1296"/>
      <c r="VGH187" s="1296"/>
      <c r="VGI187" s="1296"/>
      <c r="VGJ187" s="1296"/>
      <c r="VGK187" s="1296"/>
      <c r="VGL187" s="1296"/>
      <c r="VGM187" s="1296"/>
      <c r="VGN187" s="1296"/>
      <c r="VGO187" s="1296"/>
      <c r="VGP187" s="1296"/>
      <c r="VGQ187" s="1296"/>
      <c r="VGR187" s="1296"/>
      <c r="VGS187" s="1296"/>
      <c r="VGT187" s="1296"/>
      <c r="VGU187" s="1296"/>
      <c r="VGV187" s="1296"/>
      <c r="VGW187" s="1296"/>
      <c r="VGX187" s="1296"/>
      <c r="VGY187" s="1296"/>
      <c r="VGZ187" s="1296"/>
      <c r="VHA187" s="1296"/>
      <c r="VHB187" s="1296"/>
      <c r="VHC187" s="1296"/>
      <c r="VHD187" s="1296"/>
      <c r="VHE187" s="1296"/>
      <c r="VHF187" s="1296"/>
      <c r="VHG187" s="1296"/>
      <c r="VHH187" s="1296"/>
      <c r="VHI187" s="1296"/>
      <c r="VHJ187" s="1296"/>
      <c r="VHK187" s="1296"/>
      <c r="VHL187" s="1296"/>
      <c r="VHM187" s="1296"/>
      <c r="VHN187" s="1296"/>
      <c r="VHO187" s="1296"/>
      <c r="VHP187" s="1296"/>
      <c r="VHQ187" s="1296"/>
      <c r="VHR187" s="1296"/>
      <c r="VHS187" s="1296"/>
      <c r="VHT187" s="1296"/>
      <c r="VHU187" s="1296"/>
      <c r="VHV187" s="1296"/>
      <c r="VHW187" s="1296"/>
      <c r="VHX187" s="1296"/>
      <c r="VHY187" s="1296"/>
      <c r="VHZ187" s="1296"/>
      <c r="VIA187" s="1296"/>
      <c r="VIB187" s="1296"/>
      <c r="VIC187" s="1296"/>
      <c r="VID187" s="1296"/>
      <c r="VIE187" s="1296"/>
      <c r="VIF187" s="1296"/>
      <c r="VIG187" s="1296"/>
      <c r="VIH187" s="1296"/>
      <c r="VII187" s="1296"/>
      <c r="VIJ187" s="1296"/>
      <c r="VIK187" s="1296"/>
      <c r="VIL187" s="1296"/>
      <c r="VIM187" s="1296"/>
      <c r="VIN187" s="1296"/>
      <c r="VIO187" s="1296"/>
      <c r="VIP187" s="1296"/>
      <c r="VIQ187" s="1296"/>
      <c r="VIR187" s="1296"/>
      <c r="VIS187" s="1296"/>
      <c r="VIT187" s="1296"/>
      <c r="VIU187" s="1296"/>
      <c r="VIV187" s="1296"/>
      <c r="VIW187" s="1296"/>
      <c r="VIX187" s="1296"/>
      <c r="VIY187" s="1296"/>
      <c r="VIZ187" s="1296"/>
      <c r="VJA187" s="1296"/>
      <c r="VJB187" s="1296"/>
      <c r="VJC187" s="1296"/>
      <c r="VJD187" s="1296"/>
      <c r="VJE187" s="1296"/>
      <c r="VJF187" s="1296"/>
      <c r="VJG187" s="1296"/>
      <c r="VJH187" s="1296"/>
      <c r="VJI187" s="1296"/>
      <c r="VJJ187" s="1296"/>
      <c r="VJK187" s="1296"/>
      <c r="VJL187" s="1296"/>
      <c r="VJM187" s="1296"/>
      <c r="VJN187" s="1296"/>
      <c r="VJO187" s="1296"/>
      <c r="VJP187" s="1296"/>
      <c r="VJQ187" s="1296"/>
      <c r="VJR187" s="1296"/>
      <c r="VJS187" s="1296"/>
      <c r="VJT187" s="1296"/>
      <c r="VJU187" s="1296"/>
      <c r="VJV187" s="1296"/>
      <c r="VJW187" s="1296"/>
      <c r="VJX187" s="1296"/>
      <c r="VJY187" s="1296"/>
      <c r="VJZ187" s="1296"/>
      <c r="VKA187" s="1296"/>
      <c r="VKB187" s="1296"/>
      <c r="VKC187" s="1296"/>
      <c r="VKD187" s="1296"/>
      <c r="VKE187" s="1296"/>
      <c r="VKF187" s="1296"/>
      <c r="VKG187" s="1296"/>
      <c r="VKH187" s="1296"/>
      <c r="VKI187" s="1296"/>
      <c r="VKJ187" s="1296"/>
      <c r="VKK187" s="1296"/>
      <c r="VKL187" s="1296"/>
      <c r="VKM187" s="1296"/>
      <c r="VKN187" s="1296"/>
      <c r="VKO187" s="1296"/>
      <c r="VKP187" s="1296"/>
      <c r="VKQ187" s="1296"/>
      <c r="VKR187" s="1296"/>
      <c r="VKS187" s="1296"/>
      <c r="VKT187" s="1296"/>
      <c r="VKU187" s="1296"/>
      <c r="VKV187" s="1296"/>
      <c r="VKW187" s="1296"/>
      <c r="VKX187" s="1296"/>
      <c r="VKY187" s="1296"/>
      <c r="VKZ187" s="1296"/>
      <c r="VLA187" s="1296"/>
      <c r="VLB187" s="1296"/>
      <c r="VLC187" s="1296"/>
      <c r="VLD187" s="1296"/>
      <c r="VLE187" s="1296"/>
      <c r="VLF187" s="1296"/>
      <c r="VLG187" s="1296"/>
      <c r="VLH187" s="1296"/>
      <c r="VLI187" s="1296"/>
      <c r="VLJ187" s="1296"/>
      <c r="VLK187" s="1296"/>
      <c r="VLL187" s="1296"/>
      <c r="VLM187" s="1296"/>
      <c r="VLN187" s="1296"/>
      <c r="VLO187" s="1296"/>
      <c r="VLP187" s="1296"/>
      <c r="VLQ187" s="1296"/>
      <c r="VLR187" s="1296"/>
      <c r="VLS187" s="1296"/>
      <c r="VLT187" s="1296"/>
      <c r="VLU187" s="1296"/>
      <c r="VLV187" s="1296"/>
      <c r="VLW187" s="1296"/>
      <c r="VLX187" s="1296"/>
      <c r="VLY187" s="1296"/>
      <c r="VLZ187" s="1296"/>
      <c r="VMA187" s="1296"/>
      <c r="VMB187" s="1296"/>
      <c r="VMC187" s="1296"/>
      <c r="VMD187" s="1296"/>
      <c r="VME187" s="1296"/>
      <c r="VMF187" s="1296"/>
      <c r="VMG187" s="1296"/>
      <c r="VMH187" s="1296"/>
      <c r="VMI187" s="1296"/>
      <c r="VMJ187" s="1296"/>
      <c r="VMK187" s="1296"/>
      <c r="VML187" s="1296"/>
      <c r="VMM187" s="1296"/>
      <c r="VMN187" s="1296"/>
      <c r="VMO187" s="1296"/>
      <c r="VMP187" s="1296"/>
      <c r="VMQ187" s="1296"/>
      <c r="VMR187" s="1296"/>
      <c r="VMS187" s="1296"/>
      <c r="VMT187" s="1296"/>
      <c r="VMU187" s="1296"/>
      <c r="VMV187" s="1296"/>
      <c r="VMW187" s="1296"/>
      <c r="VMX187" s="1296"/>
      <c r="VMY187" s="1296"/>
      <c r="VMZ187" s="1296"/>
      <c r="VNA187" s="1296"/>
      <c r="VNB187" s="1296"/>
      <c r="VNC187" s="1296"/>
      <c r="VND187" s="1296"/>
      <c r="VNE187" s="1296"/>
      <c r="VNF187" s="1296"/>
      <c r="VNG187" s="1296"/>
      <c r="VNH187" s="1296"/>
      <c r="VNI187" s="1296"/>
      <c r="VNJ187" s="1296"/>
      <c r="VNK187" s="1296"/>
      <c r="VNL187" s="1296"/>
      <c r="VNM187" s="1296"/>
      <c r="VNN187" s="1296"/>
      <c r="VNO187" s="1296"/>
      <c r="VNP187" s="1296"/>
      <c r="VNQ187" s="1296"/>
      <c r="VNR187" s="1296"/>
      <c r="VNS187" s="1296"/>
      <c r="VNT187" s="1296"/>
      <c r="VNU187" s="1296"/>
      <c r="VNV187" s="1296"/>
      <c r="VNW187" s="1296"/>
      <c r="VNX187" s="1296"/>
      <c r="VNY187" s="1296"/>
      <c r="VNZ187" s="1296"/>
      <c r="VOA187" s="1296"/>
      <c r="VOB187" s="1296"/>
      <c r="VOC187" s="1296"/>
      <c r="VOD187" s="1296"/>
      <c r="VOE187" s="1296"/>
      <c r="VOF187" s="1296"/>
      <c r="VOG187" s="1296"/>
      <c r="VOH187" s="1296"/>
      <c r="VOI187" s="1296"/>
      <c r="VOJ187" s="1296"/>
      <c r="VOK187" s="1296"/>
      <c r="VOL187" s="1296"/>
      <c r="VOM187" s="1296"/>
      <c r="VON187" s="1296"/>
      <c r="VOO187" s="1296"/>
      <c r="VOP187" s="1296"/>
      <c r="VOQ187" s="1296"/>
      <c r="VOR187" s="1296"/>
      <c r="VOS187" s="1296"/>
      <c r="VOT187" s="1296"/>
      <c r="VOU187" s="1296"/>
      <c r="VOV187" s="1296"/>
      <c r="VOW187" s="1296"/>
      <c r="VOX187" s="1296"/>
      <c r="VOY187" s="1296"/>
      <c r="VOZ187" s="1296"/>
      <c r="VPA187" s="1296"/>
      <c r="VPB187" s="1296"/>
      <c r="VPC187" s="1296"/>
      <c r="VPD187" s="1296"/>
      <c r="VPE187" s="1296"/>
      <c r="VPF187" s="1296"/>
      <c r="VPG187" s="1296"/>
      <c r="VPH187" s="1296"/>
      <c r="VPI187" s="1296"/>
      <c r="VPJ187" s="1296"/>
      <c r="VPK187" s="1296"/>
      <c r="VPL187" s="1296"/>
      <c r="VPM187" s="1296"/>
      <c r="VPN187" s="1296"/>
      <c r="VPO187" s="1296"/>
      <c r="VPP187" s="1296"/>
      <c r="VPQ187" s="1296"/>
      <c r="VPR187" s="1296"/>
      <c r="VPS187" s="1296"/>
      <c r="VPT187" s="1296"/>
      <c r="VPU187" s="1296"/>
      <c r="VPV187" s="1296"/>
      <c r="VPW187" s="1296"/>
      <c r="VPX187" s="1296"/>
      <c r="VPY187" s="1296"/>
      <c r="VPZ187" s="1296"/>
      <c r="VQA187" s="1296"/>
      <c r="VQB187" s="1296"/>
      <c r="VQC187" s="1296"/>
      <c r="VQD187" s="1296"/>
      <c r="VQE187" s="1296"/>
      <c r="VQF187" s="1296"/>
      <c r="VQG187" s="1296"/>
      <c r="VQH187" s="1296"/>
      <c r="VQI187" s="1296"/>
      <c r="VQJ187" s="1296"/>
      <c r="VQK187" s="1296"/>
      <c r="VQL187" s="1296"/>
      <c r="VQM187" s="1296"/>
      <c r="VQN187" s="1296"/>
      <c r="VQO187" s="1296"/>
      <c r="VQP187" s="1296"/>
      <c r="VQQ187" s="1296"/>
      <c r="VQR187" s="1296"/>
      <c r="VQS187" s="1296"/>
      <c r="VQT187" s="1296"/>
      <c r="VQU187" s="1296"/>
      <c r="VQV187" s="1296"/>
      <c r="VQW187" s="1296"/>
      <c r="VQX187" s="1296"/>
      <c r="VQY187" s="1296"/>
      <c r="VQZ187" s="1296"/>
      <c r="VRA187" s="1296"/>
      <c r="VRB187" s="1296"/>
      <c r="VRC187" s="1296"/>
      <c r="VRD187" s="1296"/>
      <c r="VRE187" s="1296"/>
      <c r="VRF187" s="1296"/>
      <c r="VRG187" s="1296"/>
      <c r="VRH187" s="1296"/>
      <c r="VRI187" s="1296"/>
      <c r="VRJ187" s="1296"/>
      <c r="VRK187" s="1296"/>
      <c r="VRL187" s="1296"/>
      <c r="VRM187" s="1296"/>
      <c r="VRN187" s="1296"/>
      <c r="VRO187" s="1296"/>
      <c r="VRP187" s="1296"/>
      <c r="VRQ187" s="1296"/>
      <c r="VRR187" s="1296"/>
      <c r="VRS187" s="1296"/>
      <c r="VRT187" s="1296"/>
      <c r="VRU187" s="1296"/>
      <c r="VRV187" s="1296"/>
      <c r="VRW187" s="1296"/>
      <c r="VRX187" s="1296"/>
      <c r="VRY187" s="1296"/>
      <c r="VRZ187" s="1296"/>
      <c r="VSA187" s="1296"/>
      <c r="VSB187" s="1296"/>
      <c r="VSC187" s="1296"/>
      <c r="VSD187" s="1296"/>
      <c r="VSE187" s="1296"/>
      <c r="VSF187" s="1296"/>
      <c r="VSG187" s="1296"/>
      <c r="VSH187" s="1296"/>
      <c r="VSI187" s="1296"/>
      <c r="VSJ187" s="1296"/>
      <c r="VSK187" s="1296"/>
      <c r="VSL187" s="1296"/>
      <c r="VSM187" s="1296"/>
      <c r="VSN187" s="1296"/>
      <c r="VSO187" s="1296"/>
      <c r="VSP187" s="1296"/>
      <c r="VSQ187" s="1296"/>
      <c r="VSR187" s="1296"/>
      <c r="VSS187" s="1296"/>
      <c r="VST187" s="1296"/>
      <c r="VSU187" s="1296"/>
      <c r="VSV187" s="1296"/>
      <c r="VSW187" s="1296"/>
      <c r="VSX187" s="1296"/>
      <c r="VSY187" s="1296"/>
      <c r="VSZ187" s="1296"/>
      <c r="VTA187" s="1296"/>
      <c r="VTB187" s="1296"/>
      <c r="VTC187" s="1296"/>
      <c r="VTD187" s="1296"/>
      <c r="VTE187" s="1296"/>
      <c r="VTF187" s="1296"/>
      <c r="VTG187" s="1296"/>
      <c r="VTH187" s="1296"/>
      <c r="VTI187" s="1296"/>
      <c r="VTJ187" s="1296"/>
      <c r="VTK187" s="1296"/>
      <c r="VTL187" s="1296"/>
      <c r="VTM187" s="1296"/>
      <c r="VTN187" s="1296"/>
      <c r="VTO187" s="1296"/>
      <c r="VTP187" s="1296"/>
      <c r="VTQ187" s="1296"/>
      <c r="VTR187" s="1296"/>
      <c r="VTS187" s="1296"/>
      <c r="VTT187" s="1296"/>
      <c r="VTU187" s="1296"/>
      <c r="VTV187" s="1296"/>
      <c r="VTW187" s="1296"/>
      <c r="VTX187" s="1296"/>
      <c r="VTY187" s="1296"/>
      <c r="VTZ187" s="1296"/>
      <c r="VUA187" s="1296"/>
      <c r="VUB187" s="1296"/>
      <c r="VUC187" s="1296"/>
      <c r="VUD187" s="1296"/>
      <c r="VUE187" s="1296"/>
      <c r="VUF187" s="1296"/>
      <c r="VUG187" s="1296"/>
      <c r="VUH187" s="1296"/>
      <c r="VUI187" s="1296"/>
      <c r="VUJ187" s="1296"/>
      <c r="VUK187" s="1296"/>
      <c r="VUL187" s="1296"/>
      <c r="VUM187" s="1296"/>
      <c r="VUN187" s="1296"/>
      <c r="VUO187" s="1296"/>
      <c r="VUP187" s="1296"/>
      <c r="VUQ187" s="1296"/>
      <c r="VUR187" s="1296"/>
      <c r="VUS187" s="1296"/>
      <c r="VUT187" s="1296"/>
      <c r="VUU187" s="1296"/>
      <c r="VUV187" s="1296"/>
      <c r="VUW187" s="1296"/>
      <c r="VUX187" s="1296"/>
      <c r="VUY187" s="1296"/>
      <c r="VUZ187" s="1296"/>
      <c r="VVA187" s="1296"/>
      <c r="VVB187" s="1296"/>
      <c r="VVC187" s="1296"/>
      <c r="VVD187" s="1296"/>
      <c r="VVE187" s="1296"/>
      <c r="VVF187" s="1296"/>
      <c r="VVG187" s="1296"/>
      <c r="VVH187" s="1296"/>
      <c r="VVI187" s="1296"/>
      <c r="VVJ187" s="1296"/>
      <c r="VVK187" s="1296"/>
      <c r="VVL187" s="1296"/>
      <c r="VVM187" s="1296"/>
      <c r="VVN187" s="1296"/>
      <c r="VVO187" s="1296"/>
      <c r="VVP187" s="1296"/>
      <c r="VVQ187" s="1296"/>
      <c r="VVR187" s="1296"/>
      <c r="VVS187" s="1296"/>
      <c r="VVT187" s="1296"/>
      <c r="VVU187" s="1296"/>
      <c r="VVV187" s="1296"/>
      <c r="VVW187" s="1296"/>
      <c r="VVX187" s="1296"/>
      <c r="VVY187" s="1296"/>
      <c r="VVZ187" s="1296"/>
      <c r="VWA187" s="1296"/>
      <c r="VWB187" s="1296"/>
      <c r="VWC187" s="1296"/>
      <c r="VWD187" s="1296"/>
      <c r="VWE187" s="1296"/>
      <c r="VWF187" s="1296"/>
      <c r="VWG187" s="1296"/>
      <c r="VWH187" s="1296"/>
      <c r="VWI187" s="1296"/>
      <c r="VWJ187" s="1296"/>
      <c r="VWK187" s="1296"/>
      <c r="VWL187" s="1296"/>
      <c r="VWM187" s="1296"/>
      <c r="VWN187" s="1296"/>
      <c r="VWO187" s="1296"/>
      <c r="VWP187" s="1296"/>
      <c r="VWQ187" s="1296"/>
      <c r="VWR187" s="1296"/>
      <c r="VWS187" s="1296"/>
      <c r="VWT187" s="1296"/>
      <c r="VWU187" s="1296"/>
      <c r="VWV187" s="1296"/>
      <c r="VWW187" s="1296"/>
      <c r="VWX187" s="1296"/>
      <c r="VWY187" s="1296"/>
      <c r="VWZ187" s="1296"/>
      <c r="VXA187" s="1296"/>
      <c r="VXB187" s="1296"/>
      <c r="VXC187" s="1296"/>
      <c r="VXD187" s="1296"/>
      <c r="VXE187" s="1296"/>
      <c r="VXF187" s="1296"/>
      <c r="VXG187" s="1296"/>
      <c r="VXH187" s="1296"/>
      <c r="VXI187" s="1296"/>
      <c r="VXJ187" s="1296"/>
      <c r="VXK187" s="1296"/>
      <c r="VXL187" s="1296"/>
      <c r="VXM187" s="1296"/>
      <c r="VXN187" s="1296"/>
      <c r="VXO187" s="1296"/>
      <c r="VXP187" s="1296"/>
      <c r="VXQ187" s="1296"/>
      <c r="VXR187" s="1296"/>
      <c r="VXS187" s="1296"/>
      <c r="VXT187" s="1296"/>
      <c r="VXU187" s="1296"/>
      <c r="VXV187" s="1296"/>
      <c r="VXW187" s="1296"/>
      <c r="VXX187" s="1296"/>
      <c r="VXY187" s="1296"/>
      <c r="VXZ187" s="1296"/>
      <c r="VYA187" s="1296"/>
      <c r="VYB187" s="1296"/>
      <c r="VYC187" s="1296"/>
      <c r="VYD187" s="1296"/>
      <c r="VYE187" s="1296"/>
      <c r="VYF187" s="1296"/>
      <c r="VYG187" s="1296"/>
      <c r="VYH187" s="1296"/>
      <c r="VYI187" s="1296"/>
      <c r="VYJ187" s="1296"/>
      <c r="VYK187" s="1296"/>
      <c r="VYL187" s="1296"/>
      <c r="VYM187" s="1296"/>
      <c r="VYN187" s="1296"/>
      <c r="VYO187" s="1296"/>
      <c r="VYP187" s="1296"/>
      <c r="VYQ187" s="1296"/>
      <c r="VYR187" s="1296"/>
      <c r="VYS187" s="1296"/>
      <c r="VYT187" s="1296"/>
      <c r="VYU187" s="1296"/>
      <c r="VYV187" s="1296"/>
      <c r="VYW187" s="1296"/>
      <c r="VYX187" s="1296"/>
      <c r="VYY187" s="1296"/>
      <c r="VYZ187" s="1296"/>
      <c r="VZA187" s="1296"/>
      <c r="VZB187" s="1296"/>
      <c r="VZC187" s="1296"/>
      <c r="VZD187" s="1296"/>
      <c r="VZE187" s="1296"/>
      <c r="VZF187" s="1296"/>
      <c r="VZG187" s="1296"/>
      <c r="VZH187" s="1296"/>
      <c r="VZI187" s="1296"/>
      <c r="VZJ187" s="1296"/>
      <c r="VZK187" s="1296"/>
      <c r="VZL187" s="1296"/>
      <c r="VZM187" s="1296"/>
      <c r="VZN187" s="1296"/>
      <c r="VZO187" s="1296"/>
      <c r="VZP187" s="1296"/>
      <c r="VZQ187" s="1296"/>
      <c r="VZR187" s="1296"/>
      <c r="VZS187" s="1296"/>
      <c r="VZT187" s="1296"/>
      <c r="VZU187" s="1296"/>
      <c r="VZV187" s="1296"/>
      <c r="VZW187" s="1296"/>
      <c r="VZX187" s="1296"/>
      <c r="VZY187" s="1296"/>
      <c r="VZZ187" s="1296"/>
      <c r="WAA187" s="1296"/>
      <c r="WAB187" s="1296"/>
      <c r="WAC187" s="1296"/>
      <c r="WAD187" s="1296"/>
      <c r="WAE187" s="1296"/>
      <c r="WAF187" s="1296"/>
      <c r="WAG187" s="1296"/>
      <c r="WAH187" s="1296"/>
      <c r="WAI187" s="1296"/>
      <c r="WAJ187" s="1296"/>
      <c r="WAK187" s="1296"/>
      <c r="WAL187" s="1296"/>
      <c r="WAM187" s="1296"/>
      <c r="WAN187" s="1296"/>
      <c r="WAO187" s="1296"/>
      <c r="WAP187" s="1296"/>
      <c r="WAQ187" s="1296"/>
      <c r="WAR187" s="1296"/>
      <c r="WAS187" s="1296"/>
      <c r="WAT187" s="1296"/>
      <c r="WAU187" s="1296"/>
      <c r="WAV187" s="1296"/>
      <c r="WAW187" s="1296"/>
      <c r="WAX187" s="1296"/>
      <c r="WAY187" s="1296"/>
      <c r="WAZ187" s="1296"/>
      <c r="WBA187" s="1296"/>
      <c r="WBB187" s="1296"/>
      <c r="WBC187" s="1296"/>
      <c r="WBD187" s="1296"/>
      <c r="WBE187" s="1296"/>
      <c r="WBF187" s="1296"/>
      <c r="WBG187" s="1296"/>
      <c r="WBH187" s="1296"/>
      <c r="WBI187" s="1296"/>
      <c r="WBJ187" s="1296"/>
      <c r="WBK187" s="1296"/>
      <c r="WBL187" s="1296"/>
      <c r="WBM187" s="1296"/>
      <c r="WBN187" s="1296"/>
      <c r="WBO187" s="1296"/>
      <c r="WBP187" s="1296"/>
      <c r="WBQ187" s="1296"/>
      <c r="WBR187" s="1296"/>
      <c r="WBS187" s="1296"/>
      <c r="WBT187" s="1296"/>
      <c r="WBU187" s="1296"/>
      <c r="WBV187" s="1296"/>
      <c r="WBW187" s="1296"/>
      <c r="WBX187" s="1296"/>
      <c r="WBY187" s="1296"/>
      <c r="WBZ187" s="1296"/>
      <c r="WCA187" s="1296"/>
      <c r="WCB187" s="1296"/>
      <c r="WCC187" s="1296"/>
      <c r="WCD187" s="1296"/>
      <c r="WCE187" s="1296"/>
      <c r="WCF187" s="1296"/>
      <c r="WCG187" s="1296"/>
      <c r="WCH187" s="1296"/>
      <c r="WCI187" s="1296"/>
      <c r="WCJ187" s="1296"/>
      <c r="WCK187" s="1296"/>
      <c r="WCL187" s="1296"/>
      <c r="WCM187" s="1296"/>
      <c r="WCN187" s="1296"/>
      <c r="WCO187" s="1296"/>
      <c r="WCP187" s="1296"/>
      <c r="WCQ187" s="1296"/>
      <c r="WCR187" s="1296"/>
      <c r="WCS187" s="1296"/>
      <c r="WCT187" s="1296"/>
      <c r="WCU187" s="1296"/>
      <c r="WCV187" s="1296"/>
      <c r="WCW187" s="1296"/>
      <c r="WCX187" s="1296"/>
      <c r="WCY187" s="1296"/>
      <c r="WCZ187" s="1296"/>
      <c r="WDA187" s="1296"/>
      <c r="WDB187" s="1296"/>
      <c r="WDC187" s="1296"/>
      <c r="WDD187" s="1296"/>
      <c r="WDE187" s="1296"/>
      <c r="WDF187" s="1296"/>
      <c r="WDG187" s="1296"/>
      <c r="WDH187" s="1296"/>
      <c r="WDI187" s="1296"/>
      <c r="WDJ187" s="1296"/>
      <c r="WDK187" s="1296"/>
      <c r="WDL187" s="1296"/>
      <c r="WDM187" s="1296"/>
      <c r="WDN187" s="1296"/>
      <c r="WDO187" s="1296"/>
      <c r="WDP187" s="1296"/>
      <c r="WDQ187" s="1296"/>
      <c r="WDR187" s="1296"/>
      <c r="WDS187" s="1296"/>
      <c r="WDT187" s="1296"/>
      <c r="WDU187" s="1296"/>
      <c r="WDV187" s="1296"/>
      <c r="WDW187" s="1296"/>
      <c r="WDX187" s="1296"/>
      <c r="WDY187" s="1296"/>
      <c r="WDZ187" s="1296"/>
      <c r="WEA187" s="1296"/>
      <c r="WEB187" s="1296"/>
      <c r="WEC187" s="1296"/>
      <c r="WED187" s="1296"/>
      <c r="WEE187" s="1296"/>
      <c r="WEF187" s="1296"/>
      <c r="WEG187" s="1296"/>
      <c r="WEH187" s="1296"/>
      <c r="WEI187" s="1296"/>
      <c r="WEJ187" s="1296"/>
      <c r="WEK187" s="1296"/>
      <c r="WEL187" s="1296"/>
      <c r="WEM187" s="1296"/>
      <c r="WEN187" s="1296"/>
      <c r="WEO187" s="1296"/>
      <c r="WEP187" s="1296"/>
      <c r="WEQ187" s="1296"/>
      <c r="WER187" s="1296"/>
      <c r="WES187" s="1296"/>
      <c r="WET187" s="1296"/>
      <c r="WEU187" s="1296"/>
      <c r="WEV187" s="1296"/>
      <c r="WEW187" s="1296"/>
      <c r="WEX187" s="1296"/>
      <c r="WEY187" s="1296"/>
      <c r="WEZ187" s="1296"/>
      <c r="WFA187" s="1296"/>
      <c r="WFB187" s="1296"/>
      <c r="WFC187" s="1296"/>
      <c r="WFD187" s="1296"/>
      <c r="WFE187" s="1296"/>
      <c r="WFF187" s="1296"/>
      <c r="WFG187" s="1296"/>
      <c r="WFH187" s="1296"/>
      <c r="WFI187" s="1296"/>
      <c r="WFJ187" s="1296"/>
      <c r="WFK187" s="1296"/>
      <c r="WFL187" s="1296"/>
      <c r="WFM187" s="1296"/>
      <c r="WFN187" s="1296"/>
      <c r="WFO187" s="1296"/>
      <c r="WFP187" s="1296"/>
      <c r="WFQ187" s="1296"/>
      <c r="WFR187" s="1296"/>
      <c r="WFS187" s="1296"/>
      <c r="WFT187" s="1296"/>
      <c r="WFU187" s="1296"/>
      <c r="WFV187" s="1296"/>
      <c r="WFW187" s="1296"/>
      <c r="WFX187" s="1296"/>
      <c r="WFY187" s="1296"/>
      <c r="WFZ187" s="1296"/>
      <c r="WGA187" s="1296"/>
      <c r="WGB187" s="1296"/>
      <c r="WGC187" s="1296"/>
      <c r="WGD187" s="1296"/>
      <c r="WGE187" s="1296"/>
      <c r="WGF187" s="1296"/>
      <c r="WGG187" s="1296"/>
      <c r="WGH187" s="1296"/>
      <c r="WGI187" s="1296"/>
      <c r="WGJ187" s="1296"/>
      <c r="WGK187" s="1296"/>
      <c r="WGL187" s="1296"/>
      <c r="WGM187" s="1296"/>
      <c r="WGN187" s="1296"/>
      <c r="WGO187" s="1296"/>
      <c r="WGP187" s="1296"/>
      <c r="WGQ187" s="1296"/>
      <c r="WGR187" s="1296"/>
      <c r="WGS187" s="1296"/>
      <c r="WGT187" s="1296"/>
      <c r="WGU187" s="1296"/>
      <c r="WGV187" s="1296"/>
      <c r="WGW187" s="1296"/>
      <c r="WGX187" s="1296"/>
      <c r="WGY187" s="1296"/>
      <c r="WGZ187" s="1296"/>
      <c r="WHA187" s="1296"/>
      <c r="WHB187" s="1296"/>
      <c r="WHC187" s="1296"/>
      <c r="WHD187" s="1296"/>
      <c r="WHE187" s="1296"/>
      <c r="WHF187" s="1296"/>
      <c r="WHG187" s="1296"/>
      <c r="WHH187" s="1296"/>
      <c r="WHI187" s="1296"/>
      <c r="WHJ187" s="1296"/>
      <c r="WHK187" s="1296"/>
      <c r="WHL187" s="1296"/>
      <c r="WHM187" s="1296"/>
      <c r="WHN187" s="1296"/>
      <c r="WHO187" s="1296"/>
      <c r="WHP187" s="1296"/>
      <c r="WHQ187" s="1296"/>
      <c r="WHR187" s="1296"/>
      <c r="WHS187" s="1296"/>
      <c r="WHT187" s="1296"/>
      <c r="WHU187" s="1296"/>
      <c r="WHV187" s="1296"/>
      <c r="WHW187" s="1296"/>
      <c r="WHX187" s="1296"/>
      <c r="WHY187" s="1296"/>
      <c r="WHZ187" s="1296"/>
      <c r="WIA187" s="1296"/>
      <c r="WIB187" s="1296"/>
      <c r="WIC187" s="1296"/>
      <c r="WID187" s="1296"/>
      <c r="WIE187" s="1296"/>
      <c r="WIF187" s="1296"/>
      <c r="WIG187" s="1296"/>
      <c r="WIH187" s="1296"/>
      <c r="WII187" s="1296"/>
      <c r="WIJ187" s="1296"/>
      <c r="WIK187" s="1296"/>
      <c r="WIL187" s="1296"/>
      <c r="WIM187" s="1296"/>
      <c r="WIN187" s="1296"/>
      <c r="WIO187" s="1296"/>
      <c r="WIP187" s="1296"/>
      <c r="WIQ187" s="1296"/>
      <c r="WIR187" s="1296"/>
      <c r="WIS187" s="1296"/>
      <c r="WIT187" s="1296"/>
      <c r="WIU187" s="1296"/>
      <c r="WIV187" s="1296"/>
      <c r="WIW187" s="1296"/>
      <c r="WIX187" s="1296"/>
      <c r="WIY187" s="1296"/>
      <c r="WIZ187" s="1296"/>
      <c r="WJA187" s="1296"/>
      <c r="WJB187" s="1296"/>
      <c r="WJC187" s="1296"/>
      <c r="WJD187" s="1296"/>
      <c r="WJE187" s="1296"/>
      <c r="WJF187" s="1296"/>
      <c r="WJG187" s="1296"/>
      <c r="WJH187" s="1296"/>
      <c r="WJI187" s="1296"/>
      <c r="WJJ187" s="1296"/>
      <c r="WJK187" s="1296"/>
      <c r="WJL187" s="1296"/>
      <c r="WJM187" s="1296"/>
      <c r="WJN187" s="1296"/>
      <c r="WJO187" s="1296"/>
      <c r="WJP187" s="1296"/>
      <c r="WJQ187" s="1296"/>
      <c r="WJR187" s="1296"/>
      <c r="WJS187" s="1296"/>
      <c r="WJT187" s="1296"/>
      <c r="WJU187" s="1296"/>
      <c r="WJV187" s="1296"/>
      <c r="WJW187" s="1296"/>
      <c r="WJX187" s="1296"/>
      <c r="WJY187" s="1296"/>
      <c r="WJZ187" s="1296"/>
      <c r="WKA187" s="1296"/>
      <c r="WKB187" s="1296"/>
      <c r="WKC187" s="1296"/>
      <c r="WKD187" s="1296"/>
      <c r="WKE187" s="1296"/>
      <c r="WKF187" s="1296"/>
      <c r="WKG187" s="1296"/>
      <c r="WKH187" s="1296"/>
      <c r="WKI187" s="1296"/>
      <c r="WKJ187" s="1296"/>
      <c r="WKK187" s="1296"/>
      <c r="WKL187" s="1296"/>
      <c r="WKM187" s="1296"/>
      <c r="WKN187" s="1296"/>
      <c r="WKO187" s="1296"/>
      <c r="WKP187" s="1296"/>
      <c r="WKQ187" s="1296"/>
      <c r="WKR187" s="1296"/>
      <c r="WKS187" s="1296"/>
      <c r="WKT187" s="1296"/>
      <c r="WKU187" s="1296"/>
      <c r="WKV187" s="1296"/>
      <c r="WKW187" s="1296"/>
      <c r="WKX187" s="1296"/>
      <c r="WKY187" s="1296"/>
      <c r="WKZ187" s="1296"/>
      <c r="WLA187" s="1296"/>
      <c r="WLB187" s="1296"/>
      <c r="WLC187" s="1296"/>
      <c r="WLD187" s="1296"/>
      <c r="WLE187" s="1296"/>
      <c r="WLF187" s="1296"/>
      <c r="WLG187" s="1296"/>
      <c r="WLH187" s="1296"/>
      <c r="WLI187" s="1296"/>
      <c r="WLJ187" s="1296"/>
      <c r="WLK187" s="1296"/>
      <c r="WLL187" s="1296"/>
      <c r="WLM187" s="1296"/>
      <c r="WLN187" s="1296"/>
      <c r="WLO187" s="1296"/>
      <c r="WLP187" s="1296"/>
      <c r="WLQ187" s="1296"/>
      <c r="WLR187" s="1296"/>
      <c r="WLS187" s="1296"/>
      <c r="WLT187" s="1296"/>
      <c r="WLU187" s="1296"/>
      <c r="WLV187" s="1296"/>
      <c r="WLW187" s="1296"/>
      <c r="WLX187" s="1296"/>
      <c r="WLY187" s="1296"/>
      <c r="WLZ187" s="1296"/>
      <c r="WMA187" s="1296"/>
      <c r="WMB187" s="1296"/>
      <c r="WMC187" s="1296"/>
      <c r="WMD187" s="1296"/>
      <c r="WME187" s="1296"/>
      <c r="WMF187" s="1296"/>
      <c r="WMG187" s="1296"/>
      <c r="WMH187" s="1296"/>
      <c r="WMI187" s="1296"/>
      <c r="WMJ187" s="1296"/>
      <c r="WMK187" s="1296"/>
      <c r="WML187" s="1296"/>
      <c r="WMM187" s="1296"/>
      <c r="WMN187" s="1296"/>
      <c r="WMO187" s="1296"/>
      <c r="WMP187" s="1296"/>
      <c r="WMQ187" s="1296"/>
      <c r="WMR187" s="1296"/>
      <c r="WMS187" s="1296"/>
      <c r="WMT187" s="1296"/>
      <c r="WMU187" s="1296"/>
      <c r="WMV187" s="1296"/>
      <c r="WMW187" s="1296"/>
      <c r="WMX187" s="1296"/>
      <c r="WMY187" s="1296"/>
      <c r="WMZ187" s="1296"/>
      <c r="WNA187" s="1296"/>
      <c r="WNB187" s="1296"/>
      <c r="WNC187" s="1296"/>
      <c r="WND187" s="1296"/>
      <c r="WNE187" s="1296"/>
      <c r="WNF187" s="1296"/>
      <c r="WNG187" s="1296"/>
      <c r="WNH187" s="1296"/>
      <c r="WNI187" s="1296"/>
      <c r="WNJ187" s="1296"/>
      <c r="WNK187" s="1296"/>
      <c r="WNL187" s="1296"/>
      <c r="WNM187" s="1296"/>
      <c r="WNN187" s="1296"/>
      <c r="WNO187" s="1296"/>
      <c r="WNP187" s="1296"/>
      <c r="WNQ187" s="1296"/>
      <c r="WNR187" s="1296"/>
      <c r="WNS187" s="1296"/>
      <c r="WNT187" s="1296"/>
      <c r="WNU187" s="1296"/>
      <c r="WNV187" s="1296"/>
      <c r="WNW187" s="1296"/>
      <c r="WNX187" s="1296"/>
      <c r="WNY187" s="1296"/>
      <c r="WNZ187" s="1296"/>
      <c r="WOA187" s="1296"/>
      <c r="WOB187" s="1296"/>
      <c r="WOC187" s="1296"/>
      <c r="WOD187" s="1296"/>
      <c r="WOE187" s="1296"/>
      <c r="WOF187" s="1296"/>
      <c r="WOG187" s="1296"/>
      <c r="WOH187" s="1296"/>
      <c r="WOI187" s="1296"/>
      <c r="WOJ187" s="1296"/>
      <c r="WOK187" s="1296"/>
      <c r="WOL187" s="1296"/>
      <c r="WOM187" s="1296"/>
      <c r="WON187" s="1296"/>
      <c r="WOO187" s="1296"/>
      <c r="WOP187" s="1296"/>
      <c r="WOQ187" s="1296"/>
      <c r="WOR187" s="1296"/>
      <c r="WOS187" s="1296"/>
      <c r="WOT187" s="1296"/>
      <c r="WOU187" s="1296"/>
      <c r="WOV187" s="1296"/>
      <c r="WOW187" s="1296"/>
      <c r="WOX187" s="1296"/>
      <c r="WOY187" s="1296"/>
      <c r="WOZ187" s="1296"/>
      <c r="WPA187" s="1296"/>
      <c r="WPB187" s="1296"/>
      <c r="WPC187" s="1296"/>
      <c r="WPD187" s="1296"/>
      <c r="WPE187" s="1296"/>
      <c r="WPF187" s="1296"/>
      <c r="WPG187" s="1296"/>
      <c r="WPH187" s="1296"/>
      <c r="WPI187" s="1296"/>
      <c r="WPJ187" s="1296"/>
      <c r="WPK187" s="1296"/>
      <c r="WPL187" s="1296"/>
      <c r="WPM187" s="1296"/>
      <c r="WPN187" s="1296"/>
      <c r="WPO187" s="1296"/>
      <c r="WPP187" s="1296"/>
      <c r="WPQ187" s="1296"/>
      <c r="WPR187" s="1296"/>
      <c r="WPS187" s="1296"/>
      <c r="WPT187" s="1296"/>
      <c r="WPU187" s="1296"/>
      <c r="WPV187" s="1296"/>
      <c r="WPW187" s="1296"/>
      <c r="WPX187" s="1296"/>
      <c r="WPY187" s="1296"/>
      <c r="WPZ187" s="1296"/>
      <c r="WQA187" s="1296"/>
      <c r="WQB187" s="1296"/>
      <c r="WQC187" s="1296"/>
      <c r="WQD187" s="1296"/>
      <c r="WQE187" s="1296"/>
      <c r="WQF187" s="1296"/>
      <c r="WQG187" s="1296"/>
      <c r="WQH187" s="1296"/>
      <c r="WQI187" s="1296"/>
      <c r="WQJ187" s="1296"/>
      <c r="WQK187" s="1296"/>
      <c r="WQL187" s="1296"/>
      <c r="WQM187" s="1296"/>
      <c r="WQN187" s="1296"/>
      <c r="WQO187" s="1296"/>
      <c r="WQP187" s="1296"/>
      <c r="WQQ187" s="1296"/>
      <c r="WQR187" s="1296"/>
      <c r="WQS187" s="1296"/>
      <c r="WQT187" s="1296"/>
      <c r="WQU187" s="1296"/>
      <c r="WQV187" s="1296"/>
      <c r="WQW187" s="1296"/>
      <c r="WQX187" s="1296"/>
      <c r="WQY187" s="1296"/>
      <c r="WQZ187" s="1296"/>
      <c r="WRA187" s="1296"/>
      <c r="WRB187" s="1296"/>
      <c r="WRC187" s="1296"/>
      <c r="WRD187" s="1296"/>
      <c r="WRE187" s="1296"/>
      <c r="WRF187" s="1296"/>
      <c r="WRG187" s="1296"/>
      <c r="WRH187" s="1296"/>
      <c r="WRI187" s="1296"/>
      <c r="WRJ187" s="1296"/>
      <c r="WRK187" s="1296"/>
      <c r="WRL187" s="1296"/>
      <c r="WRM187" s="1296"/>
      <c r="WRN187" s="1296"/>
      <c r="WRO187" s="1296"/>
      <c r="WRP187" s="1296"/>
      <c r="WRQ187" s="1296"/>
      <c r="WRR187" s="1296"/>
      <c r="WRS187" s="1296"/>
      <c r="WRT187" s="1296"/>
      <c r="WRU187" s="1296"/>
      <c r="WRV187" s="1296"/>
      <c r="WRW187" s="1296"/>
      <c r="WRX187" s="1296"/>
      <c r="WRY187" s="1296"/>
      <c r="WRZ187" s="1296"/>
      <c r="WSA187" s="1296"/>
      <c r="WSB187" s="1296"/>
      <c r="WSC187" s="1296"/>
      <c r="WSD187" s="1296"/>
      <c r="WSE187" s="1296"/>
      <c r="WSF187" s="1296"/>
      <c r="WSG187" s="1296"/>
      <c r="WSH187" s="1296"/>
      <c r="WSI187" s="1296"/>
      <c r="WSJ187" s="1296"/>
      <c r="WSK187" s="1296"/>
      <c r="WSL187" s="1296"/>
      <c r="WSM187" s="1296"/>
      <c r="WSN187" s="1296"/>
      <c r="WSO187" s="1296"/>
      <c r="WSP187" s="1296"/>
      <c r="WSQ187" s="1296"/>
      <c r="WSR187" s="1296"/>
      <c r="WSS187" s="1296"/>
      <c r="WST187" s="1296"/>
      <c r="WSU187" s="1296"/>
      <c r="WSV187" s="1296"/>
      <c r="WSW187" s="1296"/>
      <c r="WSX187" s="1296"/>
      <c r="WSY187" s="1296"/>
      <c r="WSZ187" s="1296"/>
      <c r="WTA187" s="1296"/>
      <c r="WTB187" s="1296"/>
      <c r="WTC187" s="1296"/>
      <c r="WTD187" s="1296"/>
      <c r="WTE187" s="1296"/>
      <c r="WTF187" s="1296"/>
      <c r="WTG187" s="1296"/>
      <c r="WTH187" s="1296"/>
      <c r="WTI187" s="1296"/>
      <c r="WTJ187" s="1296"/>
      <c r="WTK187" s="1296"/>
      <c r="WTL187" s="1296"/>
      <c r="WTM187" s="1296"/>
      <c r="WTN187" s="1296"/>
      <c r="WTO187" s="1296"/>
      <c r="WTP187" s="1296"/>
      <c r="WTQ187" s="1296"/>
      <c r="WTR187" s="1296"/>
      <c r="WTS187" s="1296"/>
      <c r="WTT187" s="1296"/>
      <c r="WTU187" s="1296"/>
      <c r="WTV187" s="1296"/>
      <c r="WTW187" s="1296"/>
      <c r="WTX187" s="1296"/>
      <c r="WTY187" s="1296"/>
      <c r="WTZ187" s="1296"/>
      <c r="WUA187" s="1296"/>
      <c r="WUB187" s="1296"/>
      <c r="WUC187" s="1296"/>
      <c r="WUD187" s="1296"/>
      <c r="WUE187" s="1296"/>
      <c r="WUF187" s="1296"/>
      <c r="WUG187" s="1296"/>
      <c r="WUH187" s="1296"/>
      <c r="WUI187" s="1296"/>
      <c r="WUJ187" s="1296"/>
      <c r="WUK187" s="1296"/>
      <c r="WUL187" s="1296"/>
      <c r="WUM187" s="1296"/>
      <c r="WUN187" s="1296"/>
      <c r="WUO187" s="1296"/>
      <c r="WUP187" s="1296"/>
      <c r="WUQ187" s="1296"/>
      <c r="WUR187" s="1296"/>
      <c r="WUS187" s="1296"/>
      <c r="WUT187" s="1296"/>
      <c r="WUU187" s="1296"/>
      <c r="WUV187" s="1296"/>
      <c r="WUW187" s="1296"/>
      <c r="WUX187" s="1296"/>
      <c r="WUY187" s="1296"/>
      <c r="WUZ187" s="1296"/>
      <c r="WVA187" s="1296"/>
      <c r="WVB187" s="1296"/>
      <c r="WVC187" s="1296"/>
      <c r="WVD187" s="1296"/>
      <c r="WVE187" s="1296"/>
      <c r="WVF187" s="1296"/>
      <c r="WVG187" s="1296"/>
      <c r="WVH187" s="1296"/>
      <c r="WVI187" s="1296"/>
      <c r="WVJ187" s="1296"/>
      <c r="WVK187" s="1296"/>
      <c r="WVL187" s="1296"/>
      <c r="WVM187" s="1296"/>
    </row>
    <row r="188" spans="1:16133">
      <c r="A188" s="324">
        <f t="shared" si="2"/>
        <v>181</v>
      </c>
      <c r="B188" s="622" t="s">
        <v>746</v>
      </c>
      <c r="C188" s="324"/>
      <c r="D188" s="324" t="s">
        <v>168</v>
      </c>
      <c r="E188" s="1010">
        <v>1.57</v>
      </c>
      <c r="F188" s="1010">
        <v>11.05</v>
      </c>
      <c r="G188" s="1010">
        <v>115.3</v>
      </c>
      <c r="H188" s="825">
        <v>0.91900000000000004</v>
      </c>
      <c r="I188" s="1010">
        <v>0.29899999999999999</v>
      </c>
      <c r="J188" s="324"/>
      <c r="K188" s="1551" t="s">
        <v>196</v>
      </c>
      <c r="L188" s="1080">
        <v>45895</v>
      </c>
      <c r="M188" s="1080">
        <v>45900</v>
      </c>
      <c r="N188" s="1487" t="s">
        <v>1559</v>
      </c>
      <c r="O188" s="1011"/>
      <c r="P188" s="1009" t="s">
        <v>197</v>
      </c>
    </row>
    <row r="189" spans="1:16133">
      <c r="A189" s="324">
        <f t="shared" si="2"/>
        <v>182</v>
      </c>
      <c r="B189" s="1306"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1551" t="s">
        <v>196</v>
      </c>
      <c r="L189" s="1080">
        <v>45894</v>
      </c>
      <c r="M189" s="1080">
        <v>45900</v>
      </c>
      <c r="N189" s="1487" t="s">
        <v>1655</v>
      </c>
      <c r="O189" s="1011"/>
      <c r="P189" s="1009" t="s">
        <v>197</v>
      </c>
    </row>
    <row r="190" spans="1:16133">
      <c r="A190" s="324">
        <f t="shared" si="2"/>
        <v>183</v>
      </c>
      <c r="B190" s="622" t="s">
        <v>768</v>
      </c>
      <c r="C190" s="1307"/>
      <c r="D190" s="324" t="s">
        <v>168</v>
      </c>
      <c r="E190" s="1010">
        <v>1.57</v>
      </c>
      <c r="F190" s="1010">
        <v>11.05</v>
      </c>
      <c r="G190" s="1010">
        <v>115.3</v>
      </c>
      <c r="H190" s="825">
        <v>0.91900000000000004</v>
      </c>
      <c r="I190" s="1010">
        <v>0.29899999999999999</v>
      </c>
      <c r="J190" s="324"/>
      <c r="K190" s="1551" t="s">
        <v>196</v>
      </c>
      <c r="L190" s="1080">
        <v>45895</v>
      </c>
      <c r="M190" s="1080">
        <v>45900</v>
      </c>
      <c r="N190" s="1487" t="s">
        <v>1873</v>
      </c>
      <c r="O190" s="1011"/>
      <c r="P190" s="1009" t="s">
        <v>197</v>
      </c>
    </row>
    <row r="191" spans="1:16133">
      <c r="A191" s="324">
        <f t="shared" si="2"/>
        <v>184</v>
      </c>
      <c r="B191" s="783" t="s">
        <v>1661</v>
      </c>
      <c r="C191" s="1307"/>
      <c r="D191" s="324" t="s">
        <v>174</v>
      </c>
      <c r="E191" s="622">
        <v>1.46</v>
      </c>
      <c r="F191" s="622">
        <v>15.22</v>
      </c>
      <c r="G191" s="622">
        <v>82</v>
      </c>
      <c r="H191" s="622">
        <v>1.7230000000000001</v>
      </c>
      <c r="I191" s="324">
        <f>0.162+0.414</f>
        <v>0.57599999999999996</v>
      </c>
      <c r="J191" s="324"/>
      <c r="K191" s="1551" t="s">
        <v>196</v>
      </c>
      <c r="L191" s="1080">
        <v>45527</v>
      </c>
      <c r="M191" s="1080">
        <v>45900</v>
      </c>
      <c r="N191" s="1487" t="s">
        <v>1276</v>
      </c>
      <c r="O191" s="1011"/>
      <c r="P191" s="1009" t="s">
        <v>197</v>
      </c>
    </row>
    <row r="192" spans="1:16133">
      <c r="A192" s="324">
        <f t="shared" si="2"/>
        <v>185</v>
      </c>
      <c r="B192" s="622" t="s">
        <v>1291</v>
      </c>
      <c r="C192" s="1308"/>
      <c r="D192" s="827" t="s">
        <v>101</v>
      </c>
      <c r="E192" s="324">
        <v>1.6</v>
      </c>
      <c r="F192" s="324">
        <v>13.13</v>
      </c>
      <c r="G192" s="324">
        <v>87.25</v>
      </c>
      <c r="H192" s="324">
        <v>1.3740000000000001</v>
      </c>
      <c r="I192" s="324">
        <v>0.501</v>
      </c>
      <c r="J192" s="827"/>
      <c r="K192" s="1552" t="s">
        <v>278</v>
      </c>
      <c r="L192" s="1081">
        <v>45891</v>
      </c>
      <c r="M192" s="1081">
        <v>45900</v>
      </c>
      <c r="N192" s="1487" t="s">
        <v>1684</v>
      </c>
      <c r="O192" s="1303"/>
      <c r="P192" s="1012" t="s">
        <v>197</v>
      </c>
    </row>
    <row r="193" spans="1:16133">
      <c r="A193" s="324">
        <f t="shared" si="2"/>
        <v>186</v>
      </c>
      <c r="B193" s="783" t="s">
        <v>157</v>
      </c>
      <c r="C193" s="1307"/>
      <c r="D193" s="324" t="s">
        <v>153</v>
      </c>
      <c r="E193" s="324">
        <v>1.68</v>
      </c>
      <c r="F193" s="324">
        <v>12.41</v>
      </c>
      <c r="G193" s="324">
        <v>143.4</v>
      </c>
      <c r="H193" s="324">
        <v>1.728</v>
      </c>
      <c r="I193" s="324">
        <v>0.41399999999999998</v>
      </c>
      <c r="J193" s="622"/>
      <c r="K193" s="1591" t="s">
        <v>196</v>
      </c>
      <c r="L193" s="1079">
        <v>45892</v>
      </c>
      <c r="M193" s="1597">
        <v>45900</v>
      </c>
      <c r="N193" s="1487" t="s">
        <v>1872</v>
      </c>
      <c r="O193" s="324"/>
      <c r="P193" s="1012" t="s">
        <v>197</v>
      </c>
    </row>
    <row r="194" spans="1:16133">
      <c r="A194" s="324">
        <f t="shared" si="2"/>
        <v>187</v>
      </c>
      <c r="B194" s="622" t="s">
        <v>314</v>
      </c>
      <c r="C194" s="1307"/>
      <c r="D194" s="1299" t="s">
        <v>228</v>
      </c>
      <c r="E194" s="1010">
        <v>1.86</v>
      </c>
      <c r="F194" s="1010">
        <v>12.47</v>
      </c>
      <c r="G194" s="1010">
        <v>134.69999999999999</v>
      </c>
      <c r="H194" s="825">
        <v>1.115</v>
      </c>
      <c r="I194" s="1010">
        <v>0.29899999999999999</v>
      </c>
      <c r="J194" s="622"/>
      <c r="K194" s="1591" t="s">
        <v>196</v>
      </c>
      <c r="L194" s="1079">
        <v>45895</v>
      </c>
      <c r="M194" s="1597">
        <v>45900</v>
      </c>
      <c r="N194" s="1487" t="s">
        <v>1676</v>
      </c>
      <c r="O194" s="324"/>
      <c r="P194" s="1012" t="s">
        <v>197</v>
      </c>
      <c r="V194" s="1305"/>
      <c r="W194" s="1305"/>
      <c r="X194" s="1305"/>
      <c r="Y194" s="1305"/>
      <c r="Z194" s="1305"/>
      <c r="AA194" s="1305"/>
      <c r="AB194" s="1305"/>
      <c r="AC194" s="1305"/>
      <c r="AD194" s="1305"/>
      <c r="AE194" s="1305"/>
      <c r="AF194" s="1305"/>
      <c r="AG194" s="1305"/>
      <c r="AH194" s="1305"/>
      <c r="AI194" s="1305"/>
      <c r="AJ194" s="1305"/>
      <c r="AK194" s="1305"/>
      <c r="AL194" s="1305"/>
      <c r="AM194" s="1305"/>
      <c r="AN194" s="1305"/>
      <c r="AO194" s="1305"/>
      <c r="AP194" s="1305"/>
      <c r="AQ194" s="1305"/>
      <c r="AR194" s="1305"/>
      <c r="AS194" s="1305"/>
      <c r="AT194" s="1305"/>
      <c r="AU194" s="1305"/>
      <c r="AV194" s="1305"/>
      <c r="AW194" s="1305"/>
      <c r="AX194" s="1305"/>
      <c r="AY194" s="1305"/>
      <c r="AZ194" s="1305"/>
      <c r="BA194" s="1305"/>
      <c r="BB194" s="1305"/>
      <c r="BC194" s="1305"/>
      <c r="BD194" s="1305"/>
      <c r="BE194" s="1305"/>
      <c r="BF194" s="1305"/>
      <c r="BG194" s="1305"/>
      <c r="BH194" s="1305"/>
      <c r="BI194" s="1305"/>
      <c r="BJ194" s="1305"/>
      <c r="BK194" s="1305"/>
      <c r="BL194" s="1305"/>
      <c r="BM194" s="1305"/>
      <c r="BN194" s="1305"/>
      <c r="BO194" s="1305"/>
      <c r="BP194" s="1305"/>
      <c r="BQ194" s="1305"/>
      <c r="BR194" s="1305"/>
      <c r="BS194" s="1305"/>
      <c r="BT194" s="1305"/>
      <c r="BU194" s="1305"/>
      <c r="BV194" s="1305"/>
      <c r="BW194" s="1305"/>
      <c r="BX194" s="1305"/>
      <c r="BY194" s="1305"/>
      <c r="BZ194" s="1305"/>
      <c r="CA194" s="1305"/>
      <c r="CB194" s="1305"/>
      <c r="CC194" s="1305"/>
      <c r="CD194" s="1305"/>
      <c r="CE194" s="1305"/>
      <c r="CF194" s="1305"/>
      <c r="CG194" s="1305"/>
      <c r="CH194" s="1305"/>
      <c r="CI194" s="1305"/>
      <c r="CJ194" s="1305"/>
      <c r="CK194" s="1305"/>
      <c r="CL194" s="1305"/>
      <c r="CM194" s="1305"/>
      <c r="CN194" s="1305"/>
      <c r="CO194" s="1305"/>
      <c r="CP194" s="1305"/>
      <c r="CQ194" s="1305"/>
      <c r="CR194" s="1305"/>
      <c r="CS194" s="1305"/>
      <c r="CT194" s="1305"/>
      <c r="CU194" s="1305"/>
      <c r="CV194" s="1305"/>
      <c r="CW194" s="1305"/>
      <c r="CX194" s="1305"/>
      <c r="CY194" s="1305"/>
      <c r="CZ194" s="1305"/>
      <c r="DA194" s="1305"/>
      <c r="DB194" s="1305"/>
      <c r="DC194" s="1305"/>
      <c r="DD194" s="1305"/>
      <c r="DE194" s="1305"/>
      <c r="DF194" s="1305"/>
      <c r="DG194" s="1305"/>
      <c r="DH194" s="1305"/>
      <c r="DI194" s="1305"/>
      <c r="DJ194" s="1305"/>
      <c r="DK194" s="1305"/>
      <c r="DL194" s="1305"/>
      <c r="DM194" s="1305"/>
      <c r="DN194" s="1305"/>
      <c r="DO194" s="1305"/>
      <c r="DP194" s="1305"/>
      <c r="DQ194" s="1305"/>
      <c r="DR194" s="1305"/>
      <c r="DS194" s="1305"/>
      <c r="DT194" s="1305"/>
      <c r="DU194" s="1305"/>
      <c r="DV194" s="1305"/>
      <c r="DW194" s="1305"/>
      <c r="DX194" s="1305"/>
      <c r="DY194" s="1305"/>
      <c r="DZ194" s="1305"/>
      <c r="EA194" s="1305"/>
      <c r="EB194" s="1305"/>
      <c r="EC194" s="1305"/>
      <c r="ED194" s="1305"/>
      <c r="EE194" s="1305"/>
      <c r="EF194" s="1305"/>
      <c r="EG194" s="1305"/>
      <c r="EH194" s="1305"/>
      <c r="EI194" s="1305"/>
      <c r="EJ194" s="1305"/>
      <c r="EK194" s="1305"/>
      <c r="EL194" s="1305"/>
      <c r="EM194" s="1305"/>
      <c r="EN194" s="1305"/>
      <c r="EO194" s="1305"/>
      <c r="EP194" s="1305"/>
      <c r="EQ194" s="1305"/>
      <c r="ER194" s="1305"/>
      <c r="ES194" s="1305"/>
      <c r="ET194" s="1305"/>
      <c r="EU194" s="1305"/>
      <c r="EV194" s="1305"/>
      <c r="EW194" s="1305"/>
      <c r="EX194" s="1305"/>
      <c r="EY194" s="1305"/>
      <c r="EZ194" s="1305"/>
      <c r="FA194" s="1305"/>
      <c r="FB194" s="1305"/>
      <c r="FC194" s="1305"/>
      <c r="FD194" s="1305"/>
      <c r="FE194" s="1305"/>
      <c r="FF194" s="1305"/>
      <c r="FG194" s="1305"/>
      <c r="FH194" s="1305"/>
      <c r="FI194" s="1305"/>
      <c r="FJ194" s="1305"/>
      <c r="FK194" s="1305"/>
      <c r="FL194" s="1305"/>
      <c r="FM194" s="1305"/>
      <c r="FN194" s="1305"/>
      <c r="FO194" s="1305"/>
      <c r="FP194" s="1305"/>
      <c r="FQ194" s="1305"/>
      <c r="FR194" s="1305"/>
      <c r="FS194" s="1305"/>
      <c r="FT194" s="1305"/>
      <c r="FU194" s="1305"/>
      <c r="FV194" s="1305"/>
      <c r="FW194" s="1305"/>
      <c r="FX194" s="1305"/>
      <c r="FY194" s="1305"/>
      <c r="FZ194" s="1305"/>
      <c r="GA194" s="1305"/>
      <c r="GB194" s="1305"/>
      <c r="GC194" s="1305"/>
      <c r="GD194" s="1305"/>
      <c r="GE194" s="1305"/>
      <c r="GF194" s="1305"/>
      <c r="GG194" s="1305"/>
      <c r="GH194" s="1305"/>
      <c r="GI194" s="1305"/>
      <c r="GJ194" s="1305"/>
      <c r="GK194" s="1305"/>
      <c r="GL194" s="1305"/>
      <c r="GM194" s="1305"/>
      <c r="GN194" s="1305"/>
      <c r="GO194" s="1305"/>
      <c r="GP194" s="1305"/>
      <c r="GQ194" s="1305"/>
      <c r="GR194" s="1305"/>
      <c r="GS194" s="1305"/>
      <c r="GT194" s="1305"/>
      <c r="GU194" s="1305"/>
      <c r="GV194" s="1305"/>
      <c r="GW194" s="1305"/>
      <c r="GX194" s="1305"/>
      <c r="GY194" s="1305"/>
      <c r="GZ194" s="1305"/>
      <c r="HA194" s="1305"/>
      <c r="HB194" s="1305"/>
      <c r="HC194" s="1305"/>
      <c r="HD194" s="1305"/>
      <c r="HE194" s="1305"/>
      <c r="HF194" s="1305"/>
      <c r="HG194" s="1305"/>
      <c r="HH194" s="1305"/>
      <c r="HI194" s="1305"/>
      <c r="HJ194" s="1305"/>
      <c r="HK194" s="1305"/>
      <c r="HL194" s="1305"/>
      <c r="HM194" s="1305"/>
      <c r="HN194" s="1305"/>
      <c r="HO194" s="1305"/>
      <c r="HP194" s="1305"/>
      <c r="HQ194" s="1305"/>
      <c r="HR194" s="1305"/>
      <c r="HS194" s="1305"/>
      <c r="HT194" s="1305"/>
      <c r="HU194" s="1305"/>
      <c r="HV194" s="1305"/>
      <c r="HW194" s="1305"/>
      <c r="HX194" s="1305"/>
      <c r="HY194" s="1305"/>
      <c r="HZ194" s="1305"/>
      <c r="IA194" s="1305"/>
      <c r="IB194" s="1305"/>
      <c r="IC194" s="1305"/>
      <c r="ID194" s="1305"/>
      <c r="IE194" s="1305"/>
      <c r="IF194" s="1305"/>
      <c r="IG194" s="1305"/>
      <c r="IH194" s="1305"/>
      <c r="II194" s="1305"/>
      <c r="IJ194" s="1305"/>
      <c r="IK194" s="1305"/>
      <c r="IL194" s="1305"/>
      <c r="IM194" s="1305"/>
      <c r="IN194" s="1305"/>
      <c r="IO194" s="1305"/>
      <c r="IP194" s="1305"/>
      <c r="IQ194" s="1305"/>
      <c r="IR194" s="1305"/>
      <c r="IS194" s="1305"/>
      <c r="IT194" s="1305"/>
      <c r="IV194" s="1305"/>
      <c r="IW194" s="1305"/>
      <c r="IX194" s="1305"/>
      <c r="IY194" s="1305"/>
      <c r="IZ194" s="1305"/>
      <c r="JA194" s="1305"/>
      <c r="JB194" s="1305"/>
      <c r="JC194" s="1305"/>
      <c r="JD194" s="1305"/>
      <c r="JE194" s="1305"/>
      <c r="JF194" s="1305"/>
      <c r="JG194" s="1305"/>
      <c r="JH194" s="1305"/>
      <c r="JI194" s="1305"/>
      <c r="JJ194" s="1305"/>
      <c r="JK194" s="1305"/>
      <c r="JL194" s="1305"/>
      <c r="JM194" s="1305"/>
      <c r="JN194" s="1305"/>
      <c r="JO194" s="1305"/>
      <c r="JP194" s="1305"/>
      <c r="JQ194" s="1305"/>
      <c r="JR194" s="1305"/>
      <c r="JS194" s="1305"/>
      <c r="JT194" s="1305"/>
      <c r="JU194" s="1305"/>
      <c r="JV194" s="1305"/>
      <c r="JW194" s="1305"/>
      <c r="JX194" s="1305"/>
      <c r="JY194" s="1305"/>
      <c r="JZ194" s="1305"/>
      <c r="KA194" s="1305"/>
      <c r="KB194" s="1305"/>
      <c r="KC194" s="1305"/>
      <c r="KD194" s="1305"/>
      <c r="KE194" s="1305"/>
      <c r="KF194" s="1305"/>
      <c r="KG194" s="1305"/>
      <c r="KH194" s="1305"/>
      <c r="KI194" s="1305"/>
      <c r="KJ194" s="1305"/>
      <c r="KK194" s="1305"/>
      <c r="KL194" s="1305"/>
      <c r="KM194" s="1305"/>
      <c r="KN194" s="1305"/>
      <c r="KO194" s="1305"/>
      <c r="KP194" s="1305"/>
      <c r="KQ194" s="1305"/>
      <c r="KR194" s="1305"/>
      <c r="KS194" s="1305"/>
      <c r="KT194" s="1305"/>
      <c r="KU194" s="1305"/>
      <c r="KV194" s="1305"/>
      <c r="KW194" s="1305"/>
      <c r="KX194" s="1305"/>
      <c r="KY194" s="1305"/>
      <c r="KZ194" s="1305"/>
      <c r="LA194" s="1305"/>
      <c r="LB194" s="1305"/>
      <c r="LC194" s="1305"/>
      <c r="LD194" s="1305"/>
      <c r="LE194" s="1305"/>
      <c r="LF194" s="1305"/>
      <c r="LG194" s="1305"/>
      <c r="LH194" s="1305"/>
      <c r="LI194" s="1305"/>
      <c r="LJ194" s="1305"/>
      <c r="LK194" s="1305"/>
      <c r="LL194" s="1305"/>
      <c r="LM194" s="1305"/>
      <c r="LN194" s="1305"/>
      <c r="LO194" s="1305"/>
      <c r="LP194" s="1305"/>
      <c r="LQ194" s="1305"/>
      <c r="LR194" s="1305"/>
      <c r="LS194" s="1305"/>
      <c r="LT194" s="1305"/>
      <c r="LU194" s="1305"/>
      <c r="LV194" s="1305"/>
      <c r="LW194" s="1305"/>
      <c r="LX194" s="1305"/>
      <c r="LY194" s="1305"/>
      <c r="LZ194" s="1305"/>
      <c r="MA194" s="1305"/>
      <c r="MB194" s="1305"/>
      <c r="MC194" s="1305"/>
      <c r="MD194" s="1305"/>
      <c r="ME194" s="1305"/>
      <c r="MF194" s="1305"/>
      <c r="MG194" s="1305"/>
      <c r="MH194" s="1305"/>
      <c r="MI194" s="1305"/>
      <c r="MJ194" s="1305"/>
      <c r="MK194" s="1305"/>
      <c r="ML194" s="1305"/>
      <c r="MM194" s="1305"/>
      <c r="MN194" s="1305"/>
      <c r="MO194" s="1305"/>
      <c r="MP194" s="1305"/>
      <c r="MQ194" s="1305"/>
      <c r="MR194" s="1305"/>
      <c r="MS194" s="1305"/>
      <c r="MT194" s="1305"/>
      <c r="MU194" s="1305"/>
      <c r="MV194" s="1305"/>
      <c r="MW194" s="1305"/>
      <c r="MX194" s="1305"/>
      <c r="MY194" s="1305"/>
      <c r="MZ194" s="1305"/>
      <c r="NA194" s="1305"/>
      <c r="NB194" s="1305"/>
      <c r="NC194" s="1305"/>
      <c r="ND194" s="1305"/>
      <c r="NE194" s="1305"/>
      <c r="NF194" s="1305"/>
      <c r="NG194" s="1305"/>
      <c r="NH194" s="1305"/>
      <c r="NI194" s="1305"/>
      <c r="NJ194" s="1305"/>
      <c r="NK194" s="1305"/>
      <c r="NL194" s="1305"/>
      <c r="NM194" s="1305"/>
      <c r="NN194" s="1305"/>
      <c r="NO194" s="1305"/>
      <c r="NP194" s="1305"/>
      <c r="NQ194" s="1305"/>
      <c r="NR194" s="1305"/>
      <c r="NS194" s="1305"/>
      <c r="NT194" s="1305"/>
      <c r="NU194" s="1305"/>
      <c r="NV194" s="1305"/>
      <c r="NW194" s="1305"/>
      <c r="NX194" s="1305"/>
      <c r="NY194" s="1305"/>
      <c r="NZ194" s="1305"/>
      <c r="OA194" s="1305"/>
      <c r="OB194" s="1305"/>
      <c r="OC194" s="1305"/>
      <c r="OD194" s="1305"/>
      <c r="OE194" s="1305"/>
      <c r="OF194" s="1305"/>
      <c r="OG194" s="1305"/>
      <c r="OH194" s="1305"/>
      <c r="OI194" s="1305"/>
      <c r="OJ194" s="1305"/>
      <c r="OK194" s="1305"/>
      <c r="OL194" s="1305"/>
      <c r="OM194" s="1305"/>
      <c r="ON194" s="1305"/>
      <c r="OO194" s="1305"/>
      <c r="OP194" s="1305"/>
      <c r="OQ194" s="1305"/>
      <c r="OR194" s="1305"/>
      <c r="OS194" s="1305"/>
      <c r="OT194" s="1305"/>
      <c r="OU194" s="1305"/>
      <c r="OV194" s="1305"/>
      <c r="OW194" s="1305"/>
      <c r="OX194" s="1305"/>
      <c r="OY194" s="1305"/>
      <c r="OZ194" s="1305"/>
      <c r="PA194" s="1305"/>
      <c r="PB194" s="1305"/>
      <c r="PC194" s="1305"/>
      <c r="PD194" s="1305"/>
      <c r="PE194" s="1305"/>
      <c r="PF194" s="1305"/>
      <c r="PG194" s="1305"/>
      <c r="PH194" s="1305"/>
      <c r="PI194" s="1305"/>
      <c r="PJ194" s="1305"/>
      <c r="PK194" s="1305"/>
      <c r="PL194" s="1305"/>
      <c r="PM194" s="1305"/>
      <c r="PN194" s="1305"/>
      <c r="PO194" s="1305"/>
      <c r="PP194" s="1305"/>
      <c r="PQ194" s="1305"/>
      <c r="PR194" s="1305"/>
      <c r="PS194" s="1305"/>
      <c r="PT194" s="1305"/>
      <c r="PU194" s="1305"/>
      <c r="PV194" s="1305"/>
      <c r="PW194" s="1305"/>
      <c r="PX194" s="1305"/>
      <c r="PY194" s="1305"/>
      <c r="PZ194" s="1305"/>
      <c r="QA194" s="1305"/>
      <c r="QB194" s="1305"/>
      <c r="QC194" s="1305"/>
      <c r="QD194" s="1305"/>
      <c r="QE194" s="1305"/>
      <c r="QF194" s="1305"/>
      <c r="QG194" s="1305"/>
      <c r="QH194" s="1305"/>
      <c r="QI194" s="1305"/>
      <c r="QJ194" s="1305"/>
      <c r="QK194" s="1305"/>
      <c r="QL194" s="1305"/>
      <c r="QM194" s="1305"/>
      <c r="QN194" s="1305"/>
      <c r="QO194" s="1305"/>
      <c r="QP194" s="1305"/>
      <c r="QQ194" s="1305"/>
      <c r="QR194" s="1305"/>
      <c r="QS194" s="1305"/>
      <c r="QT194" s="1305"/>
      <c r="QU194" s="1305"/>
      <c r="QV194" s="1305"/>
      <c r="QW194" s="1305"/>
      <c r="QX194" s="1305"/>
      <c r="QY194" s="1305"/>
      <c r="QZ194" s="1305"/>
      <c r="RA194" s="1305"/>
      <c r="RB194" s="1305"/>
      <c r="RC194" s="1305"/>
      <c r="RD194" s="1305"/>
      <c r="RE194" s="1305"/>
      <c r="RF194" s="1305"/>
      <c r="RG194" s="1305"/>
      <c r="RH194" s="1305"/>
      <c r="RI194" s="1305"/>
      <c r="RJ194" s="1305"/>
      <c r="RK194" s="1305"/>
      <c r="RL194" s="1305"/>
      <c r="RM194" s="1305"/>
      <c r="RN194" s="1305"/>
      <c r="RO194" s="1305"/>
      <c r="RP194" s="1305"/>
      <c r="RQ194" s="1305"/>
      <c r="RR194" s="1305"/>
      <c r="RS194" s="1305"/>
      <c r="RT194" s="1305"/>
      <c r="RU194" s="1305"/>
      <c r="RV194" s="1305"/>
      <c r="RW194" s="1305"/>
      <c r="RX194" s="1305"/>
      <c r="RY194" s="1305"/>
      <c r="RZ194" s="1305"/>
      <c r="SA194" s="1305"/>
      <c r="SB194" s="1305"/>
      <c r="SC194" s="1305"/>
      <c r="SD194" s="1305"/>
      <c r="SE194" s="1305"/>
      <c r="SF194" s="1305"/>
      <c r="SG194" s="1305"/>
      <c r="SH194" s="1305"/>
      <c r="SI194" s="1305"/>
      <c r="SJ194" s="1305"/>
      <c r="SK194" s="1305"/>
      <c r="SL194" s="1305"/>
      <c r="SM194" s="1305"/>
      <c r="SN194" s="1305"/>
      <c r="SO194" s="1305"/>
      <c r="SP194" s="1305"/>
      <c r="SR194" s="1305"/>
      <c r="SS194" s="1305"/>
      <c r="ST194" s="1305"/>
      <c r="SU194" s="1305"/>
      <c r="SV194" s="1305"/>
      <c r="SW194" s="1305"/>
      <c r="SX194" s="1305"/>
      <c r="SY194" s="1305"/>
      <c r="SZ194" s="1305"/>
      <c r="TA194" s="1305"/>
      <c r="TB194" s="1305"/>
      <c r="TC194" s="1305"/>
      <c r="TD194" s="1305"/>
      <c r="TE194" s="1305"/>
      <c r="TF194" s="1305"/>
      <c r="TG194" s="1305"/>
      <c r="TH194" s="1305"/>
      <c r="TI194" s="1305"/>
      <c r="TJ194" s="1305"/>
      <c r="TK194" s="1305"/>
      <c r="TL194" s="1305"/>
      <c r="TM194" s="1305"/>
      <c r="TN194" s="1305"/>
      <c r="TO194" s="1305"/>
      <c r="TP194" s="1305"/>
      <c r="TQ194" s="1305"/>
      <c r="TR194" s="1305"/>
      <c r="TS194" s="1305"/>
      <c r="TT194" s="1305"/>
      <c r="TU194" s="1305"/>
      <c r="TV194" s="1305"/>
      <c r="TW194" s="1305"/>
      <c r="TX194" s="1305"/>
      <c r="TY194" s="1305"/>
      <c r="TZ194" s="1305"/>
      <c r="UA194" s="1305"/>
      <c r="UB194" s="1305"/>
      <c r="UC194" s="1305"/>
      <c r="UD194" s="1305"/>
      <c r="UE194" s="1305"/>
      <c r="UF194" s="1305"/>
      <c r="UG194" s="1305"/>
      <c r="UH194" s="1305"/>
      <c r="UI194" s="1305"/>
      <c r="UJ194" s="1305"/>
      <c r="UK194" s="1305"/>
      <c r="UL194" s="1305"/>
      <c r="UM194" s="1305"/>
      <c r="UN194" s="1305"/>
      <c r="UO194" s="1305"/>
      <c r="UP194" s="1305"/>
      <c r="UQ194" s="1305"/>
      <c r="UR194" s="1305"/>
      <c r="US194" s="1305"/>
      <c r="UT194" s="1305"/>
      <c r="UU194" s="1305"/>
      <c r="UV194" s="1305"/>
      <c r="UW194" s="1305"/>
      <c r="UX194" s="1305"/>
      <c r="UY194" s="1305"/>
      <c r="UZ194" s="1305"/>
      <c r="VA194" s="1305"/>
      <c r="VB194" s="1305"/>
      <c r="VC194" s="1305"/>
      <c r="VD194" s="1305"/>
      <c r="VE194" s="1305"/>
      <c r="VF194" s="1305"/>
      <c r="VG194" s="1305"/>
      <c r="VH194" s="1305"/>
      <c r="VI194" s="1305"/>
      <c r="VJ194" s="1305"/>
      <c r="VK194" s="1305"/>
      <c r="VL194" s="1305"/>
      <c r="VM194" s="1305"/>
      <c r="VN194" s="1305"/>
      <c r="VO194" s="1305"/>
      <c r="VP194" s="1305"/>
      <c r="VQ194" s="1305"/>
      <c r="VR194" s="1305"/>
      <c r="VS194" s="1305"/>
      <c r="VT194" s="1305"/>
      <c r="VU194" s="1305"/>
      <c r="VV194" s="1305"/>
      <c r="VW194" s="1305"/>
      <c r="VX194" s="1305"/>
      <c r="VY194" s="1305"/>
      <c r="VZ194" s="1305"/>
      <c r="WA194" s="1305"/>
      <c r="WB194" s="1305"/>
      <c r="WC194" s="1305"/>
      <c r="WD194" s="1305"/>
      <c r="WE194" s="1305"/>
      <c r="WF194" s="1305"/>
      <c r="WG194" s="1305"/>
      <c r="WH194" s="1305"/>
      <c r="WI194" s="1305"/>
      <c r="WJ194" s="1305"/>
      <c r="WK194" s="1305"/>
      <c r="WL194" s="1305"/>
      <c r="WM194" s="1305"/>
      <c r="WN194" s="1305"/>
      <c r="WO194" s="1305"/>
      <c r="WP194" s="1305"/>
      <c r="WQ194" s="1305"/>
      <c r="WR194" s="1305"/>
      <c r="WS194" s="1305"/>
      <c r="WT194" s="1305"/>
      <c r="WU194" s="1305"/>
      <c r="WV194" s="1305"/>
      <c r="WW194" s="1305"/>
      <c r="WX194" s="1305"/>
      <c r="WY194" s="1305"/>
      <c r="WZ194" s="1305"/>
      <c r="XA194" s="1305"/>
      <c r="XB194" s="1305"/>
      <c r="XC194" s="1305"/>
      <c r="XD194" s="1305"/>
      <c r="XE194" s="1305"/>
      <c r="XF194" s="1305"/>
      <c r="XG194" s="1305"/>
      <c r="XH194" s="1305"/>
      <c r="XI194" s="1305"/>
      <c r="XJ194" s="1305"/>
      <c r="XK194" s="1305"/>
      <c r="XL194" s="1305"/>
      <c r="XM194" s="1305"/>
      <c r="XN194" s="1305"/>
      <c r="XO194" s="1305"/>
      <c r="XP194" s="1305"/>
      <c r="XQ194" s="1305"/>
      <c r="XR194" s="1305"/>
      <c r="XS194" s="1305"/>
      <c r="XT194" s="1305"/>
      <c r="XU194" s="1305"/>
      <c r="XV194" s="1305"/>
      <c r="XW194" s="1305"/>
      <c r="XX194" s="1305"/>
      <c r="XY194" s="1305"/>
      <c r="XZ194" s="1305"/>
      <c r="YA194" s="1305"/>
      <c r="YB194" s="1305"/>
      <c r="YC194" s="1305"/>
      <c r="YD194" s="1305"/>
      <c r="YE194" s="1305"/>
      <c r="YF194" s="1305"/>
      <c r="YG194" s="1305"/>
      <c r="YH194" s="1305"/>
      <c r="YI194" s="1305"/>
      <c r="YJ194" s="1305"/>
      <c r="YK194" s="1305"/>
      <c r="YL194" s="1305"/>
      <c r="YM194" s="1305"/>
      <c r="YN194" s="1305"/>
      <c r="YO194" s="1305"/>
      <c r="YP194" s="1305"/>
      <c r="YQ194" s="1305"/>
      <c r="YR194" s="1305"/>
      <c r="YS194" s="1305"/>
      <c r="YT194" s="1305"/>
      <c r="YU194" s="1305"/>
      <c r="YV194" s="1305"/>
      <c r="YW194" s="1305"/>
      <c r="YX194" s="1305"/>
      <c r="YY194" s="1305"/>
      <c r="YZ194" s="1305"/>
      <c r="ZA194" s="1305"/>
      <c r="ZB194" s="1305"/>
      <c r="ZC194" s="1305"/>
      <c r="ZD194" s="1305"/>
      <c r="ZE194" s="1305"/>
      <c r="ZF194" s="1305"/>
      <c r="ZG194" s="1305"/>
      <c r="ZH194" s="1305"/>
      <c r="ZI194" s="1305"/>
      <c r="ZJ194" s="1305"/>
      <c r="ZK194" s="1305"/>
      <c r="ZL194" s="1305"/>
      <c r="ZM194" s="1305"/>
      <c r="ZN194" s="1305"/>
      <c r="ZO194" s="1305"/>
      <c r="ZP194" s="1305"/>
      <c r="ZQ194" s="1305"/>
      <c r="ZR194" s="1305"/>
      <c r="ZS194" s="1305"/>
      <c r="ZT194" s="1305"/>
      <c r="ZU194" s="1305"/>
      <c r="ZV194" s="1305"/>
      <c r="ZW194" s="1305"/>
      <c r="ZX194" s="1305"/>
      <c r="ZY194" s="1305"/>
      <c r="ZZ194" s="1305"/>
      <c r="AAA194" s="1305"/>
      <c r="AAB194" s="1305"/>
      <c r="AAC194" s="1305"/>
      <c r="AAD194" s="1305"/>
      <c r="AAE194" s="1305"/>
      <c r="AAF194" s="1305"/>
      <c r="AAG194" s="1305"/>
      <c r="AAH194" s="1305"/>
      <c r="AAI194" s="1305"/>
      <c r="AAJ194" s="1305"/>
      <c r="AAK194" s="1305"/>
      <c r="AAL194" s="1305"/>
      <c r="AAM194" s="1305"/>
      <c r="AAN194" s="1305"/>
      <c r="AAO194" s="1305"/>
      <c r="AAP194" s="1305"/>
      <c r="AAQ194" s="1305"/>
      <c r="AAR194" s="1305"/>
      <c r="AAS194" s="1305"/>
      <c r="AAT194" s="1305"/>
      <c r="AAU194" s="1305"/>
      <c r="AAV194" s="1305"/>
      <c r="AAW194" s="1305"/>
      <c r="AAX194" s="1305"/>
      <c r="AAY194" s="1305"/>
      <c r="AAZ194" s="1305"/>
      <c r="ABA194" s="1305"/>
      <c r="ABB194" s="1305"/>
      <c r="ABC194" s="1305"/>
      <c r="ABD194" s="1305"/>
      <c r="ABE194" s="1305"/>
      <c r="ABF194" s="1305"/>
      <c r="ABG194" s="1305"/>
      <c r="ABH194" s="1305"/>
      <c r="ABI194" s="1305"/>
      <c r="ABJ194" s="1305"/>
      <c r="ABK194" s="1305"/>
      <c r="ABL194" s="1305"/>
      <c r="ABM194" s="1305"/>
      <c r="ABN194" s="1305"/>
      <c r="ABO194" s="1305"/>
      <c r="ABP194" s="1305"/>
      <c r="ABQ194" s="1305"/>
      <c r="ABR194" s="1305"/>
      <c r="ABS194" s="1305"/>
      <c r="ABT194" s="1305"/>
      <c r="ABU194" s="1305"/>
      <c r="ABV194" s="1305"/>
      <c r="ABW194" s="1305"/>
      <c r="ABX194" s="1305"/>
      <c r="ABY194" s="1305"/>
      <c r="ABZ194" s="1305"/>
      <c r="ACA194" s="1305"/>
      <c r="ACB194" s="1305"/>
      <c r="ACC194" s="1305"/>
      <c r="ACD194" s="1305"/>
      <c r="ACE194" s="1305"/>
      <c r="ACF194" s="1305"/>
      <c r="ACG194" s="1305"/>
      <c r="ACH194" s="1305"/>
      <c r="ACI194" s="1305"/>
      <c r="ACJ194" s="1305"/>
      <c r="ACK194" s="1305"/>
      <c r="ACL194" s="1305"/>
      <c r="ACN194" s="1305"/>
      <c r="ACO194" s="1305"/>
      <c r="ACP194" s="1305"/>
      <c r="ACQ194" s="1305"/>
      <c r="ACR194" s="1305"/>
      <c r="ACS194" s="1305"/>
      <c r="ACT194" s="1305"/>
      <c r="ACU194" s="1305"/>
      <c r="ACV194" s="1305"/>
      <c r="ACW194" s="1305"/>
      <c r="ACX194" s="1305"/>
      <c r="ACY194" s="1305"/>
      <c r="ACZ194" s="1305"/>
      <c r="ADA194" s="1305"/>
      <c r="ADB194" s="1305"/>
      <c r="ADC194" s="1305"/>
      <c r="ADD194" s="1305"/>
      <c r="ADE194" s="1305"/>
      <c r="ADF194" s="1305"/>
      <c r="ADG194" s="1305"/>
      <c r="ADH194" s="1305"/>
      <c r="ADI194" s="1305"/>
      <c r="ADJ194" s="1305"/>
      <c r="ADK194" s="1305"/>
      <c r="ADL194" s="1305"/>
      <c r="ADM194" s="1305"/>
      <c r="ADN194" s="1305"/>
      <c r="ADO194" s="1305"/>
      <c r="ADP194" s="1305"/>
      <c r="ADQ194" s="1305"/>
      <c r="ADR194" s="1305"/>
      <c r="ADS194" s="1305"/>
      <c r="ADT194" s="1305"/>
      <c r="ADU194" s="1305"/>
      <c r="ADV194" s="1305"/>
      <c r="ADW194" s="1305"/>
      <c r="ADX194" s="1305"/>
      <c r="ADY194" s="1305"/>
      <c r="ADZ194" s="1305"/>
      <c r="AEA194" s="1305"/>
      <c r="AEB194" s="1305"/>
      <c r="AEC194" s="1305"/>
      <c r="AED194" s="1305"/>
      <c r="AEE194" s="1305"/>
      <c r="AEF194" s="1305"/>
      <c r="AEG194" s="1305"/>
      <c r="AEH194" s="1305"/>
      <c r="AEI194" s="1305"/>
      <c r="AEJ194" s="1305"/>
      <c r="AEK194" s="1305"/>
      <c r="AEL194" s="1305"/>
      <c r="AEM194" s="1305"/>
      <c r="AEN194" s="1305"/>
      <c r="AEO194" s="1305"/>
      <c r="AEP194" s="1305"/>
      <c r="AEQ194" s="1305"/>
      <c r="AER194" s="1305"/>
      <c r="AES194" s="1305"/>
      <c r="AET194" s="1305"/>
      <c r="AEU194" s="1305"/>
      <c r="AEV194" s="1305"/>
      <c r="AEW194" s="1305"/>
      <c r="AEX194" s="1305"/>
      <c r="AEY194" s="1305"/>
      <c r="AEZ194" s="1305"/>
      <c r="AFA194" s="1305"/>
      <c r="AFB194" s="1305"/>
      <c r="AFC194" s="1305"/>
      <c r="AFD194" s="1305"/>
      <c r="AFE194" s="1305"/>
      <c r="AFF194" s="1305"/>
      <c r="AFG194" s="1305"/>
      <c r="AFH194" s="1305"/>
      <c r="AFI194" s="1305"/>
      <c r="AFJ194" s="1305"/>
      <c r="AFK194" s="1305"/>
      <c r="AFL194" s="1305"/>
      <c r="AFM194" s="1305"/>
      <c r="AFN194" s="1305"/>
      <c r="AFO194" s="1305"/>
      <c r="AFP194" s="1305"/>
      <c r="AFQ194" s="1305"/>
      <c r="AFR194" s="1305"/>
      <c r="AFS194" s="1305"/>
      <c r="AFT194" s="1305"/>
      <c r="AFU194" s="1305"/>
      <c r="AFV194" s="1305"/>
      <c r="AFW194" s="1305"/>
      <c r="AFX194" s="1305"/>
      <c r="AFY194" s="1305"/>
      <c r="AFZ194" s="1305"/>
      <c r="AGA194" s="1305"/>
      <c r="AGB194" s="1305"/>
      <c r="AGC194" s="1305"/>
      <c r="AGD194" s="1305"/>
      <c r="AGE194" s="1305"/>
      <c r="AGF194" s="1305"/>
      <c r="AGG194" s="1305"/>
      <c r="AGH194" s="1305"/>
      <c r="AGI194" s="1305"/>
      <c r="AGJ194" s="1305"/>
      <c r="AGK194" s="1305"/>
      <c r="AGL194" s="1305"/>
      <c r="AGM194" s="1305"/>
      <c r="AGN194" s="1305"/>
      <c r="AGO194" s="1305"/>
      <c r="AGP194" s="1305"/>
      <c r="AGQ194" s="1305"/>
      <c r="AGR194" s="1305"/>
      <c r="AGS194" s="1305"/>
      <c r="AGT194" s="1305"/>
      <c r="AGU194" s="1305"/>
      <c r="AGV194" s="1305"/>
      <c r="AGW194" s="1305"/>
      <c r="AGX194" s="1305"/>
      <c r="AGY194" s="1305"/>
      <c r="AGZ194" s="1305"/>
      <c r="AHA194" s="1305"/>
      <c r="AHB194" s="1305"/>
      <c r="AHC194" s="1305"/>
      <c r="AHD194" s="1305"/>
      <c r="AHE194" s="1305"/>
      <c r="AHF194" s="1305"/>
      <c r="AHG194" s="1305"/>
      <c r="AHH194" s="1305"/>
      <c r="AHI194" s="1305"/>
      <c r="AHJ194" s="1305"/>
      <c r="AHK194" s="1305"/>
      <c r="AHL194" s="1305"/>
      <c r="AHM194" s="1305"/>
      <c r="AHN194" s="1305"/>
      <c r="AHO194" s="1305"/>
      <c r="AHP194" s="1305"/>
      <c r="AHQ194" s="1305"/>
      <c r="AHR194" s="1305"/>
      <c r="AHS194" s="1305"/>
      <c r="AHT194" s="1305"/>
      <c r="AHU194" s="1305"/>
      <c r="AHV194" s="1305"/>
      <c r="AHW194" s="1305"/>
      <c r="AHX194" s="1305"/>
      <c r="AHY194" s="1305"/>
      <c r="AHZ194" s="1305"/>
      <c r="AIA194" s="1305"/>
      <c r="AIB194" s="1305"/>
      <c r="AIC194" s="1305"/>
      <c r="AID194" s="1305"/>
      <c r="AIE194" s="1305"/>
      <c r="AIF194" s="1305"/>
      <c r="AIG194" s="1305"/>
      <c r="AIH194" s="1305"/>
      <c r="AII194" s="1305"/>
      <c r="AIJ194" s="1305"/>
      <c r="AIK194" s="1305"/>
      <c r="AIL194" s="1305"/>
      <c r="AIM194" s="1305"/>
      <c r="AIN194" s="1305"/>
      <c r="AIO194" s="1305"/>
      <c r="AIP194" s="1305"/>
      <c r="AIQ194" s="1305"/>
      <c r="AIR194" s="1305"/>
      <c r="AIS194" s="1305"/>
      <c r="AIT194" s="1305"/>
      <c r="AIU194" s="1305"/>
      <c r="AIV194" s="1305"/>
      <c r="AIW194" s="1305"/>
      <c r="AIX194" s="1305"/>
      <c r="AIY194" s="1305"/>
      <c r="AIZ194" s="1305"/>
      <c r="AJA194" s="1305"/>
      <c r="AJB194" s="1305"/>
      <c r="AJC194" s="1305"/>
      <c r="AJD194" s="1305"/>
      <c r="AJE194" s="1305"/>
      <c r="AJF194" s="1305"/>
      <c r="AJG194" s="1305"/>
      <c r="AJH194" s="1305"/>
      <c r="AJI194" s="1305"/>
      <c r="AJJ194" s="1305"/>
      <c r="AJK194" s="1305"/>
      <c r="AJL194" s="1305"/>
      <c r="AJM194" s="1305"/>
      <c r="AJN194" s="1305"/>
      <c r="AJO194" s="1305"/>
      <c r="AJP194" s="1305"/>
      <c r="AJQ194" s="1305"/>
      <c r="AJR194" s="1305"/>
      <c r="AJS194" s="1305"/>
      <c r="AJT194" s="1305"/>
      <c r="AJU194" s="1305"/>
      <c r="AJV194" s="1305"/>
      <c r="AJW194" s="1305"/>
      <c r="AJX194" s="1305"/>
      <c r="AJY194" s="1305"/>
      <c r="AJZ194" s="1305"/>
      <c r="AKA194" s="1305"/>
      <c r="AKB194" s="1305"/>
      <c r="AKC194" s="1305"/>
      <c r="AKD194" s="1305"/>
      <c r="AKE194" s="1305"/>
      <c r="AKF194" s="1305"/>
      <c r="AKG194" s="1305"/>
      <c r="AKH194" s="1305"/>
      <c r="AKI194" s="1305"/>
      <c r="AKJ194" s="1305"/>
      <c r="AKK194" s="1305"/>
      <c r="AKL194" s="1305"/>
      <c r="AKM194" s="1305"/>
      <c r="AKN194" s="1305"/>
      <c r="AKO194" s="1305"/>
      <c r="AKP194" s="1305"/>
      <c r="AKQ194" s="1305"/>
      <c r="AKR194" s="1305"/>
      <c r="AKS194" s="1305"/>
      <c r="AKT194" s="1305"/>
      <c r="AKU194" s="1305"/>
      <c r="AKV194" s="1305"/>
      <c r="AKW194" s="1305"/>
      <c r="AKX194" s="1305"/>
      <c r="AKY194" s="1305"/>
      <c r="AKZ194" s="1305"/>
      <c r="ALA194" s="1305"/>
      <c r="ALB194" s="1305"/>
      <c r="ALC194" s="1305"/>
      <c r="ALD194" s="1305"/>
      <c r="ALE194" s="1305"/>
      <c r="ALF194" s="1305"/>
      <c r="ALG194" s="1305"/>
      <c r="ALH194" s="1305"/>
      <c r="ALI194" s="1305"/>
      <c r="ALJ194" s="1305"/>
      <c r="ALK194" s="1305"/>
      <c r="ALL194" s="1305"/>
      <c r="ALM194" s="1305"/>
      <c r="ALN194" s="1305"/>
      <c r="ALO194" s="1305"/>
      <c r="ALP194" s="1305"/>
      <c r="ALQ194" s="1305"/>
      <c r="ALR194" s="1305"/>
      <c r="ALS194" s="1305"/>
      <c r="ALT194" s="1305"/>
      <c r="ALU194" s="1305"/>
      <c r="ALV194" s="1305"/>
      <c r="ALW194" s="1305"/>
      <c r="ALX194" s="1305"/>
      <c r="ALY194" s="1305"/>
      <c r="ALZ194" s="1305"/>
      <c r="AMA194" s="1305"/>
      <c r="AMB194" s="1305"/>
      <c r="AMC194" s="1305"/>
      <c r="AMD194" s="1305"/>
      <c r="AME194" s="1305"/>
      <c r="AMF194" s="1305"/>
      <c r="AMG194" s="1305"/>
      <c r="AMH194" s="1305"/>
      <c r="AMJ194" s="1305"/>
      <c r="AMK194" s="1305"/>
      <c r="AML194" s="1305"/>
      <c r="AMM194" s="1305"/>
      <c r="AMN194" s="1305"/>
      <c r="AMO194" s="1305"/>
      <c r="AMP194" s="1305"/>
      <c r="AMQ194" s="1305"/>
      <c r="AMR194" s="1305"/>
      <c r="AMS194" s="1305"/>
      <c r="AMT194" s="1305"/>
      <c r="AMU194" s="1305"/>
      <c r="AMV194" s="1305"/>
      <c r="AMW194" s="1305"/>
      <c r="AMX194" s="1305"/>
      <c r="AMY194" s="1305"/>
      <c r="AMZ194" s="1305"/>
      <c r="ANA194" s="1305"/>
      <c r="ANB194" s="1305"/>
      <c r="ANC194" s="1305"/>
      <c r="AND194" s="1305"/>
      <c r="ANE194" s="1305"/>
      <c r="ANF194" s="1305"/>
      <c r="ANG194" s="1305"/>
      <c r="ANH194" s="1305"/>
      <c r="ANI194" s="1305"/>
      <c r="ANJ194" s="1305"/>
      <c r="ANK194" s="1305"/>
      <c r="ANL194" s="1305"/>
      <c r="ANM194" s="1305"/>
      <c r="ANN194" s="1305"/>
      <c r="ANO194" s="1305"/>
      <c r="ANP194" s="1305"/>
      <c r="ANQ194" s="1305"/>
      <c r="ANR194" s="1305"/>
      <c r="ANS194" s="1305"/>
      <c r="ANT194" s="1305"/>
      <c r="ANU194" s="1305"/>
      <c r="ANV194" s="1305"/>
      <c r="ANW194" s="1305"/>
      <c r="ANX194" s="1305"/>
      <c r="ANY194" s="1305"/>
      <c r="ANZ194" s="1305"/>
      <c r="AOA194" s="1305"/>
      <c r="AOB194" s="1305"/>
      <c r="AOC194" s="1305"/>
      <c r="AOD194" s="1305"/>
      <c r="AOE194" s="1305"/>
      <c r="AOF194" s="1305"/>
      <c r="AOG194" s="1305"/>
      <c r="AOH194" s="1305"/>
      <c r="AOI194" s="1305"/>
      <c r="AOJ194" s="1305"/>
      <c r="AOK194" s="1305"/>
      <c r="AOL194" s="1305"/>
      <c r="AOM194" s="1305"/>
      <c r="AON194" s="1305"/>
      <c r="AOO194" s="1305"/>
      <c r="AOP194" s="1305"/>
      <c r="AOQ194" s="1305"/>
      <c r="AOR194" s="1305"/>
      <c r="AOS194" s="1305"/>
      <c r="AOT194" s="1305"/>
      <c r="AOU194" s="1305"/>
      <c r="AOV194" s="1305"/>
      <c r="AOW194" s="1305"/>
      <c r="AOX194" s="1305"/>
      <c r="AOY194" s="1305"/>
      <c r="AOZ194" s="1305"/>
      <c r="APA194" s="1305"/>
      <c r="APB194" s="1305"/>
      <c r="APC194" s="1305"/>
      <c r="APD194" s="1305"/>
      <c r="APE194" s="1305"/>
      <c r="APF194" s="1305"/>
      <c r="APG194" s="1305"/>
      <c r="APH194" s="1305"/>
      <c r="API194" s="1305"/>
      <c r="APJ194" s="1305"/>
      <c r="APK194" s="1305"/>
      <c r="APL194" s="1305"/>
      <c r="APM194" s="1305"/>
      <c r="APN194" s="1305"/>
      <c r="APO194" s="1305"/>
      <c r="APP194" s="1305"/>
      <c r="APQ194" s="1305"/>
      <c r="APR194" s="1305"/>
      <c r="APS194" s="1305"/>
      <c r="APT194" s="1305"/>
      <c r="APU194" s="1305"/>
      <c r="APV194" s="1305"/>
      <c r="APW194" s="1305"/>
      <c r="APX194" s="1305"/>
      <c r="APY194" s="1305"/>
      <c r="APZ194" s="1305"/>
      <c r="AQA194" s="1305"/>
      <c r="AQB194" s="1305"/>
      <c r="AQC194" s="1305"/>
      <c r="AQD194" s="1305"/>
      <c r="AQE194" s="1305"/>
      <c r="AQF194" s="1305"/>
      <c r="AQG194" s="1305"/>
      <c r="AQH194" s="1305"/>
      <c r="AQI194" s="1305"/>
      <c r="AQJ194" s="1305"/>
      <c r="AQK194" s="1305"/>
      <c r="AQL194" s="1305"/>
      <c r="AQM194" s="1305"/>
      <c r="AQN194" s="1305"/>
      <c r="AQO194" s="1305"/>
      <c r="AQP194" s="1305"/>
      <c r="AQQ194" s="1305"/>
      <c r="AQR194" s="1305"/>
      <c r="AQS194" s="1305"/>
      <c r="AQT194" s="1305"/>
      <c r="AQU194" s="1305"/>
      <c r="AQV194" s="1305"/>
      <c r="AQW194" s="1305"/>
      <c r="AQX194" s="1305"/>
      <c r="AQY194" s="1305"/>
      <c r="AQZ194" s="1305"/>
      <c r="ARA194" s="1305"/>
      <c r="ARB194" s="1305"/>
      <c r="ARC194" s="1305"/>
      <c r="ARD194" s="1305"/>
      <c r="ARE194" s="1305"/>
      <c r="ARF194" s="1305"/>
      <c r="ARG194" s="1305"/>
      <c r="ARH194" s="1305"/>
      <c r="ARI194" s="1305"/>
      <c r="ARJ194" s="1305"/>
      <c r="ARK194" s="1305"/>
      <c r="ARL194" s="1305"/>
      <c r="ARM194" s="1305"/>
      <c r="ARN194" s="1305"/>
      <c r="ARO194" s="1305"/>
      <c r="ARP194" s="1305"/>
      <c r="ARQ194" s="1305"/>
      <c r="ARR194" s="1305"/>
      <c r="ARS194" s="1305"/>
      <c r="ART194" s="1305"/>
      <c r="ARU194" s="1305"/>
      <c r="ARV194" s="1305"/>
      <c r="ARW194" s="1305"/>
      <c r="ARX194" s="1305"/>
      <c r="ARY194" s="1305"/>
      <c r="ARZ194" s="1305"/>
      <c r="ASA194" s="1305"/>
      <c r="ASB194" s="1305"/>
      <c r="ASC194" s="1305"/>
      <c r="ASD194" s="1305"/>
      <c r="ASE194" s="1305"/>
      <c r="ASF194" s="1305"/>
      <c r="ASG194" s="1305"/>
      <c r="ASH194" s="1305"/>
      <c r="ASI194" s="1305"/>
      <c r="ASJ194" s="1305"/>
      <c r="ASK194" s="1305"/>
      <c r="ASL194" s="1305"/>
      <c r="ASM194" s="1305"/>
      <c r="ASN194" s="1305"/>
      <c r="ASO194" s="1305"/>
      <c r="ASP194" s="1305"/>
      <c r="ASQ194" s="1305"/>
      <c r="ASR194" s="1305"/>
      <c r="ASS194" s="1305"/>
      <c r="AST194" s="1305"/>
      <c r="ASU194" s="1305"/>
      <c r="ASV194" s="1305"/>
      <c r="ASW194" s="1305"/>
      <c r="ASX194" s="1305"/>
      <c r="ASY194" s="1305"/>
      <c r="ASZ194" s="1305"/>
      <c r="ATA194" s="1305"/>
      <c r="ATB194" s="1305"/>
      <c r="ATC194" s="1305"/>
      <c r="ATD194" s="1305"/>
      <c r="ATE194" s="1305"/>
      <c r="ATF194" s="1305"/>
      <c r="ATG194" s="1305"/>
      <c r="ATH194" s="1305"/>
      <c r="ATI194" s="1305"/>
      <c r="ATJ194" s="1305"/>
      <c r="ATK194" s="1305"/>
      <c r="ATL194" s="1305"/>
      <c r="ATM194" s="1305"/>
      <c r="ATN194" s="1305"/>
      <c r="ATO194" s="1305"/>
      <c r="ATP194" s="1305"/>
      <c r="ATQ194" s="1305"/>
      <c r="ATR194" s="1305"/>
      <c r="ATS194" s="1305"/>
      <c r="ATT194" s="1305"/>
      <c r="ATU194" s="1305"/>
      <c r="ATV194" s="1305"/>
      <c r="ATW194" s="1305"/>
      <c r="ATX194" s="1305"/>
      <c r="ATY194" s="1305"/>
      <c r="ATZ194" s="1305"/>
      <c r="AUA194" s="1305"/>
      <c r="AUB194" s="1305"/>
      <c r="AUC194" s="1305"/>
      <c r="AUD194" s="1305"/>
      <c r="AUE194" s="1305"/>
      <c r="AUF194" s="1305"/>
      <c r="AUG194" s="1305"/>
      <c r="AUH194" s="1305"/>
      <c r="AUI194" s="1305"/>
      <c r="AUJ194" s="1305"/>
      <c r="AUK194" s="1305"/>
      <c r="AUL194" s="1305"/>
      <c r="AUM194" s="1305"/>
      <c r="AUN194" s="1305"/>
      <c r="AUO194" s="1305"/>
      <c r="AUP194" s="1305"/>
      <c r="AUQ194" s="1305"/>
      <c r="AUR194" s="1305"/>
      <c r="AUS194" s="1305"/>
      <c r="AUT194" s="1305"/>
      <c r="AUU194" s="1305"/>
      <c r="AUV194" s="1305"/>
      <c r="AUW194" s="1305"/>
      <c r="AUX194" s="1305"/>
      <c r="AUY194" s="1305"/>
      <c r="AUZ194" s="1305"/>
      <c r="AVA194" s="1305"/>
      <c r="AVB194" s="1305"/>
      <c r="AVC194" s="1305"/>
      <c r="AVD194" s="1305"/>
      <c r="AVE194" s="1305"/>
      <c r="AVF194" s="1305"/>
      <c r="AVG194" s="1305"/>
      <c r="AVH194" s="1305"/>
      <c r="AVI194" s="1305"/>
      <c r="AVJ194" s="1305"/>
      <c r="AVK194" s="1305"/>
      <c r="AVL194" s="1305"/>
      <c r="AVM194" s="1305"/>
      <c r="AVN194" s="1305"/>
      <c r="AVO194" s="1305"/>
      <c r="AVP194" s="1305"/>
      <c r="AVQ194" s="1305"/>
      <c r="AVR194" s="1305"/>
      <c r="AVS194" s="1305"/>
      <c r="AVT194" s="1305"/>
      <c r="AVU194" s="1305"/>
      <c r="AVV194" s="1305"/>
      <c r="AVW194" s="1305"/>
      <c r="AVX194" s="1305"/>
      <c r="AVY194" s="1305"/>
      <c r="AVZ194" s="1305"/>
      <c r="AWA194" s="1305"/>
      <c r="AWB194" s="1305"/>
      <c r="AWC194" s="1305"/>
      <c r="AWD194" s="1305"/>
      <c r="AWF194" s="1305"/>
      <c r="AWG194" s="1305"/>
      <c r="AWH194" s="1305"/>
      <c r="AWI194" s="1305"/>
      <c r="AWJ194" s="1305"/>
      <c r="AWK194" s="1305"/>
      <c r="AWL194" s="1305"/>
      <c r="AWM194" s="1305"/>
      <c r="AWN194" s="1305"/>
      <c r="AWO194" s="1305"/>
      <c r="AWP194" s="1305"/>
      <c r="AWQ194" s="1305"/>
      <c r="AWR194" s="1305"/>
      <c r="AWS194" s="1305"/>
      <c r="AWT194" s="1305"/>
      <c r="AWU194" s="1305"/>
      <c r="AWV194" s="1305"/>
      <c r="AWW194" s="1305"/>
      <c r="AWX194" s="1305"/>
      <c r="AWY194" s="1305"/>
      <c r="AWZ194" s="1305"/>
      <c r="AXA194" s="1305"/>
      <c r="AXB194" s="1305"/>
      <c r="AXC194" s="1305"/>
      <c r="AXD194" s="1305"/>
      <c r="AXE194" s="1305"/>
      <c r="AXF194" s="1305"/>
      <c r="AXG194" s="1305"/>
      <c r="AXH194" s="1305"/>
      <c r="AXI194" s="1305"/>
      <c r="AXJ194" s="1305"/>
      <c r="AXK194" s="1305"/>
      <c r="AXL194" s="1305"/>
      <c r="AXM194" s="1305"/>
      <c r="AXN194" s="1305"/>
      <c r="AXO194" s="1305"/>
      <c r="AXP194" s="1305"/>
      <c r="AXQ194" s="1305"/>
      <c r="AXR194" s="1305"/>
      <c r="AXS194" s="1305"/>
      <c r="AXT194" s="1305"/>
      <c r="AXU194" s="1305"/>
      <c r="AXV194" s="1305"/>
      <c r="AXW194" s="1305"/>
      <c r="AXX194" s="1305"/>
      <c r="AXY194" s="1305"/>
      <c r="AXZ194" s="1305"/>
      <c r="AYA194" s="1305"/>
      <c r="AYB194" s="1305"/>
      <c r="AYC194" s="1305"/>
      <c r="AYD194" s="1305"/>
      <c r="AYE194" s="1305"/>
      <c r="AYF194" s="1305"/>
      <c r="AYG194" s="1305"/>
      <c r="AYH194" s="1305"/>
      <c r="AYI194" s="1305"/>
      <c r="AYJ194" s="1305"/>
      <c r="AYK194" s="1305"/>
      <c r="AYL194" s="1305"/>
      <c r="AYM194" s="1305"/>
      <c r="AYN194" s="1305"/>
      <c r="AYO194" s="1305"/>
      <c r="AYP194" s="1305"/>
      <c r="AYQ194" s="1305"/>
      <c r="AYR194" s="1305"/>
      <c r="AYS194" s="1305"/>
      <c r="AYT194" s="1305"/>
      <c r="AYU194" s="1305"/>
      <c r="AYV194" s="1305"/>
      <c r="AYW194" s="1305"/>
      <c r="AYX194" s="1305"/>
      <c r="AYY194" s="1305"/>
      <c r="AYZ194" s="1305"/>
      <c r="AZA194" s="1305"/>
      <c r="AZB194" s="1305"/>
      <c r="AZC194" s="1305"/>
      <c r="AZD194" s="1305"/>
      <c r="AZE194" s="1305"/>
      <c r="AZF194" s="1305"/>
      <c r="AZG194" s="1305"/>
      <c r="AZH194" s="1305"/>
      <c r="AZI194" s="1305"/>
      <c r="AZJ194" s="1305"/>
      <c r="AZK194" s="1305"/>
      <c r="AZL194" s="1305"/>
      <c r="AZM194" s="1305"/>
      <c r="AZN194" s="1305"/>
      <c r="AZO194" s="1305"/>
      <c r="AZP194" s="1305"/>
      <c r="AZQ194" s="1305"/>
      <c r="AZR194" s="1305"/>
      <c r="AZS194" s="1305"/>
      <c r="AZT194" s="1305"/>
      <c r="AZU194" s="1305"/>
      <c r="AZV194" s="1305"/>
      <c r="AZW194" s="1305"/>
      <c r="AZX194" s="1305"/>
      <c r="AZY194" s="1305"/>
      <c r="AZZ194" s="1305"/>
      <c r="BAA194" s="1305"/>
      <c r="BAB194" s="1305"/>
      <c r="BAC194" s="1305"/>
      <c r="BAD194" s="1305"/>
      <c r="BAE194" s="1305"/>
      <c r="BAF194" s="1305"/>
      <c r="BAG194" s="1305"/>
      <c r="BAH194" s="1305"/>
      <c r="BAI194" s="1305"/>
      <c r="BAJ194" s="1305"/>
      <c r="BAK194" s="1305"/>
      <c r="BAL194" s="1305"/>
      <c r="BAM194" s="1305"/>
      <c r="BAN194" s="1305"/>
      <c r="BAO194" s="1305"/>
      <c r="BAP194" s="1305"/>
      <c r="BAQ194" s="1305"/>
      <c r="BAR194" s="1305"/>
      <c r="BAS194" s="1305"/>
      <c r="BAT194" s="1305"/>
      <c r="BAU194" s="1305"/>
      <c r="BAV194" s="1305"/>
      <c r="BAW194" s="1305"/>
      <c r="BAX194" s="1305"/>
      <c r="BAY194" s="1305"/>
      <c r="BAZ194" s="1305"/>
      <c r="BBA194" s="1305"/>
      <c r="BBB194" s="1305"/>
      <c r="BBC194" s="1305"/>
      <c r="BBD194" s="1305"/>
      <c r="BBE194" s="1305"/>
      <c r="BBF194" s="1305"/>
      <c r="BBG194" s="1305"/>
      <c r="BBH194" s="1305"/>
      <c r="BBI194" s="1305"/>
      <c r="BBJ194" s="1305"/>
      <c r="BBK194" s="1305"/>
      <c r="BBL194" s="1305"/>
      <c r="BBM194" s="1305"/>
      <c r="BBN194" s="1305"/>
      <c r="BBO194" s="1305"/>
      <c r="BBP194" s="1305"/>
      <c r="BBQ194" s="1305"/>
      <c r="BBR194" s="1305"/>
      <c r="BBS194" s="1305"/>
      <c r="BBT194" s="1305"/>
      <c r="BBU194" s="1305"/>
      <c r="BBV194" s="1305"/>
      <c r="BBW194" s="1305"/>
      <c r="BBX194" s="1305"/>
      <c r="BBY194" s="1305"/>
      <c r="BBZ194" s="1305"/>
      <c r="BCA194" s="1305"/>
      <c r="BCB194" s="1305"/>
      <c r="BCC194" s="1305"/>
      <c r="BCD194" s="1305"/>
      <c r="BCE194" s="1305"/>
      <c r="BCF194" s="1305"/>
      <c r="BCG194" s="1305"/>
      <c r="BCH194" s="1305"/>
      <c r="BCI194" s="1305"/>
      <c r="BCJ194" s="1305"/>
      <c r="BCK194" s="1305"/>
      <c r="BCL194" s="1305"/>
      <c r="BCM194" s="1305"/>
      <c r="BCN194" s="1305"/>
      <c r="BCO194" s="1305"/>
      <c r="BCP194" s="1305"/>
      <c r="BCQ194" s="1305"/>
      <c r="BCR194" s="1305"/>
      <c r="BCS194" s="1305"/>
      <c r="BCT194" s="1305"/>
      <c r="BCU194" s="1305"/>
      <c r="BCV194" s="1305"/>
      <c r="BCW194" s="1305"/>
      <c r="BCX194" s="1305"/>
      <c r="BCY194" s="1305"/>
      <c r="BCZ194" s="1305"/>
      <c r="BDA194" s="1305"/>
      <c r="BDB194" s="1305"/>
      <c r="BDC194" s="1305"/>
      <c r="BDD194" s="1305"/>
      <c r="BDE194" s="1305"/>
      <c r="BDF194" s="1305"/>
      <c r="BDG194" s="1305"/>
      <c r="BDH194" s="1305"/>
      <c r="BDI194" s="1305"/>
      <c r="BDJ194" s="1305"/>
      <c r="BDK194" s="1305"/>
      <c r="BDL194" s="1305"/>
      <c r="BDM194" s="1305"/>
      <c r="BDN194" s="1305"/>
      <c r="BDO194" s="1305"/>
      <c r="BDP194" s="1305"/>
      <c r="BDQ194" s="1305"/>
      <c r="BDR194" s="1305"/>
      <c r="BDS194" s="1305"/>
      <c r="BDT194" s="1305"/>
      <c r="BDU194" s="1305"/>
      <c r="BDV194" s="1305"/>
      <c r="BDW194" s="1305"/>
      <c r="BDX194" s="1305"/>
      <c r="BDY194" s="1305"/>
      <c r="BDZ194" s="1305"/>
      <c r="BEA194" s="1305"/>
      <c r="BEB194" s="1305"/>
      <c r="BEC194" s="1305"/>
      <c r="BED194" s="1305"/>
      <c r="BEE194" s="1305"/>
      <c r="BEF194" s="1305"/>
      <c r="BEG194" s="1305"/>
      <c r="BEH194" s="1305"/>
      <c r="BEI194" s="1305"/>
      <c r="BEJ194" s="1305"/>
      <c r="BEK194" s="1305"/>
      <c r="BEL194" s="1305"/>
      <c r="BEM194" s="1305"/>
      <c r="BEN194" s="1305"/>
      <c r="BEO194" s="1305"/>
      <c r="BEP194" s="1305"/>
      <c r="BEQ194" s="1305"/>
      <c r="BER194" s="1305"/>
      <c r="BES194" s="1305"/>
      <c r="BET194" s="1305"/>
      <c r="BEU194" s="1305"/>
      <c r="BEV194" s="1305"/>
      <c r="BEW194" s="1305"/>
      <c r="BEX194" s="1305"/>
      <c r="BEY194" s="1305"/>
      <c r="BEZ194" s="1305"/>
      <c r="BFA194" s="1305"/>
      <c r="BFB194" s="1305"/>
      <c r="BFC194" s="1305"/>
      <c r="BFD194" s="1305"/>
      <c r="BFE194" s="1305"/>
      <c r="BFF194" s="1305"/>
      <c r="BFG194" s="1305"/>
      <c r="BFH194" s="1305"/>
      <c r="BFI194" s="1305"/>
      <c r="BFJ194" s="1305"/>
      <c r="BFK194" s="1305"/>
      <c r="BFL194" s="1305"/>
      <c r="BFM194" s="1305"/>
      <c r="BFN194" s="1305"/>
      <c r="BFO194" s="1305"/>
      <c r="BFP194" s="1305"/>
      <c r="BFQ194" s="1305"/>
      <c r="BFR194" s="1305"/>
      <c r="BFS194" s="1305"/>
      <c r="BFT194" s="1305"/>
      <c r="BFU194" s="1305"/>
      <c r="BFV194" s="1305"/>
      <c r="BFW194" s="1305"/>
      <c r="BFX194" s="1305"/>
      <c r="BFY194" s="1305"/>
      <c r="BFZ194" s="1305"/>
      <c r="BGB194" s="1305"/>
      <c r="BGC194" s="1305"/>
      <c r="BGD194" s="1305"/>
      <c r="BGE194" s="1305"/>
      <c r="BGF194" s="1305"/>
      <c r="BGG194" s="1305"/>
      <c r="BGH194" s="1305"/>
      <c r="BGI194" s="1305"/>
      <c r="BGJ194" s="1305"/>
      <c r="BGK194" s="1305"/>
      <c r="BGL194" s="1305"/>
      <c r="BGM194" s="1305"/>
      <c r="BGN194" s="1305"/>
      <c r="BGO194" s="1305"/>
      <c r="BGP194" s="1305"/>
      <c r="BGQ194" s="1305"/>
      <c r="BGR194" s="1305"/>
      <c r="BGS194" s="1305"/>
      <c r="BGT194" s="1305"/>
      <c r="BGU194" s="1305"/>
      <c r="BGV194" s="1305"/>
      <c r="BGW194" s="1305"/>
      <c r="BGX194" s="1305"/>
      <c r="BGY194" s="1305"/>
      <c r="BGZ194" s="1305"/>
      <c r="BHA194" s="1305"/>
      <c r="BHB194" s="1305"/>
      <c r="BHC194" s="1305"/>
      <c r="BHD194" s="1305"/>
      <c r="BHE194" s="1305"/>
      <c r="BHF194" s="1305"/>
      <c r="BHG194" s="1305"/>
      <c r="BHH194" s="1305"/>
      <c r="BHI194" s="1305"/>
      <c r="BHJ194" s="1305"/>
      <c r="BHK194" s="1305"/>
      <c r="BHL194" s="1305"/>
      <c r="BHM194" s="1305"/>
      <c r="BHN194" s="1305"/>
      <c r="BHO194" s="1305"/>
      <c r="BHP194" s="1305"/>
      <c r="BHQ194" s="1305"/>
      <c r="BHR194" s="1305"/>
      <c r="BHS194" s="1305"/>
      <c r="BHT194" s="1305"/>
      <c r="BHU194" s="1305"/>
      <c r="BHV194" s="1305"/>
      <c r="BHW194" s="1305"/>
      <c r="BHX194" s="1305"/>
      <c r="BHY194" s="1305"/>
      <c r="BHZ194" s="1305"/>
      <c r="BIA194" s="1305"/>
      <c r="BIB194" s="1305"/>
      <c r="BIC194" s="1305"/>
      <c r="BID194" s="1305"/>
      <c r="BIE194" s="1305"/>
      <c r="BIF194" s="1305"/>
      <c r="BIG194" s="1305"/>
      <c r="BIH194" s="1305"/>
      <c r="BII194" s="1305"/>
      <c r="BIJ194" s="1305"/>
      <c r="BIK194" s="1305"/>
      <c r="BIL194" s="1305"/>
      <c r="BIM194" s="1305"/>
      <c r="BIN194" s="1305"/>
      <c r="BIO194" s="1305"/>
      <c r="BIP194" s="1305"/>
      <c r="BIQ194" s="1305"/>
      <c r="BIR194" s="1305"/>
      <c r="BIS194" s="1305"/>
      <c r="BIT194" s="1305"/>
      <c r="BIU194" s="1305"/>
      <c r="BIV194" s="1305"/>
      <c r="BIW194" s="1305"/>
      <c r="BIX194" s="1305"/>
      <c r="BIY194" s="1305"/>
      <c r="BIZ194" s="1305"/>
      <c r="BJA194" s="1305"/>
      <c r="BJB194" s="1305"/>
      <c r="BJC194" s="1305"/>
      <c r="BJD194" s="1305"/>
      <c r="BJE194" s="1305"/>
      <c r="BJF194" s="1305"/>
      <c r="BJG194" s="1305"/>
      <c r="BJH194" s="1305"/>
      <c r="BJI194" s="1305"/>
      <c r="BJJ194" s="1305"/>
      <c r="BJK194" s="1305"/>
      <c r="BJL194" s="1305"/>
      <c r="BJM194" s="1305"/>
      <c r="BJN194" s="1305"/>
      <c r="BJO194" s="1305"/>
      <c r="BJP194" s="1305"/>
      <c r="BJQ194" s="1305"/>
      <c r="BJR194" s="1305"/>
      <c r="BJS194" s="1305"/>
      <c r="BJT194" s="1305"/>
      <c r="BJU194" s="1305"/>
      <c r="BJV194" s="1305"/>
      <c r="BJW194" s="1305"/>
      <c r="BJX194" s="1305"/>
      <c r="BJY194" s="1305"/>
      <c r="BJZ194" s="1305"/>
      <c r="BKA194" s="1305"/>
      <c r="BKB194" s="1305"/>
      <c r="BKC194" s="1305"/>
      <c r="BKD194" s="1305"/>
      <c r="BKE194" s="1305"/>
      <c r="BKF194" s="1305"/>
      <c r="BKG194" s="1305"/>
      <c r="BKH194" s="1305"/>
      <c r="BKI194" s="1305"/>
      <c r="BKJ194" s="1305"/>
      <c r="BKK194" s="1305"/>
      <c r="BKL194" s="1305"/>
      <c r="BKM194" s="1305"/>
      <c r="BKN194" s="1305"/>
      <c r="BKO194" s="1305"/>
      <c r="BKP194" s="1305"/>
      <c r="BKQ194" s="1305"/>
      <c r="BKR194" s="1305"/>
      <c r="BKS194" s="1305"/>
      <c r="BKT194" s="1305"/>
      <c r="BKU194" s="1305"/>
      <c r="BKV194" s="1305"/>
      <c r="BKW194" s="1305"/>
      <c r="BKX194" s="1305"/>
      <c r="BKY194" s="1305"/>
      <c r="BKZ194" s="1305"/>
      <c r="BLA194" s="1305"/>
      <c r="BLB194" s="1305"/>
      <c r="BLC194" s="1305"/>
      <c r="BLD194" s="1305"/>
      <c r="BLE194" s="1305"/>
      <c r="BLF194" s="1305"/>
      <c r="BLG194" s="1305"/>
      <c r="BLH194" s="1305"/>
      <c r="BLI194" s="1305"/>
      <c r="BLJ194" s="1305"/>
      <c r="BLK194" s="1305"/>
      <c r="BLL194" s="1305"/>
      <c r="BLM194" s="1305"/>
      <c r="BLN194" s="1305"/>
      <c r="BLO194" s="1305"/>
      <c r="BLP194" s="1305"/>
      <c r="BLQ194" s="1305"/>
      <c r="BLR194" s="1305"/>
      <c r="BLS194" s="1305"/>
      <c r="BLT194" s="1305"/>
      <c r="BLU194" s="1305"/>
      <c r="BLV194" s="1305"/>
      <c r="BLW194" s="1305"/>
      <c r="BLX194" s="1305"/>
      <c r="BLY194" s="1305"/>
      <c r="BLZ194" s="1305"/>
      <c r="BMA194" s="1305"/>
      <c r="BMB194" s="1305"/>
      <c r="BMC194" s="1305"/>
      <c r="BMD194" s="1305"/>
      <c r="BME194" s="1305"/>
      <c r="BMF194" s="1305"/>
      <c r="BMG194" s="1305"/>
      <c r="BMH194" s="1305"/>
      <c r="BMI194" s="1305"/>
      <c r="BMJ194" s="1305"/>
      <c r="BMK194" s="1305"/>
      <c r="BML194" s="1305"/>
      <c r="BMM194" s="1305"/>
      <c r="BMN194" s="1305"/>
      <c r="BMO194" s="1305"/>
      <c r="BMP194" s="1305"/>
      <c r="BMQ194" s="1305"/>
      <c r="BMR194" s="1305"/>
      <c r="BMS194" s="1305"/>
      <c r="BMT194" s="1305"/>
      <c r="BMU194" s="1305"/>
      <c r="BMV194" s="1305"/>
      <c r="BMW194" s="1305"/>
      <c r="BMX194" s="1305"/>
      <c r="BMY194" s="1305"/>
      <c r="BMZ194" s="1305"/>
      <c r="BNA194" s="1305"/>
      <c r="BNB194" s="1305"/>
      <c r="BNC194" s="1305"/>
      <c r="BND194" s="1305"/>
      <c r="BNE194" s="1305"/>
      <c r="BNF194" s="1305"/>
      <c r="BNG194" s="1305"/>
      <c r="BNH194" s="1305"/>
      <c r="BNI194" s="1305"/>
      <c r="BNJ194" s="1305"/>
      <c r="BNK194" s="1305"/>
      <c r="BNL194" s="1305"/>
      <c r="BNM194" s="1305"/>
      <c r="BNN194" s="1305"/>
      <c r="BNO194" s="1305"/>
      <c r="BNP194" s="1305"/>
      <c r="BNQ194" s="1305"/>
      <c r="BNR194" s="1305"/>
      <c r="BNS194" s="1305"/>
      <c r="BNT194" s="1305"/>
      <c r="BNU194" s="1305"/>
      <c r="BNV194" s="1305"/>
      <c r="BNW194" s="1305"/>
      <c r="BNX194" s="1305"/>
      <c r="BNY194" s="1305"/>
      <c r="BNZ194" s="1305"/>
      <c r="BOA194" s="1305"/>
      <c r="BOB194" s="1305"/>
      <c r="BOC194" s="1305"/>
      <c r="BOD194" s="1305"/>
      <c r="BOE194" s="1305"/>
      <c r="BOF194" s="1305"/>
      <c r="BOG194" s="1305"/>
      <c r="BOH194" s="1305"/>
      <c r="BOI194" s="1305"/>
      <c r="BOJ194" s="1305"/>
      <c r="BOK194" s="1305"/>
      <c r="BOL194" s="1305"/>
      <c r="BOM194" s="1305"/>
      <c r="BON194" s="1305"/>
      <c r="BOO194" s="1305"/>
      <c r="BOP194" s="1305"/>
      <c r="BOQ194" s="1305"/>
      <c r="BOR194" s="1305"/>
      <c r="BOS194" s="1305"/>
      <c r="BOT194" s="1305"/>
      <c r="BOU194" s="1305"/>
      <c r="BOV194" s="1305"/>
      <c r="BOW194" s="1305"/>
      <c r="BOX194" s="1305"/>
      <c r="BOY194" s="1305"/>
      <c r="BOZ194" s="1305"/>
      <c r="BPA194" s="1305"/>
      <c r="BPB194" s="1305"/>
      <c r="BPC194" s="1305"/>
      <c r="BPD194" s="1305"/>
      <c r="BPE194" s="1305"/>
      <c r="BPF194" s="1305"/>
      <c r="BPG194" s="1305"/>
      <c r="BPH194" s="1305"/>
      <c r="BPI194" s="1305"/>
      <c r="BPJ194" s="1305"/>
      <c r="BPK194" s="1305"/>
      <c r="BPL194" s="1305"/>
      <c r="BPM194" s="1305"/>
      <c r="BPN194" s="1305"/>
      <c r="BPO194" s="1305"/>
      <c r="BPP194" s="1305"/>
      <c r="BPQ194" s="1305"/>
      <c r="BPR194" s="1305"/>
      <c r="BPS194" s="1305"/>
      <c r="BPT194" s="1305"/>
      <c r="BPU194" s="1305"/>
      <c r="BPV194" s="1305"/>
      <c r="BPX194" s="1305"/>
      <c r="BPY194" s="1305"/>
      <c r="BPZ194" s="1305"/>
      <c r="BQA194" s="1305"/>
      <c r="BQB194" s="1305"/>
      <c r="BQC194" s="1305"/>
      <c r="BQD194" s="1305"/>
      <c r="BQE194" s="1305"/>
      <c r="BQF194" s="1305"/>
      <c r="BQG194" s="1305"/>
      <c r="BQH194" s="1305"/>
      <c r="BQI194" s="1305"/>
      <c r="BQJ194" s="1305"/>
      <c r="BQK194" s="1305"/>
      <c r="BQL194" s="1305"/>
      <c r="BQM194" s="1305"/>
      <c r="BQN194" s="1305"/>
      <c r="BQO194" s="1305"/>
      <c r="BQP194" s="1305"/>
      <c r="BQQ194" s="1305"/>
      <c r="BQR194" s="1305"/>
      <c r="BQS194" s="1305"/>
      <c r="BQT194" s="1305"/>
      <c r="BQU194" s="1305"/>
      <c r="BQV194" s="1305"/>
      <c r="BQW194" s="1305"/>
      <c r="BQX194" s="1305"/>
      <c r="BQY194" s="1305"/>
      <c r="BQZ194" s="1305"/>
      <c r="BRA194" s="1305"/>
      <c r="BRB194" s="1305"/>
      <c r="BRC194" s="1305"/>
      <c r="BRD194" s="1305"/>
      <c r="BRE194" s="1305"/>
      <c r="BRF194" s="1305"/>
      <c r="BRG194" s="1305"/>
      <c r="BRH194" s="1305"/>
      <c r="BRI194" s="1305"/>
      <c r="BRJ194" s="1305"/>
      <c r="BRK194" s="1305"/>
      <c r="BRL194" s="1305"/>
      <c r="BRM194" s="1305"/>
      <c r="BRN194" s="1305"/>
      <c r="BRO194" s="1305"/>
      <c r="BRP194" s="1305"/>
      <c r="BRQ194" s="1305"/>
      <c r="BRR194" s="1305"/>
      <c r="BRS194" s="1305"/>
      <c r="BRT194" s="1305"/>
      <c r="BRU194" s="1305"/>
      <c r="BRV194" s="1305"/>
      <c r="BRW194" s="1305"/>
      <c r="BRX194" s="1305"/>
      <c r="BRY194" s="1305"/>
      <c r="BRZ194" s="1305"/>
      <c r="BSA194" s="1305"/>
      <c r="BSB194" s="1305"/>
      <c r="BSC194" s="1305"/>
      <c r="BSD194" s="1305"/>
      <c r="BSE194" s="1305"/>
      <c r="BSF194" s="1305"/>
      <c r="BSG194" s="1305"/>
      <c r="BSH194" s="1305"/>
      <c r="BSI194" s="1305"/>
      <c r="BSJ194" s="1305"/>
      <c r="BSK194" s="1305"/>
      <c r="BSL194" s="1305"/>
      <c r="BSM194" s="1305"/>
      <c r="BSN194" s="1305"/>
      <c r="BSO194" s="1305"/>
      <c r="BSP194" s="1305"/>
      <c r="BSQ194" s="1305"/>
      <c r="BSR194" s="1305"/>
      <c r="BSS194" s="1305"/>
      <c r="BST194" s="1305"/>
      <c r="BSU194" s="1305"/>
      <c r="BSV194" s="1305"/>
      <c r="BSW194" s="1305"/>
      <c r="BSX194" s="1305"/>
      <c r="BSY194" s="1305"/>
      <c r="BSZ194" s="1305"/>
      <c r="BTA194" s="1305"/>
      <c r="BTB194" s="1305"/>
      <c r="BTC194" s="1305"/>
      <c r="BTD194" s="1305"/>
      <c r="BTE194" s="1305"/>
      <c r="BTF194" s="1305"/>
      <c r="BTG194" s="1305"/>
      <c r="BTH194" s="1305"/>
      <c r="BTI194" s="1305"/>
      <c r="BTJ194" s="1305"/>
      <c r="BTK194" s="1305"/>
      <c r="BTL194" s="1305"/>
      <c r="BTM194" s="1305"/>
      <c r="BTN194" s="1305"/>
      <c r="BTO194" s="1305"/>
      <c r="BTP194" s="1305"/>
      <c r="BTQ194" s="1305"/>
      <c r="BTR194" s="1305"/>
      <c r="BTS194" s="1305"/>
      <c r="BTT194" s="1305"/>
      <c r="BTU194" s="1305"/>
      <c r="BTV194" s="1305"/>
      <c r="BTW194" s="1305"/>
      <c r="BTX194" s="1305"/>
      <c r="BTY194" s="1305"/>
      <c r="BTZ194" s="1305"/>
      <c r="BUA194" s="1305"/>
      <c r="BUB194" s="1305"/>
      <c r="BUC194" s="1305"/>
      <c r="BUD194" s="1305"/>
      <c r="BUE194" s="1305"/>
      <c r="BUF194" s="1305"/>
      <c r="BUG194" s="1305"/>
      <c r="BUH194" s="1305"/>
      <c r="BUI194" s="1305"/>
      <c r="BUJ194" s="1305"/>
      <c r="BUK194" s="1305"/>
      <c r="BUL194" s="1305"/>
      <c r="BUM194" s="1305"/>
      <c r="BUN194" s="1305"/>
      <c r="BUO194" s="1305"/>
      <c r="BUP194" s="1305"/>
      <c r="BUQ194" s="1305"/>
      <c r="BUR194" s="1305"/>
      <c r="BUS194" s="1305"/>
      <c r="BUT194" s="1305"/>
      <c r="BUU194" s="1305"/>
      <c r="BUV194" s="1305"/>
      <c r="BUW194" s="1305"/>
      <c r="BUX194" s="1305"/>
      <c r="BUY194" s="1305"/>
      <c r="BUZ194" s="1305"/>
      <c r="BVA194" s="1305"/>
      <c r="BVB194" s="1305"/>
      <c r="BVC194" s="1305"/>
      <c r="BVD194" s="1305"/>
      <c r="BVE194" s="1305"/>
      <c r="BVF194" s="1305"/>
      <c r="BVG194" s="1305"/>
      <c r="BVH194" s="1305"/>
      <c r="BVI194" s="1305"/>
      <c r="BVJ194" s="1305"/>
      <c r="BVK194" s="1305"/>
      <c r="BVL194" s="1305"/>
      <c r="BVM194" s="1305"/>
      <c r="BVN194" s="1305"/>
      <c r="BVO194" s="1305"/>
      <c r="BVP194" s="1305"/>
      <c r="BVQ194" s="1305"/>
      <c r="BVR194" s="1305"/>
      <c r="BVS194" s="1305"/>
      <c r="BVT194" s="1305"/>
      <c r="BVU194" s="1305"/>
      <c r="BVV194" s="1305"/>
      <c r="BVW194" s="1305"/>
      <c r="BVX194" s="1305"/>
      <c r="BVY194" s="1305"/>
      <c r="BVZ194" s="1305"/>
      <c r="BWA194" s="1305"/>
      <c r="BWB194" s="1305"/>
      <c r="BWC194" s="1305"/>
      <c r="BWD194" s="1305"/>
      <c r="BWE194" s="1305"/>
      <c r="BWF194" s="1305"/>
      <c r="BWG194" s="1305"/>
      <c r="BWH194" s="1305"/>
      <c r="BWI194" s="1305"/>
      <c r="BWJ194" s="1305"/>
      <c r="BWK194" s="1305"/>
      <c r="BWL194" s="1305"/>
      <c r="BWM194" s="1305"/>
      <c r="BWN194" s="1305"/>
      <c r="BWO194" s="1305"/>
      <c r="BWP194" s="1305"/>
      <c r="BWQ194" s="1305"/>
      <c r="BWR194" s="1305"/>
      <c r="BWS194" s="1305"/>
      <c r="BWT194" s="1305"/>
      <c r="BWU194" s="1305"/>
      <c r="BWV194" s="1305"/>
      <c r="BWW194" s="1305"/>
      <c r="BWX194" s="1305"/>
      <c r="BWY194" s="1305"/>
      <c r="BWZ194" s="1305"/>
      <c r="BXA194" s="1305"/>
      <c r="BXB194" s="1305"/>
      <c r="BXC194" s="1305"/>
      <c r="BXD194" s="1305"/>
      <c r="BXE194" s="1305"/>
      <c r="BXF194" s="1305"/>
      <c r="BXG194" s="1305"/>
      <c r="BXH194" s="1305"/>
      <c r="BXI194" s="1305"/>
      <c r="BXJ194" s="1305"/>
      <c r="BXK194" s="1305"/>
      <c r="BXL194" s="1305"/>
      <c r="BXM194" s="1305"/>
      <c r="BXN194" s="1305"/>
      <c r="BXO194" s="1305"/>
      <c r="BXP194" s="1305"/>
      <c r="BXQ194" s="1305"/>
      <c r="BXR194" s="1305"/>
      <c r="BXS194" s="1305"/>
      <c r="BXT194" s="1305"/>
      <c r="BXU194" s="1305"/>
      <c r="BXV194" s="1305"/>
      <c r="BXW194" s="1305"/>
      <c r="BXX194" s="1305"/>
      <c r="BXY194" s="1305"/>
      <c r="BXZ194" s="1305"/>
      <c r="BYA194" s="1305"/>
      <c r="BYB194" s="1305"/>
      <c r="BYC194" s="1305"/>
      <c r="BYD194" s="1305"/>
      <c r="BYE194" s="1305"/>
      <c r="BYF194" s="1305"/>
      <c r="BYG194" s="1305"/>
      <c r="BYH194" s="1305"/>
      <c r="BYI194" s="1305"/>
      <c r="BYJ194" s="1305"/>
      <c r="BYK194" s="1305"/>
      <c r="BYL194" s="1305"/>
      <c r="BYM194" s="1305"/>
      <c r="BYN194" s="1305"/>
      <c r="BYO194" s="1305"/>
      <c r="BYP194" s="1305"/>
      <c r="BYQ194" s="1305"/>
      <c r="BYR194" s="1305"/>
      <c r="BYS194" s="1305"/>
      <c r="BYT194" s="1305"/>
      <c r="BYU194" s="1305"/>
      <c r="BYV194" s="1305"/>
      <c r="BYW194" s="1305"/>
      <c r="BYX194" s="1305"/>
      <c r="BYY194" s="1305"/>
      <c r="BYZ194" s="1305"/>
      <c r="BZA194" s="1305"/>
      <c r="BZB194" s="1305"/>
      <c r="BZC194" s="1305"/>
      <c r="BZD194" s="1305"/>
      <c r="BZE194" s="1305"/>
      <c r="BZF194" s="1305"/>
      <c r="BZG194" s="1305"/>
      <c r="BZH194" s="1305"/>
      <c r="BZI194" s="1305"/>
      <c r="BZJ194" s="1305"/>
      <c r="BZK194" s="1305"/>
      <c r="BZL194" s="1305"/>
      <c r="BZM194" s="1305"/>
      <c r="BZN194" s="1305"/>
      <c r="BZO194" s="1305"/>
      <c r="BZP194" s="1305"/>
      <c r="BZQ194" s="1305"/>
      <c r="BZR194" s="1305"/>
      <c r="BZT194" s="1305"/>
      <c r="BZU194" s="1305"/>
      <c r="BZV194" s="1305"/>
      <c r="BZW194" s="1305"/>
      <c r="BZX194" s="1305"/>
      <c r="BZY194" s="1305"/>
      <c r="BZZ194" s="1305"/>
      <c r="CAA194" s="1305"/>
      <c r="CAB194" s="1305"/>
      <c r="CAC194" s="1305"/>
      <c r="CAD194" s="1305"/>
      <c r="CAE194" s="1305"/>
      <c r="CAF194" s="1305"/>
      <c r="CAG194" s="1305"/>
      <c r="CAH194" s="1305"/>
      <c r="CAI194" s="1305"/>
      <c r="CAJ194" s="1305"/>
      <c r="CAK194" s="1305"/>
      <c r="CAL194" s="1305"/>
      <c r="CAM194" s="1305"/>
      <c r="CAN194" s="1305"/>
      <c r="CAO194" s="1305"/>
      <c r="CAP194" s="1305"/>
      <c r="CAQ194" s="1305"/>
      <c r="CAR194" s="1305"/>
      <c r="CAS194" s="1305"/>
      <c r="CAT194" s="1305"/>
      <c r="CAU194" s="1305"/>
      <c r="CAV194" s="1305"/>
      <c r="CAW194" s="1305"/>
      <c r="CAX194" s="1305"/>
      <c r="CAY194" s="1305"/>
      <c r="CAZ194" s="1305"/>
      <c r="CBA194" s="1305"/>
      <c r="CBB194" s="1305"/>
      <c r="CBC194" s="1305"/>
      <c r="CBD194" s="1305"/>
      <c r="CBE194" s="1305"/>
      <c r="CBF194" s="1305"/>
      <c r="CBG194" s="1305"/>
      <c r="CBH194" s="1305"/>
      <c r="CBI194" s="1305"/>
      <c r="CBJ194" s="1305"/>
      <c r="CBK194" s="1305"/>
      <c r="CBL194" s="1305"/>
      <c r="CBM194" s="1305"/>
      <c r="CBN194" s="1305"/>
      <c r="CBO194" s="1305"/>
      <c r="CBP194" s="1305"/>
      <c r="CBQ194" s="1305"/>
      <c r="CBR194" s="1305"/>
      <c r="CBS194" s="1305"/>
      <c r="CBT194" s="1305"/>
      <c r="CBU194" s="1305"/>
      <c r="CBV194" s="1305"/>
      <c r="CBW194" s="1305"/>
      <c r="CBX194" s="1305"/>
      <c r="CBY194" s="1305"/>
      <c r="CBZ194" s="1305"/>
      <c r="CCA194" s="1305"/>
      <c r="CCB194" s="1305"/>
      <c r="CCC194" s="1305"/>
      <c r="CCD194" s="1305"/>
      <c r="CCE194" s="1305"/>
      <c r="CCF194" s="1305"/>
      <c r="CCG194" s="1305"/>
      <c r="CCH194" s="1305"/>
      <c r="CCI194" s="1305"/>
      <c r="CCJ194" s="1305"/>
      <c r="CCK194" s="1305"/>
      <c r="CCL194" s="1305"/>
      <c r="CCM194" s="1305"/>
      <c r="CCN194" s="1305"/>
      <c r="CCO194" s="1305"/>
      <c r="CCP194" s="1305"/>
      <c r="CCQ194" s="1305"/>
      <c r="CCR194" s="1305"/>
      <c r="CCS194" s="1305"/>
      <c r="CCT194" s="1305"/>
      <c r="CCU194" s="1305"/>
      <c r="CCV194" s="1305"/>
      <c r="CCW194" s="1305"/>
      <c r="CCX194" s="1305"/>
      <c r="CCY194" s="1305"/>
      <c r="CCZ194" s="1305"/>
      <c r="CDA194" s="1305"/>
      <c r="CDB194" s="1305"/>
      <c r="CDC194" s="1305"/>
      <c r="CDD194" s="1305"/>
      <c r="CDE194" s="1305"/>
      <c r="CDF194" s="1305"/>
      <c r="CDG194" s="1305"/>
      <c r="CDH194" s="1305"/>
      <c r="CDI194" s="1305"/>
      <c r="CDJ194" s="1305"/>
      <c r="CDK194" s="1305"/>
      <c r="CDL194" s="1305"/>
      <c r="CDM194" s="1305"/>
      <c r="CDN194" s="1305"/>
      <c r="CDO194" s="1305"/>
      <c r="CDP194" s="1305"/>
      <c r="CDQ194" s="1305"/>
      <c r="CDR194" s="1305"/>
      <c r="CDS194" s="1305"/>
      <c r="CDT194" s="1305"/>
      <c r="CDU194" s="1305"/>
      <c r="CDV194" s="1305"/>
      <c r="CDW194" s="1305"/>
      <c r="CDX194" s="1305"/>
      <c r="CDY194" s="1305"/>
      <c r="CDZ194" s="1305"/>
      <c r="CEA194" s="1305"/>
      <c r="CEB194" s="1305"/>
      <c r="CEC194" s="1305"/>
      <c r="CED194" s="1305"/>
      <c r="CEE194" s="1305"/>
      <c r="CEF194" s="1305"/>
      <c r="CEG194" s="1305"/>
      <c r="CEH194" s="1305"/>
      <c r="CEI194" s="1305"/>
      <c r="CEJ194" s="1305"/>
      <c r="CEK194" s="1305"/>
      <c r="CEL194" s="1305"/>
      <c r="CEM194" s="1305"/>
      <c r="CEN194" s="1305"/>
      <c r="CEO194" s="1305"/>
      <c r="CEP194" s="1305"/>
      <c r="CEQ194" s="1305"/>
      <c r="CER194" s="1305"/>
      <c r="CES194" s="1305"/>
      <c r="CET194" s="1305"/>
      <c r="CEU194" s="1305"/>
      <c r="CEV194" s="1305"/>
      <c r="CEW194" s="1305"/>
      <c r="CEX194" s="1305"/>
      <c r="CEY194" s="1305"/>
      <c r="CEZ194" s="1305"/>
      <c r="CFA194" s="1305"/>
      <c r="CFB194" s="1305"/>
      <c r="CFC194" s="1305"/>
      <c r="CFD194" s="1305"/>
      <c r="CFE194" s="1305"/>
      <c r="CFF194" s="1305"/>
      <c r="CFG194" s="1305"/>
      <c r="CFH194" s="1305"/>
      <c r="CFI194" s="1305"/>
      <c r="CFJ194" s="1305"/>
      <c r="CFK194" s="1305"/>
      <c r="CFL194" s="1305"/>
      <c r="CFM194" s="1305"/>
      <c r="CFN194" s="1305"/>
      <c r="CFO194" s="1305"/>
      <c r="CFP194" s="1305"/>
      <c r="CFQ194" s="1305"/>
      <c r="CFR194" s="1305"/>
      <c r="CFS194" s="1305"/>
      <c r="CFT194" s="1305"/>
      <c r="CFU194" s="1305"/>
      <c r="CFV194" s="1305"/>
      <c r="CFW194" s="1305"/>
      <c r="CFX194" s="1305"/>
      <c r="CFY194" s="1305"/>
      <c r="CFZ194" s="1305"/>
      <c r="CGA194" s="1305"/>
      <c r="CGB194" s="1305"/>
      <c r="CGC194" s="1305"/>
      <c r="CGD194" s="1305"/>
      <c r="CGE194" s="1305"/>
      <c r="CGF194" s="1305"/>
      <c r="CGG194" s="1305"/>
      <c r="CGH194" s="1305"/>
      <c r="CGI194" s="1305"/>
      <c r="CGJ194" s="1305"/>
      <c r="CGK194" s="1305"/>
      <c r="CGL194" s="1305"/>
      <c r="CGM194" s="1305"/>
      <c r="CGN194" s="1305"/>
      <c r="CGO194" s="1305"/>
      <c r="CGP194" s="1305"/>
      <c r="CGQ194" s="1305"/>
      <c r="CGR194" s="1305"/>
      <c r="CGS194" s="1305"/>
      <c r="CGT194" s="1305"/>
      <c r="CGU194" s="1305"/>
      <c r="CGV194" s="1305"/>
      <c r="CGW194" s="1305"/>
      <c r="CGX194" s="1305"/>
      <c r="CGY194" s="1305"/>
      <c r="CGZ194" s="1305"/>
      <c r="CHA194" s="1305"/>
      <c r="CHB194" s="1305"/>
      <c r="CHC194" s="1305"/>
      <c r="CHD194" s="1305"/>
      <c r="CHE194" s="1305"/>
      <c r="CHF194" s="1305"/>
      <c r="CHG194" s="1305"/>
      <c r="CHH194" s="1305"/>
      <c r="CHI194" s="1305"/>
      <c r="CHJ194" s="1305"/>
      <c r="CHK194" s="1305"/>
      <c r="CHL194" s="1305"/>
      <c r="CHM194" s="1305"/>
      <c r="CHN194" s="1305"/>
      <c r="CHO194" s="1305"/>
      <c r="CHP194" s="1305"/>
      <c r="CHQ194" s="1305"/>
      <c r="CHR194" s="1305"/>
      <c r="CHS194" s="1305"/>
      <c r="CHT194" s="1305"/>
      <c r="CHU194" s="1305"/>
      <c r="CHV194" s="1305"/>
      <c r="CHW194" s="1305"/>
      <c r="CHX194" s="1305"/>
      <c r="CHY194" s="1305"/>
      <c r="CHZ194" s="1305"/>
      <c r="CIA194" s="1305"/>
      <c r="CIB194" s="1305"/>
      <c r="CIC194" s="1305"/>
      <c r="CID194" s="1305"/>
      <c r="CIE194" s="1305"/>
      <c r="CIF194" s="1305"/>
      <c r="CIG194" s="1305"/>
      <c r="CIH194" s="1305"/>
      <c r="CII194" s="1305"/>
      <c r="CIJ194" s="1305"/>
      <c r="CIK194" s="1305"/>
      <c r="CIL194" s="1305"/>
      <c r="CIM194" s="1305"/>
      <c r="CIN194" s="1305"/>
      <c r="CIO194" s="1305"/>
      <c r="CIP194" s="1305"/>
      <c r="CIQ194" s="1305"/>
      <c r="CIR194" s="1305"/>
      <c r="CIS194" s="1305"/>
      <c r="CIT194" s="1305"/>
      <c r="CIU194" s="1305"/>
      <c r="CIV194" s="1305"/>
      <c r="CIW194" s="1305"/>
      <c r="CIX194" s="1305"/>
      <c r="CIY194" s="1305"/>
      <c r="CIZ194" s="1305"/>
      <c r="CJA194" s="1305"/>
      <c r="CJB194" s="1305"/>
      <c r="CJC194" s="1305"/>
      <c r="CJD194" s="1305"/>
      <c r="CJE194" s="1305"/>
      <c r="CJF194" s="1305"/>
      <c r="CJG194" s="1305"/>
      <c r="CJH194" s="1305"/>
      <c r="CJI194" s="1305"/>
      <c r="CJJ194" s="1305"/>
      <c r="CJK194" s="1305"/>
      <c r="CJL194" s="1305"/>
      <c r="CJM194" s="1305"/>
      <c r="CJN194" s="1305"/>
      <c r="CJP194" s="1305"/>
      <c r="CJQ194" s="1305"/>
      <c r="CJR194" s="1305"/>
      <c r="CJS194" s="1305"/>
      <c r="CJT194" s="1305"/>
      <c r="CJU194" s="1305"/>
      <c r="CJV194" s="1305"/>
      <c r="CJW194" s="1305"/>
      <c r="CJX194" s="1305"/>
      <c r="CJY194" s="1305"/>
      <c r="CJZ194" s="1305"/>
      <c r="CKA194" s="1305"/>
      <c r="CKB194" s="1305"/>
      <c r="CKC194" s="1305"/>
      <c r="CKD194" s="1305"/>
      <c r="CKE194" s="1305"/>
      <c r="CKF194" s="1305"/>
      <c r="CKG194" s="1305"/>
      <c r="CKH194" s="1305"/>
      <c r="CKI194" s="1305"/>
      <c r="CKJ194" s="1305"/>
      <c r="CKK194" s="1305"/>
      <c r="CKL194" s="1305"/>
      <c r="CKM194" s="1305"/>
      <c r="CKN194" s="1305"/>
      <c r="CKO194" s="1305"/>
      <c r="CKP194" s="1305"/>
      <c r="CKQ194" s="1305"/>
      <c r="CKR194" s="1305"/>
      <c r="CKS194" s="1305"/>
      <c r="CKT194" s="1305"/>
      <c r="CKU194" s="1305"/>
      <c r="CKV194" s="1305"/>
      <c r="CKW194" s="1305"/>
      <c r="CKX194" s="1305"/>
      <c r="CKY194" s="1305"/>
      <c r="CKZ194" s="1305"/>
      <c r="CLA194" s="1305"/>
      <c r="CLB194" s="1305"/>
      <c r="CLC194" s="1305"/>
      <c r="CLD194" s="1305"/>
      <c r="CLE194" s="1305"/>
      <c r="CLF194" s="1305"/>
      <c r="CLG194" s="1305"/>
      <c r="CLH194" s="1305"/>
      <c r="CLI194" s="1305"/>
      <c r="CLJ194" s="1305"/>
      <c r="CLK194" s="1305"/>
      <c r="CLL194" s="1305"/>
      <c r="CLM194" s="1305"/>
      <c r="CLN194" s="1305"/>
      <c r="CLO194" s="1305"/>
      <c r="CLP194" s="1305"/>
      <c r="CLQ194" s="1305"/>
      <c r="CLR194" s="1305"/>
      <c r="CLS194" s="1305"/>
      <c r="CLT194" s="1305"/>
      <c r="CLU194" s="1305"/>
      <c r="CLV194" s="1305"/>
      <c r="CLW194" s="1305"/>
      <c r="CLX194" s="1305"/>
      <c r="CLY194" s="1305"/>
      <c r="CLZ194" s="1305"/>
      <c r="CMA194" s="1305"/>
      <c r="CMB194" s="1305"/>
      <c r="CMC194" s="1305"/>
      <c r="CMD194" s="1305"/>
      <c r="CME194" s="1305"/>
      <c r="CMF194" s="1305"/>
      <c r="CMG194" s="1305"/>
      <c r="CMH194" s="1305"/>
      <c r="CMI194" s="1305"/>
      <c r="CMJ194" s="1305"/>
      <c r="CMK194" s="1305"/>
      <c r="CML194" s="1305"/>
      <c r="CMM194" s="1305"/>
      <c r="CMN194" s="1305"/>
      <c r="CMO194" s="1305"/>
      <c r="CMP194" s="1305"/>
      <c r="CMQ194" s="1305"/>
      <c r="CMR194" s="1305"/>
      <c r="CMS194" s="1305"/>
      <c r="CMT194" s="1305"/>
      <c r="CMU194" s="1305"/>
      <c r="CMV194" s="1305"/>
      <c r="CMW194" s="1305"/>
      <c r="CMX194" s="1305"/>
      <c r="CMY194" s="1305"/>
      <c r="CMZ194" s="1305"/>
      <c r="CNA194" s="1305"/>
      <c r="CNB194" s="1305"/>
      <c r="CNC194" s="1305"/>
      <c r="CND194" s="1305"/>
      <c r="CNE194" s="1305"/>
      <c r="CNF194" s="1305"/>
      <c r="CNG194" s="1305"/>
      <c r="CNH194" s="1305"/>
      <c r="CNI194" s="1305"/>
      <c r="CNJ194" s="1305"/>
      <c r="CNK194" s="1305"/>
      <c r="CNL194" s="1305"/>
      <c r="CNM194" s="1305"/>
      <c r="CNN194" s="1305"/>
      <c r="CNO194" s="1305"/>
      <c r="CNP194" s="1305"/>
      <c r="CNQ194" s="1305"/>
      <c r="CNR194" s="1305"/>
      <c r="CNS194" s="1305"/>
      <c r="CNT194" s="1305"/>
      <c r="CNU194" s="1305"/>
      <c r="CNV194" s="1305"/>
      <c r="CNW194" s="1305"/>
      <c r="CNX194" s="1305"/>
      <c r="CNY194" s="1305"/>
      <c r="CNZ194" s="1305"/>
      <c r="COA194" s="1305"/>
      <c r="COB194" s="1305"/>
      <c r="COC194" s="1305"/>
      <c r="COD194" s="1305"/>
      <c r="COE194" s="1305"/>
      <c r="COF194" s="1305"/>
      <c r="COG194" s="1305"/>
      <c r="COH194" s="1305"/>
      <c r="COI194" s="1305"/>
      <c r="COJ194" s="1305"/>
      <c r="COK194" s="1305"/>
      <c r="COL194" s="1305"/>
      <c r="COM194" s="1305"/>
      <c r="CON194" s="1305"/>
      <c r="COO194" s="1305"/>
      <c r="COP194" s="1305"/>
      <c r="COQ194" s="1305"/>
      <c r="COR194" s="1305"/>
      <c r="COS194" s="1305"/>
      <c r="COT194" s="1305"/>
      <c r="COU194" s="1305"/>
      <c r="COV194" s="1305"/>
      <c r="COW194" s="1305"/>
      <c r="COX194" s="1305"/>
      <c r="COY194" s="1305"/>
      <c r="COZ194" s="1305"/>
      <c r="CPA194" s="1305"/>
      <c r="CPB194" s="1305"/>
      <c r="CPC194" s="1305"/>
      <c r="CPD194" s="1305"/>
      <c r="CPE194" s="1305"/>
      <c r="CPF194" s="1305"/>
      <c r="CPG194" s="1305"/>
      <c r="CPH194" s="1305"/>
      <c r="CPI194" s="1305"/>
      <c r="CPJ194" s="1305"/>
      <c r="CPK194" s="1305"/>
      <c r="CPL194" s="1305"/>
      <c r="CPM194" s="1305"/>
      <c r="CPN194" s="1305"/>
      <c r="CPO194" s="1305"/>
      <c r="CPP194" s="1305"/>
      <c r="CPQ194" s="1305"/>
      <c r="CPR194" s="1305"/>
      <c r="CPS194" s="1305"/>
      <c r="CPT194" s="1305"/>
      <c r="CPU194" s="1305"/>
      <c r="CPV194" s="1305"/>
      <c r="CPW194" s="1305"/>
      <c r="CPX194" s="1305"/>
      <c r="CPY194" s="1305"/>
      <c r="CPZ194" s="1305"/>
      <c r="CQA194" s="1305"/>
      <c r="CQB194" s="1305"/>
      <c r="CQC194" s="1305"/>
      <c r="CQD194" s="1305"/>
      <c r="CQE194" s="1305"/>
      <c r="CQF194" s="1305"/>
      <c r="CQG194" s="1305"/>
      <c r="CQH194" s="1305"/>
      <c r="CQI194" s="1305"/>
      <c r="CQJ194" s="1305"/>
      <c r="CQK194" s="1305"/>
      <c r="CQL194" s="1305"/>
      <c r="CQM194" s="1305"/>
      <c r="CQN194" s="1305"/>
      <c r="CQO194" s="1305"/>
      <c r="CQP194" s="1305"/>
      <c r="CQQ194" s="1305"/>
      <c r="CQR194" s="1305"/>
      <c r="CQS194" s="1305"/>
      <c r="CQT194" s="1305"/>
      <c r="CQU194" s="1305"/>
      <c r="CQV194" s="1305"/>
      <c r="CQW194" s="1305"/>
      <c r="CQX194" s="1305"/>
      <c r="CQY194" s="1305"/>
      <c r="CQZ194" s="1305"/>
      <c r="CRA194" s="1305"/>
      <c r="CRB194" s="1305"/>
      <c r="CRC194" s="1305"/>
      <c r="CRD194" s="1305"/>
      <c r="CRE194" s="1305"/>
      <c r="CRF194" s="1305"/>
      <c r="CRG194" s="1305"/>
      <c r="CRH194" s="1305"/>
      <c r="CRI194" s="1305"/>
      <c r="CRJ194" s="1305"/>
      <c r="CRK194" s="1305"/>
      <c r="CRL194" s="1305"/>
      <c r="CRM194" s="1305"/>
      <c r="CRN194" s="1305"/>
      <c r="CRO194" s="1305"/>
      <c r="CRP194" s="1305"/>
      <c r="CRQ194" s="1305"/>
      <c r="CRR194" s="1305"/>
      <c r="CRS194" s="1305"/>
      <c r="CRT194" s="1305"/>
      <c r="CRU194" s="1305"/>
      <c r="CRV194" s="1305"/>
      <c r="CRW194" s="1305"/>
      <c r="CRX194" s="1305"/>
      <c r="CRY194" s="1305"/>
      <c r="CRZ194" s="1305"/>
      <c r="CSA194" s="1305"/>
      <c r="CSB194" s="1305"/>
      <c r="CSC194" s="1305"/>
      <c r="CSD194" s="1305"/>
      <c r="CSE194" s="1305"/>
      <c r="CSF194" s="1305"/>
      <c r="CSG194" s="1305"/>
      <c r="CSH194" s="1305"/>
      <c r="CSI194" s="1305"/>
      <c r="CSJ194" s="1305"/>
      <c r="CSK194" s="1305"/>
      <c r="CSL194" s="1305"/>
      <c r="CSM194" s="1305"/>
      <c r="CSN194" s="1305"/>
      <c r="CSO194" s="1305"/>
      <c r="CSP194" s="1305"/>
      <c r="CSQ194" s="1305"/>
      <c r="CSR194" s="1305"/>
      <c r="CSS194" s="1305"/>
      <c r="CST194" s="1305"/>
      <c r="CSU194" s="1305"/>
      <c r="CSV194" s="1305"/>
      <c r="CSW194" s="1305"/>
      <c r="CSX194" s="1305"/>
      <c r="CSY194" s="1305"/>
      <c r="CSZ194" s="1305"/>
      <c r="CTA194" s="1305"/>
      <c r="CTB194" s="1305"/>
      <c r="CTC194" s="1305"/>
      <c r="CTD194" s="1305"/>
      <c r="CTE194" s="1305"/>
      <c r="CTF194" s="1305"/>
      <c r="CTG194" s="1305"/>
      <c r="CTH194" s="1305"/>
      <c r="CTI194" s="1305"/>
      <c r="CTJ194" s="1305"/>
      <c r="CTL194" s="1305"/>
      <c r="CTM194" s="1305"/>
      <c r="CTN194" s="1305"/>
      <c r="CTO194" s="1305"/>
      <c r="CTP194" s="1305"/>
      <c r="CTQ194" s="1305"/>
      <c r="CTR194" s="1305"/>
      <c r="CTS194" s="1305"/>
      <c r="CTT194" s="1305"/>
      <c r="CTU194" s="1305"/>
      <c r="CTV194" s="1305"/>
      <c r="CTW194" s="1305"/>
      <c r="CTX194" s="1305"/>
      <c r="CTY194" s="1305"/>
      <c r="CTZ194" s="1305"/>
      <c r="CUA194" s="1305"/>
      <c r="CUB194" s="1305"/>
      <c r="CUC194" s="1305"/>
      <c r="CUD194" s="1305"/>
      <c r="CUE194" s="1305"/>
      <c r="CUF194" s="1305"/>
      <c r="CUG194" s="1305"/>
      <c r="CUH194" s="1305"/>
      <c r="CUI194" s="1305"/>
      <c r="CUJ194" s="1305"/>
      <c r="CUK194" s="1305"/>
      <c r="CUL194" s="1305"/>
      <c r="CUM194" s="1305"/>
      <c r="CUN194" s="1305"/>
      <c r="CUO194" s="1305"/>
      <c r="CUP194" s="1305"/>
      <c r="CUQ194" s="1305"/>
      <c r="CUR194" s="1305"/>
      <c r="CUS194" s="1305"/>
      <c r="CUT194" s="1305"/>
      <c r="CUU194" s="1305"/>
      <c r="CUV194" s="1305"/>
      <c r="CUW194" s="1305"/>
      <c r="CUX194" s="1305"/>
      <c r="CUY194" s="1305"/>
      <c r="CUZ194" s="1305"/>
      <c r="CVA194" s="1305"/>
      <c r="CVB194" s="1305"/>
      <c r="CVC194" s="1305"/>
      <c r="CVD194" s="1305"/>
      <c r="CVE194" s="1305"/>
      <c r="CVF194" s="1305"/>
      <c r="CVG194" s="1305"/>
      <c r="CVH194" s="1305"/>
      <c r="CVI194" s="1305"/>
      <c r="CVJ194" s="1305"/>
      <c r="CVK194" s="1305"/>
      <c r="CVL194" s="1305"/>
      <c r="CVM194" s="1305"/>
      <c r="CVN194" s="1305"/>
      <c r="CVO194" s="1305"/>
      <c r="CVP194" s="1305"/>
      <c r="CVQ194" s="1305"/>
      <c r="CVR194" s="1305"/>
      <c r="CVS194" s="1305"/>
      <c r="CVT194" s="1305"/>
      <c r="CVU194" s="1305"/>
      <c r="CVV194" s="1305"/>
      <c r="CVW194" s="1305"/>
      <c r="CVX194" s="1305"/>
      <c r="CVY194" s="1305"/>
      <c r="CVZ194" s="1305"/>
      <c r="CWA194" s="1305"/>
      <c r="CWB194" s="1305"/>
      <c r="CWC194" s="1305"/>
      <c r="CWD194" s="1305"/>
      <c r="CWE194" s="1305"/>
      <c r="CWF194" s="1305"/>
      <c r="CWG194" s="1305"/>
      <c r="CWH194" s="1305"/>
      <c r="CWI194" s="1305"/>
      <c r="CWJ194" s="1305"/>
      <c r="CWK194" s="1305"/>
      <c r="CWL194" s="1305"/>
      <c r="CWM194" s="1305"/>
      <c r="CWN194" s="1305"/>
      <c r="CWO194" s="1305"/>
      <c r="CWP194" s="1305"/>
      <c r="CWQ194" s="1305"/>
      <c r="CWR194" s="1305"/>
      <c r="CWS194" s="1305"/>
      <c r="CWT194" s="1305"/>
      <c r="CWU194" s="1305"/>
      <c r="CWV194" s="1305"/>
      <c r="CWW194" s="1305"/>
      <c r="CWX194" s="1305"/>
      <c r="CWY194" s="1305"/>
      <c r="CWZ194" s="1305"/>
      <c r="CXA194" s="1305"/>
      <c r="CXB194" s="1305"/>
      <c r="CXC194" s="1305"/>
      <c r="CXD194" s="1305"/>
      <c r="CXE194" s="1305"/>
      <c r="CXF194" s="1305"/>
      <c r="CXG194" s="1305"/>
      <c r="CXH194" s="1305"/>
      <c r="CXI194" s="1305"/>
      <c r="CXJ194" s="1305"/>
      <c r="CXK194" s="1305"/>
      <c r="CXL194" s="1305"/>
      <c r="CXM194" s="1305"/>
      <c r="CXN194" s="1305"/>
      <c r="CXO194" s="1305"/>
      <c r="CXP194" s="1305"/>
      <c r="CXQ194" s="1305"/>
      <c r="CXR194" s="1305"/>
      <c r="CXS194" s="1305"/>
      <c r="CXT194" s="1305"/>
      <c r="CXU194" s="1305"/>
      <c r="CXV194" s="1305"/>
      <c r="CXW194" s="1305"/>
      <c r="CXX194" s="1305"/>
      <c r="CXY194" s="1305"/>
      <c r="CXZ194" s="1305"/>
      <c r="CYA194" s="1305"/>
      <c r="CYB194" s="1305"/>
      <c r="CYC194" s="1305"/>
      <c r="CYD194" s="1305"/>
      <c r="CYE194" s="1305"/>
      <c r="CYF194" s="1305"/>
      <c r="CYG194" s="1305"/>
      <c r="CYH194" s="1305"/>
      <c r="CYI194" s="1305"/>
      <c r="CYJ194" s="1305"/>
      <c r="CYK194" s="1305"/>
      <c r="CYL194" s="1305"/>
      <c r="CYM194" s="1305"/>
      <c r="CYN194" s="1305"/>
      <c r="CYO194" s="1305"/>
      <c r="CYP194" s="1305"/>
      <c r="CYQ194" s="1305"/>
      <c r="CYR194" s="1305"/>
      <c r="CYS194" s="1305"/>
      <c r="CYT194" s="1305"/>
      <c r="CYU194" s="1305"/>
      <c r="CYV194" s="1305"/>
      <c r="CYW194" s="1305"/>
      <c r="CYX194" s="1305"/>
      <c r="CYY194" s="1305"/>
      <c r="CYZ194" s="1305"/>
      <c r="CZA194" s="1305"/>
      <c r="CZB194" s="1305"/>
      <c r="CZC194" s="1305"/>
      <c r="CZD194" s="1305"/>
      <c r="CZE194" s="1305"/>
      <c r="CZF194" s="1305"/>
      <c r="CZG194" s="1305"/>
      <c r="CZH194" s="1305"/>
      <c r="CZI194" s="1305"/>
      <c r="CZJ194" s="1305"/>
      <c r="CZK194" s="1305"/>
      <c r="CZL194" s="1305"/>
      <c r="CZM194" s="1305"/>
      <c r="CZN194" s="1305"/>
      <c r="CZO194" s="1305"/>
      <c r="CZP194" s="1305"/>
      <c r="CZQ194" s="1305"/>
      <c r="CZR194" s="1305"/>
      <c r="CZS194" s="1305"/>
      <c r="CZT194" s="1305"/>
      <c r="CZU194" s="1305"/>
      <c r="CZV194" s="1305"/>
      <c r="CZW194" s="1305"/>
      <c r="CZX194" s="1305"/>
      <c r="CZY194" s="1305"/>
      <c r="CZZ194" s="1305"/>
      <c r="DAA194" s="1305"/>
      <c r="DAB194" s="1305"/>
      <c r="DAC194" s="1305"/>
      <c r="DAD194" s="1305"/>
      <c r="DAE194" s="1305"/>
      <c r="DAF194" s="1305"/>
      <c r="DAG194" s="1305"/>
      <c r="DAH194" s="1305"/>
      <c r="DAI194" s="1305"/>
      <c r="DAJ194" s="1305"/>
      <c r="DAK194" s="1305"/>
      <c r="DAL194" s="1305"/>
      <c r="DAM194" s="1305"/>
      <c r="DAN194" s="1305"/>
      <c r="DAO194" s="1305"/>
      <c r="DAP194" s="1305"/>
      <c r="DAQ194" s="1305"/>
      <c r="DAR194" s="1305"/>
      <c r="DAS194" s="1305"/>
      <c r="DAT194" s="1305"/>
      <c r="DAU194" s="1305"/>
      <c r="DAV194" s="1305"/>
      <c r="DAW194" s="1305"/>
      <c r="DAX194" s="1305"/>
      <c r="DAY194" s="1305"/>
      <c r="DAZ194" s="1305"/>
      <c r="DBA194" s="1305"/>
      <c r="DBB194" s="1305"/>
      <c r="DBC194" s="1305"/>
      <c r="DBD194" s="1305"/>
      <c r="DBE194" s="1305"/>
      <c r="DBF194" s="1305"/>
      <c r="DBG194" s="1305"/>
      <c r="DBH194" s="1305"/>
      <c r="DBI194" s="1305"/>
      <c r="DBJ194" s="1305"/>
      <c r="DBK194" s="1305"/>
      <c r="DBL194" s="1305"/>
      <c r="DBM194" s="1305"/>
      <c r="DBN194" s="1305"/>
      <c r="DBO194" s="1305"/>
      <c r="DBP194" s="1305"/>
      <c r="DBQ194" s="1305"/>
      <c r="DBR194" s="1305"/>
      <c r="DBS194" s="1305"/>
      <c r="DBT194" s="1305"/>
      <c r="DBU194" s="1305"/>
      <c r="DBV194" s="1305"/>
      <c r="DBW194" s="1305"/>
      <c r="DBX194" s="1305"/>
      <c r="DBY194" s="1305"/>
      <c r="DBZ194" s="1305"/>
      <c r="DCA194" s="1305"/>
      <c r="DCB194" s="1305"/>
      <c r="DCC194" s="1305"/>
      <c r="DCD194" s="1305"/>
      <c r="DCE194" s="1305"/>
      <c r="DCF194" s="1305"/>
      <c r="DCG194" s="1305"/>
      <c r="DCH194" s="1305"/>
      <c r="DCI194" s="1305"/>
      <c r="DCJ194" s="1305"/>
      <c r="DCK194" s="1305"/>
      <c r="DCL194" s="1305"/>
      <c r="DCM194" s="1305"/>
      <c r="DCN194" s="1305"/>
      <c r="DCO194" s="1305"/>
      <c r="DCP194" s="1305"/>
      <c r="DCQ194" s="1305"/>
      <c r="DCR194" s="1305"/>
      <c r="DCS194" s="1305"/>
      <c r="DCT194" s="1305"/>
      <c r="DCU194" s="1305"/>
      <c r="DCV194" s="1305"/>
      <c r="DCW194" s="1305"/>
      <c r="DCX194" s="1305"/>
      <c r="DCY194" s="1305"/>
      <c r="DCZ194" s="1305"/>
      <c r="DDA194" s="1305"/>
      <c r="DDB194" s="1305"/>
      <c r="DDC194" s="1305"/>
      <c r="DDD194" s="1305"/>
      <c r="DDE194" s="1305"/>
      <c r="DDF194" s="1305"/>
      <c r="DDH194" s="1305"/>
      <c r="DDI194" s="1305"/>
      <c r="DDJ194" s="1305"/>
      <c r="DDK194" s="1305"/>
      <c r="DDL194" s="1305"/>
      <c r="DDM194" s="1305"/>
      <c r="DDN194" s="1305"/>
      <c r="DDO194" s="1305"/>
      <c r="DDP194" s="1305"/>
      <c r="DDQ194" s="1305"/>
      <c r="DDR194" s="1305"/>
      <c r="DDS194" s="1305"/>
      <c r="DDT194" s="1305"/>
      <c r="DDU194" s="1305"/>
      <c r="DDV194" s="1305"/>
      <c r="DDW194" s="1305"/>
      <c r="DDX194" s="1305"/>
      <c r="DDY194" s="1305"/>
      <c r="DDZ194" s="1305"/>
      <c r="DEA194" s="1305"/>
      <c r="DEB194" s="1305"/>
      <c r="DEC194" s="1305"/>
      <c r="DED194" s="1305"/>
      <c r="DEE194" s="1305"/>
      <c r="DEF194" s="1305"/>
      <c r="DEG194" s="1305"/>
      <c r="DEH194" s="1305"/>
      <c r="DEI194" s="1305"/>
      <c r="DEJ194" s="1305"/>
      <c r="DEK194" s="1305"/>
      <c r="DEL194" s="1305"/>
      <c r="DEM194" s="1305"/>
      <c r="DEN194" s="1305"/>
      <c r="DEO194" s="1305"/>
      <c r="DEP194" s="1305"/>
      <c r="DEQ194" s="1305"/>
      <c r="DER194" s="1305"/>
      <c r="DES194" s="1305"/>
      <c r="DET194" s="1305"/>
      <c r="DEU194" s="1305"/>
      <c r="DEV194" s="1305"/>
      <c r="DEW194" s="1305"/>
      <c r="DEX194" s="1305"/>
      <c r="DEY194" s="1305"/>
      <c r="DEZ194" s="1305"/>
      <c r="DFA194" s="1305"/>
      <c r="DFB194" s="1305"/>
      <c r="DFC194" s="1305"/>
      <c r="DFD194" s="1305"/>
      <c r="DFE194" s="1305"/>
      <c r="DFF194" s="1305"/>
      <c r="DFG194" s="1305"/>
      <c r="DFH194" s="1305"/>
      <c r="DFI194" s="1305"/>
      <c r="DFJ194" s="1305"/>
      <c r="DFK194" s="1305"/>
      <c r="DFL194" s="1305"/>
      <c r="DFM194" s="1305"/>
      <c r="DFN194" s="1305"/>
      <c r="DFO194" s="1305"/>
      <c r="DFP194" s="1305"/>
      <c r="DFQ194" s="1305"/>
      <c r="DFR194" s="1305"/>
      <c r="DFS194" s="1305"/>
      <c r="DFT194" s="1305"/>
      <c r="DFU194" s="1305"/>
      <c r="DFV194" s="1305"/>
      <c r="DFW194" s="1305"/>
      <c r="DFX194" s="1305"/>
      <c r="DFY194" s="1305"/>
      <c r="DFZ194" s="1305"/>
      <c r="DGA194" s="1305"/>
      <c r="DGB194" s="1305"/>
      <c r="DGC194" s="1305"/>
      <c r="DGD194" s="1305"/>
      <c r="DGE194" s="1305"/>
      <c r="DGF194" s="1305"/>
      <c r="DGG194" s="1305"/>
      <c r="DGH194" s="1305"/>
      <c r="DGI194" s="1305"/>
      <c r="DGJ194" s="1305"/>
      <c r="DGK194" s="1305"/>
      <c r="DGL194" s="1305"/>
      <c r="DGM194" s="1305"/>
      <c r="DGN194" s="1305"/>
      <c r="DGO194" s="1305"/>
      <c r="DGP194" s="1305"/>
      <c r="DGQ194" s="1305"/>
      <c r="DGR194" s="1305"/>
      <c r="DGS194" s="1305"/>
      <c r="DGT194" s="1305"/>
      <c r="DGU194" s="1305"/>
      <c r="DGV194" s="1305"/>
      <c r="DGW194" s="1305"/>
      <c r="DGX194" s="1305"/>
      <c r="DGY194" s="1305"/>
      <c r="DGZ194" s="1305"/>
      <c r="DHA194" s="1305"/>
      <c r="DHB194" s="1305"/>
      <c r="DHC194" s="1305"/>
      <c r="DHD194" s="1305"/>
      <c r="DHE194" s="1305"/>
      <c r="DHF194" s="1305"/>
      <c r="DHG194" s="1305"/>
      <c r="DHH194" s="1305"/>
      <c r="DHI194" s="1305"/>
      <c r="DHJ194" s="1305"/>
      <c r="DHK194" s="1305"/>
      <c r="DHL194" s="1305"/>
      <c r="DHM194" s="1305"/>
      <c r="DHN194" s="1305"/>
      <c r="DHO194" s="1305"/>
      <c r="DHP194" s="1305"/>
      <c r="DHQ194" s="1305"/>
      <c r="DHR194" s="1305"/>
      <c r="DHS194" s="1305"/>
      <c r="DHT194" s="1305"/>
      <c r="DHU194" s="1305"/>
      <c r="DHV194" s="1305"/>
      <c r="DHW194" s="1305"/>
      <c r="DHX194" s="1305"/>
      <c r="DHY194" s="1305"/>
      <c r="DHZ194" s="1305"/>
      <c r="DIA194" s="1305"/>
      <c r="DIB194" s="1305"/>
      <c r="DIC194" s="1305"/>
      <c r="DID194" s="1305"/>
      <c r="DIE194" s="1305"/>
      <c r="DIF194" s="1305"/>
      <c r="DIG194" s="1305"/>
      <c r="DIH194" s="1305"/>
      <c r="DII194" s="1305"/>
      <c r="DIJ194" s="1305"/>
      <c r="DIK194" s="1305"/>
      <c r="DIL194" s="1305"/>
      <c r="DIM194" s="1305"/>
      <c r="DIN194" s="1305"/>
      <c r="DIO194" s="1305"/>
      <c r="DIP194" s="1305"/>
      <c r="DIQ194" s="1305"/>
      <c r="DIR194" s="1305"/>
      <c r="DIS194" s="1305"/>
      <c r="DIT194" s="1305"/>
      <c r="DIU194" s="1305"/>
      <c r="DIV194" s="1305"/>
      <c r="DIW194" s="1305"/>
      <c r="DIX194" s="1305"/>
      <c r="DIY194" s="1305"/>
      <c r="DIZ194" s="1305"/>
      <c r="DJA194" s="1305"/>
      <c r="DJB194" s="1305"/>
      <c r="DJC194" s="1305"/>
      <c r="DJD194" s="1305"/>
      <c r="DJE194" s="1305"/>
      <c r="DJF194" s="1305"/>
      <c r="DJG194" s="1305"/>
      <c r="DJH194" s="1305"/>
      <c r="DJI194" s="1305"/>
      <c r="DJJ194" s="1305"/>
      <c r="DJK194" s="1305"/>
      <c r="DJL194" s="1305"/>
      <c r="DJM194" s="1305"/>
      <c r="DJN194" s="1305"/>
      <c r="DJO194" s="1305"/>
      <c r="DJP194" s="1305"/>
      <c r="DJQ194" s="1305"/>
      <c r="DJR194" s="1305"/>
      <c r="DJS194" s="1305"/>
      <c r="DJT194" s="1305"/>
      <c r="DJU194" s="1305"/>
      <c r="DJV194" s="1305"/>
      <c r="DJW194" s="1305"/>
      <c r="DJX194" s="1305"/>
      <c r="DJY194" s="1305"/>
      <c r="DJZ194" s="1305"/>
      <c r="DKA194" s="1305"/>
      <c r="DKB194" s="1305"/>
      <c r="DKC194" s="1305"/>
      <c r="DKD194" s="1305"/>
      <c r="DKE194" s="1305"/>
      <c r="DKF194" s="1305"/>
      <c r="DKG194" s="1305"/>
      <c r="DKH194" s="1305"/>
      <c r="DKI194" s="1305"/>
      <c r="DKJ194" s="1305"/>
      <c r="DKK194" s="1305"/>
      <c r="DKL194" s="1305"/>
      <c r="DKM194" s="1305"/>
      <c r="DKN194" s="1305"/>
      <c r="DKO194" s="1305"/>
      <c r="DKP194" s="1305"/>
      <c r="DKQ194" s="1305"/>
      <c r="DKR194" s="1305"/>
      <c r="DKS194" s="1305"/>
      <c r="DKT194" s="1305"/>
      <c r="DKU194" s="1305"/>
      <c r="DKV194" s="1305"/>
      <c r="DKW194" s="1305"/>
      <c r="DKX194" s="1305"/>
      <c r="DKY194" s="1305"/>
      <c r="DKZ194" s="1305"/>
      <c r="DLA194" s="1305"/>
      <c r="DLB194" s="1305"/>
      <c r="DLC194" s="1305"/>
      <c r="DLD194" s="1305"/>
      <c r="DLE194" s="1305"/>
      <c r="DLF194" s="1305"/>
      <c r="DLG194" s="1305"/>
      <c r="DLH194" s="1305"/>
      <c r="DLI194" s="1305"/>
      <c r="DLJ194" s="1305"/>
      <c r="DLK194" s="1305"/>
      <c r="DLL194" s="1305"/>
      <c r="DLM194" s="1305"/>
      <c r="DLN194" s="1305"/>
      <c r="DLO194" s="1305"/>
      <c r="DLP194" s="1305"/>
      <c r="DLQ194" s="1305"/>
      <c r="DLR194" s="1305"/>
      <c r="DLS194" s="1305"/>
      <c r="DLT194" s="1305"/>
      <c r="DLU194" s="1305"/>
      <c r="DLV194" s="1305"/>
      <c r="DLW194" s="1305"/>
      <c r="DLX194" s="1305"/>
      <c r="DLY194" s="1305"/>
      <c r="DLZ194" s="1305"/>
      <c r="DMA194" s="1305"/>
      <c r="DMB194" s="1305"/>
      <c r="DMC194" s="1305"/>
      <c r="DMD194" s="1305"/>
      <c r="DME194" s="1305"/>
      <c r="DMF194" s="1305"/>
      <c r="DMG194" s="1305"/>
      <c r="DMH194" s="1305"/>
      <c r="DMI194" s="1305"/>
      <c r="DMJ194" s="1305"/>
      <c r="DMK194" s="1305"/>
      <c r="DML194" s="1305"/>
      <c r="DMM194" s="1305"/>
      <c r="DMN194" s="1305"/>
      <c r="DMO194" s="1305"/>
      <c r="DMP194" s="1305"/>
      <c r="DMQ194" s="1305"/>
      <c r="DMR194" s="1305"/>
      <c r="DMS194" s="1305"/>
      <c r="DMT194" s="1305"/>
      <c r="DMU194" s="1305"/>
      <c r="DMV194" s="1305"/>
      <c r="DMW194" s="1305"/>
      <c r="DMX194" s="1305"/>
      <c r="DMY194" s="1305"/>
      <c r="DMZ194" s="1305"/>
      <c r="DNA194" s="1305"/>
      <c r="DNB194" s="1305"/>
      <c r="DND194" s="1305"/>
      <c r="DNE194" s="1305"/>
      <c r="DNF194" s="1305"/>
      <c r="DNG194" s="1305"/>
      <c r="DNH194" s="1305"/>
      <c r="DNI194" s="1305"/>
      <c r="DNJ194" s="1305"/>
      <c r="DNK194" s="1305"/>
      <c r="DNL194" s="1305"/>
      <c r="DNM194" s="1305"/>
      <c r="DNN194" s="1305"/>
      <c r="DNO194" s="1305"/>
      <c r="DNP194" s="1305"/>
      <c r="DNQ194" s="1305"/>
      <c r="DNR194" s="1305"/>
      <c r="DNS194" s="1305"/>
      <c r="DNT194" s="1305"/>
      <c r="DNU194" s="1305"/>
      <c r="DNV194" s="1305"/>
      <c r="DNW194" s="1305"/>
      <c r="DNX194" s="1305"/>
      <c r="DNY194" s="1305"/>
      <c r="DNZ194" s="1305"/>
      <c r="DOA194" s="1305"/>
      <c r="DOB194" s="1305"/>
      <c r="DOC194" s="1305"/>
      <c r="DOD194" s="1305"/>
      <c r="DOE194" s="1305"/>
      <c r="DOF194" s="1305"/>
      <c r="DOG194" s="1305"/>
      <c r="DOH194" s="1305"/>
      <c r="DOI194" s="1305"/>
      <c r="DOJ194" s="1305"/>
      <c r="DOK194" s="1305"/>
      <c r="DOL194" s="1305"/>
      <c r="DOM194" s="1305"/>
      <c r="DON194" s="1305"/>
      <c r="DOO194" s="1305"/>
      <c r="DOP194" s="1305"/>
      <c r="DOQ194" s="1305"/>
      <c r="DOR194" s="1305"/>
      <c r="DOS194" s="1305"/>
      <c r="DOT194" s="1305"/>
      <c r="DOU194" s="1305"/>
      <c r="DOV194" s="1305"/>
      <c r="DOW194" s="1305"/>
      <c r="DOX194" s="1305"/>
      <c r="DOY194" s="1305"/>
      <c r="DOZ194" s="1305"/>
      <c r="DPA194" s="1305"/>
      <c r="DPB194" s="1305"/>
      <c r="DPC194" s="1305"/>
      <c r="DPD194" s="1305"/>
      <c r="DPE194" s="1305"/>
      <c r="DPF194" s="1305"/>
      <c r="DPG194" s="1305"/>
      <c r="DPH194" s="1305"/>
      <c r="DPI194" s="1305"/>
      <c r="DPJ194" s="1305"/>
      <c r="DPK194" s="1305"/>
      <c r="DPL194" s="1305"/>
      <c r="DPM194" s="1305"/>
      <c r="DPN194" s="1305"/>
      <c r="DPO194" s="1305"/>
      <c r="DPP194" s="1305"/>
      <c r="DPQ194" s="1305"/>
      <c r="DPR194" s="1305"/>
      <c r="DPS194" s="1305"/>
      <c r="DPT194" s="1305"/>
      <c r="DPU194" s="1305"/>
      <c r="DPV194" s="1305"/>
      <c r="DPW194" s="1305"/>
      <c r="DPX194" s="1305"/>
      <c r="DPY194" s="1305"/>
      <c r="DPZ194" s="1305"/>
      <c r="DQA194" s="1305"/>
      <c r="DQB194" s="1305"/>
      <c r="DQC194" s="1305"/>
      <c r="DQD194" s="1305"/>
      <c r="DQE194" s="1305"/>
      <c r="DQF194" s="1305"/>
      <c r="DQG194" s="1305"/>
      <c r="DQH194" s="1305"/>
      <c r="DQI194" s="1305"/>
      <c r="DQJ194" s="1305"/>
      <c r="DQK194" s="1305"/>
      <c r="DQL194" s="1305"/>
      <c r="DQM194" s="1305"/>
      <c r="DQN194" s="1305"/>
      <c r="DQO194" s="1305"/>
      <c r="DQP194" s="1305"/>
      <c r="DQQ194" s="1305"/>
      <c r="DQR194" s="1305"/>
      <c r="DQS194" s="1305"/>
      <c r="DQT194" s="1305"/>
      <c r="DQU194" s="1305"/>
      <c r="DQV194" s="1305"/>
      <c r="DQW194" s="1305"/>
      <c r="DQX194" s="1305"/>
      <c r="DQY194" s="1305"/>
      <c r="DQZ194" s="1305"/>
      <c r="DRA194" s="1305"/>
      <c r="DRB194" s="1305"/>
      <c r="DRC194" s="1305"/>
      <c r="DRD194" s="1305"/>
      <c r="DRE194" s="1305"/>
      <c r="DRF194" s="1305"/>
      <c r="DRG194" s="1305"/>
      <c r="DRH194" s="1305"/>
      <c r="DRI194" s="1305"/>
      <c r="DRJ194" s="1305"/>
      <c r="DRK194" s="1305"/>
      <c r="DRL194" s="1305"/>
      <c r="DRM194" s="1305"/>
      <c r="DRN194" s="1305"/>
      <c r="DRO194" s="1305"/>
      <c r="DRP194" s="1305"/>
      <c r="DRQ194" s="1305"/>
      <c r="DRR194" s="1305"/>
      <c r="DRS194" s="1305"/>
      <c r="DRT194" s="1305"/>
      <c r="DRU194" s="1305"/>
      <c r="DRV194" s="1305"/>
      <c r="DRW194" s="1305"/>
      <c r="DRX194" s="1305"/>
      <c r="DRY194" s="1305"/>
      <c r="DRZ194" s="1305"/>
      <c r="DSA194" s="1305"/>
      <c r="DSB194" s="1305"/>
      <c r="DSC194" s="1305"/>
      <c r="DSD194" s="1305"/>
      <c r="DSE194" s="1305"/>
      <c r="DSF194" s="1305"/>
      <c r="DSG194" s="1305"/>
      <c r="DSH194" s="1305"/>
      <c r="DSI194" s="1305"/>
      <c r="DSJ194" s="1305"/>
      <c r="DSK194" s="1305"/>
      <c r="DSL194" s="1305"/>
      <c r="DSM194" s="1305"/>
      <c r="DSN194" s="1305"/>
      <c r="DSO194" s="1305"/>
      <c r="DSP194" s="1305"/>
      <c r="DSQ194" s="1305"/>
      <c r="DSR194" s="1305"/>
      <c r="DSS194" s="1305"/>
      <c r="DST194" s="1305"/>
      <c r="DSU194" s="1305"/>
      <c r="DSV194" s="1305"/>
      <c r="DSW194" s="1305"/>
      <c r="DSX194" s="1305"/>
      <c r="DSY194" s="1305"/>
      <c r="DSZ194" s="1305"/>
      <c r="DTA194" s="1305"/>
      <c r="DTB194" s="1305"/>
      <c r="DTC194" s="1305"/>
      <c r="DTD194" s="1305"/>
      <c r="DTE194" s="1305"/>
      <c r="DTF194" s="1305"/>
      <c r="DTG194" s="1305"/>
      <c r="DTH194" s="1305"/>
      <c r="DTI194" s="1305"/>
      <c r="DTJ194" s="1305"/>
      <c r="DTK194" s="1305"/>
      <c r="DTL194" s="1305"/>
      <c r="DTM194" s="1305"/>
      <c r="DTN194" s="1305"/>
      <c r="DTO194" s="1305"/>
      <c r="DTP194" s="1305"/>
      <c r="DTQ194" s="1305"/>
      <c r="DTR194" s="1305"/>
      <c r="DTS194" s="1305"/>
      <c r="DTT194" s="1305"/>
      <c r="DTU194" s="1305"/>
      <c r="DTV194" s="1305"/>
      <c r="DTW194" s="1305"/>
      <c r="DTX194" s="1305"/>
      <c r="DTY194" s="1305"/>
      <c r="DTZ194" s="1305"/>
      <c r="DUA194" s="1305"/>
      <c r="DUB194" s="1305"/>
      <c r="DUC194" s="1305"/>
      <c r="DUD194" s="1305"/>
      <c r="DUE194" s="1305"/>
      <c r="DUF194" s="1305"/>
      <c r="DUG194" s="1305"/>
      <c r="DUH194" s="1305"/>
      <c r="DUI194" s="1305"/>
      <c r="DUJ194" s="1305"/>
      <c r="DUK194" s="1305"/>
      <c r="DUL194" s="1305"/>
      <c r="DUM194" s="1305"/>
      <c r="DUN194" s="1305"/>
      <c r="DUO194" s="1305"/>
      <c r="DUP194" s="1305"/>
      <c r="DUQ194" s="1305"/>
      <c r="DUR194" s="1305"/>
      <c r="DUS194" s="1305"/>
      <c r="DUT194" s="1305"/>
      <c r="DUU194" s="1305"/>
      <c r="DUV194" s="1305"/>
      <c r="DUW194" s="1305"/>
      <c r="DUX194" s="1305"/>
      <c r="DUY194" s="1305"/>
      <c r="DUZ194" s="1305"/>
      <c r="DVA194" s="1305"/>
      <c r="DVB194" s="1305"/>
      <c r="DVC194" s="1305"/>
      <c r="DVD194" s="1305"/>
      <c r="DVE194" s="1305"/>
      <c r="DVF194" s="1305"/>
      <c r="DVG194" s="1305"/>
      <c r="DVH194" s="1305"/>
      <c r="DVI194" s="1305"/>
      <c r="DVJ194" s="1305"/>
      <c r="DVK194" s="1305"/>
      <c r="DVL194" s="1305"/>
      <c r="DVM194" s="1305"/>
      <c r="DVN194" s="1305"/>
      <c r="DVO194" s="1305"/>
      <c r="DVP194" s="1305"/>
      <c r="DVQ194" s="1305"/>
      <c r="DVR194" s="1305"/>
      <c r="DVS194" s="1305"/>
      <c r="DVT194" s="1305"/>
      <c r="DVU194" s="1305"/>
      <c r="DVV194" s="1305"/>
      <c r="DVW194" s="1305"/>
      <c r="DVX194" s="1305"/>
      <c r="DVY194" s="1305"/>
      <c r="DVZ194" s="1305"/>
      <c r="DWA194" s="1305"/>
      <c r="DWB194" s="1305"/>
      <c r="DWC194" s="1305"/>
      <c r="DWD194" s="1305"/>
      <c r="DWE194" s="1305"/>
      <c r="DWF194" s="1305"/>
      <c r="DWG194" s="1305"/>
      <c r="DWH194" s="1305"/>
      <c r="DWI194" s="1305"/>
      <c r="DWJ194" s="1305"/>
      <c r="DWK194" s="1305"/>
      <c r="DWL194" s="1305"/>
      <c r="DWM194" s="1305"/>
      <c r="DWN194" s="1305"/>
      <c r="DWO194" s="1305"/>
      <c r="DWP194" s="1305"/>
      <c r="DWQ194" s="1305"/>
      <c r="DWR194" s="1305"/>
      <c r="DWS194" s="1305"/>
      <c r="DWT194" s="1305"/>
      <c r="DWU194" s="1305"/>
      <c r="DWV194" s="1305"/>
      <c r="DWW194" s="1305"/>
      <c r="DWX194" s="1305"/>
      <c r="DWZ194" s="1305"/>
      <c r="DXA194" s="1305"/>
      <c r="DXB194" s="1305"/>
      <c r="DXC194" s="1305"/>
      <c r="DXD194" s="1305"/>
      <c r="DXE194" s="1305"/>
      <c r="DXF194" s="1305"/>
      <c r="DXG194" s="1305"/>
      <c r="DXH194" s="1305"/>
      <c r="DXI194" s="1305"/>
      <c r="DXJ194" s="1305"/>
      <c r="DXK194" s="1305"/>
      <c r="DXL194" s="1305"/>
      <c r="DXM194" s="1305"/>
      <c r="DXN194" s="1305"/>
      <c r="DXO194" s="1305"/>
      <c r="DXP194" s="1305"/>
      <c r="DXQ194" s="1305"/>
      <c r="DXR194" s="1305"/>
      <c r="DXS194" s="1305"/>
      <c r="DXT194" s="1305"/>
      <c r="DXU194" s="1305"/>
      <c r="DXV194" s="1305"/>
      <c r="DXW194" s="1305"/>
      <c r="DXX194" s="1305"/>
      <c r="DXY194" s="1305"/>
      <c r="DXZ194" s="1305"/>
      <c r="DYA194" s="1305"/>
      <c r="DYB194" s="1305"/>
      <c r="DYC194" s="1305"/>
      <c r="DYD194" s="1305"/>
      <c r="DYE194" s="1305"/>
      <c r="DYF194" s="1305"/>
      <c r="DYG194" s="1305"/>
      <c r="DYH194" s="1305"/>
      <c r="DYI194" s="1305"/>
      <c r="DYJ194" s="1305"/>
      <c r="DYK194" s="1305"/>
      <c r="DYL194" s="1305"/>
      <c r="DYM194" s="1305"/>
      <c r="DYN194" s="1305"/>
      <c r="DYO194" s="1305"/>
      <c r="DYP194" s="1305"/>
      <c r="DYQ194" s="1305"/>
      <c r="DYR194" s="1305"/>
      <c r="DYS194" s="1305"/>
      <c r="DYT194" s="1305"/>
      <c r="DYU194" s="1305"/>
      <c r="DYV194" s="1305"/>
      <c r="DYW194" s="1305"/>
      <c r="DYX194" s="1305"/>
      <c r="DYY194" s="1305"/>
      <c r="DYZ194" s="1305"/>
      <c r="DZA194" s="1305"/>
      <c r="DZB194" s="1305"/>
      <c r="DZC194" s="1305"/>
      <c r="DZD194" s="1305"/>
      <c r="DZE194" s="1305"/>
      <c r="DZF194" s="1305"/>
      <c r="DZG194" s="1305"/>
      <c r="DZH194" s="1305"/>
      <c r="DZI194" s="1305"/>
      <c r="DZJ194" s="1305"/>
      <c r="DZK194" s="1305"/>
      <c r="DZL194" s="1305"/>
      <c r="DZM194" s="1305"/>
      <c r="DZN194" s="1305"/>
      <c r="DZO194" s="1305"/>
      <c r="DZP194" s="1305"/>
      <c r="DZQ194" s="1305"/>
      <c r="DZR194" s="1305"/>
      <c r="DZS194" s="1305"/>
      <c r="DZT194" s="1305"/>
      <c r="DZU194" s="1305"/>
      <c r="DZV194" s="1305"/>
      <c r="DZW194" s="1305"/>
      <c r="DZX194" s="1305"/>
      <c r="DZY194" s="1305"/>
      <c r="DZZ194" s="1305"/>
      <c r="EAA194" s="1305"/>
      <c r="EAB194" s="1305"/>
      <c r="EAC194" s="1305"/>
      <c r="EAD194" s="1305"/>
      <c r="EAE194" s="1305"/>
      <c r="EAF194" s="1305"/>
      <c r="EAG194" s="1305"/>
      <c r="EAH194" s="1305"/>
      <c r="EAI194" s="1305"/>
      <c r="EAJ194" s="1305"/>
      <c r="EAK194" s="1305"/>
      <c r="EAL194" s="1305"/>
      <c r="EAM194" s="1305"/>
      <c r="EAN194" s="1305"/>
      <c r="EAO194" s="1305"/>
      <c r="EAP194" s="1305"/>
      <c r="EAQ194" s="1305"/>
      <c r="EAR194" s="1305"/>
      <c r="EAS194" s="1305"/>
      <c r="EAT194" s="1305"/>
      <c r="EAU194" s="1305"/>
      <c r="EAV194" s="1305"/>
      <c r="EAW194" s="1305"/>
      <c r="EAX194" s="1305"/>
      <c r="EAY194" s="1305"/>
      <c r="EAZ194" s="1305"/>
      <c r="EBA194" s="1305"/>
      <c r="EBB194" s="1305"/>
      <c r="EBC194" s="1305"/>
      <c r="EBD194" s="1305"/>
      <c r="EBE194" s="1305"/>
      <c r="EBF194" s="1305"/>
      <c r="EBG194" s="1305"/>
      <c r="EBH194" s="1305"/>
      <c r="EBI194" s="1305"/>
      <c r="EBJ194" s="1305"/>
      <c r="EBK194" s="1305"/>
      <c r="EBL194" s="1305"/>
      <c r="EBM194" s="1305"/>
      <c r="EBN194" s="1305"/>
      <c r="EBO194" s="1305"/>
      <c r="EBP194" s="1305"/>
      <c r="EBQ194" s="1305"/>
      <c r="EBR194" s="1305"/>
      <c r="EBS194" s="1305"/>
      <c r="EBT194" s="1305"/>
      <c r="EBU194" s="1305"/>
      <c r="EBV194" s="1305"/>
      <c r="EBW194" s="1305"/>
      <c r="EBX194" s="1305"/>
      <c r="EBY194" s="1305"/>
      <c r="EBZ194" s="1305"/>
      <c r="ECA194" s="1305"/>
      <c r="ECB194" s="1305"/>
      <c r="ECC194" s="1305"/>
      <c r="ECD194" s="1305"/>
      <c r="ECE194" s="1305"/>
      <c r="ECF194" s="1305"/>
      <c r="ECG194" s="1305"/>
      <c r="ECH194" s="1305"/>
      <c r="ECI194" s="1305"/>
      <c r="ECJ194" s="1305"/>
      <c r="ECK194" s="1305"/>
      <c r="ECL194" s="1305"/>
      <c r="ECM194" s="1305"/>
      <c r="ECN194" s="1305"/>
      <c r="ECO194" s="1305"/>
      <c r="ECP194" s="1305"/>
      <c r="ECQ194" s="1305"/>
      <c r="ECR194" s="1305"/>
      <c r="ECS194" s="1305"/>
      <c r="ECT194" s="1305"/>
      <c r="ECU194" s="1305"/>
      <c r="ECV194" s="1305"/>
      <c r="ECW194" s="1305"/>
      <c r="ECX194" s="1305"/>
      <c r="ECY194" s="1305"/>
      <c r="ECZ194" s="1305"/>
      <c r="EDA194" s="1305"/>
      <c r="EDB194" s="1305"/>
      <c r="EDC194" s="1305"/>
      <c r="EDD194" s="1305"/>
      <c r="EDE194" s="1305"/>
      <c r="EDF194" s="1305"/>
      <c r="EDG194" s="1305"/>
      <c r="EDH194" s="1305"/>
      <c r="EDI194" s="1305"/>
      <c r="EDJ194" s="1305"/>
      <c r="EDK194" s="1305"/>
      <c r="EDL194" s="1305"/>
      <c r="EDM194" s="1305"/>
      <c r="EDN194" s="1305"/>
      <c r="EDO194" s="1305"/>
      <c r="EDP194" s="1305"/>
      <c r="EDQ194" s="1305"/>
      <c r="EDR194" s="1305"/>
      <c r="EDS194" s="1305"/>
      <c r="EDT194" s="1305"/>
      <c r="EDU194" s="1305"/>
      <c r="EDV194" s="1305"/>
      <c r="EDW194" s="1305"/>
      <c r="EDX194" s="1305"/>
      <c r="EDY194" s="1305"/>
      <c r="EDZ194" s="1305"/>
      <c r="EEA194" s="1305"/>
      <c r="EEB194" s="1305"/>
      <c r="EEC194" s="1305"/>
      <c r="EED194" s="1305"/>
      <c r="EEE194" s="1305"/>
      <c r="EEF194" s="1305"/>
      <c r="EEG194" s="1305"/>
      <c r="EEH194" s="1305"/>
      <c r="EEI194" s="1305"/>
      <c r="EEJ194" s="1305"/>
      <c r="EEK194" s="1305"/>
      <c r="EEL194" s="1305"/>
      <c r="EEM194" s="1305"/>
      <c r="EEN194" s="1305"/>
      <c r="EEO194" s="1305"/>
      <c r="EEP194" s="1305"/>
      <c r="EEQ194" s="1305"/>
      <c r="EER194" s="1305"/>
      <c r="EES194" s="1305"/>
      <c r="EET194" s="1305"/>
      <c r="EEU194" s="1305"/>
      <c r="EEV194" s="1305"/>
      <c r="EEW194" s="1305"/>
      <c r="EEX194" s="1305"/>
      <c r="EEY194" s="1305"/>
      <c r="EEZ194" s="1305"/>
      <c r="EFA194" s="1305"/>
      <c r="EFB194" s="1305"/>
      <c r="EFC194" s="1305"/>
      <c r="EFD194" s="1305"/>
      <c r="EFE194" s="1305"/>
      <c r="EFF194" s="1305"/>
      <c r="EFG194" s="1305"/>
      <c r="EFH194" s="1305"/>
      <c r="EFI194" s="1305"/>
      <c r="EFJ194" s="1305"/>
      <c r="EFK194" s="1305"/>
      <c r="EFL194" s="1305"/>
      <c r="EFM194" s="1305"/>
      <c r="EFN194" s="1305"/>
      <c r="EFO194" s="1305"/>
      <c r="EFP194" s="1305"/>
      <c r="EFQ194" s="1305"/>
      <c r="EFR194" s="1305"/>
      <c r="EFS194" s="1305"/>
      <c r="EFT194" s="1305"/>
      <c r="EFU194" s="1305"/>
      <c r="EFV194" s="1305"/>
      <c r="EFW194" s="1305"/>
      <c r="EFX194" s="1305"/>
      <c r="EFY194" s="1305"/>
      <c r="EFZ194" s="1305"/>
      <c r="EGA194" s="1305"/>
      <c r="EGB194" s="1305"/>
      <c r="EGC194" s="1305"/>
      <c r="EGD194" s="1305"/>
      <c r="EGE194" s="1305"/>
      <c r="EGF194" s="1305"/>
      <c r="EGG194" s="1305"/>
      <c r="EGH194" s="1305"/>
      <c r="EGI194" s="1305"/>
      <c r="EGJ194" s="1305"/>
      <c r="EGK194" s="1305"/>
      <c r="EGL194" s="1305"/>
      <c r="EGM194" s="1305"/>
      <c r="EGN194" s="1305"/>
      <c r="EGO194" s="1305"/>
      <c r="EGP194" s="1305"/>
      <c r="EGQ194" s="1305"/>
      <c r="EGR194" s="1305"/>
      <c r="EGS194" s="1305"/>
      <c r="EGT194" s="1305"/>
      <c r="EGV194" s="1305"/>
      <c r="EGW194" s="1305"/>
      <c r="EGX194" s="1305"/>
      <c r="EGY194" s="1305"/>
      <c r="EGZ194" s="1305"/>
      <c r="EHA194" s="1305"/>
      <c r="EHB194" s="1305"/>
      <c r="EHC194" s="1305"/>
      <c r="EHD194" s="1305"/>
      <c r="EHE194" s="1305"/>
      <c r="EHF194" s="1305"/>
      <c r="EHG194" s="1305"/>
      <c r="EHH194" s="1305"/>
      <c r="EHI194" s="1305"/>
      <c r="EHJ194" s="1305"/>
      <c r="EHK194" s="1305"/>
      <c r="EHL194" s="1305"/>
      <c r="EHM194" s="1305"/>
      <c r="EHN194" s="1305"/>
      <c r="EHO194" s="1305"/>
      <c r="EHP194" s="1305"/>
      <c r="EHQ194" s="1305"/>
      <c r="EHR194" s="1305"/>
      <c r="EHS194" s="1305"/>
      <c r="EHT194" s="1305"/>
      <c r="EHU194" s="1305"/>
      <c r="EHV194" s="1305"/>
      <c r="EHW194" s="1305"/>
      <c r="EHX194" s="1305"/>
      <c r="EHY194" s="1305"/>
      <c r="EHZ194" s="1305"/>
      <c r="EIA194" s="1305"/>
      <c r="EIB194" s="1305"/>
      <c r="EIC194" s="1305"/>
      <c r="EID194" s="1305"/>
      <c r="EIE194" s="1305"/>
      <c r="EIF194" s="1305"/>
      <c r="EIG194" s="1305"/>
      <c r="EIH194" s="1305"/>
      <c r="EII194" s="1305"/>
      <c r="EIJ194" s="1305"/>
      <c r="EIK194" s="1305"/>
      <c r="EIL194" s="1305"/>
      <c r="EIM194" s="1305"/>
      <c r="EIN194" s="1305"/>
      <c r="EIO194" s="1305"/>
      <c r="EIP194" s="1305"/>
      <c r="EIQ194" s="1305"/>
      <c r="EIR194" s="1305"/>
      <c r="EIS194" s="1305"/>
      <c r="EIT194" s="1305"/>
      <c r="EIU194" s="1305"/>
      <c r="EIV194" s="1305"/>
      <c r="EIW194" s="1305"/>
      <c r="EIX194" s="1305"/>
      <c r="EIY194" s="1305"/>
      <c r="EIZ194" s="1305"/>
      <c r="EJA194" s="1305"/>
      <c r="EJB194" s="1305"/>
      <c r="EJC194" s="1305"/>
      <c r="EJD194" s="1305"/>
      <c r="EJE194" s="1305"/>
      <c r="EJF194" s="1305"/>
      <c r="EJG194" s="1305"/>
      <c r="EJH194" s="1305"/>
      <c r="EJI194" s="1305"/>
      <c r="EJJ194" s="1305"/>
      <c r="EJK194" s="1305"/>
      <c r="EJL194" s="1305"/>
      <c r="EJM194" s="1305"/>
      <c r="EJN194" s="1305"/>
      <c r="EJO194" s="1305"/>
      <c r="EJP194" s="1305"/>
      <c r="EJQ194" s="1305"/>
      <c r="EJR194" s="1305"/>
      <c r="EJS194" s="1305"/>
      <c r="EJT194" s="1305"/>
      <c r="EJU194" s="1305"/>
      <c r="EJV194" s="1305"/>
      <c r="EJW194" s="1305"/>
      <c r="EJX194" s="1305"/>
      <c r="EJY194" s="1305"/>
      <c r="EJZ194" s="1305"/>
      <c r="EKA194" s="1305"/>
      <c r="EKB194" s="1305"/>
      <c r="EKC194" s="1305"/>
      <c r="EKD194" s="1305"/>
      <c r="EKE194" s="1305"/>
      <c r="EKF194" s="1305"/>
      <c r="EKG194" s="1305"/>
      <c r="EKH194" s="1305"/>
      <c r="EKI194" s="1305"/>
      <c r="EKJ194" s="1305"/>
      <c r="EKK194" s="1305"/>
      <c r="EKL194" s="1305"/>
      <c r="EKM194" s="1305"/>
      <c r="EKN194" s="1305"/>
      <c r="EKO194" s="1305"/>
      <c r="EKP194" s="1305"/>
      <c r="EKQ194" s="1305"/>
      <c r="EKR194" s="1305"/>
      <c r="EKS194" s="1305"/>
      <c r="EKT194" s="1305"/>
      <c r="EKU194" s="1305"/>
      <c r="EKV194" s="1305"/>
      <c r="EKW194" s="1305"/>
      <c r="EKX194" s="1305"/>
      <c r="EKY194" s="1305"/>
      <c r="EKZ194" s="1305"/>
      <c r="ELA194" s="1305"/>
      <c r="ELB194" s="1305"/>
      <c r="ELC194" s="1305"/>
      <c r="ELD194" s="1305"/>
      <c r="ELE194" s="1305"/>
      <c r="ELF194" s="1305"/>
      <c r="ELG194" s="1305"/>
      <c r="ELH194" s="1305"/>
      <c r="ELI194" s="1305"/>
      <c r="ELJ194" s="1305"/>
      <c r="ELK194" s="1305"/>
      <c r="ELL194" s="1305"/>
      <c r="ELM194" s="1305"/>
      <c r="ELN194" s="1305"/>
      <c r="ELO194" s="1305"/>
      <c r="ELP194" s="1305"/>
      <c r="ELQ194" s="1305"/>
      <c r="ELR194" s="1305"/>
      <c r="ELS194" s="1305"/>
      <c r="ELT194" s="1305"/>
      <c r="ELU194" s="1305"/>
      <c r="ELV194" s="1305"/>
      <c r="ELW194" s="1305"/>
      <c r="ELX194" s="1305"/>
      <c r="ELY194" s="1305"/>
      <c r="ELZ194" s="1305"/>
      <c r="EMA194" s="1305"/>
      <c r="EMB194" s="1305"/>
      <c r="EMC194" s="1305"/>
      <c r="EMD194" s="1305"/>
      <c r="EME194" s="1305"/>
      <c r="EMF194" s="1305"/>
      <c r="EMG194" s="1305"/>
      <c r="EMH194" s="1305"/>
      <c r="EMI194" s="1305"/>
      <c r="EMJ194" s="1305"/>
      <c r="EMK194" s="1305"/>
      <c r="EML194" s="1305"/>
      <c r="EMM194" s="1305"/>
      <c r="EMN194" s="1305"/>
      <c r="EMO194" s="1305"/>
      <c r="EMP194" s="1305"/>
      <c r="EMQ194" s="1305"/>
      <c r="EMR194" s="1305"/>
      <c r="EMS194" s="1305"/>
      <c r="EMT194" s="1305"/>
      <c r="EMU194" s="1305"/>
      <c r="EMV194" s="1305"/>
      <c r="EMW194" s="1305"/>
      <c r="EMX194" s="1305"/>
      <c r="EMY194" s="1305"/>
      <c r="EMZ194" s="1305"/>
      <c r="ENA194" s="1305"/>
      <c r="ENB194" s="1305"/>
      <c r="ENC194" s="1305"/>
      <c r="END194" s="1305"/>
      <c r="ENE194" s="1305"/>
      <c r="ENF194" s="1305"/>
      <c r="ENG194" s="1305"/>
      <c r="ENH194" s="1305"/>
      <c r="ENI194" s="1305"/>
      <c r="ENJ194" s="1305"/>
      <c r="ENK194" s="1305"/>
      <c r="ENL194" s="1305"/>
      <c r="ENM194" s="1305"/>
      <c r="ENN194" s="1305"/>
      <c r="ENO194" s="1305"/>
      <c r="ENP194" s="1305"/>
      <c r="ENQ194" s="1305"/>
      <c r="ENR194" s="1305"/>
      <c r="ENS194" s="1305"/>
      <c r="ENT194" s="1305"/>
      <c r="ENU194" s="1305"/>
      <c r="ENV194" s="1305"/>
      <c r="ENW194" s="1305"/>
      <c r="ENX194" s="1305"/>
      <c r="ENY194" s="1305"/>
      <c r="ENZ194" s="1305"/>
      <c r="EOA194" s="1305"/>
      <c r="EOB194" s="1305"/>
      <c r="EOC194" s="1305"/>
      <c r="EOD194" s="1305"/>
      <c r="EOE194" s="1305"/>
      <c r="EOF194" s="1305"/>
      <c r="EOG194" s="1305"/>
      <c r="EOH194" s="1305"/>
      <c r="EOI194" s="1305"/>
      <c r="EOJ194" s="1305"/>
      <c r="EOK194" s="1305"/>
      <c r="EOL194" s="1305"/>
      <c r="EOM194" s="1305"/>
      <c r="EON194" s="1305"/>
      <c r="EOO194" s="1305"/>
      <c r="EOP194" s="1305"/>
      <c r="EOQ194" s="1305"/>
      <c r="EOR194" s="1305"/>
      <c r="EOS194" s="1305"/>
      <c r="EOT194" s="1305"/>
      <c r="EOU194" s="1305"/>
      <c r="EOV194" s="1305"/>
      <c r="EOW194" s="1305"/>
      <c r="EOX194" s="1305"/>
      <c r="EOY194" s="1305"/>
      <c r="EOZ194" s="1305"/>
      <c r="EPA194" s="1305"/>
      <c r="EPB194" s="1305"/>
      <c r="EPC194" s="1305"/>
      <c r="EPD194" s="1305"/>
      <c r="EPE194" s="1305"/>
      <c r="EPF194" s="1305"/>
      <c r="EPG194" s="1305"/>
      <c r="EPH194" s="1305"/>
      <c r="EPI194" s="1305"/>
      <c r="EPJ194" s="1305"/>
      <c r="EPK194" s="1305"/>
      <c r="EPL194" s="1305"/>
      <c r="EPM194" s="1305"/>
      <c r="EPN194" s="1305"/>
      <c r="EPO194" s="1305"/>
      <c r="EPP194" s="1305"/>
      <c r="EPQ194" s="1305"/>
      <c r="EPR194" s="1305"/>
      <c r="EPS194" s="1305"/>
      <c r="EPT194" s="1305"/>
      <c r="EPU194" s="1305"/>
      <c r="EPV194" s="1305"/>
      <c r="EPW194" s="1305"/>
      <c r="EPX194" s="1305"/>
      <c r="EPY194" s="1305"/>
      <c r="EPZ194" s="1305"/>
      <c r="EQA194" s="1305"/>
      <c r="EQB194" s="1305"/>
      <c r="EQC194" s="1305"/>
      <c r="EQD194" s="1305"/>
      <c r="EQE194" s="1305"/>
      <c r="EQF194" s="1305"/>
      <c r="EQG194" s="1305"/>
      <c r="EQH194" s="1305"/>
      <c r="EQI194" s="1305"/>
      <c r="EQJ194" s="1305"/>
      <c r="EQK194" s="1305"/>
      <c r="EQL194" s="1305"/>
      <c r="EQM194" s="1305"/>
      <c r="EQN194" s="1305"/>
      <c r="EQO194" s="1305"/>
      <c r="EQP194" s="1305"/>
      <c r="EQR194" s="1305"/>
      <c r="EQS194" s="1305"/>
      <c r="EQT194" s="1305"/>
      <c r="EQU194" s="1305"/>
      <c r="EQV194" s="1305"/>
      <c r="EQW194" s="1305"/>
      <c r="EQX194" s="1305"/>
      <c r="EQY194" s="1305"/>
      <c r="EQZ194" s="1305"/>
      <c r="ERA194" s="1305"/>
      <c r="ERB194" s="1305"/>
      <c r="ERC194" s="1305"/>
      <c r="ERD194" s="1305"/>
      <c r="ERE194" s="1305"/>
      <c r="ERF194" s="1305"/>
      <c r="ERG194" s="1305"/>
      <c r="ERH194" s="1305"/>
      <c r="ERI194" s="1305"/>
      <c r="ERJ194" s="1305"/>
      <c r="ERK194" s="1305"/>
      <c r="ERL194" s="1305"/>
      <c r="ERM194" s="1305"/>
      <c r="ERN194" s="1305"/>
      <c r="ERO194" s="1305"/>
      <c r="ERP194" s="1305"/>
      <c r="ERQ194" s="1305"/>
      <c r="ERR194" s="1305"/>
      <c r="ERS194" s="1305"/>
      <c r="ERT194" s="1305"/>
      <c r="ERU194" s="1305"/>
      <c r="ERV194" s="1305"/>
      <c r="ERW194" s="1305"/>
      <c r="ERX194" s="1305"/>
      <c r="ERY194" s="1305"/>
      <c r="ERZ194" s="1305"/>
      <c r="ESA194" s="1305"/>
      <c r="ESB194" s="1305"/>
      <c r="ESC194" s="1305"/>
      <c r="ESD194" s="1305"/>
      <c r="ESE194" s="1305"/>
      <c r="ESF194" s="1305"/>
      <c r="ESG194" s="1305"/>
      <c r="ESH194" s="1305"/>
      <c r="ESI194" s="1305"/>
      <c r="ESJ194" s="1305"/>
      <c r="ESK194" s="1305"/>
      <c r="ESL194" s="1305"/>
      <c r="ESM194" s="1305"/>
      <c r="ESN194" s="1305"/>
      <c r="ESO194" s="1305"/>
      <c r="ESP194" s="1305"/>
      <c r="ESQ194" s="1305"/>
      <c r="ESR194" s="1305"/>
      <c r="ESS194" s="1305"/>
      <c r="EST194" s="1305"/>
      <c r="ESU194" s="1305"/>
      <c r="ESV194" s="1305"/>
      <c r="ESW194" s="1305"/>
      <c r="ESX194" s="1305"/>
      <c r="ESY194" s="1305"/>
      <c r="ESZ194" s="1305"/>
      <c r="ETA194" s="1305"/>
      <c r="ETB194" s="1305"/>
      <c r="ETC194" s="1305"/>
      <c r="ETD194" s="1305"/>
      <c r="ETE194" s="1305"/>
      <c r="ETF194" s="1305"/>
      <c r="ETG194" s="1305"/>
      <c r="ETH194" s="1305"/>
      <c r="ETI194" s="1305"/>
      <c r="ETJ194" s="1305"/>
      <c r="ETK194" s="1305"/>
      <c r="ETL194" s="1305"/>
      <c r="ETM194" s="1305"/>
      <c r="ETN194" s="1305"/>
      <c r="ETO194" s="1305"/>
      <c r="ETP194" s="1305"/>
      <c r="ETQ194" s="1305"/>
      <c r="ETR194" s="1305"/>
      <c r="ETS194" s="1305"/>
      <c r="ETT194" s="1305"/>
      <c r="ETU194" s="1305"/>
      <c r="ETV194" s="1305"/>
      <c r="ETW194" s="1305"/>
      <c r="ETX194" s="1305"/>
      <c r="ETY194" s="1305"/>
      <c r="ETZ194" s="1305"/>
      <c r="EUA194" s="1305"/>
      <c r="EUB194" s="1305"/>
      <c r="EUC194" s="1305"/>
      <c r="EUD194" s="1305"/>
      <c r="EUE194" s="1305"/>
      <c r="EUF194" s="1305"/>
      <c r="EUG194" s="1305"/>
      <c r="EUH194" s="1305"/>
      <c r="EUI194" s="1305"/>
      <c r="EUJ194" s="1305"/>
      <c r="EUK194" s="1305"/>
      <c r="EUL194" s="1305"/>
      <c r="EUM194" s="1305"/>
      <c r="EUN194" s="1305"/>
      <c r="EUO194" s="1305"/>
      <c r="EUP194" s="1305"/>
      <c r="EUQ194" s="1305"/>
      <c r="EUR194" s="1305"/>
      <c r="EUS194" s="1305"/>
      <c r="EUT194" s="1305"/>
      <c r="EUU194" s="1305"/>
      <c r="EUV194" s="1305"/>
      <c r="EUW194" s="1305"/>
      <c r="EUX194" s="1305"/>
      <c r="EUY194" s="1305"/>
      <c r="EUZ194" s="1305"/>
      <c r="EVA194" s="1305"/>
      <c r="EVB194" s="1305"/>
      <c r="EVC194" s="1305"/>
      <c r="EVD194" s="1305"/>
      <c r="EVE194" s="1305"/>
      <c r="EVF194" s="1305"/>
      <c r="EVG194" s="1305"/>
      <c r="EVH194" s="1305"/>
      <c r="EVI194" s="1305"/>
      <c r="EVJ194" s="1305"/>
      <c r="EVK194" s="1305"/>
      <c r="EVL194" s="1305"/>
      <c r="EVM194" s="1305"/>
      <c r="EVN194" s="1305"/>
      <c r="EVO194" s="1305"/>
      <c r="EVP194" s="1305"/>
      <c r="EVQ194" s="1305"/>
      <c r="EVR194" s="1305"/>
      <c r="EVS194" s="1305"/>
      <c r="EVT194" s="1305"/>
      <c r="EVU194" s="1305"/>
      <c r="EVV194" s="1305"/>
      <c r="EVW194" s="1305"/>
      <c r="EVX194" s="1305"/>
      <c r="EVY194" s="1305"/>
      <c r="EVZ194" s="1305"/>
      <c r="EWA194" s="1305"/>
      <c r="EWB194" s="1305"/>
      <c r="EWC194" s="1305"/>
      <c r="EWD194" s="1305"/>
      <c r="EWE194" s="1305"/>
      <c r="EWF194" s="1305"/>
      <c r="EWG194" s="1305"/>
      <c r="EWH194" s="1305"/>
      <c r="EWI194" s="1305"/>
      <c r="EWJ194" s="1305"/>
      <c r="EWK194" s="1305"/>
      <c r="EWL194" s="1305"/>
      <c r="EWM194" s="1305"/>
      <c r="EWN194" s="1305"/>
      <c r="EWO194" s="1305"/>
      <c r="EWP194" s="1305"/>
      <c r="EWQ194" s="1305"/>
      <c r="EWR194" s="1305"/>
      <c r="EWS194" s="1305"/>
      <c r="EWT194" s="1305"/>
      <c r="EWU194" s="1305"/>
      <c r="EWV194" s="1305"/>
      <c r="EWW194" s="1305"/>
      <c r="EWX194" s="1305"/>
      <c r="EWY194" s="1305"/>
      <c r="EWZ194" s="1305"/>
      <c r="EXA194" s="1305"/>
      <c r="EXB194" s="1305"/>
      <c r="EXC194" s="1305"/>
      <c r="EXD194" s="1305"/>
      <c r="EXE194" s="1305"/>
      <c r="EXF194" s="1305"/>
      <c r="EXG194" s="1305"/>
      <c r="EXH194" s="1305"/>
      <c r="EXI194" s="1305"/>
      <c r="EXJ194" s="1305"/>
      <c r="EXK194" s="1305"/>
      <c r="EXL194" s="1305"/>
      <c r="EXM194" s="1305"/>
      <c r="EXN194" s="1305"/>
      <c r="EXO194" s="1305"/>
      <c r="EXP194" s="1305"/>
      <c r="EXQ194" s="1305"/>
      <c r="EXR194" s="1305"/>
      <c r="EXS194" s="1305"/>
      <c r="EXT194" s="1305"/>
      <c r="EXU194" s="1305"/>
      <c r="EXV194" s="1305"/>
      <c r="EXW194" s="1305"/>
      <c r="EXX194" s="1305"/>
      <c r="EXY194" s="1305"/>
      <c r="EXZ194" s="1305"/>
      <c r="EYA194" s="1305"/>
      <c r="EYB194" s="1305"/>
      <c r="EYC194" s="1305"/>
      <c r="EYD194" s="1305"/>
      <c r="EYE194" s="1305"/>
      <c r="EYF194" s="1305"/>
      <c r="EYG194" s="1305"/>
      <c r="EYH194" s="1305"/>
      <c r="EYI194" s="1305"/>
      <c r="EYJ194" s="1305"/>
      <c r="EYK194" s="1305"/>
      <c r="EYL194" s="1305"/>
      <c r="EYM194" s="1305"/>
      <c r="EYN194" s="1305"/>
      <c r="EYO194" s="1305"/>
      <c r="EYP194" s="1305"/>
      <c r="EYQ194" s="1305"/>
      <c r="EYR194" s="1305"/>
      <c r="EYS194" s="1305"/>
      <c r="EYT194" s="1305"/>
      <c r="EYU194" s="1305"/>
      <c r="EYV194" s="1305"/>
      <c r="EYW194" s="1305"/>
      <c r="EYX194" s="1305"/>
      <c r="EYY194" s="1305"/>
      <c r="EYZ194" s="1305"/>
      <c r="EZA194" s="1305"/>
      <c r="EZB194" s="1305"/>
      <c r="EZC194" s="1305"/>
      <c r="EZD194" s="1305"/>
      <c r="EZE194" s="1305"/>
      <c r="EZF194" s="1305"/>
      <c r="EZG194" s="1305"/>
      <c r="EZH194" s="1305"/>
      <c r="EZI194" s="1305"/>
      <c r="EZJ194" s="1305"/>
      <c r="EZK194" s="1305"/>
      <c r="EZL194" s="1305"/>
      <c r="EZM194" s="1305"/>
      <c r="EZN194" s="1305"/>
      <c r="EZO194" s="1305"/>
      <c r="EZP194" s="1305"/>
      <c r="EZQ194" s="1305"/>
      <c r="EZR194" s="1305"/>
      <c r="EZS194" s="1305"/>
      <c r="EZT194" s="1305"/>
      <c r="EZU194" s="1305"/>
      <c r="EZV194" s="1305"/>
      <c r="EZW194" s="1305"/>
      <c r="EZX194" s="1305"/>
      <c r="EZY194" s="1305"/>
      <c r="EZZ194" s="1305"/>
      <c r="FAA194" s="1305"/>
      <c r="FAB194" s="1305"/>
      <c r="FAC194" s="1305"/>
      <c r="FAD194" s="1305"/>
      <c r="FAE194" s="1305"/>
      <c r="FAF194" s="1305"/>
      <c r="FAG194" s="1305"/>
      <c r="FAH194" s="1305"/>
      <c r="FAI194" s="1305"/>
      <c r="FAJ194" s="1305"/>
      <c r="FAK194" s="1305"/>
      <c r="FAL194" s="1305"/>
      <c r="FAN194" s="1305"/>
      <c r="FAO194" s="1305"/>
      <c r="FAP194" s="1305"/>
      <c r="FAQ194" s="1305"/>
      <c r="FAR194" s="1305"/>
      <c r="FAS194" s="1305"/>
      <c r="FAT194" s="1305"/>
      <c r="FAU194" s="1305"/>
      <c r="FAV194" s="1305"/>
      <c r="FAW194" s="1305"/>
      <c r="FAX194" s="1305"/>
      <c r="FAY194" s="1305"/>
      <c r="FAZ194" s="1305"/>
      <c r="FBA194" s="1305"/>
      <c r="FBB194" s="1305"/>
      <c r="FBC194" s="1305"/>
      <c r="FBD194" s="1305"/>
      <c r="FBE194" s="1305"/>
      <c r="FBF194" s="1305"/>
      <c r="FBG194" s="1305"/>
      <c r="FBH194" s="1305"/>
      <c r="FBI194" s="1305"/>
      <c r="FBJ194" s="1305"/>
      <c r="FBK194" s="1305"/>
      <c r="FBL194" s="1305"/>
      <c r="FBM194" s="1305"/>
      <c r="FBN194" s="1305"/>
      <c r="FBO194" s="1305"/>
      <c r="FBP194" s="1305"/>
      <c r="FBQ194" s="1305"/>
      <c r="FBR194" s="1305"/>
      <c r="FBS194" s="1305"/>
      <c r="FBT194" s="1305"/>
      <c r="FBU194" s="1305"/>
      <c r="FBV194" s="1305"/>
      <c r="FBW194" s="1305"/>
      <c r="FBX194" s="1305"/>
      <c r="FBY194" s="1305"/>
      <c r="FBZ194" s="1305"/>
      <c r="FCA194" s="1305"/>
      <c r="FCB194" s="1305"/>
      <c r="FCC194" s="1305"/>
      <c r="FCD194" s="1305"/>
      <c r="FCE194" s="1305"/>
      <c r="FCF194" s="1305"/>
      <c r="FCG194" s="1305"/>
      <c r="FCH194" s="1305"/>
      <c r="FCI194" s="1305"/>
      <c r="FCJ194" s="1305"/>
      <c r="FCK194" s="1305"/>
      <c r="FCL194" s="1305"/>
      <c r="FCM194" s="1305"/>
      <c r="FCN194" s="1305"/>
      <c r="FCO194" s="1305"/>
      <c r="FCP194" s="1305"/>
      <c r="FCQ194" s="1305"/>
      <c r="FCR194" s="1305"/>
      <c r="FCS194" s="1305"/>
      <c r="FCT194" s="1305"/>
      <c r="FCU194" s="1305"/>
      <c r="FCV194" s="1305"/>
      <c r="FCW194" s="1305"/>
      <c r="FCX194" s="1305"/>
      <c r="FCY194" s="1305"/>
      <c r="FCZ194" s="1305"/>
      <c r="FDA194" s="1305"/>
      <c r="FDB194" s="1305"/>
      <c r="FDC194" s="1305"/>
      <c r="FDD194" s="1305"/>
      <c r="FDE194" s="1305"/>
      <c r="FDF194" s="1305"/>
      <c r="FDG194" s="1305"/>
      <c r="FDH194" s="1305"/>
      <c r="FDI194" s="1305"/>
      <c r="FDJ194" s="1305"/>
      <c r="FDK194" s="1305"/>
      <c r="FDL194" s="1305"/>
      <c r="FDM194" s="1305"/>
      <c r="FDN194" s="1305"/>
      <c r="FDO194" s="1305"/>
      <c r="FDP194" s="1305"/>
      <c r="FDQ194" s="1305"/>
      <c r="FDR194" s="1305"/>
      <c r="FDS194" s="1305"/>
      <c r="FDT194" s="1305"/>
      <c r="FDU194" s="1305"/>
      <c r="FDV194" s="1305"/>
      <c r="FDW194" s="1305"/>
      <c r="FDX194" s="1305"/>
      <c r="FDY194" s="1305"/>
      <c r="FDZ194" s="1305"/>
      <c r="FEA194" s="1305"/>
      <c r="FEB194" s="1305"/>
      <c r="FEC194" s="1305"/>
      <c r="FED194" s="1305"/>
      <c r="FEE194" s="1305"/>
      <c r="FEF194" s="1305"/>
      <c r="FEG194" s="1305"/>
      <c r="FEH194" s="1305"/>
      <c r="FEI194" s="1305"/>
      <c r="FEJ194" s="1305"/>
      <c r="FEK194" s="1305"/>
      <c r="FEL194" s="1305"/>
      <c r="FEM194" s="1305"/>
      <c r="FEN194" s="1305"/>
      <c r="FEO194" s="1305"/>
      <c r="FEP194" s="1305"/>
      <c r="FEQ194" s="1305"/>
      <c r="FER194" s="1305"/>
      <c r="FES194" s="1305"/>
      <c r="FET194" s="1305"/>
      <c r="FEU194" s="1305"/>
      <c r="FEV194" s="1305"/>
      <c r="FEW194" s="1305"/>
      <c r="FEX194" s="1305"/>
      <c r="FEY194" s="1305"/>
      <c r="FEZ194" s="1305"/>
      <c r="FFA194" s="1305"/>
      <c r="FFB194" s="1305"/>
      <c r="FFC194" s="1305"/>
      <c r="FFD194" s="1305"/>
      <c r="FFE194" s="1305"/>
      <c r="FFF194" s="1305"/>
      <c r="FFG194" s="1305"/>
      <c r="FFH194" s="1305"/>
      <c r="FFI194" s="1305"/>
      <c r="FFJ194" s="1305"/>
      <c r="FFK194" s="1305"/>
      <c r="FFL194" s="1305"/>
      <c r="FFM194" s="1305"/>
      <c r="FFN194" s="1305"/>
      <c r="FFO194" s="1305"/>
      <c r="FFP194" s="1305"/>
      <c r="FFQ194" s="1305"/>
      <c r="FFR194" s="1305"/>
      <c r="FFS194" s="1305"/>
      <c r="FFT194" s="1305"/>
      <c r="FFU194" s="1305"/>
      <c r="FFV194" s="1305"/>
      <c r="FFW194" s="1305"/>
      <c r="FFX194" s="1305"/>
      <c r="FFY194" s="1305"/>
      <c r="FFZ194" s="1305"/>
      <c r="FGA194" s="1305"/>
      <c r="FGB194" s="1305"/>
      <c r="FGC194" s="1305"/>
      <c r="FGD194" s="1305"/>
      <c r="FGE194" s="1305"/>
      <c r="FGF194" s="1305"/>
      <c r="FGG194" s="1305"/>
      <c r="FGH194" s="1305"/>
      <c r="FGI194" s="1305"/>
      <c r="FGJ194" s="1305"/>
      <c r="FGK194" s="1305"/>
      <c r="FGL194" s="1305"/>
      <c r="FGM194" s="1305"/>
      <c r="FGN194" s="1305"/>
      <c r="FGO194" s="1305"/>
      <c r="FGP194" s="1305"/>
      <c r="FGQ194" s="1305"/>
      <c r="FGR194" s="1305"/>
      <c r="FGS194" s="1305"/>
      <c r="FGT194" s="1305"/>
      <c r="FGU194" s="1305"/>
      <c r="FGV194" s="1305"/>
      <c r="FGW194" s="1305"/>
      <c r="FGX194" s="1305"/>
      <c r="FGY194" s="1305"/>
      <c r="FGZ194" s="1305"/>
      <c r="FHA194" s="1305"/>
      <c r="FHB194" s="1305"/>
      <c r="FHC194" s="1305"/>
      <c r="FHD194" s="1305"/>
      <c r="FHE194" s="1305"/>
      <c r="FHF194" s="1305"/>
      <c r="FHG194" s="1305"/>
      <c r="FHH194" s="1305"/>
      <c r="FHI194" s="1305"/>
      <c r="FHJ194" s="1305"/>
      <c r="FHK194" s="1305"/>
      <c r="FHL194" s="1305"/>
      <c r="FHM194" s="1305"/>
      <c r="FHN194" s="1305"/>
      <c r="FHO194" s="1305"/>
      <c r="FHP194" s="1305"/>
      <c r="FHQ194" s="1305"/>
      <c r="FHR194" s="1305"/>
      <c r="FHS194" s="1305"/>
      <c r="FHT194" s="1305"/>
      <c r="FHU194" s="1305"/>
      <c r="FHV194" s="1305"/>
      <c r="FHW194" s="1305"/>
      <c r="FHX194" s="1305"/>
      <c r="FHY194" s="1305"/>
      <c r="FHZ194" s="1305"/>
      <c r="FIA194" s="1305"/>
      <c r="FIB194" s="1305"/>
      <c r="FIC194" s="1305"/>
      <c r="FID194" s="1305"/>
      <c r="FIE194" s="1305"/>
      <c r="FIF194" s="1305"/>
      <c r="FIG194" s="1305"/>
      <c r="FIH194" s="1305"/>
      <c r="FII194" s="1305"/>
      <c r="FIJ194" s="1305"/>
      <c r="FIK194" s="1305"/>
      <c r="FIL194" s="1305"/>
      <c r="FIM194" s="1305"/>
      <c r="FIN194" s="1305"/>
      <c r="FIO194" s="1305"/>
      <c r="FIP194" s="1305"/>
      <c r="FIQ194" s="1305"/>
      <c r="FIR194" s="1305"/>
      <c r="FIS194" s="1305"/>
      <c r="FIT194" s="1305"/>
      <c r="FIU194" s="1305"/>
      <c r="FIV194" s="1305"/>
      <c r="FIW194" s="1305"/>
      <c r="FIX194" s="1305"/>
      <c r="FIY194" s="1305"/>
      <c r="FIZ194" s="1305"/>
      <c r="FJA194" s="1305"/>
      <c r="FJB194" s="1305"/>
      <c r="FJC194" s="1305"/>
      <c r="FJD194" s="1305"/>
      <c r="FJE194" s="1305"/>
      <c r="FJF194" s="1305"/>
      <c r="FJG194" s="1305"/>
      <c r="FJH194" s="1305"/>
      <c r="FJI194" s="1305"/>
      <c r="FJJ194" s="1305"/>
      <c r="FJK194" s="1305"/>
      <c r="FJL194" s="1305"/>
      <c r="FJM194" s="1305"/>
      <c r="FJN194" s="1305"/>
      <c r="FJO194" s="1305"/>
      <c r="FJP194" s="1305"/>
      <c r="FJQ194" s="1305"/>
      <c r="FJR194" s="1305"/>
      <c r="FJS194" s="1305"/>
      <c r="FJT194" s="1305"/>
      <c r="FJU194" s="1305"/>
      <c r="FJV194" s="1305"/>
      <c r="FJW194" s="1305"/>
      <c r="FJX194" s="1305"/>
      <c r="FJY194" s="1305"/>
      <c r="FJZ194" s="1305"/>
      <c r="FKA194" s="1305"/>
      <c r="FKB194" s="1305"/>
      <c r="FKC194" s="1305"/>
      <c r="FKD194" s="1305"/>
      <c r="FKE194" s="1305"/>
      <c r="FKF194" s="1305"/>
      <c r="FKG194" s="1305"/>
      <c r="FKH194" s="1305"/>
      <c r="FKJ194" s="1305"/>
      <c r="FKK194" s="1305"/>
      <c r="FKL194" s="1305"/>
      <c r="FKM194" s="1305"/>
      <c r="FKN194" s="1305"/>
      <c r="FKO194" s="1305"/>
      <c r="FKP194" s="1305"/>
      <c r="FKQ194" s="1305"/>
      <c r="FKR194" s="1305"/>
      <c r="FKS194" s="1305"/>
      <c r="FKT194" s="1305"/>
      <c r="FKU194" s="1305"/>
      <c r="FKV194" s="1305"/>
      <c r="FKW194" s="1305"/>
      <c r="FKX194" s="1305"/>
      <c r="FKY194" s="1305"/>
      <c r="FKZ194" s="1305"/>
      <c r="FLA194" s="1305"/>
      <c r="FLB194" s="1305"/>
      <c r="FLC194" s="1305"/>
      <c r="FLD194" s="1305"/>
      <c r="FLE194" s="1305"/>
      <c r="FLF194" s="1305"/>
      <c r="FLG194" s="1305"/>
      <c r="FLH194" s="1305"/>
      <c r="FLI194" s="1305"/>
      <c r="FLJ194" s="1305"/>
      <c r="FLK194" s="1305"/>
      <c r="FLL194" s="1305"/>
      <c r="FLM194" s="1305"/>
      <c r="FLN194" s="1305"/>
      <c r="FLO194" s="1305"/>
      <c r="FLP194" s="1305"/>
      <c r="FLQ194" s="1305"/>
      <c r="FLR194" s="1305"/>
      <c r="FLS194" s="1305"/>
      <c r="FLT194" s="1305"/>
      <c r="FLU194" s="1305"/>
      <c r="FLV194" s="1305"/>
      <c r="FLW194" s="1305"/>
      <c r="FLX194" s="1305"/>
      <c r="FLY194" s="1305"/>
      <c r="FLZ194" s="1305"/>
      <c r="FMA194" s="1305"/>
      <c r="FMB194" s="1305"/>
      <c r="FMC194" s="1305"/>
      <c r="FMD194" s="1305"/>
      <c r="FME194" s="1305"/>
      <c r="FMF194" s="1305"/>
      <c r="FMG194" s="1305"/>
      <c r="FMH194" s="1305"/>
      <c r="FMI194" s="1305"/>
      <c r="FMJ194" s="1305"/>
      <c r="FMK194" s="1305"/>
      <c r="FML194" s="1305"/>
      <c r="FMM194" s="1305"/>
      <c r="FMN194" s="1305"/>
      <c r="FMO194" s="1305"/>
      <c r="FMP194" s="1305"/>
      <c r="FMQ194" s="1305"/>
      <c r="FMR194" s="1305"/>
      <c r="FMS194" s="1305"/>
      <c r="FMT194" s="1305"/>
      <c r="FMU194" s="1305"/>
      <c r="FMV194" s="1305"/>
      <c r="FMW194" s="1305"/>
      <c r="FMX194" s="1305"/>
      <c r="FMY194" s="1305"/>
      <c r="FMZ194" s="1305"/>
      <c r="FNA194" s="1305"/>
      <c r="FNB194" s="1305"/>
      <c r="FNC194" s="1305"/>
      <c r="FND194" s="1305"/>
      <c r="FNE194" s="1305"/>
      <c r="FNF194" s="1305"/>
      <c r="FNG194" s="1305"/>
      <c r="FNH194" s="1305"/>
      <c r="FNI194" s="1305"/>
      <c r="FNJ194" s="1305"/>
      <c r="FNK194" s="1305"/>
      <c r="FNL194" s="1305"/>
      <c r="FNM194" s="1305"/>
      <c r="FNN194" s="1305"/>
      <c r="FNO194" s="1305"/>
      <c r="FNP194" s="1305"/>
      <c r="FNQ194" s="1305"/>
      <c r="FNR194" s="1305"/>
      <c r="FNS194" s="1305"/>
      <c r="FNT194" s="1305"/>
      <c r="FNU194" s="1305"/>
      <c r="FNV194" s="1305"/>
      <c r="FNW194" s="1305"/>
      <c r="FNX194" s="1305"/>
      <c r="FNY194" s="1305"/>
      <c r="FNZ194" s="1305"/>
      <c r="FOA194" s="1305"/>
      <c r="FOB194" s="1305"/>
      <c r="FOC194" s="1305"/>
      <c r="FOD194" s="1305"/>
      <c r="FOE194" s="1305"/>
      <c r="FOF194" s="1305"/>
      <c r="FOG194" s="1305"/>
      <c r="FOH194" s="1305"/>
      <c r="FOI194" s="1305"/>
      <c r="FOJ194" s="1305"/>
      <c r="FOK194" s="1305"/>
      <c r="FOL194" s="1305"/>
      <c r="FOM194" s="1305"/>
      <c r="FON194" s="1305"/>
      <c r="FOO194" s="1305"/>
      <c r="FOP194" s="1305"/>
      <c r="FOQ194" s="1305"/>
      <c r="FOR194" s="1305"/>
      <c r="FOS194" s="1305"/>
      <c r="FOT194" s="1305"/>
      <c r="FOU194" s="1305"/>
      <c r="FOV194" s="1305"/>
      <c r="FOW194" s="1305"/>
      <c r="FOX194" s="1305"/>
      <c r="FOY194" s="1305"/>
      <c r="FOZ194" s="1305"/>
      <c r="FPA194" s="1305"/>
      <c r="FPB194" s="1305"/>
      <c r="FPC194" s="1305"/>
      <c r="FPD194" s="1305"/>
      <c r="FPE194" s="1305"/>
      <c r="FPF194" s="1305"/>
      <c r="FPG194" s="1305"/>
      <c r="FPH194" s="1305"/>
      <c r="FPI194" s="1305"/>
      <c r="FPJ194" s="1305"/>
      <c r="FPK194" s="1305"/>
      <c r="FPL194" s="1305"/>
      <c r="FPM194" s="1305"/>
      <c r="FPN194" s="1305"/>
      <c r="FPO194" s="1305"/>
      <c r="FPP194" s="1305"/>
      <c r="FPQ194" s="1305"/>
      <c r="FPR194" s="1305"/>
      <c r="FPS194" s="1305"/>
      <c r="FPT194" s="1305"/>
      <c r="FPU194" s="1305"/>
      <c r="FPV194" s="1305"/>
      <c r="FPW194" s="1305"/>
      <c r="FPX194" s="1305"/>
      <c r="FPY194" s="1305"/>
      <c r="FPZ194" s="1305"/>
      <c r="FQA194" s="1305"/>
      <c r="FQB194" s="1305"/>
      <c r="FQC194" s="1305"/>
      <c r="FQD194" s="1305"/>
      <c r="FQE194" s="1305"/>
      <c r="FQF194" s="1305"/>
      <c r="FQG194" s="1305"/>
      <c r="FQH194" s="1305"/>
      <c r="FQI194" s="1305"/>
      <c r="FQJ194" s="1305"/>
      <c r="FQK194" s="1305"/>
      <c r="FQL194" s="1305"/>
      <c r="FQM194" s="1305"/>
      <c r="FQN194" s="1305"/>
      <c r="FQO194" s="1305"/>
      <c r="FQP194" s="1305"/>
      <c r="FQQ194" s="1305"/>
      <c r="FQR194" s="1305"/>
      <c r="FQS194" s="1305"/>
      <c r="FQT194" s="1305"/>
      <c r="FQU194" s="1305"/>
      <c r="FQV194" s="1305"/>
      <c r="FQW194" s="1305"/>
      <c r="FQX194" s="1305"/>
      <c r="FQY194" s="1305"/>
      <c r="FQZ194" s="1305"/>
      <c r="FRA194" s="1305"/>
      <c r="FRB194" s="1305"/>
      <c r="FRC194" s="1305"/>
      <c r="FRD194" s="1305"/>
      <c r="FRE194" s="1305"/>
      <c r="FRF194" s="1305"/>
      <c r="FRG194" s="1305"/>
      <c r="FRH194" s="1305"/>
      <c r="FRI194" s="1305"/>
      <c r="FRJ194" s="1305"/>
      <c r="FRK194" s="1305"/>
      <c r="FRL194" s="1305"/>
      <c r="FRM194" s="1305"/>
      <c r="FRN194" s="1305"/>
      <c r="FRO194" s="1305"/>
      <c r="FRP194" s="1305"/>
      <c r="FRQ194" s="1305"/>
      <c r="FRR194" s="1305"/>
      <c r="FRS194" s="1305"/>
      <c r="FRT194" s="1305"/>
      <c r="FRU194" s="1305"/>
      <c r="FRV194" s="1305"/>
      <c r="FRW194" s="1305"/>
      <c r="FRX194" s="1305"/>
      <c r="FRY194" s="1305"/>
      <c r="FRZ194" s="1305"/>
      <c r="FSA194" s="1305"/>
      <c r="FSB194" s="1305"/>
      <c r="FSC194" s="1305"/>
      <c r="FSD194" s="1305"/>
      <c r="FSE194" s="1305"/>
      <c r="FSF194" s="1305"/>
      <c r="FSG194" s="1305"/>
      <c r="FSH194" s="1305"/>
      <c r="FSI194" s="1305"/>
      <c r="FSJ194" s="1305"/>
      <c r="FSK194" s="1305"/>
      <c r="FSL194" s="1305"/>
      <c r="FSM194" s="1305"/>
      <c r="FSN194" s="1305"/>
      <c r="FSO194" s="1305"/>
      <c r="FSP194" s="1305"/>
      <c r="FSQ194" s="1305"/>
      <c r="FSR194" s="1305"/>
      <c r="FSS194" s="1305"/>
      <c r="FST194" s="1305"/>
      <c r="FSU194" s="1305"/>
      <c r="FSV194" s="1305"/>
      <c r="FSW194" s="1305"/>
      <c r="FSX194" s="1305"/>
      <c r="FSY194" s="1305"/>
      <c r="FSZ194" s="1305"/>
      <c r="FTA194" s="1305"/>
      <c r="FTB194" s="1305"/>
      <c r="FTC194" s="1305"/>
      <c r="FTD194" s="1305"/>
      <c r="FTE194" s="1305"/>
      <c r="FTF194" s="1305"/>
      <c r="FTG194" s="1305"/>
      <c r="FTH194" s="1305"/>
      <c r="FTI194" s="1305"/>
      <c r="FTJ194" s="1305"/>
      <c r="FTK194" s="1305"/>
      <c r="FTL194" s="1305"/>
      <c r="FTM194" s="1305"/>
      <c r="FTN194" s="1305"/>
      <c r="FTO194" s="1305"/>
      <c r="FTP194" s="1305"/>
      <c r="FTQ194" s="1305"/>
      <c r="FTR194" s="1305"/>
      <c r="FTS194" s="1305"/>
      <c r="FTT194" s="1305"/>
      <c r="FTU194" s="1305"/>
      <c r="FTV194" s="1305"/>
      <c r="FTW194" s="1305"/>
      <c r="FTX194" s="1305"/>
      <c r="FTY194" s="1305"/>
      <c r="FTZ194" s="1305"/>
      <c r="FUA194" s="1305"/>
      <c r="FUB194" s="1305"/>
      <c r="FUC194" s="1305"/>
      <c r="FUD194" s="1305"/>
      <c r="FUF194" s="1305"/>
      <c r="FUG194" s="1305"/>
      <c r="FUH194" s="1305"/>
      <c r="FUI194" s="1305"/>
      <c r="FUJ194" s="1305"/>
      <c r="FUK194" s="1305"/>
      <c r="FUL194" s="1305"/>
      <c r="FUM194" s="1305"/>
      <c r="FUN194" s="1305"/>
      <c r="FUO194" s="1305"/>
      <c r="FUP194" s="1305"/>
      <c r="FUQ194" s="1305"/>
      <c r="FUR194" s="1305"/>
      <c r="FUS194" s="1305"/>
      <c r="FUT194" s="1305"/>
      <c r="FUU194" s="1305"/>
      <c r="FUV194" s="1305"/>
      <c r="FUW194" s="1305"/>
      <c r="FUX194" s="1305"/>
      <c r="FUY194" s="1305"/>
      <c r="FUZ194" s="1305"/>
      <c r="FVA194" s="1305"/>
      <c r="FVB194" s="1305"/>
      <c r="FVC194" s="1305"/>
      <c r="FVD194" s="1305"/>
      <c r="FVE194" s="1305"/>
      <c r="FVF194" s="1305"/>
      <c r="FVG194" s="1305"/>
      <c r="FVH194" s="1305"/>
      <c r="FVI194" s="1305"/>
      <c r="FVJ194" s="1305"/>
      <c r="FVK194" s="1305"/>
      <c r="FVL194" s="1305"/>
      <c r="FVM194" s="1305"/>
      <c r="FVN194" s="1305"/>
      <c r="FVO194" s="1305"/>
      <c r="FVP194" s="1305"/>
      <c r="FVQ194" s="1305"/>
      <c r="FVR194" s="1305"/>
      <c r="FVS194" s="1305"/>
      <c r="FVT194" s="1305"/>
      <c r="FVU194" s="1305"/>
      <c r="FVV194" s="1305"/>
      <c r="FVW194" s="1305"/>
      <c r="FVX194" s="1305"/>
      <c r="FVY194" s="1305"/>
      <c r="FVZ194" s="1305"/>
      <c r="FWA194" s="1305"/>
      <c r="FWB194" s="1305"/>
      <c r="FWC194" s="1305"/>
      <c r="FWD194" s="1305"/>
      <c r="FWE194" s="1305"/>
      <c r="FWF194" s="1305"/>
      <c r="FWG194" s="1305"/>
      <c r="FWH194" s="1305"/>
      <c r="FWI194" s="1305"/>
      <c r="FWJ194" s="1305"/>
      <c r="FWK194" s="1305"/>
      <c r="FWL194" s="1305"/>
      <c r="FWM194" s="1305"/>
      <c r="FWN194" s="1305"/>
      <c r="FWO194" s="1305"/>
      <c r="FWP194" s="1305"/>
      <c r="FWQ194" s="1305"/>
      <c r="FWR194" s="1305"/>
      <c r="FWS194" s="1305"/>
      <c r="FWT194" s="1305"/>
      <c r="FWU194" s="1305"/>
      <c r="FWV194" s="1305"/>
      <c r="FWW194" s="1305"/>
      <c r="FWX194" s="1305"/>
      <c r="FWY194" s="1305"/>
      <c r="FWZ194" s="1305"/>
      <c r="FXA194" s="1305"/>
      <c r="FXB194" s="1305"/>
      <c r="FXC194" s="1305"/>
      <c r="FXD194" s="1305"/>
      <c r="FXE194" s="1305"/>
      <c r="FXF194" s="1305"/>
      <c r="FXG194" s="1305"/>
      <c r="FXH194" s="1305"/>
      <c r="FXI194" s="1305"/>
      <c r="FXJ194" s="1305"/>
      <c r="FXK194" s="1305"/>
      <c r="FXL194" s="1305"/>
      <c r="FXM194" s="1305"/>
      <c r="FXN194" s="1305"/>
      <c r="FXO194" s="1305"/>
      <c r="FXP194" s="1305"/>
      <c r="FXQ194" s="1305"/>
      <c r="FXR194" s="1305"/>
      <c r="FXS194" s="1305"/>
      <c r="FXT194" s="1305"/>
      <c r="FXU194" s="1305"/>
      <c r="FXV194" s="1305"/>
      <c r="FXW194" s="1305"/>
      <c r="FXX194" s="1305"/>
      <c r="FXY194" s="1305"/>
      <c r="FXZ194" s="1305"/>
      <c r="FYA194" s="1305"/>
      <c r="FYB194" s="1305"/>
      <c r="FYC194" s="1305"/>
      <c r="FYD194" s="1305"/>
      <c r="FYE194" s="1305"/>
      <c r="FYF194" s="1305"/>
      <c r="FYG194" s="1305"/>
      <c r="FYH194" s="1305"/>
      <c r="FYI194" s="1305"/>
      <c r="FYJ194" s="1305"/>
      <c r="FYK194" s="1305"/>
      <c r="FYL194" s="1305"/>
      <c r="FYM194" s="1305"/>
      <c r="FYN194" s="1305"/>
      <c r="FYO194" s="1305"/>
      <c r="FYP194" s="1305"/>
      <c r="FYQ194" s="1305"/>
      <c r="FYR194" s="1305"/>
      <c r="FYS194" s="1305"/>
      <c r="FYT194" s="1305"/>
      <c r="FYU194" s="1305"/>
      <c r="FYV194" s="1305"/>
      <c r="FYW194" s="1305"/>
      <c r="FYX194" s="1305"/>
      <c r="FYY194" s="1305"/>
      <c r="FYZ194" s="1305"/>
      <c r="FZA194" s="1305"/>
      <c r="FZB194" s="1305"/>
      <c r="FZC194" s="1305"/>
      <c r="FZD194" s="1305"/>
      <c r="FZE194" s="1305"/>
      <c r="FZF194" s="1305"/>
      <c r="FZG194" s="1305"/>
      <c r="FZH194" s="1305"/>
      <c r="FZI194" s="1305"/>
      <c r="FZJ194" s="1305"/>
      <c r="FZK194" s="1305"/>
      <c r="FZL194" s="1305"/>
      <c r="FZM194" s="1305"/>
      <c r="FZN194" s="1305"/>
      <c r="FZO194" s="1305"/>
      <c r="FZP194" s="1305"/>
      <c r="FZQ194" s="1305"/>
      <c r="FZR194" s="1305"/>
      <c r="FZS194" s="1305"/>
      <c r="FZT194" s="1305"/>
      <c r="FZU194" s="1305"/>
      <c r="FZV194" s="1305"/>
      <c r="FZW194" s="1305"/>
      <c r="FZX194" s="1305"/>
      <c r="FZY194" s="1305"/>
      <c r="FZZ194" s="1305"/>
      <c r="GAA194" s="1305"/>
      <c r="GAB194" s="1305"/>
      <c r="GAC194" s="1305"/>
      <c r="GAD194" s="1305"/>
      <c r="GAE194" s="1305"/>
      <c r="GAF194" s="1305"/>
      <c r="GAG194" s="1305"/>
      <c r="GAH194" s="1305"/>
      <c r="GAI194" s="1305"/>
      <c r="GAJ194" s="1305"/>
      <c r="GAK194" s="1305"/>
      <c r="GAL194" s="1305"/>
      <c r="GAM194" s="1305"/>
      <c r="GAN194" s="1305"/>
      <c r="GAO194" s="1305"/>
      <c r="GAP194" s="1305"/>
      <c r="GAQ194" s="1305"/>
      <c r="GAR194" s="1305"/>
      <c r="GAS194" s="1305"/>
      <c r="GAT194" s="1305"/>
      <c r="GAU194" s="1305"/>
      <c r="GAV194" s="1305"/>
      <c r="GAW194" s="1305"/>
      <c r="GAX194" s="1305"/>
      <c r="GAY194" s="1305"/>
      <c r="GAZ194" s="1305"/>
      <c r="GBA194" s="1305"/>
      <c r="GBB194" s="1305"/>
      <c r="GBC194" s="1305"/>
      <c r="GBD194" s="1305"/>
      <c r="GBE194" s="1305"/>
      <c r="GBF194" s="1305"/>
      <c r="GBG194" s="1305"/>
      <c r="GBH194" s="1305"/>
      <c r="GBI194" s="1305"/>
      <c r="GBJ194" s="1305"/>
      <c r="GBK194" s="1305"/>
      <c r="GBL194" s="1305"/>
      <c r="GBM194" s="1305"/>
      <c r="GBN194" s="1305"/>
      <c r="GBO194" s="1305"/>
      <c r="GBP194" s="1305"/>
      <c r="GBQ194" s="1305"/>
      <c r="GBR194" s="1305"/>
      <c r="GBS194" s="1305"/>
      <c r="GBT194" s="1305"/>
      <c r="GBU194" s="1305"/>
      <c r="GBV194" s="1305"/>
      <c r="GBW194" s="1305"/>
      <c r="GBX194" s="1305"/>
      <c r="GBY194" s="1305"/>
      <c r="GBZ194" s="1305"/>
      <c r="GCA194" s="1305"/>
      <c r="GCB194" s="1305"/>
      <c r="GCC194" s="1305"/>
      <c r="GCD194" s="1305"/>
      <c r="GCE194" s="1305"/>
      <c r="GCF194" s="1305"/>
      <c r="GCG194" s="1305"/>
      <c r="GCH194" s="1305"/>
      <c r="GCI194" s="1305"/>
      <c r="GCJ194" s="1305"/>
      <c r="GCK194" s="1305"/>
      <c r="GCL194" s="1305"/>
      <c r="GCM194" s="1305"/>
      <c r="GCN194" s="1305"/>
      <c r="GCO194" s="1305"/>
      <c r="GCP194" s="1305"/>
      <c r="GCQ194" s="1305"/>
      <c r="GCR194" s="1305"/>
      <c r="GCS194" s="1305"/>
      <c r="GCT194" s="1305"/>
      <c r="GCU194" s="1305"/>
      <c r="GCV194" s="1305"/>
      <c r="GCW194" s="1305"/>
      <c r="GCX194" s="1305"/>
      <c r="GCY194" s="1305"/>
      <c r="GCZ194" s="1305"/>
      <c r="GDA194" s="1305"/>
      <c r="GDB194" s="1305"/>
      <c r="GDC194" s="1305"/>
      <c r="GDD194" s="1305"/>
      <c r="GDE194" s="1305"/>
      <c r="GDF194" s="1305"/>
      <c r="GDG194" s="1305"/>
      <c r="GDH194" s="1305"/>
      <c r="GDI194" s="1305"/>
      <c r="GDJ194" s="1305"/>
      <c r="GDK194" s="1305"/>
      <c r="GDL194" s="1305"/>
      <c r="GDM194" s="1305"/>
      <c r="GDN194" s="1305"/>
      <c r="GDO194" s="1305"/>
      <c r="GDP194" s="1305"/>
      <c r="GDQ194" s="1305"/>
      <c r="GDR194" s="1305"/>
      <c r="GDS194" s="1305"/>
      <c r="GDT194" s="1305"/>
      <c r="GDU194" s="1305"/>
      <c r="GDV194" s="1305"/>
      <c r="GDW194" s="1305"/>
      <c r="GDX194" s="1305"/>
      <c r="GDY194" s="1305"/>
      <c r="GDZ194" s="1305"/>
      <c r="GEB194" s="1305"/>
      <c r="GEC194" s="1305"/>
      <c r="GED194" s="1305"/>
      <c r="GEE194" s="1305"/>
      <c r="GEF194" s="1305"/>
      <c r="GEG194" s="1305"/>
      <c r="GEH194" s="1305"/>
      <c r="GEI194" s="1305"/>
      <c r="GEJ194" s="1305"/>
      <c r="GEK194" s="1305"/>
      <c r="GEL194" s="1305"/>
      <c r="GEM194" s="1305"/>
      <c r="GEN194" s="1305"/>
      <c r="GEO194" s="1305"/>
      <c r="GEP194" s="1305"/>
      <c r="GEQ194" s="1305"/>
      <c r="GER194" s="1305"/>
      <c r="GES194" s="1305"/>
      <c r="GET194" s="1305"/>
      <c r="GEU194" s="1305"/>
      <c r="GEV194" s="1305"/>
      <c r="GEW194" s="1305"/>
      <c r="GEX194" s="1305"/>
      <c r="GEY194" s="1305"/>
      <c r="GEZ194" s="1305"/>
      <c r="GFA194" s="1305"/>
      <c r="GFB194" s="1305"/>
      <c r="GFC194" s="1305"/>
      <c r="GFD194" s="1305"/>
      <c r="GFE194" s="1305"/>
      <c r="GFF194" s="1305"/>
      <c r="GFG194" s="1305"/>
      <c r="GFH194" s="1305"/>
      <c r="GFI194" s="1305"/>
      <c r="GFJ194" s="1305"/>
      <c r="GFK194" s="1305"/>
      <c r="GFL194" s="1305"/>
      <c r="GFM194" s="1305"/>
      <c r="GFN194" s="1305"/>
      <c r="GFO194" s="1305"/>
      <c r="GFP194" s="1305"/>
      <c r="GFQ194" s="1305"/>
      <c r="GFR194" s="1305"/>
      <c r="GFS194" s="1305"/>
      <c r="GFT194" s="1305"/>
      <c r="GFU194" s="1305"/>
      <c r="GFV194" s="1305"/>
      <c r="GFW194" s="1305"/>
      <c r="GFX194" s="1305"/>
      <c r="GFY194" s="1305"/>
      <c r="GFZ194" s="1305"/>
      <c r="GGA194" s="1305"/>
      <c r="GGB194" s="1305"/>
      <c r="GGC194" s="1305"/>
      <c r="GGD194" s="1305"/>
      <c r="GGE194" s="1305"/>
      <c r="GGF194" s="1305"/>
      <c r="GGG194" s="1305"/>
      <c r="GGH194" s="1305"/>
      <c r="GGI194" s="1305"/>
      <c r="GGJ194" s="1305"/>
      <c r="GGK194" s="1305"/>
      <c r="GGL194" s="1305"/>
      <c r="GGM194" s="1305"/>
      <c r="GGN194" s="1305"/>
      <c r="GGO194" s="1305"/>
      <c r="GGP194" s="1305"/>
      <c r="GGQ194" s="1305"/>
      <c r="GGR194" s="1305"/>
      <c r="GGS194" s="1305"/>
      <c r="GGT194" s="1305"/>
      <c r="GGU194" s="1305"/>
      <c r="GGV194" s="1305"/>
      <c r="GGW194" s="1305"/>
      <c r="GGX194" s="1305"/>
      <c r="GGY194" s="1305"/>
      <c r="GGZ194" s="1305"/>
      <c r="GHA194" s="1305"/>
      <c r="GHB194" s="1305"/>
      <c r="GHC194" s="1305"/>
      <c r="GHD194" s="1305"/>
      <c r="GHE194" s="1305"/>
      <c r="GHF194" s="1305"/>
      <c r="GHG194" s="1305"/>
      <c r="GHH194" s="1305"/>
      <c r="GHI194" s="1305"/>
      <c r="GHJ194" s="1305"/>
      <c r="GHK194" s="1305"/>
      <c r="GHL194" s="1305"/>
      <c r="GHM194" s="1305"/>
      <c r="GHN194" s="1305"/>
      <c r="GHO194" s="1305"/>
      <c r="GHP194" s="1305"/>
      <c r="GHQ194" s="1305"/>
      <c r="GHR194" s="1305"/>
      <c r="GHS194" s="1305"/>
      <c r="GHT194" s="1305"/>
      <c r="GHU194" s="1305"/>
      <c r="GHV194" s="1305"/>
      <c r="GHW194" s="1305"/>
      <c r="GHX194" s="1305"/>
      <c r="GHY194" s="1305"/>
      <c r="GHZ194" s="1305"/>
      <c r="GIA194" s="1305"/>
      <c r="GIB194" s="1305"/>
      <c r="GIC194" s="1305"/>
      <c r="GID194" s="1305"/>
      <c r="GIE194" s="1305"/>
      <c r="GIF194" s="1305"/>
      <c r="GIG194" s="1305"/>
      <c r="GIH194" s="1305"/>
      <c r="GII194" s="1305"/>
      <c r="GIJ194" s="1305"/>
      <c r="GIK194" s="1305"/>
      <c r="GIL194" s="1305"/>
      <c r="GIM194" s="1305"/>
      <c r="GIN194" s="1305"/>
      <c r="GIO194" s="1305"/>
      <c r="GIP194" s="1305"/>
      <c r="GIQ194" s="1305"/>
      <c r="GIR194" s="1305"/>
      <c r="GIS194" s="1305"/>
      <c r="GIT194" s="1305"/>
      <c r="GIU194" s="1305"/>
      <c r="GIV194" s="1305"/>
      <c r="GIW194" s="1305"/>
      <c r="GIX194" s="1305"/>
      <c r="GIY194" s="1305"/>
      <c r="GIZ194" s="1305"/>
      <c r="GJA194" s="1305"/>
      <c r="GJB194" s="1305"/>
      <c r="GJC194" s="1305"/>
      <c r="GJD194" s="1305"/>
      <c r="GJE194" s="1305"/>
      <c r="GJF194" s="1305"/>
      <c r="GJG194" s="1305"/>
      <c r="GJH194" s="1305"/>
      <c r="GJI194" s="1305"/>
      <c r="GJJ194" s="1305"/>
      <c r="GJK194" s="1305"/>
      <c r="GJL194" s="1305"/>
      <c r="GJM194" s="1305"/>
      <c r="GJN194" s="1305"/>
      <c r="GJO194" s="1305"/>
      <c r="GJP194" s="1305"/>
      <c r="GJQ194" s="1305"/>
      <c r="GJR194" s="1305"/>
      <c r="GJS194" s="1305"/>
      <c r="GJT194" s="1305"/>
      <c r="GJU194" s="1305"/>
      <c r="GJV194" s="1305"/>
      <c r="GJW194" s="1305"/>
      <c r="GJX194" s="1305"/>
      <c r="GJY194" s="1305"/>
      <c r="GJZ194" s="1305"/>
      <c r="GKA194" s="1305"/>
      <c r="GKB194" s="1305"/>
      <c r="GKC194" s="1305"/>
      <c r="GKD194" s="1305"/>
      <c r="GKE194" s="1305"/>
      <c r="GKF194" s="1305"/>
      <c r="GKG194" s="1305"/>
      <c r="GKH194" s="1305"/>
      <c r="GKI194" s="1305"/>
      <c r="GKJ194" s="1305"/>
      <c r="GKK194" s="1305"/>
      <c r="GKL194" s="1305"/>
      <c r="GKM194" s="1305"/>
      <c r="GKN194" s="1305"/>
      <c r="GKO194" s="1305"/>
      <c r="GKP194" s="1305"/>
      <c r="GKQ194" s="1305"/>
      <c r="GKR194" s="1305"/>
      <c r="GKS194" s="1305"/>
      <c r="GKT194" s="1305"/>
      <c r="GKU194" s="1305"/>
      <c r="GKV194" s="1305"/>
      <c r="GKW194" s="1305"/>
      <c r="GKX194" s="1305"/>
      <c r="GKY194" s="1305"/>
      <c r="GKZ194" s="1305"/>
      <c r="GLA194" s="1305"/>
      <c r="GLB194" s="1305"/>
      <c r="GLC194" s="1305"/>
      <c r="GLD194" s="1305"/>
      <c r="GLE194" s="1305"/>
      <c r="GLF194" s="1305"/>
      <c r="GLG194" s="1305"/>
      <c r="GLH194" s="1305"/>
      <c r="GLI194" s="1305"/>
      <c r="GLJ194" s="1305"/>
      <c r="GLK194" s="1305"/>
      <c r="GLL194" s="1305"/>
      <c r="GLM194" s="1305"/>
      <c r="GLN194" s="1305"/>
      <c r="GLO194" s="1305"/>
      <c r="GLP194" s="1305"/>
      <c r="GLQ194" s="1305"/>
      <c r="GLR194" s="1305"/>
      <c r="GLS194" s="1305"/>
      <c r="GLT194" s="1305"/>
      <c r="GLU194" s="1305"/>
      <c r="GLV194" s="1305"/>
      <c r="GLW194" s="1305"/>
      <c r="GLX194" s="1305"/>
      <c r="GLY194" s="1305"/>
      <c r="GLZ194" s="1305"/>
      <c r="GMA194" s="1305"/>
      <c r="GMB194" s="1305"/>
      <c r="GMC194" s="1305"/>
      <c r="GMD194" s="1305"/>
      <c r="GME194" s="1305"/>
      <c r="GMF194" s="1305"/>
      <c r="GMG194" s="1305"/>
      <c r="GMH194" s="1305"/>
      <c r="GMI194" s="1305"/>
      <c r="GMJ194" s="1305"/>
      <c r="GMK194" s="1305"/>
      <c r="GML194" s="1305"/>
      <c r="GMM194" s="1305"/>
      <c r="GMN194" s="1305"/>
      <c r="GMO194" s="1305"/>
      <c r="GMP194" s="1305"/>
      <c r="GMQ194" s="1305"/>
      <c r="GMR194" s="1305"/>
      <c r="GMS194" s="1305"/>
      <c r="GMT194" s="1305"/>
      <c r="GMU194" s="1305"/>
      <c r="GMV194" s="1305"/>
      <c r="GMW194" s="1305"/>
      <c r="GMX194" s="1305"/>
      <c r="GMY194" s="1305"/>
      <c r="GMZ194" s="1305"/>
      <c r="GNA194" s="1305"/>
      <c r="GNB194" s="1305"/>
      <c r="GNC194" s="1305"/>
      <c r="GND194" s="1305"/>
      <c r="GNE194" s="1305"/>
      <c r="GNF194" s="1305"/>
      <c r="GNG194" s="1305"/>
      <c r="GNH194" s="1305"/>
      <c r="GNI194" s="1305"/>
      <c r="GNJ194" s="1305"/>
      <c r="GNK194" s="1305"/>
      <c r="GNL194" s="1305"/>
      <c r="GNM194" s="1305"/>
      <c r="GNN194" s="1305"/>
      <c r="GNO194" s="1305"/>
      <c r="GNP194" s="1305"/>
      <c r="GNQ194" s="1305"/>
      <c r="GNR194" s="1305"/>
      <c r="GNS194" s="1305"/>
      <c r="GNT194" s="1305"/>
      <c r="GNU194" s="1305"/>
      <c r="GNV194" s="1305"/>
      <c r="GNX194" s="1305"/>
      <c r="GNY194" s="1305"/>
      <c r="GNZ194" s="1305"/>
      <c r="GOA194" s="1305"/>
      <c r="GOB194" s="1305"/>
      <c r="GOC194" s="1305"/>
      <c r="GOD194" s="1305"/>
      <c r="GOE194" s="1305"/>
      <c r="GOF194" s="1305"/>
      <c r="GOG194" s="1305"/>
      <c r="GOH194" s="1305"/>
      <c r="GOI194" s="1305"/>
      <c r="GOJ194" s="1305"/>
      <c r="GOK194" s="1305"/>
      <c r="GOL194" s="1305"/>
      <c r="GOM194" s="1305"/>
      <c r="GON194" s="1305"/>
      <c r="GOO194" s="1305"/>
      <c r="GOP194" s="1305"/>
      <c r="GOQ194" s="1305"/>
      <c r="GOR194" s="1305"/>
      <c r="GOS194" s="1305"/>
      <c r="GOT194" s="1305"/>
      <c r="GOU194" s="1305"/>
      <c r="GOV194" s="1305"/>
      <c r="GOW194" s="1305"/>
      <c r="GOX194" s="1305"/>
      <c r="GOY194" s="1305"/>
      <c r="GOZ194" s="1305"/>
      <c r="GPA194" s="1305"/>
      <c r="GPB194" s="1305"/>
      <c r="GPC194" s="1305"/>
      <c r="GPD194" s="1305"/>
      <c r="GPE194" s="1305"/>
      <c r="GPF194" s="1305"/>
      <c r="GPG194" s="1305"/>
      <c r="GPH194" s="1305"/>
      <c r="GPI194" s="1305"/>
      <c r="GPJ194" s="1305"/>
      <c r="GPK194" s="1305"/>
      <c r="GPL194" s="1305"/>
      <c r="GPM194" s="1305"/>
      <c r="GPN194" s="1305"/>
      <c r="GPO194" s="1305"/>
      <c r="GPP194" s="1305"/>
      <c r="GPQ194" s="1305"/>
      <c r="GPR194" s="1305"/>
      <c r="GPS194" s="1305"/>
      <c r="GPT194" s="1305"/>
      <c r="GPU194" s="1305"/>
      <c r="GPV194" s="1305"/>
      <c r="GPW194" s="1305"/>
      <c r="GPX194" s="1305"/>
      <c r="GPY194" s="1305"/>
      <c r="GPZ194" s="1305"/>
      <c r="GQA194" s="1305"/>
      <c r="GQB194" s="1305"/>
      <c r="GQC194" s="1305"/>
      <c r="GQD194" s="1305"/>
      <c r="GQE194" s="1305"/>
      <c r="GQF194" s="1305"/>
      <c r="GQG194" s="1305"/>
      <c r="GQH194" s="1305"/>
      <c r="GQI194" s="1305"/>
      <c r="GQJ194" s="1305"/>
      <c r="GQK194" s="1305"/>
      <c r="GQL194" s="1305"/>
      <c r="GQM194" s="1305"/>
      <c r="GQN194" s="1305"/>
      <c r="GQO194" s="1305"/>
      <c r="GQP194" s="1305"/>
      <c r="GQQ194" s="1305"/>
      <c r="GQR194" s="1305"/>
      <c r="GQS194" s="1305"/>
      <c r="GQT194" s="1305"/>
      <c r="GQU194" s="1305"/>
      <c r="GQV194" s="1305"/>
      <c r="GQW194" s="1305"/>
      <c r="GQX194" s="1305"/>
      <c r="GQY194" s="1305"/>
      <c r="GQZ194" s="1305"/>
      <c r="GRA194" s="1305"/>
      <c r="GRB194" s="1305"/>
      <c r="GRC194" s="1305"/>
      <c r="GRD194" s="1305"/>
      <c r="GRE194" s="1305"/>
      <c r="GRF194" s="1305"/>
      <c r="GRG194" s="1305"/>
      <c r="GRH194" s="1305"/>
      <c r="GRI194" s="1305"/>
      <c r="GRJ194" s="1305"/>
      <c r="GRK194" s="1305"/>
      <c r="GRL194" s="1305"/>
      <c r="GRM194" s="1305"/>
      <c r="GRN194" s="1305"/>
      <c r="GRO194" s="1305"/>
      <c r="GRP194" s="1305"/>
      <c r="GRQ194" s="1305"/>
      <c r="GRR194" s="1305"/>
      <c r="GRS194" s="1305"/>
      <c r="GRT194" s="1305"/>
      <c r="GRU194" s="1305"/>
      <c r="GRV194" s="1305"/>
      <c r="GRW194" s="1305"/>
      <c r="GRX194" s="1305"/>
      <c r="GRY194" s="1305"/>
      <c r="GRZ194" s="1305"/>
      <c r="GSA194" s="1305"/>
      <c r="GSB194" s="1305"/>
      <c r="GSC194" s="1305"/>
      <c r="GSD194" s="1305"/>
      <c r="GSE194" s="1305"/>
      <c r="GSF194" s="1305"/>
      <c r="GSG194" s="1305"/>
      <c r="GSH194" s="1305"/>
      <c r="GSI194" s="1305"/>
      <c r="GSJ194" s="1305"/>
      <c r="GSK194" s="1305"/>
      <c r="GSL194" s="1305"/>
      <c r="GSM194" s="1305"/>
      <c r="GSN194" s="1305"/>
      <c r="GSO194" s="1305"/>
      <c r="GSP194" s="1305"/>
      <c r="GSQ194" s="1305"/>
      <c r="GSR194" s="1305"/>
      <c r="GSS194" s="1305"/>
      <c r="GST194" s="1305"/>
      <c r="GSU194" s="1305"/>
      <c r="GSV194" s="1305"/>
      <c r="GSW194" s="1305"/>
      <c r="GSX194" s="1305"/>
      <c r="GSY194" s="1305"/>
      <c r="GSZ194" s="1305"/>
      <c r="GTA194" s="1305"/>
      <c r="GTB194" s="1305"/>
      <c r="GTC194" s="1305"/>
      <c r="GTD194" s="1305"/>
      <c r="GTE194" s="1305"/>
      <c r="GTF194" s="1305"/>
      <c r="GTG194" s="1305"/>
      <c r="GTH194" s="1305"/>
      <c r="GTI194" s="1305"/>
      <c r="GTJ194" s="1305"/>
      <c r="GTK194" s="1305"/>
      <c r="GTL194" s="1305"/>
      <c r="GTM194" s="1305"/>
      <c r="GTN194" s="1305"/>
      <c r="GTO194" s="1305"/>
      <c r="GTP194" s="1305"/>
      <c r="GTQ194" s="1305"/>
      <c r="GTR194" s="1305"/>
      <c r="GTS194" s="1305"/>
      <c r="GTT194" s="1305"/>
      <c r="GTU194" s="1305"/>
      <c r="GTV194" s="1305"/>
      <c r="GTW194" s="1305"/>
      <c r="GTX194" s="1305"/>
      <c r="GTY194" s="1305"/>
      <c r="GTZ194" s="1305"/>
      <c r="GUA194" s="1305"/>
      <c r="GUB194" s="1305"/>
      <c r="GUC194" s="1305"/>
      <c r="GUD194" s="1305"/>
      <c r="GUE194" s="1305"/>
      <c r="GUF194" s="1305"/>
      <c r="GUG194" s="1305"/>
      <c r="GUH194" s="1305"/>
      <c r="GUI194" s="1305"/>
      <c r="GUJ194" s="1305"/>
      <c r="GUK194" s="1305"/>
      <c r="GUL194" s="1305"/>
      <c r="GUM194" s="1305"/>
      <c r="GUN194" s="1305"/>
      <c r="GUO194" s="1305"/>
      <c r="GUP194" s="1305"/>
      <c r="GUQ194" s="1305"/>
      <c r="GUR194" s="1305"/>
      <c r="GUS194" s="1305"/>
      <c r="GUT194" s="1305"/>
      <c r="GUU194" s="1305"/>
      <c r="GUV194" s="1305"/>
      <c r="GUW194" s="1305"/>
      <c r="GUX194" s="1305"/>
      <c r="GUY194" s="1305"/>
      <c r="GUZ194" s="1305"/>
      <c r="GVA194" s="1305"/>
      <c r="GVB194" s="1305"/>
      <c r="GVC194" s="1305"/>
      <c r="GVD194" s="1305"/>
      <c r="GVE194" s="1305"/>
      <c r="GVF194" s="1305"/>
      <c r="GVG194" s="1305"/>
      <c r="GVH194" s="1305"/>
      <c r="GVI194" s="1305"/>
      <c r="GVJ194" s="1305"/>
      <c r="GVK194" s="1305"/>
      <c r="GVL194" s="1305"/>
      <c r="GVM194" s="1305"/>
      <c r="GVN194" s="1305"/>
      <c r="GVO194" s="1305"/>
      <c r="GVP194" s="1305"/>
      <c r="GVQ194" s="1305"/>
      <c r="GVR194" s="1305"/>
      <c r="GVS194" s="1305"/>
      <c r="GVT194" s="1305"/>
      <c r="GVU194" s="1305"/>
      <c r="GVV194" s="1305"/>
      <c r="GVW194" s="1305"/>
      <c r="GVX194" s="1305"/>
      <c r="GVY194" s="1305"/>
      <c r="GVZ194" s="1305"/>
      <c r="GWA194" s="1305"/>
      <c r="GWB194" s="1305"/>
      <c r="GWC194" s="1305"/>
      <c r="GWD194" s="1305"/>
      <c r="GWE194" s="1305"/>
      <c r="GWF194" s="1305"/>
      <c r="GWG194" s="1305"/>
      <c r="GWH194" s="1305"/>
      <c r="GWI194" s="1305"/>
      <c r="GWJ194" s="1305"/>
      <c r="GWK194" s="1305"/>
      <c r="GWL194" s="1305"/>
      <c r="GWM194" s="1305"/>
      <c r="GWN194" s="1305"/>
      <c r="GWO194" s="1305"/>
      <c r="GWP194" s="1305"/>
      <c r="GWQ194" s="1305"/>
      <c r="GWR194" s="1305"/>
      <c r="GWS194" s="1305"/>
      <c r="GWT194" s="1305"/>
      <c r="GWU194" s="1305"/>
      <c r="GWV194" s="1305"/>
      <c r="GWW194" s="1305"/>
      <c r="GWX194" s="1305"/>
      <c r="GWY194" s="1305"/>
      <c r="GWZ194" s="1305"/>
      <c r="GXA194" s="1305"/>
      <c r="GXB194" s="1305"/>
      <c r="GXC194" s="1305"/>
      <c r="GXD194" s="1305"/>
      <c r="GXE194" s="1305"/>
      <c r="GXF194" s="1305"/>
      <c r="GXG194" s="1305"/>
      <c r="GXH194" s="1305"/>
      <c r="GXI194" s="1305"/>
      <c r="GXJ194" s="1305"/>
      <c r="GXK194" s="1305"/>
      <c r="GXL194" s="1305"/>
      <c r="GXM194" s="1305"/>
      <c r="GXN194" s="1305"/>
      <c r="GXO194" s="1305"/>
      <c r="GXP194" s="1305"/>
      <c r="GXQ194" s="1305"/>
      <c r="GXR194" s="1305"/>
      <c r="GXT194" s="1305"/>
      <c r="GXU194" s="1305"/>
      <c r="GXV194" s="1305"/>
      <c r="GXW194" s="1305"/>
      <c r="GXX194" s="1305"/>
      <c r="GXY194" s="1305"/>
      <c r="GXZ194" s="1305"/>
      <c r="GYA194" s="1305"/>
      <c r="GYB194" s="1305"/>
      <c r="GYC194" s="1305"/>
      <c r="GYD194" s="1305"/>
      <c r="GYE194" s="1305"/>
      <c r="GYF194" s="1305"/>
      <c r="GYG194" s="1305"/>
      <c r="GYH194" s="1305"/>
      <c r="GYI194" s="1305"/>
      <c r="GYJ194" s="1305"/>
      <c r="GYK194" s="1305"/>
      <c r="GYL194" s="1305"/>
      <c r="GYM194" s="1305"/>
      <c r="GYN194" s="1305"/>
      <c r="GYO194" s="1305"/>
      <c r="GYP194" s="1305"/>
      <c r="GYQ194" s="1305"/>
      <c r="GYR194" s="1305"/>
      <c r="GYS194" s="1305"/>
      <c r="GYT194" s="1305"/>
      <c r="GYU194" s="1305"/>
      <c r="GYV194" s="1305"/>
      <c r="GYW194" s="1305"/>
      <c r="GYX194" s="1305"/>
      <c r="GYY194" s="1305"/>
      <c r="GYZ194" s="1305"/>
      <c r="GZA194" s="1305"/>
      <c r="GZB194" s="1305"/>
      <c r="GZC194" s="1305"/>
      <c r="GZD194" s="1305"/>
      <c r="GZE194" s="1305"/>
      <c r="GZF194" s="1305"/>
      <c r="GZG194" s="1305"/>
      <c r="GZH194" s="1305"/>
      <c r="GZI194" s="1305"/>
      <c r="GZJ194" s="1305"/>
      <c r="GZK194" s="1305"/>
      <c r="GZL194" s="1305"/>
      <c r="GZM194" s="1305"/>
      <c r="GZN194" s="1305"/>
      <c r="GZO194" s="1305"/>
      <c r="GZP194" s="1305"/>
      <c r="GZQ194" s="1305"/>
      <c r="GZR194" s="1305"/>
      <c r="GZS194" s="1305"/>
      <c r="GZT194" s="1305"/>
      <c r="GZU194" s="1305"/>
      <c r="GZV194" s="1305"/>
      <c r="GZW194" s="1305"/>
      <c r="GZX194" s="1305"/>
      <c r="GZY194" s="1305"/>
      <c r="GZZ194" s="1305"/>
      <c r="HAA194" s="1305"/>
      <c r="HAB194" s="1305"/>
      <c r="HAC194" s="1305"/>
      <c r="HAD194" s="1305"/>
      <c r="HAE194" s="1305"/>
      <c r="HAF194" s="1305"/>
      <c r="HAG194" s="1305"/>
      <c r="HAH194" s="1305"/>
      <c r="HAI194" s="1305"/>
      <c r="HAJ194" s="1305"/>
      <c r="HAK194" s="1305"/>
      <c r="HAL194" s="1305"/>
      <c r="HAM194" s="1305"/>
      <c r="HAN194" s="1305"/>
      <c r="HAO194" s="1305"/>
      <c r="HAP194" s="1305"/>
      <c r="HAQ194" s="1305"/>
      <c r="HAR194" s="1305"/>
      <c r="HAS194" s="1305"/>
      <c r="HAT194" s="1305"/>
      <c r="HAU194" s="1305"/>
      <c r="HAV194" s="1305"/>
      <c r="HAW194" s="1305"/>
      <c r="HAX194" s="1305"/>
      <c r="HAY194" s="1305"/>
      <c r="HAZ194" s="1305"/>
      <c r="HBA194" s="1305"/>
      <c r="HBB194" s="1305"/>
      <c r="HBC194" s="1305"/>
      <c r="HBD194" s="1305"/>
      <c r="HBE194" s="1305"/>
      <c r="HBF194" s="1305"/>
      <c r="HBG194" s="1305"/>
      <c r="HBH194" s="1305"/>
      <c r="HBI194" s="1305"/>
      <c r="HBJ194" s="1305"/>
      <c r="HBK194" s="1305"/>
      <c r="HBL194" s="1305"/>
      <c r="HBM194" s="1305"/>
      <c r="HBN194" s="1305"/>
      <c r="HBO194" s="1305"/>
      <c r="HBP194" s="1305"/>
      <c r="HBQ194" s="1305"/>
      <c r="HBR194" s="1305"/>
      <c r="HBS194" s="1305"/>
      <c r="HBT194" s="1305"/>
      <c r="HBU194" s="1305"/>
      <c r="HBV194" s="1305"/>
      <c r="HBW194" s="1305"/>
      <c r="HBX194" s="1305"/>
      <c r="HBY194" s="1305"/>
      <c r="HBZ194" s="1305"/>
      <c r="HCA194" s="1305"/>
      <c r="HCB194" s="1305"/>
      <c r="HCC194" s="1305"/>
      <c r="HCD194" s="1305"/>
      <c r="HCE194" s="1305"/>
      <c r="HCF194" s="1305"/>
      <c r="HCG194" s="1305"/>
      <c r="HCH194" s="1305"/>
      <c r="HCI194" s="1305"/>
      <c r="HCJ194" s="1305"/>
      <c r="HCK194" s="1305"/>
      <c r="HCL194" s="1305"/>
      <c r="HCM194" s="1305"/>
      <c r="HCN194" s="1305"/>
      <c r="HCO194" s="1305"/>
      <c r="HCP194" s="1305"/>
      <c r="HCQ194" s="1305"/>
      <c r="HCR194" s="1305"/>
      <c r="HCS194" s="1305"/>
      <c r="HCT194" s="1305"/>
      <c r="HCU194" s="1305"/>
      <c r="HCV194" s="1305"/>
      <c r="HCW194" s="1305"/>
      <c r="HCX194" s="1305"/>
      <c r="HCY194" s="1305"/>
      <c r="HCZ194" s="1305"/>
      <c r="HDA194" s="1305"/>
      <c r="HDB194" s="1305"/>
      <c r="HDC194" s="1305"/>
      <c r="HDD194" s="1305"/>
      <c r="HDE194" s="1305"/>
      <c r="HDF194" s="1305"/>
      <c r="HDG194" s="1305"/>
      <c r="HDH194" s="1305"/>
      <c r="HDI194" s="1305"/>
      <c r="HDJ194" s="1305"/>
      <c r="HDK194" s="1305"/>
      <c r="HDL194" s="1305"/>
      <c r="HDM194" s="1305"/>
      <c r="HDN194" s="1305"/>
      <c r="HDO194" s="1305"/>
      <c r="HDP194" s="1305"/>
      <c r="HDQ194" s="1305"/>
      <c r="HDR194" s="1305"/>
      <c r="HDS194" s="1305"/>
      <c r="HDT194" s="1305"/>
      <c r="HDU194" s="1305"/>
      <c r="HDV194" s="1305"/>
      <c r="HDW194" s="1305"/>
      <c r="HDX194" s="1305"/>
      <c r="HDY194" s="1305"/>
      <c r="HDZ194" s="1305"/>
      <c r="HEA194" s="1305"/>
      <c r="HEB194" s="1305"/>
      <c r="HEC194" s="1305"/>
      <c r="HED194" s="1305"/>
      <c r="HEE194" s="1305"/>
      <c r="HEF194" s="1305"/>
      <c r="HEG194" s="1305"/>
      <c r="HEH194" s="1305"/>
      <c r="HEI194" s="1305"/>
      <c r="HEJ194" s="1305"/>
      <c r="HEK194" s="1305"/>
      <c r="HEL194" s="1305"/>
      <c r="HEM194" s="1305"/>
      <c r="HEN194" s="1305"/>
      <c r="HEO194" s="1305"/>
      <c r="HEP194" s="1305"/>
      <c r="HEQ194" s="1305"/>
      <c r="HER194" s="1305"/>
      <c r="HES194" s="1305"/>
      <c r="HET194" s="1305"/>
      <c r="HEU194" s="1305"/>
      <c r="HEV194" s="1305"/>
      <c r="HEW194" s="1305"/>
      <c r="HEX194" s="1305"/>
      <c r="HEY194" s="1305"/>
      <c r="HEZ194" s="1305"/>
      <c r="HFA194" s="1305"/>
      <c r="HFB194" s="1305"/>
      <c r="HFC194" s="1305"/>
      <c r="HFD194" s="1305"/>
      <c r="HFE194" s="1305"/>
      <c r="HFF194" s="1305"/>
      <c r="HFG194" s="1305"/>
      <c r="HFH194" s="1305"/>
      <c r="HFI194" s="1305"/>
      <c r="HFJ194" s="1305"/>
      <c r="HFK194" s="1305"/>
      <c r="HFL194" s="1305"/>
      <c r="HFM194" s="1305"/>
      <c r="HFN194" s="1305"/>
      <c r="HFO194" s="1305"/>
      <c r="HFP194" s="1305"/>
      <c r="HFQ194" s="1305"/>
      <c r="HFR194" s="1305"/>
      <c r="HFS194" s="1305"/>
      <c r="HFT194" s="1305"/>
      <c r="HFU194" s="1305"/>
      <c r="HFV194" s="1305"/>
      <c r="HFW194" s="1305"/>
      <c r="HFX194" s="1305"/>
      <c r="HFY194" s="1305"/>
      <c r="HFZ194" s="1305"/>
      <c r="HGA194" s="1305"/>
      <c r="HGB194" s="1305"/>
      <c r="HGC194" s="1305"/>
      <c r="HGD194" s="1305"/>
      <c r="HGE194" s="1305"/>
      <c r="HGF194" s="1305"/>
      <c r="HGG194" s="1305"/>
      <c r="HGH194" s="1305"/>
      <c r="HGI194" s="1305"/>
      <c r="HGJ194" s="1305"/>
      <c r="HGK194" s="1305"/>
      <c r="HGL194" s="1305"/>
      <c r="HGM194" s="1305"/>
      <c r="HGN194" s="1305"/>
      <c r="HGO194" s="1305"/>
      <c r="HGP194" s="1305"/>
      <c r="HGQ194" s="1305"/>
      <c r="HGR194" s="1305"/>
      <c r="HGS194" s="1305"/>
      <c r="HGT194" s="1305"/>
      <c r="HGU194" s="1305"/>
      <c r="HGV194" s="1305"/>
      <c r="HGW194" s="1305"/>
      <c r="HGX194" s="1305"/>
      <c r="HGY194" s="1305"/>
      <c r="HGZ194" s="1305"/>
      <c r="HHA194" s="1305"/>
      <c r="HHB194" s="1305"/>
      <c r="HHC194" s="1305"/>
      <c r="HHD194" s="1305"/>
      <c r="HHE194" s="1305"/>
      <c r="HHF194" s="1305"/>
      <c r="HHG194" s="1305"/>
      <c r="HHH194" s="1305"/>
      <c r="HHI194" s="1305"/>
      <c r="HHJ194" s="1305"/>
      <c r="HHK194" s="1305"/>
      <c r="HHL194" s="1305"/>
      <c r="HHM194" s="1305"/>
      <c r="HHN194" s="1305"/>
      <c r="HHP194" s="1305"/>
      <c r="HHQ194" s="1305"/>
      <c r="HHR194" s="1305"/>
      <c r="HHS194" s="1305"/>
      <c r="HHT194" s="1305"/>
      <c r="HHU194" s="1305"/>
      <c r="HHV194" s="1305"/>
      <c r="HHW194" s="1305"/>
      <c r="HHX194" s="1305"/>
      <c r="HHY194" s="1305"/>
      <c r="HHZ194" s="1305"/>
      <c r="HIA194" s="1305"/>
      <c r="HIB194" s="1305"/>
      <c r="HIC194" s="1305"/>
      <c r="HID194" s="1305"/>
      <c r="HIE194" s="1305"/>
      <c r="HIF194" s="1305"/>
      <c r="HIG194" s="1305"/>
      <c r="HIH194" s="1305"/>
      <c r="HII194" s="1305"/>
      <c r="HIJ194" s="1305"/>
      <c r="HIK194" s="1305"/>
      <c r="HIL194" s="1305"/>
      <c r="HIM194" s="1305"/>
      <c r="HIN194" s="1305"/>
      <c r="HIO194" s="1305"/>
      <c r="HIP194" s="1305"/>
      <c r="HIQ194" s="1305"/>
      <c r="HIR194" s="1305"/>
      <c r="HIS194" s="1305"/>
      <c r="HIT194" s="1305"/>
      <c r="HIU194" s="1305"/>
      <c r="HIV194" s="1305"/>
      <c r="HIW194" s="1305"/>
      <c r="HIX194" s="1305"/>
      <c r="HIY194" s="1305"/>
      <c r="HIZ194" s="1305"/>
      <c r="HJA194" s="1305"/>
      <c r="HJB194" s="1305"/>
      <c r="HJC194" s="1305"/>
      <c r="HJD194" s="1305"/>
      <c r="HJE194" s="1305"/>
      <c r="HJF194" s="1305"/>
      <c r="HJG194" s="1305"/>
      <c r="HJH194" s="1305"/>
      <c r="HJI194" s="1305"/>
      <c r="HJJ194" s="1305"/>
      <c r="HJK194" s="1305"/>
      <c r="HJL194" s="1305"/>
      <c r="HJM194" s="1305"/>
      <c r="HJN194" s="1305"/>
      <c r="HJO194" s="1305"/>
      <c r="HJP194" s="1305"/>
      <c r="HJQ194" s="1305"/>
      <c r="HJR194" s="1305"/>
      <c r="HJS194" s="1305"/>
      <c r="HJT194" s="1305"/>
      <c r="HJU194" s="1305"/>
      <c r="HJV194" s="1305"/>
      <c r="HJW194" s="1305"/>
      <c r="HJX194" s="1305"/>
      <c r="HJY194" s="1305"/>
      <c r="HJZ194" s="1305"/>
      <c r="HKA194" s="1305"/>
      <c r="HKB194" s="1305"/>
      <c r="HKC194" s="1305"/>
      <c r="HKD194" s="1305"/>
      <c r="HKE194" s="1305"/>
      <c r="HKF194" s="1305"/>
      <c r="HKG194" s="1305"/>
      <c r="HKH194" s="1305"/>
      <c r="HKI194" s="1305"/>
      <c r="HKJ194" s="1305"/>
      <c r="HKK194" s="1305"/>
      <c r="HKL194" s="1305"/>
      <c r="HKM194" s="1305"/>
      <c r="HKN194" s="1305"/>
      <c r="HKO194" s="1305"/>
      <c r="HKP194" s="1305"/>
      <c r="HKQ194" s="1305"/>
      <c r="HKR194" s="1305"/>
      <c r="HKS194" s="1305"/>
      <c r="HKT194" s="1305"/>
      <c r="HKU194" s="1305"/>
      <c r="HKV194" s="1305"/>
      <c r="HKW194" s="1305"/>
      <c r="HKX194" s="1305"/>
      <c r="HKY194" s="1305"/>
      <c r="HKZ194" s="1305"/>
      <c r="HLA194" s="1305"/>
      <c r="HLB194" s="1305"/>
      <c r="HLC194" s="1305"/>
      <c r="HLD194" s="1305"/>
      <c r="HLE194" s="1305"/>
      <c r="HLF194" s="1305"/>
      <c r="HLG194" s="1305"/>
      <c r="HLH194" s="1305"/>
      <c r="HLI194" s="1305"/>
      <c r="HLJ194" s="1305"/>
      <c r="HLK194" s="1305"/>
      <c r="HLL194" s="1305"/>
      <c r="HLM194" s="1305"/>
      <c r="HLN194" s="1305"/>
      <c r="HLO194" s="1305"/>
      <c r="HLP194" s="1305"/>
      <c r="HLQ194" s="1305"/>
      <c r="HLR194" s="1305"/>
      <c r="HLS194" s="1305"/>
      <c r="HLT194" s="1305"/>
      <c r="HLU194" s="1305"/>
      <c r="HLV194" s="1305"/>
      <c r="HLW194" s="1305"/>
      <c r="HLX194" s="1305"/>
      <c r="HLY194" s="1305"/>
      <c r="HLZ194" s="1305"/>
      <c r="HMA194" s="1305"/>
      <c r="HMB194" s="1305"/>
      <c r="HMC194" s="1305"/>
      <c r="HMD194" s="1305"/>
      <c r="HME194" s="1305"/>
      <c r="HMF194" s="1305"/>
      <c r="HMG194" s="1305"/>
      <c r="HMH194" s="1305"/>
      <c r="HMI194" s="1305"/>
      <c r="HMJ194" s="1305"/>
      <c r="HMK194" s="1305"/>
      <c r="HML194" s="1305"/>
      <c r="HMM194" s="1305"/>
      <c r="HMN194" s="1305"/>
      <c r="HMO194" s="1305"/>
      <c r="HMP194" s="1305"/>
      <c r="HMQ194" s="1305"/>
      <c r="HMR194" s="1305"/>
      <c r="HMS194" s="1305"/>
      <c r="HMT194" s="1305"/>
      <c r="HMU194" s="1305"/>
      <c r="HMV194" s="1305"/>
      <c r="HMW194" s="1305"/>
      <c r="HMX194" s="1305"/>
      <c r="HMY194" s="1305"/>
      <c r="HMZ194" s="1305"/>
      <c r="HNA194" s="1305"/>
      <c r="HNB194" s="1305"/>
      <c r="HNC194" s="1305"/>
      <c r="HND194" s="1305"/>
      <c r="HNE194" s="1305"/>
      <c r="HNF194" s="1305"/>
      <c r="HNG194" s="1305"/>
      <c r="HNH194" s="1305"/>
      <c r="HNI194" s="1305"/>
      <c r="HNJ194" s="1305"/>
      <c r="HNK194" s="1305"/>
      <c r="HNL194" s="1305"/>
      <c r="HNM194" s="1305"/>
      <c r="HNN194" s="1305"/>
      <c r="HNO194" s="1305"/>
      <c r="HNP194" s="1305"/>
      <c r="HNQ194" s="1305"/>
      <c r="HNR194" s="1305"/>
      <c r="HNS194" s="1305"/>
      <c r="HNT194" s="1305"/>
      <c r="HNU194" s="1305"/>
      <c r="HNV194" s="1305"/>
      <c r="HNW194" s="1305"/>
      <c r="HNX194" s="1305"/>
      <c r="HNY194" s="1305"/>
      <c r="HNZ194" s="1305"/>
      <c r="HOA194" s="1305"/>
      <c r="HOB194" s="1305"/>
      <c r="HOC194" s="1305"/>
      <c r="HOD194" s="1305"/>
      <c r="HOE194" s="1305"/>
      <c r="HOF194" s="1305"/>
      <c r="HOG194" s="1305"/>
      <c r="HOH194" s="1305"/>
      <c r="HOI194" s="1305"/>
      <c r="HOJ194" s="1305"/>
      <c r="HOK194" s="1305"/>
      <c r="HOL194" s="1305"/>
      <c r="HOM194" s="1305"/>
      <c r="HON194" s="1305"/>
      <c r="HOO194" s="1305"/>
      <c r="HOP194" s="1305"/>
      <c r="HOQ194" s="1305"/>
      <c r="HOR194" s="1305"/>
      <c r="HOS194" s="1305"/>
      <c r="HOT194" s="1305"/>
      <c r="HOU194" s="1305"/>
      <c r="HOV194" s="1305"/>
      <c r="HOW194" s="1305"/>
      <c r="HOX194" s="1305"/>
      <c r="HOY194" s="1305"/>
      <c r="HOZ194" s="1305"/>
      <c r="HPA194" s="1305"/>
      <c r="HPB194" s="1305"/>
      <c r="HPC194" s="1305"/>
      <c r="HPD194" s="1305"/>
      <c r="HPE194" s="1305"/>
      <c r="HPF194" s="1305"/>
      <c r="HPG194" s="1305"/>
      <c r="HPH194" s="1305"/>
      <c r="HPI194" s="1305"/>
      <c r="HPJ194" s="1305"/>
      <c r="HPK194" s="1305"/>
      <c r="HPL194" s="1305"/>
      <c r="HPM194" s="1305"/>
      <c r="HPN194" s="1305"/>
      <c r="HPO194" s="1305"/>
      <c r="HPP194" s="1305"/>
      <c r="HPQ194" s="1305"/>
      <c r="HPR194" s="1305"/>
      <c r="HPS194" s="1305"/>
      <c r="HPT194" s="1305"/>
      <c r="HPU194" s="1305"/>
      <c r="HPV194" s="1305"/>
      <c r="HPW194" s="1305"/>
      <c r="HPX194" s="1305"/>
      <c r="HPY194" s="1305"/>
      <c r="HPZ194" s="1305"/>
      <c r="HQA194" s="1305"/>
      <c r="HQB194" s="1305"/>
      <c r="HQC194" s="1305"/>
      <c r="HQD194" s="1305"/>
      <c r="HQE194" s="1305"/>
      <c r="HQF194" s="1305"/>
      <c r="HQG194" s="1305"/>
      <c r="HQH194" s="1305"/>
      <c r="HQI194" s="1305"/>
      <c r="HQJ194" s="1305"/>
      <c r="HQK194" s="1305"/>
      <c r="HQL194" s="1305"/>
      <c r="HQM194" s="1305"/>
      <c r="HQN194" s="1305"/>
      <c r="HQO194" s="1305"/>
      <c r="HQP194" s="1305"/>
      <c r="HQQ194" s="1305"/>
      <c r="HQR194" s="1305"/>
      <c r="HQS194" s="1305"/>
      <c r="HQT194" s="1305"/>
      <c r="HQU194" s="1305"/>
      <c r="HQV194" s="1305"/>
      <c r="HQW194" s="1305"/>
      <c r="HQX194" s="1305"/>
      <c r="HQY194" s="1305"/>
      <c r="HQZ194" s="1305"/>
      <c r="HRA194" s="1305"/>
      <c r="HRB194" s="1305"/>
      <c r="HRC194" s="1305"/>
      <c r="HRD194" s="1305"/>
      <c r="HRE194" s="1305"/>
      <c r="HRF194" s="1305"/>
      <c r="HRG194" s="1305"/>
      <c r="HRH194" s="1305"/>
      <c r="HRI194" s="1305"/>
      <c r="HRJ194" s="1305"/>
      <c r="HRL194" s="1305"/>
      <c r="HRM194" s="1305"/>
      <c r="HRN194" s="1305"/>
      <c r="HRO194" s="1305"/>
      <c r="HRP194" s="1305"/>
      <c r="HRQ194" s="1305"/>
      <c r="HRR194" s="1305"/>
      <c r="HRS194" s="1305"/>
      <c r="HRT194" s="1305"/>
      <c r="HRU194" s="1305"/>
      <c r="HRV194" s="1305"/>
      <c r="HRW194" s="1305"/>
      <c r="HRX194" s="1305"/>
      <c r="HRY194" s="1305"/>
      <c r="HRZ194" s="1305"/>
      <c r="HSA194" s="1305"/>
      <c r="HSB194" s="1305"/>
      <c r="HSC194" s="1305"/>
      <c r="HSD194" s="1305"/>
      <c r="HSE194" s="1305"/>
      <c r="HSF194" s="1305"/>
      <c r="HSG194" s="1305"/>
      <c r="HSH194" s="1305"/>
      <c r="HSI194" s="1305"/>
      <c r="HSJ194" s="1305"/>
      <c r="HSK194" s="1305"/>
      <c r="HSL194" s="1305"/>
      <c r="HSM194" s="1305"/>
      <c r="HSN194" s="1305"/>
      <c r="HSO194" s="1305"/>
      <c r="HSP194" s="1305"/>
      <c r="HSQ194" s="1305"/>
      <c r="HSR194" s="1305"/>
      <c r="HSS194" s="1305"/>
      <c r="HST194" s="1305"/>
      <c r="HSU194" s="1305"/>
      <c r="HSV194" s="1305"/>
      <c r="HSW194" s="1305"/>
      <c r="HSX194" s="1305"/>
      <c r="HSY194" s="1305"/>
      <c r="HSZ194" s="1305"/>
      <c r="HTA194" s="1305"/>
      <c r="HTB194" s="1305"/>
      <c r="HTC194" s="1305"/>
      <c r="HTD194" s="1305"/>
      <c r="HTE194" s="1305"/>
      <c r="HTF194" s="1305"/>
      <c r="HTG194" s="1305"/>
      <c r="HTH194" s="1305"/>
      <c r="HTI194" s="1305"/>
      <c r="HTJ194" s="1305"/>
      <c r="HTK194" s="1305"/>
      <c r="HTL194" s="1305"/>
      <c r="HTM194" s="1305"/>
      <c r="HTN194" s="1305"/>
      <c r="HTO194" s="1305"/>
      <c r="HTP194" s="1305"/>
      <c r="HTQ194" s="1305"/>
      <c r="HTR194" s="1305"/>
      <c r="HTS194" s="1305"/>
      <c r="HTT194" s="1305"/>
      <c r="HTU194" s="1305"/>
      <c r="HTV194" s="1305"/>
      <c r="HTW194" s="1305"/>
      <c r="HTX194" s="1305"/>
      <c r="HTY194" s="1305"/>
      <c r="HTZ194" s="1305"/>
      <c r="HUA194" s="1305"/>
      <c r="HUB194" s="1305"/>
      <c r="HUC194" s="1305"/>
      <c r="HUD194" s="1305"/>
      <c r="HUE194" s="1305"/>
      <c r="HUF194" s="1305"/>
      <c r="HUG194" s="1305"/>
      <c r="HUH194" s="1305"/>
      <c r="HUI194" s="1305"/>
      <c r="HUJ194" s="1305"/>
      <c r="HUK194" s="1305"/>
      <c r="HUL194" s="1305"/>
      <c r="HUM194" s="1305"/>
      <c r="HUN194" s="1305"/>
      <c r="HUO194" s="1305"/>
      <c r="HUP194" s="1305"/>
      <c r="HUQ194" s="1305"/>
      <c r="HUR194" s="1305"/>
      <c r="HUS194" s="1305"/>
      <c r="HUT194" s="1305"/>
      <c r="HUU194" s="1305"/>
      <c r="HUV194" s="1305"/>
      <c r="HUW194" s="1305"/>
      <c r="HUX194" s="1305"/>
      <c r="HUY194" s="1305"/>
      <c r="HUZ194" s="1305"/>
      <c r="HVA194" s="1305"/>
      <c r="HVB194" s="1305"/>
      <c r="HVC194" s="1305"/>
      <c r="HVD194" s="1305"/>
      <c r="HVE194" s="1305"/>
      <c r="HVF194" s="1305"/>
      <c r="HVG194" s="1305"/>
      <c r="HVH194" s="1305"/>
      <c r="HVI194" s="1305"/>
      <c r="HVJ194" s="1305"/>
      <c r="HVK194" s="1305"/>
      <c r="HVL194" s="1305"/>
      <c r="HVM194" s="1305"/>
      <c r="HVN194" s="1305"/>
      <c r="HVO194" s="1305"/>
      <c r="HVP194" s="1305"/>
      <c r="HVQ194" s="1305"/>
      <c r="HVR194" s="1305"/>
      <c r="HVS194" s="1305"/>
      <c r="HVT194" s="1305"/>
      <c r="HVU194" s="1305"/>
      <c r="HVV194" s="1305"/>
      <c r="HVW194" s="1305"/>
      <c r="HVX194" s="1305"/>
      <c r="HVY194" s="1305"/>
      <c r="HVZ194" s="1305"/>
      <c r="HWA194" s="1305"/>
      <c r="HWB194" s="1305"/>
      <c r="HWC194" s="1305"/>
      <c r="HWD194" s="1305"/>
      <c r="HWE194" s="1305"/>
      <c r="HWF194" s="1305"/>
      <c r="HWG194" s="1305"/>
      <c r="HWH194" s="1305"/>
      <c r="HWI194" s="1305"/>
      <c r="HWJ194" s="1305"/>
      <c r="HWK194" s="1305"/>
      <c r="HWL194" s="1305"/>
      <c r="HWM194" s="1305"/>
      <c r="HWN194" s="1305"/>
      <c r="HWO194" s="1305"/>
      <c r="HWP194" s="1305"/>
      <c r="HWQ194" s="1305"/>
      <c r="HWR194" s="1305"/>
      <c r="HWS194" s="1305"/>
      <c r="HWT194" s="1305"/>
      <c r="HWU194" s="1305"/>
      <c r="HWV194" s="1305"/>
      <c r="HWW194" s="1305"/>
      <c r="HWX194" s="1305"/>
      <c r="HWY194" s="1305"/>
      <c r="HWZ194" s="1305"/>
      <c r="HXA194" s="1305"/>
      <c r="HXB194" s="1305"/>
      <c r="HXC194" s="1305"/>
      <c r="HXD194" s="1305"/>
      <c r="HXE194" s="1305"/>
      <c r="HXF194" s="1305"/>
      <c r="HXG194" s="1305"/>
      <c r="HXH194" s="1305"/>
      <c r="HXI194" s="1305"/>
      <c r="HXJ194" s="1305"/>
      <c r="HXK194" s="1305"/>
      <c r="HXL194" s="1305"/>
      <c r="HXM194" s="1305"/>
      <c r="HXN194" s="1305"/>
      <c r="HXO194" s="1305"/>
      <c r="HXP194" s="1305"/>
      <c r="HXQ194" s="1305"/>
      <c r="HXR194" s="1305"/>
      <c r="HXS194" s="1305"/>
      <c r="HXT194" s="1305"/>
      <c r="HXU194" s="1305"/>
      <c r="HXV194" s="1305"/>
      <c r="HXW194" s="1305"/>
      <c r="HXX194" s="1305"/>
      <c r="HXY194" s="1305"/>
      <c r="HXZ194" s="1305"/>
      <c r="HYA194" s="1305"/>
      <c r="HYB194" s="1305"/>
      <c r="HYC194" s="1305"/>
      <c r="HYD194" s="1305"/>
      <c r="HYE194" s="1305"/>
      <c r="HYF194" s="1305"/>
      <c r="HYG194" s="1305"/>
      <c r="HYH194" s="1305"/>
      <c r="HYI194" s="1305"/>
      <c r="HYJ194" s="1305"/>
      <c r="HYK194" s="1305"/>
      <c r="HYL194" s="1305"/>
      <c r="HYM194" s="1305"/>
      <c r="HYN194" s="1305"/>
      <c r="HYO194" s="1305"/>
      <c r="HYP194" s="1305"/>
      <c r="HYQ194" s="1305"/>
      <c r="HYR194" s="1305"/>
      <c r="HYS194" s="1305"/>
      <c r="HYT194" s="1305"/>
      <c r="HYU194" s="1305"/>
      <c r="HYV194" s="1305"/>
      <c r="HYW194" s="1305"/>
      <c r="HYX194" s="1305"/>
      <c r="HYY194" s="1305"/>
      <c r="HYZ194" s="1305"/>
      <c r="HZA194" s="1305"/>
      <c r="HZB194" s="1305"/>
      <c r="HZC194" s="1305"/>
      <c r="HZD194" s="1305"/>
      <c r="HZE194" s="1305"/>
      <c r="HZF194" s="1305"/>
      <c r="HZG194" s="1305"/>
      <c r="HZH194" s="1305"/>
      <c r="HZI194" s="1305"/>
      <c r="HZJ194" s="1305"/>
      <c r="HZK194" s="1305"/>
      <c r="HZL194" s="1305"/>
      <c r="HZM194" s="1305"/>
      <c r="HZN194" s="1305"/>
      <c r="HZO194" s="1305"/>
      <c r="HZP194" s="1305"/>
      <c r="HZQ194" s="1305"/>
      <c r="HZR194" s="1305"/>
      <c r="HZS194" s="1305"/>
      <c r="HZT194" s="1305"/>
      <c r="HZU194" s="1305"/>
      <c r="HZV194" s="1305"/>
      <c r="HZW194" s="1305"/>
      <c r="HZX194" s="1305"/>
      <c r="HZY194" s="1305"/>
      <c r="HZZ194" s="1305"/>
      <c r="IAA194" s="1305"/>
      <c r="IAB194" s="1305"/>
      <c r="IAC194" s="1305"/>
      <c r="IAD194" s="1305"/>
      <c r="IAE194" s="1305"/>
      <c r="IAF194" s="1305"/>
      <c r="IAG194" s="1305"/>
      <c r="IAH194" s="1305"/>
      <c r="IAI194" s="1305"/>
      <c r="IAJ194" s="1305"/>
      <c r="IAK194" s="1305"/>
      <c r="IAL194" s="1305"/>
      <c r="IAM194" s="1305"/>
      <c r="IAN194" s="1305"/>
      <c r="IAO194" s="1305"/>
      <c r="IAP194" s="1305"/>
      <c r="IAQ194" s="1305"/>
      <c r="IAR194" s="1305"/>
      <c r="IAS194" s="1305"/>
      <c r="IAT194" s="1305"/>
      <c r="IAU194" s="1305"/>
      <c r="IAV194" s="1305"/>
      <c r="IAW194" s="1305"/>
      <c r="IAX194" s="1305"/>
      <c r="IAY194" s="1305"/>
      <c r="IAZ194" s="1305"/>
      <c r="IBA194" s="1305"/>
      <c r="IBB194" s="1305"/>
      <c r="IBC194" s="1305"/>
      <c r="IBD194" s="1305"/>
      <c r="IBE194" s="1305"/>
      <c r="IBF194" s="1305"/>
      <c r="IBH194" s="1305"/>
      <c r="IBI194" s="1305"/>
      <c r="IBJ194" s="1305"/>
      <c r="IBK194" s="1305"/>
      <c r="IBL194" s="1305"/>
      <c r="IBM194" s="1305"/>
      <c r="IBN194" s="1305"/>
      <c r="IBO194" s="1305"/>
      <c r="IBP194" s="1305"/>
      <c r="IBQ194" s="1305"/>
      <c r="IBR194" s="1305"/>
      <c r="IBS194" s="1305"/>
      <c r="IBT194" s="1305"/>
      <c r="IBU194" s="1305"/>
      <c r="IBV194" s="1305"/>
      <c r="IBW194" s="1305"/>
      <c r="IBX194" s="1305"/>
      <c r="IBY194" s="1305"/>
      <c r="IBZ194" s="1305"/>
      <c r="ICA194" s="1305"/>
      <c r="ICB194" s="1305"/>
      <c r="ICC194" s="1305"/>
      <c r="ICD194" s="1305"/>
      <c r="ICE194" s="1305"/>
      <c r="ICF194" s="1305"/>
      <c r="ICG194" s="1305"/>
      <c r="ICH194" s="1305"/>
      <c r="ICI194" s="1305"/>
      <c r="ICJ194" s="1305"/>
      <c r="ICK194" s="1305"/>
      <c r="ICL194" s="1305"/>
      <c r="ICM194" s="1305"/>
      <c r="ICN194" s="1305"/>
      <c r="ICO194" s="1305"/>
      <c r="ICP194" s="1305"/>
      <c r="ICQ194" s="1305"/>
      <c r="ICR194" s="1305"/>
      <c r="ICS194" s="1305"/>
      <c r="ICT194" s="1305"/>
      <c r="ICU194" s="1305"/>
      <c r="ICV194" s="1305"/>
      <c r="ICW194" s="1305"/>
      <c r="ICX194" s="1305"/>
      <c r="ICY194" s="1305"/>
      <c r="ICZ194" s="1305"/>
      <c r="IDA194" s="1305"/>
      <c r="IDB194" s="1305"/>
      <c r="IDC194" s="1305"/>
      <c r="IDD194" s="1305"/>
      <c r="IDE194" s="1305"/>
      <c r="IDF194" s="1305"/>
      <c r="IDG194" s="1305"/>
      <c r="IDH194" s="1305"/>
      <c r="IDI194" s="1305"/>
      <c r="IDJ194" s="1305"/>
      <c r="IDK194" s="1305"/>
      <c r="IDL194" s="1305"/>
      <c r="IDM194" s="1305"/>
      <c r="IDN194" s="1305"/>
      <c r="IDO194" s="1305"/>
      <c r="IDP194" s="1305"/>
      <c r="IDQ194" s="1305"/>
      <c r="IDR194" s="1305"/>
      <c r="IDS194" s="1305"/>
      <c r="IDT194" s="1305"/>
      <c r="IDU194" s="1305"/>
      <c r="IDV194" s="1305"/>
      <c r="IDW194" s="1305"/>
      <c r="IDX194" s="1305"/>
      <c r="IDY194" s="1305"/>
      <c r="IDZ194" s="1305"/>
      <c r="IEA194" s="1305"/>
      <c r="IEB194" s="1305"/>
      <c r="IEC194" s="1305"/>
      <c r="IED194" s="1305"/>
      <c r="IEE194" s="1305"/>
      <c r="IEF194" s="1305"/>
      <c r="IEG194" s="1305"/>
      <c r="IEH194" s="1305"/>
      <c r="IEI194" s="1305"/>
      <c r="IEJ194" s="1305"/>
      <c r="IEK194" s="1305"/>
      <c r="IEL194" s="1305"/>
      <c r="IEM194" s="1305"/>
      <c r="IEN194" s="1305"/>
      <c r="IEO194" s="1305"/>
      <c r="IEP194" s="1305"/>
      <c r="IEQ194" s="1305"/>
      <c r="IER194" s="1305"/>
      <c r="IES194" s="1305"/>
      <c r="IET194" s="1305"/>
      <c r="IEU194" s="1305"/>
      <c r="IEV194" s="1305"/>
      <c r="IEW194" s="1305"/>
      <c r="IEX194" s="1305"/>
      <c r="IEY194" s="1305"/>
      <c r="IEZ194" s="1305"/>
      <c r="IFA194" s="1305"/>
      <c r="IFB194" s="1305"/>
      <c r="IFC194" s="1305"/>
      <c r="IFD194" s="1305"/>
      <c r="IFE194" s="1305"/>
      <c r="IFF194" s="1305"/>
      <c r="IFG194" s="1305"/>
      <c r="IFH194" s="1305"/>
      <c r="IFI194" s="1305"/>
      <c r="IFJ194" s="1305"/>
      <c r="IFK194" s="1305"/>
      <c r="IFL194" s="1305"/>
      <c r="IFM194" s="1305"/>
      <c r="IFN194" s="1305"/>
      <c r="IFO194" s="1305"/>
      <c r="IFP194" s="1305"/>
      <c r="IFQ194" s="1305"/>
      <c r="IFR194" s="1305"/>
      <c r="IFS194" s="1305"/>
      <c r="IFT194" s="1305"/>
      <c r="IFU194" s="1305"/>
      <c r="IFV194" s="1305"/>
      <c r="IFW194" s="1305"/>
      <c r="IFX194" s="1305"/>
      <c r="IFY194" s="1305"/>
      <c r="IFZ194" s="1305"/>
      <c r="IGA194" s="1305"/>
      <c r="IGB194" s="1305"/>
      <c r="IGC194" s="1305"/>
      <c r="IGD194" s="1305"/>
      <c r="IGE194" s="1305"/>
      <c r="IGF194" s="1305"/>
      <c r="IGG194" s="1305"/>
      <c r="IGH194" s="1305"/>
      <c r="IGI194" s="1305"/>
      <c r="IGJ194" s="1305"/>
      <c r="IGK194" s="1305"/>
      <c r="IGL194" s="1305"/>
      <c r="IGM194" s="1305"/>
      <c r="IGN194" s="1305"/>
      <c r="IGO194" s="1305"/>
      <c r="IGP194" s="1305"/>
      <c r="IGQ194" s="1305"/>
      <c r="IGR194" s="1305"/>
      <c r="IGS194" s="1305"/>
      <c r="IGT194" s="1305"/>
      <c r="IGU194" s="1305"/>
      <c r="IGV194" s="1305"/>
      <c r="IGW194" s="1305"/>
      <c r="IGX194" s="1305"/>
      <c r="IGY194" s="1305"/>
      <c r="IGZ194" s="1305"/>
      <c r="IHA194" s="1305"/>
      <c r="IHB194" s="1305"/>
      <c r="IHC194" s="1305"/>
      <c r="IHD194" s="1305"/>
      <c r="IHE194" s="1305"/>
      <c r="IHF194" s="1305"/>
      <c r="IHG194" s="1305"/>
      <c r="IHH194" s="1305"/>
      <c r="IHI194" s="1305"/>
      <c r="IHJ194" s="1305"/>
      <c r="IHK194" s="1305"/>
      <c r="IHL194" s="1305"/>
      <c r="IHM194" s="1305"/>
      <c r="IHN194" s="1305"/>
      <c r="IHO194" s="1305"/>
      <c r="IHP194" s="1305"/>
      <c r="IHQ194" s="1305"/>
      <c r="IHR194" s="1305"/>
      <c r="IHS194" s="1305"/>
      <c r="IHT194" s="1305"/>
      <c r="IHU194" s="1305"/>
      <c r="IHV194" s="1305"/>
      <c r="IHW194" s="1305"/>
      <c r="IHX194" s="1305"/>
      <c r="IHY194" s="1305"/>
      <c r="IHZ194" s="1305"/>
      <c r="IIA194" s="1305"/>
      <c r="IIB194" s="1305"/>
      <c r="IIC194" s="1305"/>
      <c r="IID194" s="1305"/>
      <c r="IIE194" s="1305"/>
      <c r="IIF194" s="1305"/>
      <c r="IIG194" s="1305"/>
      <c r="IIH194" s="1305"/>
      <c r="III194" s="1305"/>
      <c r="IIJ194" s="1305"/>
      <c r="IIK194" s="1305"/>
      <c r="IIL194" s="1305"/>
      <c r="IIM194" s="1305"/>
      <c r="IIN194" s="1305"/>
      <c r="IIO194" s="1305"/>
      <c r="IIP194" s="1305"/>
      <c r="IIQ194" s="1305"/>
      <c r="IIR194" s="1305"/>
      <c r="IIS194" s="1305"/>
      <c r="IIT194" s="1305"/>
      <c r="IIU194" s="1305"/>
      <c r="IIV194" s="1305"/>
      <c r="IIW194" s="1305"/>
      <c r="IIX194" s="1305"/>
      <c r="IIY194" s="1305"/>
      <c r="IIZ194" s="1305"/>
      <c r="IJA194" s="1305"/>
      <c r="IJB194" s="1305"/>
      <c r="IJC194" s="1305"/>
      <c r="IJD194" s="1305"/>
      <c r="IJE194" s="1305"/>
      <c r="IJF194" s="1305"/>
      <c r="IJG194" s="1305"/>
      <c r="IJH194" s="1305"/>
      <c r="IJI194" s="1305"/>
      <c r="IJJ194" s="1305"/>
      <c r="IJK194" s="1305"/>
      <c r="IJL194" s="1305"/>
      <c r="IJM194" s="1305"/>
      <c r="IJN194" s="1305"/>
      <c r="IJO194" s="1305"/>
      <c r="IJP194" s="1305"/>
      <c r="IJQ194" s="1305"/>
      <c r="IJR194" s="1305"/>
      <c r="IJS194" s="1305"/>
      <c r="IJT194" s="1305"/>
      <c r="IJU194" s="1305"/>
      <c r="IJV194" s="1305"/>
      <c r="IJW194" s="1305"/>
      <c r="IJX194" s="1305"/>
      <c r="IJY194" s="1305"/>
      <c r="IJZ194" s="1305"/>
      <c r="IKA194" s="1305"/>
      <c r="IKB194" s="1305"/>
      <c r="IKC194" s="1305"/>
      <c r="IKD194" s="1305"/>
      <c r="IKE194" s="1305"/>
      <c r="IKF194" s="1305"/>
      <c r="IKG194" s="1305"/>
      <c r="IKH194" s="1305"/>
      <c r="IKI194" s="1305"/>
      <c r="IKJ194" s="1305"/>
      <c r="IKK194" s="1305"/>
      <c r="IKL194" s="1305"/>
      <c r="IKM194" s="1305"/>
      <c r="IKN194" s="1305"/>
      <c r="IKO194" s="1305"/>
      <c r="IKP194" s="1305"/>
      <c r="IKQ194" s="1305"/>
      <c r="IKR194" s="1305"/>
      <c r="IKS194" s="1305"/>
      <c r="IKT194" s="1305"/>
      <c r="IKU194" s="1305"/>
      <c r="IKV194" s="1305"/>
      <c r="IKW194" s="1305"/>
      <c r="IKX194" s="1305"/>
      <c r="IKY194" s="1305"/>
      <c r="IKZ194" s="1305"/>
      <c r="ILA194" s="1305"/>
      <c r="ILB194" s="1305"/>
      <c r="ILD194" s="1305"/>
      <c r="ILE194" s="1305"/>
      <c r="ILF194" s="1305"/>
      <c r="ILG194" s="1305"/>
      <c r="ILH194" s="1305"/>
      <c r="ILI194" s="1305"/>
      <c r="ILJ194" s="1305"/>
      <c r="ILK194" s="1305"/>
      <c r="ILL194" s="1305"/>
      <c r="ILM194" s="1305"/>
      <c r="ILN194" s="1305"/>
      <c r="ILO194" s="1305"/>
      <c r="ILP194" s="1305"/>
      <c r="ILQ194" s="1305"/>
      <c r="ILR194" s="1305"/>
      <c r="ILS194" s="1305"/>
      <c r="ILT194" s="1305"/>
      <c r="ILU194" s="1305"/>
      <c r="ILV194" s="1305"/>
      <c r="ILW194" s="1305"/>
      <c r="ILX194" s="1305"/>
      <c r="ILY194" s="1305"/>
      <c r="ILZ194" s="1305"/>
      <c r="IMA194" s="1305"/>
      <c r="IMB194" s="1305"/>
      <c r="IMC194" s="1305"/>
      <c r="IMD194" s="1305"/>
      <c r="IME194" s="1305"/>
      <c r="IMF194" s="1305"/>
      <c r="IMG194" s="1305"/>
      <c r="IMH194" s="1305"/>
      <c r="IMI194" s="1305"/>
      <c r="IMJ194" s="1305"/>
      <c r="IMK194" s="1305"/>
      <c r="IML194" s="1305"/>
      <c r="IMM194" s="1305"/>
      <c r="IMN194" s="1305"/>
      <c r="IMO194" s="1305"/>
      <c r="IMP194" s="1305"/>
      <c r="IMQ194" s="1305"/>
      <c r="IMR194" s="1305"/>
      <c r="IMS194" s="1305"/>
      <c r="IMT194" s="1305"/>
      <c r="IMU194" s="1305"/>
      <c r="IMV194" s="1305"/>
      <c r="IMW194" s="1305"/>
      <c r="IMX194" s="1305"/>
      <c r="IMY194" s="1305"/>
      <c r="IMZ194" s="1305"/>
      <c r="INA194" s="1305"/>
      <c r="INB194" s="1305"/>
      <c r="INC194" s="1305"/>
      <c r="IND194" s="1305"/>
      <c r="INE194" s="1305"/>
      <c r="INF194" s="1305"/>
      <c r="ING194" s="1305"/>
      <c r="INH194" s="1305"/>
      <c r="INI194" s="1305"/>
      <c r="INJ194" s="1305"/>
      <c r="INK194" s="1305"/>
      <c r="INL194" s="1305"/>
      <c r="INM194" s="1305"/>
      <c r="INN194" s="1305"/>
      <c r="INO194" s="1305"/>
      <c r="INP194" s="1305"/>
      <c r="INQ194" s="1305"/>
      <c r="INR194" s="1305"/>
      <c r="INS194" s="1305"/>
      <c r="INT194" s="1305"/>
      <c r="INU194" s="1305"/>
      <c r="INV194" s="1305"/>
      <c r="INW194" s="1305"/>
      <c r="INX194" s="1305"/>
      <c r="INY194" s="1305"/>
      <c r="INZ194" s="1305"/>
      <c r="IOA194" s="1305"/>
      <c r="IOB194" s="1305"/>
      <c r="IOC194" s="1305"/>
      <c r="IOD194" s="1305"/>
      <c r="IOE194" s="1305"/>
      <c r="IOF194" s="1305"/>
      <c r="IOG194" s="1305"/>
      <c r="IOH194" s="1305"/>
      <c r="IOI194" s="1305"/>
      <c r="IOJ194" s="1305"/>
      <c r="IOK194" s="1305"/>
      <c r="IOL194" s="1305"/>
      <c r="IOM194" s="1305"/>
      <c r="ION194" s="1305"/>
      <c r="IOO194" s="1305"/>
      <c r="IOP194" s="1305"/>
      <c r="IOQ194" s="1305"/>
      <c r="IOR194" s="1305"/>
      <c r="IOS194" s="1305"/>
      <c r="IOT194" s="1305"/>
      <c r="IOU194" s="1305"/>
      <c r="IOV194" s="1305"/>
      <c r="IOW194" s="1305"/>
      <c r="IOX194" s="1305"/>
      <c r="IOY194" s="1305"/>
      <c r="IOZ194" s="1305"/>
      <c r="IPA194" s="1305"/>
      <c r="IPB194" s="1305"/>
      <c r="IPC194" s="1305"/>
      <c r="IPD194" s="1305"/>
      <c r="IPE194" s="1305"/>
      <c r="IPF194" s="1305"/>
      <c r="IPG194" s="1305"/>
      <c r="IPH194" s="1305"/>
      <c r="IPI194" s="1305"/>
      <c r="IPJ194" s="1305"/>
      <c r="IPK194" s="1305"/>
      <c r="IPL194" s="1305"/>
      <c r="IPM194" s="1305"/>
      <c r="IPN194" s="1305"/>
      <c r="IPO194" s="1305"/>
      <c r="IPP194" s="1305"/>
      <c r="IPQ194" s="1305"/>
      <c r="IPR194" s="1305"/>
      <c r="IPS194" s="1305"/>
      <c r="IPT194" s="1305"/>
      <c r="IPU194" s="1305"/>
      <c r="IPV194" s="1305"/>
      <c r="IPW194" s="1305"/>
      <c r="IPX194" s="1305"/>
      <c r="IPY194" s="1305"/>
      <c r="IPZ194" s="1305"/>
      <c r="IQA194" s="1305"/>
      <c r="IQB194" s="1305"/>
      <c r="IQC194" s="1305"/>
      <c r="IQD194" s="1305"/>
      <c r="IQE194" s="1305"/>
      <c r="IQF194" s="1305"/>
      <c r="IQG194" s="1305"/>
      <c r="IQH194" s="1305"/>
      <c r="IQI194" s="1305"/>
      <c r="IQJ194" s="1305"/>
      <c r="IQK194" s="1305"/>
      <c r="IQL194" s="1305"/>
      <c r="IQM194" s="1305"/>
      <c r="IQN194" s="1305"/>
      <c r="IQO194" s="1305"/>
      <c r="IQP194" s="1305"/>
      <c r="IQQ194" s="1305"/>
      <c r="IQR194" s="1305"/>
      <c r="IQS194" s="1305"/>
      <c r="IQT194" s="1305"/>
      <c r="IQU194" s="1305"/>
      <c r="IQV194" s="1305"/>
      <c r="IQW194" s="1305"/>
      <c r="IQX194" s="1305"/>
      <c r="IQY194" s="1305"/>
      <c r="IQZ194" s="1305"/>
      <c r="IRA194" s="1305"/>
      <c r="IRB194" s="1305"/>
      <c r="IRC194" s="1305"/>
      <c r="IRD194" s="1305"/>
      <c r="IRE194" s="1305"/>
      <c r="IRF194" s="1305"/>
      <c r="IRG194" s="1305"/>
      <c r="IRH194" s="1305"/>
      <c r="IRI194" s="1305"/>
      <c r="IRJ194" s="1305"/>
      <c r="IRK194" s="1305"/>
      <c r="IRL194" s="1305"/>
      <c r="IRM194" s="1305"/>
      <c r="IRN194" s="1305"/>
      <c r="IRO194" s="1305"/>
      <c r="IRP194" s="1305"/>
      <c r="IRQ194" s="1305"/>
      <c r="IRR194" s="1305"/>
      <c r="IRS194" s="1305"/>
      <c r="IRT194" s="1305"/>
      <c r="IRU194" s="1305"/>
      <c r="IRV194" s="1305"/>
      <c r="IRW194" s="1305"/>
      <c r="IRX194" s="1305"/>
      <c r="IRY194" s="1305"/>
      <c r="IRZ194" s="1305"/>
      <c r="ISA194" s="1305"/>
      <c r="ISB194" s="1305"/>
      <c r="ISC194" s="1305"/>
      <c r="ISD194" s="1305"/>
      <c r="ISE194" s="1305"/>
      <c r="ISF194" s="1305"/>
      <c r="ISG194" s="1305"/>
      <c r="ISH194" s="1305"/>
      <c r="ISI194" s="1305"/>
      <c r="ISJ194" s="1305"/>
      <c r="ISK194" s="1305"/>
      <c r="ISL194" s="1305"/>
      <c r="ISM194" s="1305"/>
      <c r="ISN194" s="1305"/>
      <c r="ISO194" s="1305"/>
      <c r="ISP194" s="1305"/>
      <c r="ISQ194" s="1305"/>
      <c r="ISR194" s="1305"/>
      <c r="ISS194" s="1305"/>
      <c r="IST194" s="1305"/>
      <c r="ISU194" s="1305"/>
      <c r="ISV194" s="1305"/>
      <c r="ISW194" s="1305"/>
      <c r="ISX194" s="1305"/>
      <c r="ISY194" s="1305"/>
      <c r="ISZ194" s="1305"/>
      <c r="ITA194" s="1305"/>
      <c r="ITB194" s="1305"/>
      <c r="ITC194" s="1305"/>
      <c r="ITD194" s="1305"/>
      <c r="ITE194" s="1305"/>
      <c r="ITF194" s="1305"/>
      <c r="ITG194" s="1305"/>
      <c r="ITH194" s="1305"/>
      <c r="ITI194" s="1305"/>
      <c r="ITJ194" s="1305"/>
      <c r="ITK194" s="1305"/>
      <c r="ITL194" s="1305"/>
      <c r="ITM194" s="1305"/>
      <c r="ITN194" s="1305"/>
      <c r="ITO194" s="1305"/>
      <c r="ITP194" s="1305"/>
      <c r="ITQ194" s="1305"/>
      <c r="ITR194" s="1305"/>
      <c r="ITS194" s="1305"/>
      <c r="ITT194" s="1305"/>
      <c r="ITU194" s="1305"/>
      <c r="ITV194" s="1305"/>
      <c r="ITW194" s="1305"/>
      <c r="ITX194" s="1305"/>
      <c r="ITY194" s="1305"/>
      <c r="ITZ194" s="1305"/>
      <c r="IUA194" s="1305"/>
      <c r="IUB194" s="1305"/>
      <c r="IUC194" s="1305"/>
      <c r="IUD194" s="1305"/>
      <c r="IUE194" s="1305"/>
      <c r="IUF194" s="1305"/>
      <c r="IUG194" s="1305"/>
      <c r="IUH194" s="1305"/>
      <c r="IUI194" s="1305"/>
      <c r="IUJ194" s="1305"/>
      <c r="IUK194" s="1305"/>
      <c r="IUL194" s="1305"/>
      <c r="IUM194" s="1305"/>
      <c r="IUN194" s="1305"/>
      <c r="IUO194" s="1305"/>
      <c r="IUP194" s="1305"/>
      <c r="IUQ194" s="1305"/>
      <c r="IUR194" s="1305"/>
      <c r="IUS194" s="1305"/>
      <c r="IUT194" s="1305"/>
      <c r="IUU194" s="1305"/>
      <c r="IUV194" s="1305"/>
      <c r="IUW194" s="1305"/>
      <c r="IUX194" s="1305"/>
      <c r="IUZ194" s="1305"/>
      <c r="IVA194" s="1305"/>
      <c r="IVB194" s="1305"/>
      <c r="IVC194" s="1305"/>
      <c r="IVD194" s="1305"/>
      <c r="IVE194" s="1305"/>
      <c r="IVF194" s="1305"/>
      <c r="IVG194" s="1305"/>
      <c r="IVH194" s="1305"/>
      <c r="IVI194" s="1305"/>
      <c r="IVJ194" s="1305"/>
      <c r="IVK194" s="1305"/>
      <c r="IVL194" s="1305"/>
      <c r="IVM194" s="1305"/>
      <c r="IVN194" s="1305"/>
      <c r="IVO194" s="1305"/>
      <c r="IVP194" s="1305"/>
      <c r="IVQ194" s="1305"/>
      <c r="IVR194" s="1305"/>
      <c r="IVS194" s="1305"/>
      <c r="IVT194" s="1305"/>
      <c r="IVU194" s="1305"/>
      <c r="IVV194" s="1305"/>
      <c r="IVW194" s="1305"/>
      <c r="IVX194" s="1305"/>
      <c r="IVY194" s="1305"/>
      <c r="IVZ194" s="1305"/>
      <c r="IWA194" s="1305"/>
      <c r="IWB194" s="1305"/>
      <c r="IWC194" s="1305"/>
      <c r="IWD194" s="1305"/>
      <c r="IWE194" s="1305"/>
      <c r="IWF194" s="1305"/>
      <c r="IWG194" s="1305"/>
      <c r="IWH194" s="1305"/>
      <c r="IWI194" s="1305"/>
      <c r="IWJ194" s="1305"/>
      <c r="IWK194" s="1305"/>
      <c r="IWL194" s="1305"/>
      <c r="IWM194" s="1305"/>
      <c r="IWN194" s="1305"/>
      <c r="IWO194" s="1305"/>
      <c r="IWP194" s="1305"/>
      <c r="IWQ194" s="1305"/>
      <c r="IWR194" s="1305"/>
      <c r="IWS194" s="1305"/>
      <c r="IWT194" s="1305"/>
      <c r="IWU194" s="1305"/>
      <c r="IWV194" s="1305"/>
      <c r="IWW194" s="1305"/>
      <c r="IWX194" s="1305"/>
      <c r="IWY194" s="1305"/>
      <c r="IWZ194" s="1305"/>
      <c r="IXA194" s="1305"/>
      <c r="IXB194" s="1305"/>
      <c r="IXC194" s="1305"/>
      <c r="IXD194" s="1305"/>
      <c r="IXE194" s="1305"/>
      <c r="IXF194" s="1305"/>
      <c r="IXG194" s="1305"/>
      <c r="IXH194" s="1305"/>
      <c r="IXI194" s="1305"/>
      <c r="IXJ194" s="1305"/>
      <c r="IXK194" s="1305"/>
      <c r="IXL194" s="1305"/>
      <c r="IXM194" s="1305"/>
      <c r="IXN194" s="1305"/>
      <c r="IXO194" s="1305"/>
      <c r="IXP194" s="1305"/>
      <c r="IXQ194" s="1305"/>
      <c r="IXR194" s="1305"/>
      <c r="IXS194" s="1305"/>
      <c r="IXT194" s="1305"/>
      <c r="IXU194" s="1305"/>
      <c r="IXV194" s="1305"/>
      <c r="IXW194" s="1305"/>
      <c r="IXX194" s="1305"/>
      <c r="IXY194" s="1305"/>
      <c r="IXZ194" s="1305"/>
      <c r="IYA194" s="1305"/>
      <c r="IYB194" s="1305"/>
      <c r="IYC194" s="1305"/>
      <c r="IYD194" s="1305"/>
      <c r="IYE194" s="1305"/>
      <c r="IYF194" s="1305"/>
      <c r="IYG194" s="1305"/>
      <c r="IYH194" s="1305"/>
      <c r="IYI194" s="1305"/>
      <c r="IYJ194" s="1305"/>
      <c r="IYK194" s="1305"/>
      <c r="IYL194" s="1305"/>
      <c r="IYM194" s="1305"/>
      <c r="IYN194" s="1305"/>
      <c r="IYO194" s="1305"/>
      <c r="IYP194" s="1305"/>
      <c r="IYQ194" s="1305"/>
      <c r="IYR194" s="1305"/>
      <c r="IYS194" s="1305"/>
      <c r="IYT194" s="1305"/>
      <c r="IYU194" s="1305"/>
      <c r="IYV194" s="1305"/>
      <c r="IYW194" s="1305"/>
      <c r="IYX194" s="1305"/>
      <c r="IYY194" s="1305"/>
      <c r="IYZ194" s="1305"/>
      <c r="IZA194" s="1305"/>
      <c r="IZB194" s="1305"/>
      <c r="IZC194" s="1305"/>
      <c r="IZD194" s="1305"/>
      <c r="IZE194" s="1305"/>
      <c r="IZF194" s="1305"/>
      <c r="IZG194" s="1305"/>
      <c r="IZH194" s="1305"/>
      <c r="IZI194" s="1305"/>
      <c r="IZJ194" s="1305"/>
      <c r="IZK194" s="1305"/>
      <c r="IZL194" s="1305"/>
      <c r="IZM194" s="1305"/>
      <c r="IZN194" s="1305"/>
      <c r="IZO194" s="1305"/>
      <c r="IZP194" s="1305"/>
      <c r="IZQ194" s="1305"/>
      <c r="IZR194" s="1305"/>
      <c r="IZS194" s="1305"/>
      <c r="IZT194" s="1305"/>
      <c r="IZU194" s="1305"/>
      <c r="IZV194" s="1305"/>
      <c r="IZW194" s="1305"/>
      <c r="IZX194" s="1305"/>
      <c r="IZY194" s="1305"/>
      <c r="IZZ194" s="1305"/>
      <c r="JAA194" s="1305"/>
      <c r="JAB194" s="1305"/>
      <c r="JAC194" s="1305"/>
      <c r="JAD194" s="1305"/>
      <c r="JAE194" s="1305"/>
      <c r="JAF194" s="1305"/>
      <c r="JAG194" s="1305"/>
      <c r="JAH194" s="1305"/>
      <c r="JAI194" s="1305"/>
      <c r="JAJ194" s="1305"/>
      <c r="JAK194" s="1305"/>
      <c r="JAL194" s="1305"/>
      <c r="JAM194" s="1305"/>
      <c r="JAN194" s="1305"/>
      <c r="JAO194" s="1305"/>
      <c r="JAP194" s="1305"/>
      <c r="JAQ194" s="1305"/>
      <c r="JAR194" s="1305"/>
      <c r="JAS194" s="1305"/>
      <c r="JAT194" s="1305"/>
      <c r="JAU194" s="1305"/>
      <c r="JAV194" s="1305"/>
      <c r="JAW194" s="1305"/>
      <c r="JAX194" s="1305"/>
      <c r="JAY194" s="1305"/>
      <c r="JAZ194" s="1305"/>
      <c r="JBA194" s="1305"/>
      <c r="JBB194" s="1305"/>
      <c r="JBC194" s="1305"/>
      <c r="JBD194" s="1305"/>
      <c r="JBE194" s="1305"/>
      <c r="JBF194" s="1305"/>
      <c r="JBG194" s="1305"/>
      <c r="JBH194" s="1305"/>
      <c r="JBI194" s="1305"/>
      <c r="JBJ194" s="1305"/>
      <c r="JBK194" s="1305"/>
      <c r="JBL194" s="1305"/>
      <c r="JBM194" s="1305"/>
      <c r="JBN194" s="1305"/>
      <c r="JBO194" s="1305"/>
      <c r="JBP194" s="1305"/>
      <c r="JBQ194" s="1305"/>
      <c r="JBR194" s="1305"/>
      <c r="JBS194" s="1305"/>
      <c r="JBT194" s="1305"/>
      <c r="JBU194" s="1305"/>
      <c r="JBV194" s="1305"/>
      <c r="JBW194" s="1305"/>
      <c r="JBX194" s="1305"/>
      <c r="JBY194" s="1305"/>
      <c r="JBZ194" s="1305"/>
      <c r="JCA194" s="1305"/>
      <c r="JCB194" s="1305"/>
      <c r="JCC194" s="1305"/>
      <c r="JCD194" s="1305"/>
      <c r="JCE194" s="1305"/>
      <c r="JCF194" s="1305"/>
      <c r="JCG194" s="1305"/>
      <c r="JCH194" s="1305"/>
      <c r="JCI194" s="1305"/>
      <c r="JCJ194" s="1305"/>
      <c r="JCK194" s="1305"/>
      <c r="JCL194" s="1305"/>
      <c r="JCM194" s="1305"/>
      <c r="JCN194" s="1305"/>
      <c r="JCO194" s="1305"/>
      <c r="JCP194" s="1305"/>
      <c r="JCQ194" s="1305"/>
      <c r="JCR194" s="1305"/>
      <c r="JCS194" s="1305"/>
      <c r="JCT194" s="1305"/>
      <c r="JCU194" s="1305"/>
      <c r="JCV194" s="1305"/>
      <c r="JCW194" s="1305"/>
      <c r="JCX194" s="1305"/>
      <c r="JCY194" s="1305"/>
      <c r="JCZ194" s="1305"/>
      <c r="JDA194" s="1305"/>
      <c r="JDB194" s="1305"/>
      <c r="JDC194" s="1305"/>
      <c r="JDD194" s="1305"/>
      <c r="JDE194" s="1305"/>
      <c r="JDF194" s="1305"/>
      <c r="JDG194" s="1305"/>
      <c r="JDH194" s="1305"/>
      <c r="JDI194" s="1305"/>
      <c r="JDJ194" s="1305"/>
      <c r="JDK194" s="1305"/>
      <c r="JDL194" s="1305"/>
      <c r="JDM194" s="1305"/>
      <c r="JDN194" s="1305"/>
      <c r="JDO194" s="1305"/>
      <c r="JDP194" s="1305"/>
      <c r="JDQ194" s="1305"/>
      <c r="JDR194" s="1305"/>
      <c r="JDS194" s="1305"/>
      <c r="JDT194" s="1305"/>
      <c r="JDU194" s="1305"/>
      <c r="JDV194" s="1305"/>
      <c r="JDW194" s="1305"/>
      <c r="JDX194" s="1305"/>
      <c r="JDY194" s="1305"/>
      <c r="JDZ194" s="1305"/>
      <c r="JEA194" s="1305"/>
      <c r="JEB194" s="1305"/>
      <c r="JEC194" s="1305"/>
      <c r="JED194" s="1305"/>
      <c r="JEE194" s="1305"/>
      <c r="JEF194" s="1305"/>
      <c r="JEG194" s="1305"/>
      <c r="JEH194" s="1305"/>
      <c r="JEI194" s="1305"/>
      <c r="JEJ194" s="1305"/>
      <c r="JEK194" s="1305"/>
      <c r="JEL194" s="1305"/>
      <c r="JEM194" s="1305"/>
      <c r="JEN194" s="1305"/>
      <c r="JEO194" s="1305"/>
      <c r="JEP194" s="1305"/>
      <c r="JEQ194" s="1305"/>
      <c r="JER194" s="1305"/>
      <c r="JES194" s="1305"/>
      <c r="JET194" s="1305"/>
      <c r="JEV194" s="1305"/>
      <c r="JEW194" s="1305"/>
      <c r="JEX194" s="1305"/>
      <c r="JEY194" s="1305"/>
      <c r="JEZ194" s="1305"/>
      <c r="JFA194" s="1305"/>
      <c r="JFB194" s="1305"/>
      <c r="JFC194" s="1305"/>
      <c r="JFD194" s="1305"/>
      <c r="JFE194" s="1305"/>
      <c r="JFF194" s="1305"/>
      <c r="JFG194" s="1305"/>
      <c r="JFH194" s="1305"/>
      <c r="JFI194" s="1305"/>
      <c r="JFJ194" s="1305"/>
      <c r="JFK194" s="1305"/>
      <c r="JFL194" s="1305"/>
      <c r="JFM194" s="1305"/>
      <c r="JFN194" s="1305"/>
      <c r="JFO194" s="1305"/>
      <c r="JFP194" s="1305"/>
      <c r="JFQ194" s="1305"/>
      <c r="JFR194" s="1305"/>
      <c r="JFS194" s="1305"/>
      <c r="JFT194" s="1305"/>
      <c r="JFU194" s="1305"/>
      <c r="JFV194" s="1305"/>
      <c r="JFW194" s="1305"/>
      <c r="JFX194" s="1305"/>
      <c r="JFY194" s="1305"/>
      <c r="JFZ194" s="1305"/>
      <c r="JGA194" s="1305"/>
      <c r="JGB194" s="1305"/>
      <c r="JGC194" s="1305"/>
      <c r="JGD194" s="1305"/>
      <c r="JGE194" s="1305"/>
      <c r="JGF194" s="1305"/>
      <c r="JGG194" s="1305"/>
      <c r="JGH194" s="1305"/>
      <c r="JGI194" s="1305"/>
      <c r="JGJ194" s="1305"/>
      <c r="JGK194" s="1305"/>
      <c r="JGL194" s="1305"/>
      <c r="JGM194" s="1305"/>
      <c r="JGN194" s="1305"/>
      <c r="JGO194" s="1305"/>
      <c r="JGP194" s="1305"/>
      <c r="JGQ194" s="1305"/>
      <c r="JGR194" s="1305"/>
      <c r="JGS194" s="1305"/>
      <c r="JGT194" s="1305"/>
      <c r="JGU194" s="1305"/>
      <c r="JGV194" s="1305"/>
      <c r="JGW194" s="1305"/>
      <c r="JGX194" s="1305"/>
      <c r="JGY194" s="1305"/>
      <c r="JGZ194" s="1305"/>
      <c r="JHA194" s="1305"/>
      <c r="JHB194" s="1305"/>
      <c r="JHC194" s="1305"/>
      <c r="JHD194" s="1305"/>
      <c r="JHE194" s="1305"/>
      <c r="JHF194" s="1305"/>
      <c r="JHG194" s="1305"/>
      <c r="JHH194" s="1305"/>
      <c r="JHI194" s="1305"/>
      <c r="JHJ194" s="1305"/>
      <c r="JHK194" s="1305"/>
      <c r="JHL194" s="1305"/>
      <c r="JHM194" s="1305"/>
      <c r="JHN194" s="1305"/>
      <c r="JHO194" s="1305"/>
      <c r="JHP194" s="1305"/>
      <c r="JHQ194" s="1305"/>
      <c r="JHR194" s="1305"/>
      <c r="JHS194" s="1305"/>
      <c r="JHT194" s="1305"/>
      <c r="JHU194" s="1305"/>
      <c r="JHV194" s="1305"/>
      <c r="JHW194" s="1305"/>
      <c r="JHX194" s="1305"/>
      <c r="JHY194" s="1305"/>
      <c r="JHZ194" s="1305"/>
      <c r="JIA194" s="1305"/>
      <c r="JIB194" s="1305"/>
      <c r="JIC194" s="1305"/>
      <c r="JID194" s="1305"/>
      <c r="JIE194" s="1305"/>
      <c r="JIF194" s="1305"/>
      <c r="JIG194" s="1305"/>
      <c r="JIH194" s="1305"/>
      <c r="JII194" s="1305"/>
      <c r="JIJ194" s="1305"/>
      <c r="JIK194" s="1305"/>
      <c r="JIL194" s="1305"/>
      <c r="JIM194" s="1305"/>
      <c r="JIN194" s="1305"/>
      <c r="JIO194" s="1305"/>
      <c r="JIP194" s="1305"/>
      <c r="JIQ194" s="1305"/>
      <c r="JIR194" s="1305"/>
      <c r="JIS194" s="1305"/>
      <c r="JIT194" s="1305"/>
      <c r="JIU194" s="1305"/>
      <c r="JIV194" s="1305"/>
      <c r="JIW194" s="1305"/>
      <c r="JIX194" s="1305"/>
      <c r="JIY194" s="1305"/>
      <c r="JIZ194" s="1305"/>
      <c r="JJA194" s="1305"/>
      <c r="JJB194" s="1305"/>
      <c r="JJC194" s="1305"/>
      <c r="JJD194" s="1305"/>
      <c r="JJE194" s="1305"/>
      <c r="JJF194" s="1305"/>
      <c r="JJG194" s="1305"/>
      <c r="JJH194" s="1305"/>
      <c r="JJI194" s="1305"/>
      <c r="JJJ194" s="1305"/>
      <c r="JJK194" s="1305"/>
      <c r="JJL194" s="1305"/>
      <c r="JJM194" s="1305"/>
      <c r="JJN194" s="1305"/>
      <c r="JJO194" s="1305"/>
      <c r="JJP194" s="1305"/>
      <c r="JJQ194" s="1305"/>
      <c r="JJR194" s="1305"/>
      <c r="JJS194" s="1305"/>
      <c r="JJT194" s="1305"/>
      <c r="JJU194" s="1305"/>
      <c r="JJV194" s="1305"/>
      <c r="JJW194" s="1305"/>
      <c r="JJX194" s="1305"/>
      <c r="JJY194" s="1305"/>
      <c r="JJZ194" s="1305"/>
      <c r="JKA194" s="1305"/>
      <c r="JKB194" s="1305"/>
      <c r="JKC194" s="1305"/>
      <c r="JKD194" s="1305"/>
      <c r="JKE194" s="1305"/>
      <c r="JKF194" s="1305"/>
      <c r="JKG194" s="1305"/>
      <c r="JKH194" s="1305"/>
      <c r="JKI194" s="1305"/>
      <c r="JKJ194" s="1305"/>
      <c r="JKK194" s="1305"/>
      <c r="JKL194" s="1305"/>
      <c r="JKM194" s="1305"/>
      <c r="JKN194" s="1305"/>
      <c r="JKO194" s="1305"/>
      <c r="JKP194" s="1305"/>
      <c r="JKQ194" s="1305"/>
      <c r="JKR194" s="1305"/>
      <c r="JKS194" s="1305"/>
      <c r="JKT194" s="1305"/>
      <c r="JKU194" s="1305"/>
      <c r="JKV194" s="1305"/>
      <c r="JKW194" s="1305"/>
      <c r="JKX194" s="1305"/>
      <c r="JKY194" s="1305"/>
      <c r="JKZ194" s="1305"/>
      <c r="JLA194" s="1305"/>
      <c r="JLB194" s="1305"/>
      <c r="JLC194" s="1305"/>
      <c r="JLD194" s="1305"/>
      <c r="JLE194" s="1305"/>
      <c r="JLF194" s="1305"/>
      <c r="JLG194" s="1305"/>
      <c r="JLH194" s="1305"/>
      <c r="JLI194" s="1305"/>
      <c r="JLJ194" s="1305"/>
      <c r="JLK194" s="1305"/>
      <c r="JLL194" s="1305"/>
      <c r="JLM194" s="1305"/>
      <c r="JLN194" s="1305"/>
      <c r="JLO194" s="1305"/>
      <c r="JLP194" s="1305"/>
      <c r="JLQ194" s="1305"/>
      <c r="JLR194" s="1305"/>
      <c r="JLS194" s="1305"/>
      <c r="JLT194" s="1305"/>
      <c r="JLU194" s="1305"/>
      <c r="JLV194" s="1305"/>
      <c r="JLW194" s="1305"/>
      <c r="JLX194" s="1305"/>
      <c r="JLY194" s="1305"/>
      <c r="JLZ194" s="1305"/>
      <c r="JMA194" s="1305"/>
      <c r="JMB194" s="1305"/>
      <c r="JMC194" s="1305"/>
      <c r="JMD194" s="1305"/>
      <c r="JME194" s="1305"/>
      <c r="JMF194" s="1305"/>
      <c r="JMG194" s="1305"/>
      <c r="JMH194" s="1305"/>
      <c r="JMI194" s="1305"/>
      <c r="JMJ194" s="1305"/>
      <c r="JMK194" s="1305"/>
      <c r="JML194" s="1305"/>
      <c r="JMM194" s="1305"/>
      <c r="JMN194" s="1305"/>
      <c r="JMO194" s="1305"/>
      <c r="JMP194" s="1305"/>
      <c r="JMQ194" s="1305"/>
      <c r="JMR194" s="1305"/>
      <c r="JMS194" s="1305"/>
      <c r="JMT194" s="1305"/>
      <c r="JMU194" s="1305"/>
      <c r="JMV194" s="1305"/>
      <c r="JMW194" s="1305"/>
      <c r="JMX194" s="1305"/>
      <c r="JMY194" s="1305"/>
      <c r="JMZ194" s="1305"/>
      <c r="JNA194" s="1305"/>
      <c r="JNB194" s="1305"/>
      <c r="JNC194" s="1305"/>
      <c r="JND194" s="1305"/>
      <c r="JNE194" s="1305"/>
      <c r="JNF194" s="1305"/>
      <c r="JNG194" s="1305"/>
      <c r="JNH194" s="1305"/>
      <c r="JNI194" s="1305"/>
      <c r="JNJ194" s="1305"/>
      <c r="JNK194" s="1305"/>
      <c r="JNL194" s="1305"/>
      <c r="JNM194" s="1305"/>
      <c r="JNN194" s="1305"/>
      <c r="JNO194" s="1305"/>
      <c r="JNP194" s="1305"/>
      <c r="JNQ194" s="1305"/>
      <c r="JNR194" s="1305"/>
      <c r="JNS194" s="1305"/>
      <c r="JNT194" s="1305"/>
      <c r="JNU194" s="1305"/>
      <c r="JNV194" s="1305"/>
      <c r="JNW194" s="1305"/>
      <c r="JNX194" s="1305"/>
      <c r="JNY194" s="1305"/>
      <c r="JNZ194" s="1305"/>
      <c r="JOA194" s="1305"/>
      <c r="JOB194" s="1305"/>
      <c r="JOC194" s="1305"/>
      <c r="JOD194" s="1305"/>
      <c r="JOE194" s="1305"/>
      <c r="JOF194" s="1305"/>
      <c r="JOG194" s="1305"/>
      <c r="JOH194" s="1305"/>
      <c r="JOI194" s="1305"/>
      <c r="JOJ194" s="1305"/>
      <c r="JOK194" s="1305"/>
      <c r="JOL194" s="1305"/>
      <c r="JOM194" s="1305"/>
      <c r="JON194" s="1305"/>
      <c r="JOO194" s="1305"/>
      <c r="JOP194" s="1305"/>
      <c r="JOR194" s="1305"/>
      <c r="JOS194" s="1305"/>
      <c r="JOT194" s="1305"/>
      <c r="JOU194" s="1305"/>
      <c r="JOV194" s="1305"/>
      <c r="JOW194" s="1305"/>
      <c r="JOX194" s="1305"/>
      <c r="JOY194" s="1305"/>
      <c r="JOZ194" s="1305"/>
      <c r="JPA194" s="1305"/>
      <c r="JPB194" s="1305"/>
      <c r="JPC194" s="1305"/>
      <c r="JPD194" s="1305"/>
      <c r="JPE194" s="1305"/>
      <c r="JPF194" s="1305"/>
      <c r="JPG194" s="1305"/>
      <c r="JPH194" s="1305"/>
      <c r="JPI194" s="1305"/>
      <c r="JPJ194" s="1305"/>
      <c r="JPK194" s="1305"/>
      <c r="JPL194" s="1305"/>
      <c r="JPM194" s="1305"/>
      <c r="JPN194" s="1305"/>
      <c r="JPO194" s="1305"/>
      <c r="JPP194" s="1305"/>
      <c r="JPQ194" s="1305"/>
      <c r="JPR194" s="1305"/>
      <c r="JPS194" s="1305"/>
      <c r="JPT194" s="1305"/>
      <c r="JPU194" s="1305"/>
      <c r="JPV194" s="1305"/>
      <c r="JPW194" s="1305"/>
      <c r="JPX194" s="1305"/>
      <c r="JPY194" s="1305"/>
      <c r="JPZ194" s="1305"/>
      <c r="JQA194" s="1305"/>
      <c r="JQB194" s="1305"/>
      <c r="JQC194" s="1305"/>
      <c r="JQD194" s="1305"/>
      <c r="JQE194" s="1305"/>
      <c r="JQF194" s="1305"/>
      <c r="JQG194" s="1305"/>
      <c r="JQH194" s="1305"/>
      <c r="JQI194" s="1305"/>
      <c r="JQJ194" s="1305"/>
      <c r="JQK194" s="1305"/>
      <c r="JQL194" s="1305"/>
      <c r="JQM194" s="1305"/>
      <c r="JQN194" s="1305"/>
      <c r="JQO194" s="1305"/>
      <c r="JQP194" s="1305"/>
      <c r="JQQ194" s="1305"/>
      <c r="JQR194" s="1305"/>
      <c r="JQS194" s="1305"/>
      <c r="JQT194" s="1305"/>
      <c r="JQU194" s="1305"/>
      <c r="JQV194" s="1305"/>
      <c r="JQW194" s="1305"/>
      <c r="JQX194" s="1305"/>
      <c r="JQY194" s="1305"/>
      <c r="JQZ194" s="1305"/>
      <c r="JRA194" s="1305"/>
      <c r="JRB194" s="1305"/>
      <c r="JRC194" s="1305"/>
      <c r="JRD194" s="1305"/>
      <c r="JRE194" s="1305"/>
      <c r="JRF194" s="1305"/>
      <c r="JRG194" s="1305"/>
      <c r="JRH194" s="1305"/>
      <c r="JRI194" s="1305"/>
      <c r="JRJ194" s="1305"/>
      <c r="JRK194" s="1305"/>
      <c r="JRL194" s="1305"/>
      <c r="JRM194" s="1305"/>
      <c r="JRN194" s="1305"/>
      <c r="JRO194" s="1305"/>
      <c r="JRP194" s="1305"/>
      <c r="JRQ194" s="1305"/>
      <c r="JRR194" s="1305"/>
      <c r="JRS194" s="1305"/>
      <c r="JRT194" s="1305"/>
      <c r="JRU194" s="1305"/>
      <c r="JRV194" s="1305"/>
      <c r="JRW194" s="1305"/>
      <c r="JRX194" s="1305"/>
      <c r="JRY194" s="1305"/>
      <c r="JRZ194" s="1305"/>
      <c r="JSA194" s="1305"/>
      <c r="JSB194" s="1305"/>
      <c r="JSC194" s="1305"/>
      <c r="JSD194" s="1305"/>
      <c r="JSE194" s="1305"/>
      <c r="JSF194" s="1305"/>
      <c r="JSG194" s="1305"/>
      <c r="JSH194" s="1305"/>
      <c r="JSI194" s="1305"/>
      <c r="JSJ194" s="1305"/>
      <c r="JSK194" s="1305"/>
      <c r="JSL194" s="1305"/>
      <c r="JSM194" s="1305"/>
      <c r="JSN194" s="1305"/>
      <c r="JSO194" s="1305"/>
      <c r="JSP194" s="1305"/>
      <c r="JSQ194" s="1305"/>
      <c r="JSR194" s="1305"/>
      <c r="JSS194" s="1305"/>
      <c r="JST194" s="1305"/>
      <c r="JSU194" s="1305"/>
      <c r="JSV194" s="1305"/>
      <c r="JSW194" s="1305"/>
      <c r="JSX194" s="1305"/>
      <c r="JSY194" s="1305"/>
      <c r="JSZ194" s="1305"/>
      <c r="JTA194" s="1305"/>
      <c r="JTB194" s="1305"/>
      <c r="JTC194" s="1305"/>
      <c r="JTD194" s="1305"/>
      <c r="JTE194" s="1305"/>
      <c r="JTF194" s="1305"/>
      <c r="JTG194" s="1305"/>
      <c r="JTH194" s="1305"/>
      <c r="JTI194" s="1305"/>
      <c r="JTJ194" s="1305"/>
      <c r="JTK194" s="1305"/>
      <c r="JTL194" s="1305"/>
      <c r="JTM194" s="1305"/>
      <c r="JTN194" s="1305"/>
      <c r="JTO194" s="1305"/>
      <c r="JTP194" s="1305"/>
      <c r="JTQ194" s="1305"/>
      <c r="JTR194" s="1305"/>
      <c r="JTS194" s="1305"/>
      <c r="JTT194" s="1305"/>
      <c r="JTU194" s="1305"/>
      <c r="JTV194" s="1305"/>
      <c r="JTW194" s="1305"/>
      <c r="JTX194" s="1305"/>
      <c r="JTY194" s="1305"/>
      <c r="JTZ194" s="1305"/>
      <c r="JUA194" s="1305"/>
      <c r="JUB194" s="1305"/>
      <c r="JUC194" s="1305"/>
      <c r="JUD194" s="1305"/>
      <c r="JUE194" s="1305"/>
      <c r="JUF194" s="1305"/>
      <c r="JUG194" s="1305"/>
      <c r="JUH194" s="1305"/>
      <c r="JUI194" s="1305"/>
      <c r="JUJ194" s="1305"/>
      <c r="JUK194" s="1305"/>
      <c r="JUL194" s="1305"/>
      <c r="JUM194" s="1305"/>
      <c r="JUN194" s="1305"/>
      <c r="JUO194" s="1305"/>
      <c r="JUP194" s="1305"/>
      <c r="JUQ194" s="1305"/>
      <c r="JUR194" s="1305"/>
      <c r="JUS194" s="1305"/>
      <c r="JUT194" s="1305"/>
      <c r="JUU194" s="1305"/>
      <c r="JUV194" s="1305"/>
      <c r="JUW194" s="1305"/>
      <c r="JUX194" s="1305"/>
      <c r="JUY194" s="1305"/>
      <c r="JUZ194" s="1305"/>
      <c r="JVA194" s="1305"/>
      <c r="JVB194" s="1305"/>
      <c r="JVC194" s="1305"/>
      <c r="JVD194" s="1305"/>
      <c r="JVE194" s="1305"/>
      <c r="JVF194" s="1305"/>
      <c r="JVG194" s="1305"/>
      <c r="JVH194" s="1305"/>
      <c r="JVI194" s="1305"/>
      <c r="JVJ194" s="1305"/>
      <c r="JVK194" s="1305"/>
      <c r="JVL194" s="1305"/>
      <c r="JVM194" s="1305"/>
      <c r="JVN194" s="1305"/>
      <c r="JVO194" s="1305"/>
      <c r="JVP194" s="1305"/>
      <c r="JVQ194" s="1305"/>
      <c r="JVR194" s="1305"/>
      <c r="JVS194" s="1305"/>
      <c r="JVT194" s="1305"/>
      <c r="JVU194" s="1305"/>
      <c r="JVV194" s="1305"/>
      <c r="JVW194" s="1305"/>
      <c r="JVX194" s="1305"/>
      <c r="JVY194" s="1305"/>
      <c r="JVZ194" s="1305"/>
      <c r="JWA194" s="1305"/>
      <c r="JWB194" s="1305"/>
      <c r="JWC194" s="1305"/>
      <c r="JWD194" s="1305"/>
      <c r="JWE194" s="1305"/>
      <c r="JWF194" s="1305"/>
      <c r="JWG194" s="1305"/>
      <c r="JWH194" s="1305"/>
      <c r="JWI194" s="1305"/>
      <c r="JWJ194" s="1305"/>
      <c r="JWK194" s="1305"/>
      <c r="JWL194" s="1305"/>
      <c r="JWM194" s="1305"/>
      <c r="JWN194" s="1305"/>
      <c r="JWO194" s="1305"/>
      <c r="JWP194" s="1305"/>
      <c r="JWQ194" s="1305"/>
      <c r="JWR194" s="1305"/>
      <c r="JWS194" s="1305"/>
      <c r="JWT194" s="1305"/>
      <c r="JWU194" s="1305"/>
      <c r="JWV194" s="1305"/>
      <c r="JWW194" s="1305"/>
      <c r="JWX194" s="1305"/>
      <c r="JWY194" s="1305"/>
      <c r="JWZ194" s="1305"/>
      <c r="JXA194" s="1305"/>
      <c r="JXB194" s="1305"/>
      <c r="JXC194" s="1305"/>
      <c r="JXD194" s="1305"/>
      <c r="JXE194" s="1305"/>
      <c r="JXF194" s="1305"/>
      <c r="JXG194" s="1305"/>
      <c r="JXH194" s="1305"/>
      <c r="JXI194" s="1305"/>
      <c r="JXJ194" s="1305"/>
      <c r="JXK194" s="1305"/>
      <c r="JXL194" s="1305"/>
      <c r="JXM194" s="1305"/>
      <c r="JXN194" s="1305"/>
      <c r="JXO194" s="1305"/>
      <c r="JXP194" s="1305"/>
      <c r="JXQ194" s="1305"/>
      <c r="JXR194" s="1305"/>
      <c r="JXS194" s="1305"/>
      <c r="JXT194" s="1305"/>
      <c r="JXU194" s="1305"/>
      <c r="JXV194" s="1305"/>
      <c r="JXW194" s="1305"/>
      <c r="JXX194" s="1305"/>
      <c r="JXY194" s="1305"/>
      <c r="JXZ194" s="1305"/>
      <c r="JYA194" s="1305"/>
      <c r="JYB194" s="1305"/>
      <c r="JYC194" s="1305"/>
      <c r="JYD194" s="1305"/>
      <c r="JYE194" s="1305"/>
      <c r="JYF194" s="1305"/>
      <c r="JYG194" s="1305"/>
      <c r="JYH194" s="1305"/>
      <c r="JYI194" s="1305"/>
      <c r="JYJ194" s="1305"/>
      <c r="JYK194" s="1305"/>
      <c r="JYL194" s="1305"/>
      <c r="JYN194" s="1305"/>
      <c r="JYO194" s="1305"/>
      <c r="JYP194" s="1305"/>
      <c r="JYQ194" s="1305"/>
      <c r="JYR194" s="1305"/>
      <c r="JYS194" s="1305"/>
      <c r="JYT194" s="1305"/>
      <c r="JYU194" s="1305"/>
      <c r="JYV194" s="1305"/>
      <c r="JYW194" s="1305"/>
      <c r="JYX194" s="1305"/>
      <c r="JYY194" s="1305"/>
      <c r="JYZ194" s="1305"/>
      <c r="JZA194" s="1305"/>
      <c r="JZB194" s="1305"/>
      <c r="JZC194" s="1305"/>
      <c r="JZD194" s="1305"/>
      <c r="JZE194" s="1305"/>
      <c r="JZF194" s="1305"/>
      <c r="JZG194" s="1305"/>
      <c r="JZH194" s="1305"/>
      <c r="JZI194" s="1305"/>
      <c r="JZJ194" s="1305"/>
      <c r="JZK194" s="1305"/>
      <c r="JZL194" s="1305"/>
      <c r="JZM194" s="1305"/>
      <c r="JZN194" s="1305"/>
      <c r="JZO194" s="1305"/>
      <c r="JZP194" s="1305"/>
      <c r="JZQ194" s="1305"/>
      <c r="JZR194" s="1305"/>
      <c r="JZS194" s="1305"/>
      <c r="JZT194" s="1305"/>
      <c r="JZU194" s="1305"/>
      <c r="JZV194" s="1305"/>
      <c r="JZW194" s="1305"/>
      <c r="JZX194" s="1305"/>
      <c r="JZY194" s="1305"/>
      <c r="JZZ194" s="1305"/>
      <c r="KAA194" s="1305"/>
      <c r="KAB194" s="1305"/>
      <c r="KAC194" s="1305"/>
      <c r="KAD194" s="1305"/>
      <c r="KAE194" s="1305"/>
      <c r="KAF194" s="1305"/>
      <c r="KAG194" s="1305"/>
      <c r="KAH194" s="1305"/>
      <c r="KAI194" s="1305"/>
      <c r="KAJ194" s="1305"/>
      <c r="KAK194" s="1305"/>
      <c r="KAL194" s="1305"/>
      <c r="KAM194" s="1305"/>
      <c r="KAN194" s="1305"/>
      <c r="KAO194" s="1305"/>
      <c r="KAP194" s="1305"/>
      <c r="KAQ194" s="1305"/>
      <c r="KAR194" s="1305"/>
      <c r="KAS194" s="1305"/>
      <c r="KAT194" s="1305"/>
      <c r="KAU194" s="1305"/>
      <c r="KAV194" s="1305"/>
      <c r="KAW194" s="1305"/>
      <c r="KAX194" s="1305"/>
      <c r="KAY194" s="1305"/>
      <c r="KAZ194" s="1305"/>
      <c r="KBA194" s="1305"/>
      <c r="KBB194" s="1305"/>
      <c r="KBC194" s="1305"/>
      <c r="KBD194" s="1305"/>
      <c r="KBE194" s="1305"/>
      <c r="KBF194" s="1305"/>
      <c r="KBG194" s="1305"/>
      <c r="KBH194" s="1305"/>
      <c r="KBI194" s="1305"/>
      <c r="KBJ194" s="1305"/>
      <c r="KBK194" s="1305"/>
      <c r="KBL194" s="1305"/>
      <c r="KBM194" s="1305"/>
      <c r="KBN194" s="1305"/>
      <c r="KBO194" s="1305"/>
      <c r="KBP194" s="1305"/>
      <c r="KBQ194" s="1305"/>
      <c r="KBR194" s="1305"/>
      <c r="KBS194" s="1305"/>
      <c r="KBT194" s="1305"/>
      <c r="KBU194" s="1305"/>
      <c r="KBV194" s="1305"/>
      <c r="KBW194" s="1305"/>
      <c r="KBX194" s="1305"/>
      <c r="KBY194" s="1305"/>
      <c r="KBZ194" s="1305"/>
      <c r="KCA194" s="1305"/>
      <c r="KCB194" s="1305"/>
      <c r="KCC194" s="1305"/>
      <c r="KCD194" s="1305"/>
      <c r="KCE194" s="1305"/>
      <c r="KCF194" s="1305"/>
      <c r="KCG194" s="1305"/>
      <c r="KCH194" s="1305"/>
      <c r="KCI194" s="1305"/>
      <c r="KCJ194" s="1305"/>
      <c r="KCK194" s="1305"/>
      <c r="KCL194" s="1305"/>
      <c r="KCM194" s="1305"/>
      <c r="KCN194" s="1305"/>
      <c r="KCO194" s="1305"/>
      <c r="KCP194" s="1305"/>
      <c r="KCQ194" s="1305"/>
      <c r="KCR194" s="1305"/>
      <c r="KCS194" s="1305"/>
      <c r="KCT194" s="1305"/>
      <c r="KCU194" s="1305"/>
      <c r="KCV194" s="1305"/>
      <c r="KCW194" s="1305"/>
      <c r="KCX194" s="1305"/>
      <c r="KCY194" s="1305"/>
      <c r="KCZ194" s="1305"/>
      <c r="KDA194" s="1305"/>
      <c r="KDB194" s="1305"/>
      <c r="KDC194" s="1305"/>
      <c r="KDD194" s="1305"/>
      <c r="KDE194" s="1305"/>
      <c r="KDF194" s="1305"/>
      <c r="KDG194" s="1305"/>
      <c r="KDH194" s="1305"/>
      <c r="KDI194" s="1305"/>
      <c r="KDJ194" s="1305"/>
      <c r="KDK194" s="1305"/>
      <c r="KDL194" s="1305"/>
      <c r="KDM194" s="1305"/>
      <c r="KDN194" s="1305"/>
      <c r="KDO194" s="1305"/>
      <c r="KDP194" s="1305"/>
      <c r="KDQ194" s="1305"/>
      <c r="KDR194" s="1305"/>
      <c r="KDS194" s="1305"/>
      <c r="KDT194" s="1305"/>
      <c r="KDU194" s="1305"/>
      <c r="KDV194" s="1305"/>
      <c r="KDW194" s="1305"/>
      <c r="KDX194" s="1305"/>
      <c r="KDY194" s="1305"/>
      <c r="KDZ194" s="1305"/>
      <c r="KEA194" s="1305"/>
      <c r="KEB194" s="1305"/>
      <c r="KEC194" s="1305"/>
      <c r="KED194" s="1305"/>
      <c r="KEE194" s="1305"/>
      <c r="KEF194" s="1305"/>
      <c r="KEG194" s="1305"/>
      <c r="KEH194" s="1305"/>
      <c r="KEI194" s="1305"/>
      <c r="KEJ194" s="1305"/>
      <c r="KEK194" s="1305"/>
      <c r="KEL194" s="1305"/>
      <c r="KEM194" s="1305"/>
      <c r="KEN194" s="1305"/>
      <c r="KEO194" s="1305"/>
      <c r="KEP194" s="1305"/>
      <c r="KEQ194" s="1305"/>
      <c r="KER194" s="1305"/>
      <c r="KES194" s="1305"/>
      <c r="KET194" s="1305"/>
      <c r="KEU194" s="1305"/>
      <c r="KEV194" s="1305"/>
      <c r="KEW194" s="1305"/>
      <c r="KEX194" s="1305"/>
      <c r="KEY194" s="1305"/>
      <c r="KEZ194" s="1305"/>
      <c r="KFA194" s="1305"/>
      <c r="KFB194" s="1305"/>
      <c r="KFC194" s="1305"/>
      <c r="KFD194" s="1305"/>
      <c r="KFE194" s="1305"/>
      <c r="KFF194" s="1305"/>
      <c r="KFG194" s="1305"/>
      <c r="KFH194" s="1305"/>
      <c r="KFI194" s="1305"/>
      <c r="KFJ194" s="1305"/>
      <c r="KFK194" s="1305"/>
      <c r="KFL194" s="1305"/>
      <c r="KFM194" s="1305"/>
      <c r="KFN194" s="1305"/>
      <c r="KFO194" s="1305"/>
      <c r="KFP194" s="1305"/>
      <c r="KFQ194" s="1305"/>
      <c r="KFR194" s="1305"/>
      <c r="KFS194" s="1305"/>
      <c r="KFT194" s="1305"/>
      <c r="KFU194" s="1305"/>
      <c r="KFV194" s="1305"/>
      <c r="KFW194" s="1305"/>
      <c r="KFX194" s="1305"/>
      <c r="KFY194" s="1305"/>
      <c r="KFZ194" s="1305"/>
      <c r="KGA194" s="1305"/>
      <c r="KGB194" s="1305"/>
      <c r="KGC194" s="1305"/>
      <c r="KGD194" s="1305"/>
      <c r="KGE194" s="1305"/>
      <c r="KGF194" s="1305"/>
      <c r="KGG194" s="1305"/>
      <c r="KGH194" s="1305"/>
      <c r="KGI194" s="1305"/>
      <c r="KGJ194" s="1305"/>
      <c r="KGK194" s="1305"/>
      <c r="KGL194" s="1305"/>
      <c r="KGM194" s="1305"/>
      <c r="KGN194" s="1305"/>
      <c r="KGO194" s="1305"/>
      <c r="KGP194" s="1305"/>
      <c r="KGQ194" s="1305"/>
      <c r="KGR194" s="1305"/>
      <c r="KGS194" s="1305"/>
      <c r="KGT194" s="1305"/>
      <c r="KGU194" s="1305"/>
      <c r="KGV194" s="1305"/>
      <c r="KGW194" s="1305"/>
      <c r="KGX194" s="1305"/>
      <c r="KGY194" s="1305"/>
      <c r="KGZ194" s="1305"/>
      <c r="KHA194" s="1305"/>
      <c r="KHB194" s="1305"/>
      <c r="KHC194" s="1305"/>
      <c r="KHD194" s="1305"/>
      <c r="KHE194" s="1305"/>
      <c r="KHF194" s="1305"/>
      <c r="KHG194" s="1305"/>
      <c r="KHH194" s="1305"/>
      <c r="KHI194" s="1305"/>
      <c r="KHJ194" s="1305"/>
      <c r="KHK194" s="1305"/>
      <c r="KHL194" s="1305"/>
      <c r="KHM194" s="1305"/>
      <c r="KHN194" s="1305"/>
      <c r="KHO194" s="1305"/>
      <c r="KHP194" s="1305"/>
      <c r="KHQ194" s="1305"/>
      <c r="KHR194" s="1305"/>
      <c r="KHS194" s="1305"/>
      <c r="KHT194" s="1305"/>
      <c r="KHU194" s="1305"/>
      <c r="KHV194" s="1305"/>
      <c r="KHW194" s="1305"/>
      <c r="KHX194" s="1305"/>
      <c r="KHY194" s="1305"/>
      <c r="KHZ194" s="1305"/>
      <c r="KIA194" s="1305"/>
      <c r="KIB194" s="1305"/>
      <c r="KIC194" s="1305"/>
      <c r="KID194" s="1305"/>
      <c r="KIE194" s="1305"/>
      <c r="KIF194" s="1305"/>
      <c r="KIG194" s="1305"/>
      <c r="KIH194" s="1305"/>
      <c r="KIJ194" s="1305"/>
      <c r="KIK194" s="1305"/>
      <c r="KIL194" s="1305"/>
      <c r="KIM194" s="1305"/>
      <c r="KIN194" s="1305"/>
      <c r="KIO194" s="1305"/>
      <c r="KIP194" s="1305"/>
      <c r="KIQ194" s="1305"/>
      <c r="KIR194" s="1305"/>
      <c r="KIS194" s="1305"/>
      <c r="KIT194" s="1305"/>
      <c r="KIU194" s="1305"/>
      <c r="KIV194" s="1305"/>
      <c r="KIW194" s="1305"/>
      <c r="KIX194" s="1305"/>
      <c r="KIY194" s="1305"/>
      <c r="KIZ194" s="1305"/>
      <c r="KJA194" s="1305"/>
      <c r="KJB194" s="1305"/>
      <c r="KJC194" s="1305"/>
      <c r="KJD194" s="1305"/>
      <c r="KJE194" s="1305"/>
      <c r="KJF194" s="1305"/>
      <c r="KJG194" s="1305"/>
      <c r="KJH194" s="1305"/>
      <c r="KJI194" s="1305"/>
      <c r="KJJ194" s="1305"/>
      <c r="KJK194" s="1305"/>
      <c r="KJL194" s="1305"/>
      <c r="KJM194" s="1305"/>
      <c r="KJN194" s="1305"/>
      <c r="KJO194" s="1305"/>
      <c r="KJP194" s="1305"/>
      <c r="KJQ194" s="1305"/>
      <c r="KJR194" s="1305"/>
      <c r="KJS194" s="1305"/>
      <c r="KJT194" s="1305"/>
      <c r="KJU194" s="1305"/>
      <c r="KJV194" s="1305"/>
      <c r="KJW194" s="1305"/>
      <c r="KJX194" s="1305"/>
      <c r="KJY194" s="1305"/>
      <c r="KJZ194" s="1305"/>
      <c r="KKA194" s="1305"/>
      <c r="KKB194" s="1305"/>
      <c r="KKC194" s="1305"/>
      <c r="KKD194" s="1305"/>
      <c r="KKE194" s="1305"/>
      <c r="KKF194" s="1305"/>
      <c r="KKG194" s="1305"/>
      <c r="KKH194" s="1305"/>
      <c r="KKI194" s="1305"/>
      <c r="KKJ194" s="1305"/>
      <c r="KKK194" s="1305"/>
      <c r="KKL194" s="1305"/>
      <c r="KKM194" s="1305"/>
      <c r="KKN194" s="1305"/>
      <c r="KKO194" s="1305"/>
      <c r="KKP194" s="1305"/>
      <c r="KKQ194" s="1305"/>
      <c r="KKR194" s="1305"/>
      <c r="KKS194" s="1305"/>
      <c r="KKT194" s="1305"/>
      <c r="KKU194" s="1305"/>
      <c r="KKV194" s="1305"/>
      <c r="KKW194" s="1305"/>
      <c r="KKX194" s="1305"/>
      <c r="KKY194" s="1305"/>
      <c r="KKZ194" s="1305"/>
      <c r="KLA194" s="1305"/>
      <c r="KLB194" s="1305"/>
      <c r="KLC194" s="1305"/>
      <c r="KLD194" s="1305"/>
      <c r="KLE194" s="1305"/>
      <c r="KLF194" s="1305"/>
      <c r="KLG194" s="1305"/>
      <c r="KLH194" s="1305"/>
      <c r="KLI194" s="1305"/>
      <c r="KLJ194" s="1305"/>
      <c r="KLK194" s="1305"/>
      <c r="KLL194" s="1305"/>
      <c r="KLM194" s="1305"/>
      <c r="KLN194" s="1305"/>
      <c r="KLO194" s="1305"/>
      <c r="KLP194" s="1305"/>
      <c r="KLQ194" s="1305"/>
      <c r="KLR194" s="1305"/>
      <c r="KLS194" s="1305"/>
      <c r="KLT194" s="1305"/>
      <c r="KLU194" s="1305"/>
      <c r="KLV194" s="1305"/>
      <c r="KLW194" s="1305"/>
      <c r="KLX194" s="1305"/>
      <c r="KLY194" s="1305"/>
      <c r="KLZ194" s="1305"/>
      <c r="KMA194" s="1305"/>
      <c r="KMB194" s="1305"/>
      <c r="KMC194" s="1305"/>
      <c r="KMD194" s="1305"/>
      <c r="KME194" s="1305"/>
      <c r="KMF194" s="1305"/>
      <c r="KMG194" s="1305"/>
      <c r="KMH194" s="1305"/>
      <c r="KMI194" s="1305"/>
      <c r="KMJ194" s="1305"/>
      <c r="KMK194" s="1305"/>
      <c r="KML194" s="1305"/>
      <c r="KMM194" s="1305"/>
      <c r="KMN194" s="1305"/>
      <c r="KMO194" s="1305"/>
      <c r="KMP194" s="1305"/>
      <c r="KMQ194" s="1305"/>
      <c r="KMR194" s="1305"/>
      <c r="KMS194" s="1305"/>
      <c r="KMT194" s="1305"/>
      <c r="KMU194" s="1305"/>
      <c r="KMV194" s="1305"/>
      <c r="KMW194" s="1305"/>
      <c r="KMX194" s="1305"/>
      <c r="KMY194" s="1305"/>
      <c r="KMZ194" s="1305"/>
      <c r="KNA194" s="1305"/>
      <c r="KNB194" s="1305"/>
      <c r="KNC194" s="1305"/>
      <c r="KND194" s="1305"/>
      <c r="KNE194" s="1305"/>
      <c r="KNF194" s="1305"/>
      <c r="KNG194" s="1305"/>
      <c r="KNH194" s="1305"/>
      <c r="KNI194" s="1305"/>
      <c r="KNJ194" s="1305"/>
      <c r="KNK194" s="1305"/>
      <c r="KNL194" s="1305"/>
      <c r="KNM194" s="1305"/>
      <c r="KNN194" s="1305"/>
      <c r="KNO194" s="1305"/>
      <c r="KNP194" s="1305"/>
      <c r="KNQ194" s="1305"/>
      <c r="KNR194" s="1305"/>
      <c r="KNS194" s="1305"/>
      <c r="KNT194" s="1305"/>
      <c r="KNU194" s="1305"/>
      <c r="KNV194" s="1305"/>
      <c r="KNW194" s="1305"/>
      <c r="KNX194" s="1305"/>
      <c r="KNY194" s="1305"/>
      <c r="KNZ194" s="1305"/>
      <c r="KOA194" s="1305"/>
      <c r="KOB194" s="1305"/>
      <c r="KOC194" s="1305"/>
      <c r="KOD194" s="1305"/>
      <c r="KOE194" s="1305"/>
      <c r="KOF194" s="1305"/>
      <c r="KOG194" s="1305"/>
      <c r="KOH194" s="1305"/>
      <c r="KOI194" s="1305"/>
      <c r="KOJ194" s="1305"/>
      <c r="KOK194" s="1305"/>
      <c r="KOL194" s="1305"/>
      <c r="KOM194" s="1305"/>
      <c r="KON194" s="1305"/>
      <c r="KOO194" s="1305"/>
      <c r="KOP194" s="1305"/>
      <c r="KOQ194" s="1305"/>
      <c r="KOR194" s="1305"/>
      <c r="KOS194" s="1305"/>
      <c r="KOT194" s="1305"/>
      <c r="KOU194" s="1305"/>
      <c r="KOV194" s="1305"/>
      <c r="KOW194" s="1305"/>
      <c r="KOX194" s="1305"/>
      <c r="KOY194" s="1305"/>
      <c r="KOZ194" s="1305"/>
      <c r="KPA194" s="1305"/>
      <c r="KPB194" s="1305"/>
      <c r="KPC194" s="1305"/>
      <c r="KPD194" s="1305"/>
      <c r="KPE194" s="1305"/>
      <c r="KPF194" s="1305"/>
      <c r="KPG194" s="1305"/>
      <c r="KPH194" s="1305"/>
      <c r="KPI194" s="1305"/>
      <c r="KPJ194" s="1305"/>
      <c r="KPK194" s="1305"/>
      <c r="KPL194" s="1305"/>
      <c r="KPM194" s="1305"/>
      <c r="KPN194" s="1305"/>
      <c r="KPO194" s="1305"/>
      <c r="KPP194" s="1305"/>
      <c r="KPQ194" s="1305"/>
      <c r="KPR194" s="1305"/>
      <c r="KPS194" s="1305"/>
      <c r="KPT194" s="1305"/>
      <c r="KPU194" s="1305"/>
      <c r="KPV194" s="1305"/>
      <c r="KPW194" s="1305"/>
      <c r="KPX194" s="1305"/>
      <c r="KPY194" s="1305"/>
      <c r="KPZ194" s="1305"/>
      <c r="KQA194" s="1305"/>
      <c r="KQB194" s="1305"/>
      <c r="KQC194" s="1305"/>
      <c r="KQD194" s="1305"/>
      <c r="KQE194" s="1305"/>
      <c r="KQF194" s="1305"/>
      <c r="KQG194" s="1305"/>
      <c r="KQH194" s="1305"/>
      <c r="KQI194" s="1305"/>
      <c r="KQJ194" s="1305"/>
      <c r="KQK194" s="1305"/>
      <c r="KQL194" s="1305"/>
      <c r="KQM194" s="1305"/>
      <c r="KQN194" s="1305"/>
      <c r="KQO194" s="1305"/>
      <c r="KQP194" s="1305"/>
      <c r="KQQ194" s="1305"/>
      <c r="KQR194" s="1305"/>
      <c r="KQS194" s="1305"/>
      <c r="KQT194" s="1305"/>
      <c r="KQU194" s="1305"/>
      <c r="KQV194" s="1305"/>
      <c r="KQW194" s="1305"/>
      <c r="KQX194" s="1305"/>
      <c r="KQY194" s="1305"/>
      <c r="KQZ194" s="1305"/>
      <c r="KRA194" s="1305"/>
      <c r="KRB194" s="1305"/>
      <c r="KRC194" s="1305"/>
      <c r="KRD194" s="1305"/>
      <c r="KRE194" s="1305"/>
      <c r="KRF194" s="1305"/>
      <c r="KRG194" s="1305"/>
      <c r="KRH194" s="1305"/>
      <c r="KRI194" s="1305"/>
      <c r="KRJ194" s="1305"/>
      <c r="KRK194" s="1305"/>
      <c r="KRL194" s="1305"/>
      <c r="KRM194" s="1305"/>
      <c r="KRN194" s="1305"/>
      <c r="KRO194" s="1305"/>
      <c r="KRP194" s="1305"/>
      <c r="KRQ194" s="1305"/>
      <c r="KRR194" s="1305"/>
      <c r="KRS194" s="1305"/>
      <c r="KRT194" s="1305"/>
      <c r="KRU194" s="1305"/>
      <c r="KRV194" s="1305"/>
      <c r="KRW194" s="1305"/>
      <c r="KRX194" s="1305"/>
      <c r="KRY194" s="1305"/>
      <c r="KRZ194" s="1305"/>
      <c r="KSA194" s="1305"/>
      <c r="KSB194" s="1305"/>
      <c r="KSC194" s="1305"/>
      <c r="KSD194" s="1305"/>
      <c r="KSF194" s="1305"/>
      <c r="KSG194" s="1305"/>
      <c r="KSH194" s="1305"/>
      <c r="KSI194" s="1305"/>
      <c r="KSJ194" s="1305"/>
      <c r="KSK194" s="1305"/>
      <c r="KSL194" s="1305"/>
      <c r="KSM194" s="1305"/>
      <c r="KSN194" s="1305"/>
      <c r="KSO194" s="1305"/>
      <c r="KSP194" s="1305"/>
      <c r="KSQ194" s="1305"/>
      <c r="KSR194" s="1305"/>
      <c r="KSS194" s="1305"/>
      <c r="KST194" s="1305"/>
      <c r="KSU194" s="1305"/>
      <c r="KSV194" s="1305"/>
      <c r="KSW194" s="1305"/>
      <c r="KSX194" s="1305"/>
      <c r="KSY194" s="1305"/>
      <c r="KSZ194" s="1305"/>
      <c r="KTA194" s="1305"/>
      <c r="KTB194" s="1305"/>
      <c r="KTC194" s="1305"/>
      <c r="KTD194" s="1305"/>
      <c r="KTE194" s="1305"/>
      <c r="KTF194" s="1305"/>
      <c r="KTG194" s="1305"/>
      <c r="KTH194" s="1305"/>
      <c r="KTI194" s="1305"/>
      <c r="KTJ194" s="1305"/>
      <c r="KTK194" s="1305"/>
      <c r="KTL194" s="1305"/>
      <c r="KTM194" s="1305"/>
      <c r="KTN194" s="1305"/>
      <c r="KTO194" s="1305"/>
      <c r="KTP194" s="1305"/>
      <c r="KTQ194" s="1305"/>
      <c r="KTR194" s="1305"/>
      <c r="KTS194" s="1305"/>
      <c r="KTT194" s="1305"/>
      <c r="KTU194" s="1305"/>
      <c r="KTV194" s="1305"/>
      <c r="KTW194" s="1305"/>
      <c r="KTX194" s="1305"/>
      <c r="KTY194" s="1305"/>
      <c r="KTZ194" s="1305"/>
      <c r="KUA194" s="1305"/>
      <c r="KUB194" s="1305"/>
      <c r="KUC194" s="1305"/>
      <c r="KUD194" s="1305"/>
      <c r="KUE194" s="1305"/>
      <c r="KUF194" s="1305"/>
      <c r="KUG194" s="1305"/>
      <c r="KUH194" s="1305"/>
      <c r="KUI194" s="1305"/>
      <c r="KUJ194" s="1305"/>
      <c r="KUK194" s="1305"/>
      <c r="KUL194" s="1305"/>
      <c r="KUM194" s="1305"/>
      <c r="KUN194" s="1305"/>
      <c r="KUO194" s="1305"/>
      <c r="KUP194" s="1305"/>
      <c r="KUQ194" s="1305"/>
      <c r="KUR194" s="1305"/>
      <c r="KUS194" s="1305"/>
      <c r="KUT194" s="1305"/>
      <c r="KUU194" s="1305"/>
      <c r="KUV194" s="1305"/>
      <c r="KUW194" s="1305"/>
      <c r="KUX194" s="1305"/>
      <c r="KUY194" s="1305"/>
      <c r="KUZ194" s="1305"/>
      <c r="KVA194" s="1305"/>
      <c r="KVB194" s="1305"/>
      <c r="KVC194" s="1305"/>
      <c r="KVD194" s="1305"/>
      <c r="KVE194" s="1305"/>
      <c r="KVF194" s="1305"/>
      <c r="KVG194" s="1305"/>
      <c r="KVH194" s="1305"/>
      <c r="KVI194" s="1305"/>
      <c r="KVJ194" s="1305"/>
      <c r="KVK194" s="1305"/>
      <c r="KVL194" s="1305"/>
      <c r="KVM194" s="1305"/>
      <c r="KVN194" s="1305"/>
      <c r="KVO194" s="1305"/>
      <c r="KVP194" s="1305"/>
      <c r="KVQ194" s="1305"/>
      <c r="KVR194" s="1305"/>
      <c r="KVS194" s="1305"/>
      <c r="KVT194" s="1305"/>
      <c r="KVU194" s="1305"/>
      <c r="KVV194" s="1305"/>
      <c r="KVW194" s="1305"/>
      <c r="KVX194" s="1305"/>
      <c r="KVY194" s="1305"/>
      <c r="KVZ194" s="1305"/>
      <c r="KWA194" s="1305"/>
      <c r="KWB194" s="1305"/>
      <c r="KWC194" s="1305"/>
      <c r="KWD194" s="1305"/>
      <c r="KWE194" s="1305"/>
      <c r="KWF194" s="1305"/>
      <c r="KWG194" s="1305"/>
      <c r="KWH194" s="1305"/>
      <c r="KWI194" s="1305"/>
      <c r="KWJ194" s="1305"/>
      <c r="KWK194" s="1305"/>
      <c r="KWL194" s="1305"/>
      <c r="KWM194" s="1305"/>
      <c r="KWN194" s="1305"/>
      <c r="KWO194" s="1305"/>
      <c r="KWP194" s="1305"/>
      <c r="KWQ194" s="1305"/>
      <c r="KWR194" s="1305"/>
      <c r="KWS194" s="1305"/>
      <c r="KWT194" s="1305"/>
      <c r="KWU194" s="1305"/>
      <c r="KWV194" s="1305"/>
      <c r="KWW194" s="1305"/>
      <c r="KWX194" s="1305"/>
      <c r="KWY194" s="1305"/>
      <c r="KWZ194" s="1305"/>
      <c r="KXA194" s="1305"/>
      <c r="KXB194" s="1305"/>
      <c r="KXC194" s="1305"/>
      <c r="KXD194" s="1305"/>
      <c r="KXE194" s="1305"/>
      <c r="KXF194" s="1305"/>
      <c r="KXG194" s="1305"/>
      <c r="KXH194" s="1305"/>
      <c r="KXI194" s="1305"/>
      <c r="KXJ194" s="1305"/>
      <c r="KXK194" s="1305"/>
      <c r="KXL194" s="1305"/>
      <c r="KXM194" s="1305"/>
      <c r="KXN194" s="1305"/>
      <c r="KXO194" s="1305"/>
      <c r="KXP194" s="1305"/>
      <c r="KXQ194" s="1305"/>
      <c r="KXR194" s="1305"/>
      <c r="KXS194" s="1305"/>
      <c r="KXT194" s="1305"/>
      <c r="KXU194" s="1305"/>
      <c r="KXV194" s="1305"/>
      <c r="KXW194" s="1305"/>
      <c r="KXX194" s="1305"/>
      <c r="KXY194" s="1305"/>
      <c r="KXZ194" s="1305"/>
      <c r="KYA194" s="1305"/>
      <c r="KYB194" s="1305"/>
      <c r="KYC194" s="1305"/>
      <c r="KYD194" s="1305"/>
      <c r="KYE194" s="1305"/>
      <c r="KYF194" s="1305"/>
      <c r="KYG194" s="1305"/>
      <c r="KYH194" s="1305"/>
      <c r="KYI194" s="1305"/>
      <c r="KYJ194" s="1305"/>
      <c r="KYK194" s="1305"/>
      <c r="KYL194" s="1305"/>
      <c r="KYM194" s="1305"/>
      <c r="KYN194" s="1305"/>
      <c r="KYO194" s="1305"/>
      <c r="KYP194" s="1305"/>
      <c r="KYQ194" s="1305"/>
      <c r="KYR194" s="1305"/>
      <c r="KYS194" s="1305"/>
      <c r="KYT194" s="1305"/>
      <c r="KYU194" s="1305"/>
      <c r="KYV194" s="1305"/>
      <c r="KYW194" s="1305"/>
      <c r="KYX194" s="1305"/>
      <c r="KYY194" s="1305"/>
      <c r="KYZ194" s="1305"/>
      <c r="KZA194" s="1305"/>
      <c r="KZB194" s="1305"/>
      <c r="KZC194" s="1305"/>
      <c r="KZD194" s="1305"/>
      <c r="KZE194" s="1305"/>
      <c r="KZF194" s="1305"/>
      <c r="KZG194" s="1305"/>
      <c r="KZH194" s="1305"/>
      <c r="KZI194" s="1305"/>
      <c r="KZJ194" s="1305"/>
      <c r="KZK194" s="1305"/>
      <c r="KZL194" s="1305"/>
      <c r="KZM194" s="1305"/>
      <c r="KZN194" s="1305"/>
      <c r="KZO194" s="1305"/>
      <c r="KZP194" s="1305"/>
      <c r="KZQ194" s="1305"/>
      <c r="KZR194" s="1305"/>
      <c r="KZS194" s="1305"/>
      <c r="KZT194" s="1305"/>
      <c r="KZU194" s="1305"/>
      <c r="KZV194" s="1305"/>
      <c r="KZW194" s="1305"/>
      <c r="KZX194" s="1305"/>
      <c r="KZY194" s="1305"/>
      <c r="KZZ194" s="1305"/>
      <c r="LAA194" s="1305"/>
      <c r="LAB194" s="1305"/>
      <c r="LAC194" s="1305"/>
      <c r="LAD194" s="1305"/>
      <c r="LAE194" s="1305"/>
      <c r="LAF194" s="1305"/>
      <c r="LAG194" s="1305"/>
      <c r="LAH194" s="1305"/>
      <c r="LAI194" s="1305"/>
      <c r="LAJ194" s="1305"/>
      <c r="LAK194" s="1305"/>
      <c r="LAL194" s="1305"/>
      <c r="LAM194" s="1305"/>
      <c r="LAN194" s="1305"/>
      <c r="LAO194" s="1305"/>
      <c r="LAP194" s="1305"/>
      <c r="LAQ194" s="1305"/>
      <c r="LAR194" s="1305"/>
      <c r="LAS194" s="1305"/>
      <c r="LAT194" s="1305"/>
      <c r="LAU194" s="1305"/>
      <c r="LAV194" s="1305"/>
      <c r="LAW194" s="1305"/>
      <c r="LAX194" s="1305"/>
      <c r="LAY194" s="1305"/>
      <c r="LAZ194" s="1305"/>
      <c r="LBA194" s="1305"/>
      <c r="LBB194" s="1305"/>
      <c r="LBC194" s="1305"/>
      <c r="LBD194" s="1305"/>
      <c r="LBE194" s="1305"/>
      <c r="LBF194" s="1305"/>
      <c r="LBG194" s="1305"/>
      <c r="LBH194" s="1305"/>
      <c r="LBI194" s="1305"/>
      <c r="LBJ194" s="1305"/>
      <c r="LBK194" s="1305"/>
      <c r="LBL194" s="1305"/>
      <c r="LBM194" s="1305"/>
      <c r="LBN194" s="1305"/>
      <c r="LBO194" s="1305"/>
      <c r="LBP194" s="1305"/>
      <c r="LBQ194" s="1305"/>
      <c r="LBR194" s="1305"/>
      <c r="LBS194" s="1305"/>
      <c r="LBT194" s="1305"/>
      <c r="LBU194" s="1305"/>
      <c r="LBV194" s="1305"/>
      <c r="LBW194" s="1305"/>
      <c r="LBX194" s="1305"/>
      <c r="LBY194" s="1305"/>
      <c r="LBZ194" s="1305"/>
      <c r="LCB194" s="1305"/>
      <c r="LCC194" s="1305"/>
      <c r="LCD194" s="1305"/>
      <c r="LCE194" s="1305"/>
      <c r="LCF194" s="1305"/>
      <c r="LCG194" s="1305"/>
      <c r="LCH194" s="1305"/>
      <c r="LCI194" s="1305"/>
      <c r="LCJ194" s="1305"/>
      <c r="LCK194" s="1305"/>
      <c r="LCL194" s="1305"/>
      <c r="LCM194" s="1305"/>
      <c r="LCN194" s="1305"/>
      <c r="LCO194" s="1305"/>
      <c r="LCP194" s="1305"/>
      <c r="LCQ194" s="1305"/>
      <c r="LCR194" s="1305"/>
      <c r="LCS194" s="1305"/>
      <c r="LCT194" s="1305"/>
      <c r="LCU194" s="1305"/>
      <c r="LCV194" s="1305"/>
      <c r="LCW194" s="1305"/>
      <c r="LCX194" s="1305"/>
      <c r="LCY194" s="1305"/>
      <c r="LCZ194" s="1305"/>
      <c r="LDA194" s="1305"/>
      <c r="LDB194" s="1305"/>
      <c r="LDC194" s="1305"/>
      <c r="LDD194" s="1305"/>
      <c r="LDE194" s="1305"/>
      <c r="LDF194" s="1305"/>
      <c r="LDG194" s="1305"/>
      <c r="LDH194" s="1305"/>
      <c r="LDI194" s="1305"/>
      <c r="LDJ194" s="1305"/>
      <c r="LDK194" s="1305"/>
      <c r="LDL194" s="1305"/>
      <c r="LDM194" s="1305"/>
      <c r="LDN194" s="1305"/>
      <c r="LDO194" s="1305"/>
      <c r="LDP194" s="1305"/>
      <c r="LDQ194" s="1305"/>
      <c r="LDR194" s="1305"/>
      <c r="LDS194" s="1305"/>
      <c r="LDT194" s="1305"/>
      <c r="LDU194" s="1305"/>
      <c r="LDV194" s="1305"/>
      <c r="LDW194" s="1305"/>
      <c r="LDX194" s="1305"/>
      <c r="LDY194" s="1305"/>
      <c r="LDZ194" s="1305"/>
      <c r="LEA194" s="1305"/>
      <c r="LEB194" s="1305"/>
      <c r="LEC194" s="1305"/>
      <c r="LED194" s="1305"/>
      <c r="LEE194" s="1305"/>
      <c r="LEF194" s="1305"/>
      <c r="LEG194" s="1305"/>
      <c r="LEH194" s="1305"/>
      <c r="LEI194" s="1305"/>
      <c r="LEJ194" s="1305"/>
      <c r="LEK194" s="1305"/>
      <c r="LEL194" s="1305"/>
      <c r="LEM194" s="1305"/>
      <c r="LEN194" s="1305"/>
      <c r="LEO194" s="1305"/>
      <c r="LEP194" s="1305"/>
      <c r="LEQ194" s="1305"/>
      <c r="LER194" s="1305"/>
      <c r="LES194" s="1305"/>
      <c r="LET194" s="1305"/>
      <c r="LEU194" s="1305"/>
      <c r="LEV194" s="1305"/>
      <c r="LEW194" s="1305"/>
      <c r="LEX194" s="1305"/>
      <c r="LEY194" s="1305"/>
      <c r="LEZ194" s="1305"/>
      <c r="LFA194" s="1305"/>
      <c r="LFB194" s="1305"/>
      <c r="LFC194" s="1305"/>
      <c r="LFD194" s="1305"/>
      <c r="LFE194" s="1305"/>
      <c r="LFF194" s="1305"/>
      <c r="LFG194" s="1305"/>
      <c r="LFH194" s="1305"/>
      <c r="LFI194" s="1305"/>
      <c r="LFJ194" s="1305"/>
      <c r="LFK194" s="1305"/>
      <c r="LFL194" s="1305"/>
      <c r="LFM194" s="1305"/>
      <c r="LFN194" s="1305"/>
      <c r="LFO194" s="1305"/>
      <c r="LFP194" s="1305"/>
      <c r="LFQ194" s="1305"/>
      <c r="LFR194" s="1305"/>
      <c r="LFS194" s="1305"/>
      <c r="LFT194" s="1305"/>
      <c r="LFU194" s="1305"/>
      <c r="LFV194" s="1305"/>
      <c r="LFW194" s="1305"/>
      <c r="LFX194" s="1305"/>
      <c r="LFY194" s="1305"/>
      <c r="LFZ194" s="1305"/>
      <c r="LGA194" s="1305"/>
      <c r="LGB194" s="1305"/>
      <c r="LGC194" s="1305"/>
      <c r="LGD194" s="1305"/>
      <c r="LGE194" s="1305"/>
      <c r="LGF194" s="1305"/>
      <c r="LGG194" s="1305"/>
      <c r="LGH194" s="1305"/>
      <c r="LGI194" s="1305"/>
      <c r="LGJ194" s="1305"/>
      <c r="LGK194" s="1305"/>
      <c r="LGL194" s="1305"/>
      <c r="LGM194" s="1305"/>
      <c r="LGN194" s="1305"/>
      <c r="LGO194" s="1305"/>
      <c r="LGP194" s="1305"/>
      <c r="LGQ194" s="1305"/>
      <c r="LGR194" s="1305"/>
      <c r="LGS194" s="1305"/>
      <c r="LGT194" s="1305"/>
      <c r="LGU194" s="1305"/>
      <c r="LGV194" s="1305"/>
      <c r="LGW194" s="1305"/>
      <c r="LGX194" s="1305"/>
      <c r="LGY194" s="1305"/>
      <c r="LGZ194" s="1305"/>
      <c r="LHA194" s="1305"/>
      <c r="LHB194" s="1305"/>
      <c r="LHC194" s="1305"/>
      <c r="LHD194" s="1305"/>
      <c r="LHE194" s="1305"/>
      <c r="LHF194" s="1305"/>
      <c r="LHG194" s="1305"/>
      <c r="LHH194" s="1305"/>
      <c r="LHI194" s="1305"/>
      <c r="LHJ194" s="1305"/>
      <c r="LHK194" s="1305"/>
      <c r="LHL194" s="1305"/>
      <c r="LHM194" s="1305"/>
      <c r="LHN194" s="1305"/>
      <c r="LHO194" s="1305"/>
      <c r="LHP194" s="1305"/>
      <c r="LHQ194" s="1305"/>
      <c r="LHR194" s="1305"/>
      <c r="LHS194" s="1305"/>
      <c r="LHT194" s="1305"/>
      <c r="LHU194" s="1305"/>
      <c r="LHV194" s="1305"/>
      <c r="LHW194" s="1305"/>
      <c r="LHX194" s="1305"/>
      <c r="LHY194" s="1305"/>
      <c r="LHZ194" s="1305"/>
      <c r="LIA194" s="1305"/>
      <c r="LIB194" s="1305"/>
      <c r="LIC194" s="1305"/>
      <c r="LID194" s="1305"/>
      <c r="LIE194" s="1305"/>
      <c r="LIF194" s="1305"/>
      <c r="LIG194" s="1305"/>
      <c r="LIH194" s="1305"/>
      <c r="LII194" s="1305"/>
      <c r="LIJ194" s="1305"/>
      <c r="LIK194" s="1305"/>
      <c r="LIL194" s="1305"/>
      <c r="LIM194" s="1305"/>
      <c r="LIN194" s="1305"/>
      <c r="LIO194" s="1305"/>
      <c r="LIP194" s="1305"/>
      <c r="LIQ194" s="1305"/>
      <c r="LIR194" s="1305"/>
      <c r="LIS194" s="1305"/>
      <c r="LIT194" s="1305"/>
      <c r="LIU194" s="1305"/>
      <c r="LIV194" s="1305"/>
      <c r="LIW194" s="1305"/>
      <c r="LIX194" s="1305"/>
      <c r="LIY194" s="1305"/>
      <c r="LIZ194" s="1305"/>
      <c r="LJA194" s="1305"/>
      <c r="LJB194" s="1305"/>
      <c r="LJC194" s="1305"/>
      <c r="LJD194" s="1305"/>
      <c r="LJE194" s="1305"/>
      <c r="LJF194" s="1305"/>
      <c r="LJG194" s="1305"/>
      <c r="LJH194" s="1305"/>
      <c r="LJI194" s="1305"/>
      <c r="LJJ194" s="1305"/>
      <c r="LJK194" s="1305"/>
      <c r="LJL194" s="1305"/>
      <c r="LJM194" s="1305"/>
      <c r="LJN194" s="1305"/>
      <c r="LJO194" s="1305"/>
      <c r="LJP194" s="1305"/>
      <c r="LJQ194" s="1305"/>
      <c r="LJR194" s="1305"/>
      <c r="LJS194" s="1305"/>
      <c r="LJT194" s="1305"/>
      <c r="LJU194" s="1305"/>
      <c r="LJV194" s="1305"/>
      <c r="LJW194" s="1305"/>
      <c r="LJX194" s="1305"/>
      <c r="LJY194" s="1305"/>
      <c r="LJZ194" s="1305"/>
      <c r="LKA194" s="1305"/>
      <c r="LKB194" s="1305"/>
      <c r="LKC194" s="1305"/>
      <c r="LKD194" s="1305"/>
      <c r="LKE194" s="1305"/>
      <c r="LKF194" s="1305"/>
      <c r="LKG194" s="1305"/>
      <c r="LKH194" s="1305"/>
      <c r="LKI194" s="1305"/>
      <c r="LKJ194" s="1305"/>
      <c r="LKK194" s="1305"/>
      <c r="LKL194" s="1305"/>
      <c r="LKM194" s="1305"/>
      <c r="LKN194" s="1305"/>
      <c r="LKO194" s="1305"/>
      <c r="LKP194" s="1305"/>
      <c r="LKQ194" s="1305"/>
      <c r="LKR194" s="1305"/>
      <c r="LKS194" s="1305"/>
      <c r="LKT194" s="1305"/>
      <c r="LKU194" s="1305"/>
      <c r="LKV194" s="1305"/>
      <c r="LKW194" s="1305"/>
      <c r="LKX194" s="1305"/>
      <c r="LKY194" s="1305"/>
      <c r="LKZ194" s="1305"/>
      <c r="LLA194" s="1305"/>
      <c r="LLB194" s="1305"/>
      <c r="LLC194" s="1305"/>
      <c r="LLD194" s="1305"/>
      <c r="LLE194" s="1305"/>
      <c r="LLF194" s="1305"/>
      <c r="LLG194" s="1305"/>
      <c r="LLH194" s="1305"/>
      <c r="LLI194" s="1305"/>
      <c r="LLJ194" s="1305"/>
      <c r="LLK194" s="1305"/>
      <c r="LLL194" s="1305"/>
      <c r="LLM194" s="1305"/>
      <c r="LLN194" s="1305"/>
      <c r="LLO194" s="1305"/>
      <c r="LLP194" s="1305"/>
      <c r="LLQ194" s="1305"/>
      <c r="LLR194" s="1305"/>
      <c r="LLS194" s="1305"/>
      <c r="LLT194" s="1305"/>
      <c r="LLU194" s="1305"/>
      <c r="LLV194" s="1305"/>
      <c r="LLX194" s="1305"/>
      <c r="LLY194" s="1305"/>
      <c r="LLZ194" s="1305"/>
      <c r="LMA194" s="1305"/>
      <c r="LMB194" s="1305"/>
      <c r="LMC194" s="1305"/>
      <c r="LMD194" s="1305"/>
      <c r="LME194" s="1305"/>
      <c r="LMF194" s="1305"/>
      <c r="LMG194" s="1305"/>
      <c r="LMH194" s="1305"/>
      <c r="LMI194" s="1305"/>
      <c r="LMJ194" s="1305"/>
      <c r="LMK194" s="1305"/>
      <c r="LML194" s="1305"/>
      <c r="LMM194" s="1305"/>
      <c r="LMN194" s="1305"/>
      <c r="LMO194" s="1305"/>
      <c r="LMP194" s="1305"/>
      <c r="LMQ194" s="1305"/>
      <c r="LMR194" s="1305"/>
      <c r="LMS194" s="1305"/>
      <c r="LMT194" s="1305"/>
      <c r="LMU194" s="1305"/>
      <c r="LMV194" s="1305"/>
      <c r="LMW194" s="1305"/>
      <c r="LMX194" s="1305"/>
      <c r="LMY194" s="1305"/>
      <c r="LMZ194" s="1305"/>
      <c r="LNA194" s="1305"/>
      <c r="LNB194" s="1305"/>
      <c r="LNC194" s="1305"/>
      <c r="LND194" s="1305"/>
      <c r="LNE194" s="1305"/>
      <c r="LNF194" s="1305"/>
      <c r="LNG194" s="1305"/>
      <c r="LNH194" s="1305"/>
      <c r="LNI194" s="1305"/>
      <c r="LNJ194" s="1305"/>
      <c r="LNK194" s="1305"/>
      <c r="LNL194" s="1305"/>
      <c r="LNM194" s="1305"/>
      <c r="LNN194" s="1305"/>
      <c r="LNO194" s="1305"/>
      <c r="LNP194" s="1305"/>
      <c r="LNQ194" s="1305"/>
      <c r="LNR194" s="1305"/>
      <c r="LNS194" s="1305"/>
      <c r="LNT194" s="1305"/>
      <c r="LNU194" s="1305"/>
      <c r="LNV194" s="1305"/>
      <c r="LNW194" s="1305"/>
      <c r="LNX194" s="1305"/>
      <c r="LNY194" s="1305"/>
      <c r="LNZ194" s="1305"/>
      <c r="LOA194" s="1305"/>
      <c r="LOB194" s="1305"/>
      <c r="LOC194" s="1305"/>
      <c r="LOD194" s="1305"/>
      <c r="LOE194" s="1305"/>
      <c r="LOF194" s="1305"/>
      <c r="LOG194" s="1305"/>
      <c r="LOH194" s="1305"/>
      <c r="LOI194" s="1305"/>
      <c r="LOJ194" s="1305"/>
      <c r="LOK194" s="1305"/>
      <c r="LOL194" s="1305"/>
      <c r="LOM194" s="1305"/>
      <c r="LON194" s="1305"/>
      <c r="LOO194" s="1305"/>
      <c r="LOP194" s="1305"/>
      <c r="LOQ194" s="1305"/>
      <c r="LOR194" s="1305"/>
      <c r="LOS194" s="1305"/>
      <c r="LOT194" s="1305"/>
      <c r="LOU194" s="1305"/>
      <c r="LOV194" s="1305"/>
      <c r="LOW194" s="1305"/>
      <c r="LOX194" s="1305"/>
      <c r="LOY194" s="1305"/>
      <c r="LOZ194" s="1305"/>
      <c r="LPA194" s="1305"/>
      <c r="LPB194" s="1305"/>
      <c r="LPC194" s="1305"/>
      <c r="LPD194" s="1305"/>
      <c r="LPE194" s="1305"/>
      <c r="LPF194" s="1305"/>
      <c r="LPG194" s="1305"/>
      <c r="LPH194" s="1305"/>
      <c r="LPI194" s="1305"/>
      <c r="LPJ194" s="1305"/>
      <c r="LPK194" s="1305"/>
      <c r="LPL194" s="1305"/>
      <c r="LPM194" s="1305"/>
      <c r="LPN194" s="1305"/>
      <c r="LPO194" s="1305"/>
      <c r="LPP194" s="1305"/>
      <c r="LPQ194" s="1305"/>
      <c r="LPR194" s="1305"/>
      <c r="LPS194" s="1305"/>
      <c r="LPT194" s="1305"/>
      <c r="LPU194" s="1305"/>
      <c r="LPV194" s="1305"/>
      <c r="LPW194" s="1305"/>
      <c r="LPX194" s="1305"/>
      <c r="LPY194" s="1305"/>
      <c r="LPZ194" s="1305"/>
      <c r="LQA194" s="1305"/>
      <c r="LQB194" s="1305"/>
      <c r="LQC194" s="1305"/>
      <c r="LQD194" s="1305"/>
      <c r="LQE194" s="1305"/>
      <c r="LQF194" s="1305"/>
      <c r="LQG194" s="1305"/>
      <c r="LQH194" s="1305"/>
      <c r="LQI194" s="1305"/>
      <c r="LQJ194" s="1305"/>
      <c r="LQK194" s="1305"/>
      <c r="LQL194" s="1305"/>
      <c r="LQM194" s="1305"/>
      <c r="LQN194" s="1305"/>
      <c r="LQO194" s="1305"/>
      <c r="LQP194" s="1305"/>
      <c r="LQQ194" s="1305"/>
      <c r="LQR194" s="1305"/>
      <c r="LQS194" s="1305"/>
      <c r="LQT194" s="1305"/>
      <c r="LQU194" s="1305"/>
      <c r="LQV194" s="1305"/>
      <c r="LQW194" s="1305"/>
      <c r="LQX194" s="1305"/>
      <c r="LQY194" s="1305"/>
      <c r="LQZ194" s="1305"/>
      <c r="LRA194" s="1305"/>
      <c r="LRB194" s="1305"/>
      <c r="LRC194" s="1305"/>
      <c r="LRD194" s="1305"/>
      <c r="LRE194" s="1305"/>
      <c r="LRF194" s="1305"/>
      <c r="LRG194" s="1305"/>
      <c r="LRH194" s="1305"/>
      <c r="LRI194" s="1305"/>
      <c r="LRJ194" s="1305"/>
      <c r="LRK194" s="1305"/>
      <c r="LRL194" s="1305"/>
      <c r="LRM194" s="1305"/>
      <c r="LRN194" s="1305"/>
      <c r="LRO194" s="1305"/>
      <c r="LRP194" s="1305"/>
      <c r="LRQ194" s="1305"/>
      <c r="LRR194" s="1305"/>
      <c r="LRS194" s="1305"/>
      <c r="LRT194" s="1305"/>
      <c r="LRU194" s="1305"/>
      <c r="LRV194" s="1305"/>
      <c r="LRW194" s="1305"/>
      <c r="LRX194" s="1305"/>
      <c r="LRY194" s="1305"/>
      <c r="LRZ194" s="1305"/>
      <c r="LSA194" s="1305"/>
      <c r="LSB194" s="1305"/>
      <c r="LSC194" s="1305"/>
      <c r="LSD194" s="1305"/>
      <c r="LSE194" s="1305"/>
      <c r="LSF194" s="1305"/>
      <c r="LSG194" s="1305"/>
      <c r="LSH194" s="1305"/>
      <c r="LSI194" s="1305"/>
      <c r="LSJ194" s="1305"/>
      <c r="LSK194" s="1305"/>
      <c r="LSL194" s="1305"/>
      <c r="LSM194" s="1305"/>
      <c r="LSN194" s="1305"/>
      <c r="LSO194" s="1305"/>
      <c r="LSP194" s="1305"/>
      <c r="LSQ194" s="1305"/>
      <c r="LSR194" s="1305"/>
      <c r="LSS194" s="1305"/>
      <c r="LST194" s="1305"/>
      <c r="LSU194" s="1305"/>
      <c r="LSV194" s="1305"/>
      <c r="LSW194" s="1305"/>
      <c r="LSX194" s="1305"/>
      <c r="LSY194" s="1305"/>
      <c r="LSZ194" s="1305"/>
      <c r="LTA194" s="1305"/>
      <c r="LTB194" s="1305"/>
      <c r="LTC194" s="1305"/>
      <c r="LTD194" s="1305"/>
      <c r="LTE194" s="1305"/>
      <c r="LTF194" s="1305"/>
      <c r="LTG194" s="1305"/>
      <c r="LTH194" s="1305"/>
      <c r="LTI194" s="1305"/>
      <c r="LTJ194" s="1305"/>
      <c r="LTK194" s="1305"/>
      <c r="LTL194" s="1305"/>
      <c r="LTM194" s="1305"/>
      <c r="LTN194" s="1305"/>
      <c r="LTO194" s="1305"/>
      <c r="LTP194" s="1305"/>
      <c r="LTQ194" s="1305"/>
      <c r="LTR194" s="1305"/>
      <c r="LTS194" s="1305"/>
      <c r="LTT194" s="1305"/>
      <c r="LTU194" s="1305"/>
      <c r="LTV194" s="1305"/>
      <c r="LTW194" s="1305"/>
      <c r="LTX194" s="1305"/>
      <c r="LTY194" s="1305"/>
      <c r="LTZ194" s="1305"/>
      <c r="LUA194" s="1305"/>
      <c r="LUB194" s="1305"/>
      <c r="LUC194" s="1305"/>
      <c r="LUD194" s="1305"/>
      <c r="LUE194" s="1305"/>
      <c r="LUF194" s="1305"/>
      <c r="LUG194" s="1305"/>
      <c r="LUH194" s="1305"/>
      <c r="LUI194" s="1305"/>
      <c r="LUJ194" s="1305"/>
      <c r="LUK194" s="1305"/>
      <c r="LUL194" s="1305"/>
      <c r="LUM194" s="1305"/>
      <c r="LUN194" s="1305"/>
      <c r="LUO194" s="1305"/>
      <c r="LUP194" s="1305"/>
      <c r="LUQ194" s="1305"/>
      <c r="LUR194" s="1305"/>
      <c r="LUS194" s="1305"/>
      <c r="LUT194" s="1305"/>
      <c r="LUU194" s="1305"/>
      <c r="LUV194" s="1305"/>
      <c r="LUW194" s="1305"/>
      <c r="LUX194" s="1305"/>
      <c r="LUY194" s="1305"/>
      <c r="LUZ194" s="1305"/>
      <c r="LVA194" s="1305"/>
      <c r="LVB194" s="1305"/>
      <c r="LVC194" s="1305"/>
      <c r="LVD194" s="1305"/>
      <c r="LVE194" s="1305"/>
      <c r="LVF194" s="1305"/>
      <c r="LVG194" s="1305"/>
      <c r="LVH194" s="1305"/>
      <c r="LVI194" s="1305"/>
      <c r="LVJ194" s="1305"/>
      <c r="LVK194" s="1305"/>
      <c r="LVL194" s="1305"/>
      <c r="LVM194" s="1305"/>
      <c r="LVN194" s="1305"/>
      <c r="LVO194" s="1305"/>
      <c r="LVP194" s="1305"/>
      <c r="LVQ194" s="1305"/>
      <c r="LVR194" s="1305"/>
      <c r="LVT194" s="1305"/>
      <c r="LVU194" s="1305"/>
      <c r="LVV194" s="1305"/>
      <c r="LVW194" s="1305"/>
      <c r="LVX194" s="1305"/>
      <c r="LVY194" s="1305"/>
      <c r="LVZ194" s="1305"/>
      <c r="LWA194" s="1305"/>
      <c r="LWB194" s="1305"/>
      <c r="LWC194" s="1305"/>
      <c r="LWD194" s="1305"/>
      <c r="LWE194" s="1305"/>
      <c r="LWF194" s="1305"/>
      <c r="LWG194" s="1305"/>
      <c r="LWH194" s="1305"/>
      <c r="LWI194" s="1305"/>
      <c r="LWJ194" s="1305"/>
      <c r="LWK194" s="1305"/>
      <c r="LWL194" s="1305"/>
      <c r="LWM194" s="1305"/>
      <c r="LWN194" s="1305"/>
      <c r="LWO194" s="1305"/>
      <c r="LWP194" s="1305"/>
      <c r="LWQ194" s="1305"/>
      <c r="LWR194" s="1305"/>
      <c r="LWS194" s="1305"/>
      <c r="LWT194" s="1305"/>
      <c r="LWU194" s="1305"/>
      <c r="LWV194" s="1305"/>
      <c r="LWW194" s="1305"/>
      <c r="LWX194" s="1305"/>
      <c r="LWY194" s="1305"/>
      <c r="LWZ194" s="1305"/>
      <c r="LXA194" s="1305"/>
      <c r="LXB194" s="1305"/>
      <c r="LXC194" s="1305"/>
      <c r="LXD194" s="1305"/>
      <c r="LXE194" s="1305"/>
      <c r="LXF194" s="1305"/>
      <c r="LXG194" s="1305"/>
      <c r="LXH194" s="1305"/>
      <c r="LXI194" s="1305"/>
      <c r="LXJ194" s="1305"/>
      <c r="LXK194" s="1305"/>
      <c r="LXL194" s="1305"/>
      <c r="LXM194" s="1305"/>
      <c r="LXN194" s="1305"/>
      <c r="LXO194" s="1305"/>
      <c r="LXP194" s="1305"/>
      <c r="LXQ194" s="1305"/>
      <c r="LXR194" s="1305"/>
      <c r="LXS194" s="1305"/>
      <c r="LXT194" s="1305"/>
      <c r="LXU194" s="1305"/>
      <c r="LXV194" s="1305"/>
      <c r="LXW194" s="1305"/>
      <c r="LXX194" s="1305"/>
      <c r="LXY194" s="1305"/>
      <c r="LXZ194" s="1305"/>
      <c r="LYA194" s="1305"/>
      <c r="LYB194" s="1305"/>
      <c r="LYC194" s="1305"/>
      <c r="LYD194" s="1305"/>
      <c r="LYE194" s="1305"/>
      <c r="LYF194" s="1305"/>
      <c r="LYG194" s="1305"/>
      <c r="LYH194" s="1305"/>
      <c r="LYI194" s="1305"/>
      <c r="LYJ194" s="1305"/>
      <c r="LYK194" s="1305"/>
      <c r="LYL194" s="1305"/>
      <c r="LYM194" s="1305"/>
      <c r="LYN194" s="1305"/>
      <c r="LYO194" s="1305"/>
      <c r="LYP194" s="1305"/>
      <c r="LYQ194" s="1305"/>
      <c r="LYR194" s="1305"/>
      <c r="LYS194" s="1305"/>
      <c r="LYT194" s="1305"/>
      <c r="LYU194" s="1305"/>
      <c r="LYV194" s="1305"/>
      <c r="LYW194" s="1305"/>
      <c r="LYX194" s="1305"/>
      <c r="LYY194" s="1305"/>
      <c r="LYZ194" s="1305"/>
      <c r="LZA194" s="1305"/>
      <c r="LZB194" s="1305"/>
      <c r="LZC194" s="1305"/>
      <c r="LZD194" s="1305"/>
      <c r="LZE194" s="1305"/>
      <c r="LZF194" s="1305"/>
      <c r="LZG194" s="1305"/>
      <c r="LZH194" s="1305"/>
      <c r="LZI194" s="1305"/>
      <c r="LZJ194" s="1305"/>
      <c r="LZK194" s="1305"/>
      <c r="LZL194" s="1305"/>
      <c r="LZM194" s="1305"/>
      <c r="LZN194" s="1305"/>
      <c r="LZO194" s="1305"/>
      <c r="LZP194" s="1305"/>
      <c r="LZQ194" s="1305"/>
      <c r="LZR194" s="1305"/>
      <c r="LZS194" s="1305"/>
      <c r="LZT194" s="1305"/>
      <c r="LZU194" s="1305"/>
      <c r="LZV194" s="1305"/>
      <c r="LZW194" s="1305"/>
      <c r="LZX194" s="1305"/>
      <c r="LZY194" s="1305"/>
      <c r="LZZ194" s="1305"/>
      <c r="MAA194" s="1305"/>
      <c r="MAB194" s="1305"/>
      <c r="MAC194" s="1305"/>
      <c r="MAD194" s="1305"/>
      <c r="MAE194" s="1305"/>
      <c r="MAF194" s="1305"/>
      <c r="MAG194" s="1305"/>
      <c r="MAH194" s="1305"/>
      <c r="MAI194" s="1305"/>
      <c r="MAJ194" s="1305"/>
      <c r="MAK194" s="1305"/>
      <c r="MAL194" s="1305"/>
      <c r="MAM194" s="1305"/>
      <c r="MAN194" s="1305"/>
      <c r="MAO194" s="1305"/>
      <c r="MAP194" s="1305"/>
      <c r="MAQ194" s="1305"/>
      <c r="MAR194" s="1305"/>
      <c r="MAS194" s="1305"/>
      <c r="MAT194" s="1305"/>
      <c r="MAU194" s="1305"/>
      <c r="MAV194" s="1305"/>
      <c r="MAW194" s="1305"/>
      <c r="MAX194" s="1305"/>
      <c r="MAY194" s="1305"/>
      <c r="MAZ194" s="1305"/>
      <c r="MBA194" s="1305"/>
      <c r="MBB194" s="1305"/>
      <c r="MBC194" s="1305"/>
      <c r="MBD194" s="1305"/>
      <c r="MBE194" s="1305"/>
      <c r="MBF194" s="1305"/>
      <c r="MBG194" s="1305"/>
      <c r="MBH194" s="1305"/>
      <c r="MBI194" s="1305"/>
      <c r="MBJ194" s="1305"/>
      <c r="MBK194" s="1305"/>
      <c r="MBL194" s="1305"/>
      <c r="MBM194" s="1305"/>
      <c r="MBN194" s="1305"/>
      <c r="MBO194" s="1305"/>
      <c r="MBP194" s="1305"/>
      <c r="MBQ194" s="1305"/>
      <c r="MBR194" s="1305"/>
      <c r="MBS194" s="1305"/>
      <c r="MBT194" s="1305"/>
      <c r="MBU194" s="1305"/>
      <c r="MBV194" s="1305"/>
      <c r="MBW194" s="1305"/>
      <c r="MBX194" s="1305"/>
      <c r="MBY194" s="1305"/>
      <c r="MBZ194" s="1305"/>
      <c r="MCA194" s="1305"/>
      <c r="MCB194" s="1305"/>
      <c r="MCC194" s="1305"/>
      <c r="MCD194" s="1305"/>
      <c r="MCE194" s="1305"/>
      <c r="MCF194" s="1305"/>
      <c r="MCG194" s="1305"/>
      <c r="MCH194" s="1305"/>
      <c r="MCI194" s="1305"/>
      <c r="MCJ194" s="1305"/>
      <c r="MCK194" s="1305"/>
      <c r="MCL194" s="1305"/>
      <c r="MCM194" s="1305"/>
      <c r="MCN194" s="1305"/>
      <c r="MCO194" s="1305"/>
      <c r="MCP194" s="1305"/>
      <c r="MCQ194" s="1305"/>
      <c r="MCR194" s="1305"/>
      <c r="MCS194" s="1305"/>
      <c r="MCT194" s="1305"/>
      <c r="MCU194" s="1305"/>
      <c r="MCV194" s="1305"/>
      <c r="MCW194" s="1305"/>
      <c r="MCX194" s="1305"/>
      <c r="MCY194" s="1305"/>
      <c r="MCZ194" s="1305"/>
      <c r="MDA194" s="1305"/>
      <c r="MDB194" s="1305"/>
      <c r="MDC194" s="1305"/>
      <c r="MDD194" s="1305"/>
      <c r="MDE194" s="1305"/>
      <c r="MDF194" s="1305"/>
      <c r="MDG194" s="1305"/>
      <c r="MDH194" s="1305"/>
      <c r="MDI194" s="1305"/>
      <c r="MDJ194" s="1305"/>
      <c r="MDK194" s="1305"/>
      <c r="MDL194" s="1305"/>
      <c r="MDM194" s="1305"/>
      <c r="MDN194" s="1305"/>
      <c r="MDO194" s="1305"/>
      <c r="MDP194" s="1305"/>
      <c r="MDQ194" s="1305"/>
      <c r="MDR194" s="1305"/>
      <c r="MDS194" s="1305"/>
      <c r="MDT194" s="1305"/>
      <c r="MDU194" s="1305"/>
      <c r="MDV194" s="1305"/>
      <c r="MDW194" s="1305"/>
      <c r="MDX194" s="1305"/>
      <c r="MDY194" s="1305"/>
      <c r="MDZ194" s="1305"/>
      <c r="MEA194" s="1305"/>
      <c r="MEB194" s="1305"/>
      <c r="MEC194" s="1305"/>
      <c r="MED194" s="1305"/>
      <c r="MEE194" s="1305"/>
      <c r="MEF194" s="1305"/>
      <c r="MEG194" s="1305"/>
      <c r="MEH194" s="1305"/>
      <c r="MEI194" s="1305"/>
      <c r="MEJ194" s="1305"/>
      <c r="MEK194" s="1305"/>
      <c r="MEL194" s="1305"/>
      <c r="MEM194" s="1305"/>
      <c r="MEN194" s="1305"/>
      <c r="MEO194" s="1305"/>
      <c r="MEP194" s="1305"/>
      <c r="MEQ194" s="1305"/>
      <c r="MER194" s="1305"/>
      <c r="MES194" s="1305"/>
      <c r="MET194" s="1305"/>
      <c r="MEU194" s="1305"/>
      <c r="MEV194" s="1305"/>
      <c r="MEW194" s="1305"/>
      <c r="MEX194" s="1305"/>
      <c r="MEY194" s="1305"/>
      <c r="MEZ194" s="1305"/>
      <c r="MFA194" s="1305"/>
      <c r="MFB194" s="1305"/>
      <c r="MFC194" s="1305"/>
      <c r="MFD194" s="1305"/>
      <c r="MFE194" s="1305"/>
      <c r="MFF194" s="1305"/>
      <c r="MFG194" s="1305"/>
      <c r="MFH194" s="1305"/>
      <c r="MFI194" s="1305"/>
      <c r="MFJ194" s="1305"/>
      <c r="MFK194" s="1305"/>
      <c r="MFL194" s="1305"/>
      <c r="MFM194" s="1305"/>
      <c r="MFN194" s="1305"/>
      <c r="MFP194" s="1305"/>
      <c r="MFQ194" s="1305"/>
      <c r="MFR194" s="1305"/>
      <c r="MFS194" s="1305"/>
      <c r="MFT194" s="1305"/>
      <c r="MFU194" s="1305"/>
      <c r="MFV194" s="1305"/>
      <c r="MFW194" s="1305"/>
      <c r="MFX194" s="1305"/>
      <c r="MFY194" s="1305"/>
      <c r="MFZ194" s="1305"/>
      <c r="MGA194" s="1305"/>
      <c r="MGB194" s="1305"/>
      <c r="MGC194" s="1305"/>
      <c r="MGD194" s="1305"/>
      <c r="MGE194" s="1305"/>
      <c r="MGF194" s="1305"/>
      <c r="MGG194" s="1305"/>
      <c r="MGH194" s="1305"/>
      <c r="MGI194" s="1305"/>
      <c r="MGJ194" s="1305"/>
      <c r="MGK194" s="1305"/>
      <c r="MGL194" s="1305"/>
      <c r="MGM194" s="1305"/>
      <c r="MGN194" s="1305"/>
      <c r="MGO194" s="1305"/>
      <c r="MGP194" s="1305"/>
      <c r="MGQ194" s="1305"/>
      <c r="MGR194" s="1305"/>
      <c r="MGS194" s="1305"/>
      <c r="MGT194" s="1305"/>
      <c r="MGU194" s="1305"/>
      <c r="MGV194" s="1305"/>
      <c r="MGW194" s="1305"/>
      <c r="MGX194" s="1305"/>
      <c r="MGY194" s="1305"/>
      <c r="MGZ194" s="1305"/>
      <c r="MHA194" s="1305"/>
      <c r="MHB194" s="1305"/>
      <c r="MHC194" s="1305"/>
      <c r="MHD194" s="1305"/>
      <c r="MHE194" s="1305"/>
      <c r="MHF194" s="1305"/>
      <c r="MHG194" s="1305"/>
      <c r="MHH194" s="1305"/>
      <c r="MHI194" s="1305"/>
      <c r="MHJ194" s="1305"/>
      <c r="MHK194" s="1305"/>
      <c r="MHL194" s="1305"/>
      <c r="MHM194" s="1305"/>
      <c r="MHN194" s="1305"/>
      <c r="MHO194" s="1305"/>
      <c r="MHP194" s="1305"/>
      <c r="MHQ194" s="1305"/>
      <c r="MHR194" s="1305"/>
      <c r="MHS194" s="1305"/>
      <c r="MHT194" s="1305"/>
      <c r="MHU194" s="1305"/>
      <c r="MHV194" s="1305"/>
      <c r="MHW194" s="1305"/>
      <c r="MHX194" s="1305"/>
      <c r="MHY194" s="1305"/>
      <c r="MHZ194" s="1305"/>
      <c r="MIA194" s="1305"/>
      <c r="MIB194" s="1305"/>
      <c r="MIC194" s="1305"/>
      <c r="MID194" s="1305"/>
      <c r="MIE194" s="1305"/>
      <c r="MIF194" s="1305"/>
      <c r="MIG194" s="1305"/>
      <c r="MIH194" s="1305"/>
      <c r="MII194" s="1305"/>
      <c r="MIJ194" s="1305"/>
      <c r="MIK194" s="1305"/>
      <c r="MIL194" s="1305"/>
      <c r="MIM194" s="1305"/>
      <c r="MIN194" s="1305"/>
      <c r="MIO194" s="1305"/>
      <c r="MIP194" s="1305"/>
      <c r="MIQ194" s="1305"/>
      <c r="MIR194" s="1305"/>
      <c r="MIS194" s="1305"/>
      <c r="MIT194" s="1305"/>
      <c r="MIU194" s="1305"/>
      <c r="MIV194" s="1305"/>
      <c r="MIW194" s="1305"/>
      <c r="MIX194" s="1305"/>
      <c r="MIY194" s="1305"/>
      <c r="MIZ194" s="1305"/>
      <c r="MJA194" s="1305"/>
      <c r="MJB194" s="1305"/>
      <c r="MJC194" s="1305"/>
      <c r="MJD194" s="1305"/>
      <c r="MJE194" s="1305"/>
      <c r="MJF194" s="1305"/>
      <c r="MJG194" s="1305"/>
      <c r="MJH194" s="1305"/>
      <c r="MJI194" s="1305"/>
      <c r="MJJ194" s="1305"/>
      <c r="MJK194" s="1305"/>
      <c r="MJL194" s="1305"/>
      <c r="MJM194" s="1305"/>
      <c r="MJN194" s="1305"/>
      <c r="MJO194" s="1305"/>
      <c r="MJP194" s="1305"/>
      <c r="MJQ194" s="1305"/>
      <c r="MJR194" s="1305"/>
      <c r="MJS194" s="1305"/>
      <c r="MJT194" s="1305"/>
      <c r="MJU194" s="1305"/>
      <c r="MJV194" s="1305"/>
      <c r="MJW194" s="1305"/>
      <c r="MJX194" s="1305"/>
      <c r="MJY194" s="1305"/>
      <c r="MJZ194" s="1305"/>
      <c r="MKA194" s="1305"/>
      <c r="MKB194" s="1305"/>
      <c r="MKC194" s="1305"/>
      <c r="MKD194" s="1305"/>
      <c r="MKE194" s="1305"/>
      <c r="MKF194" s="1305"/>
      <c r="MKG194" s="1305"/>
      <c r="MKH194" s="1305"/>
      <c r="MKI194" s="1305"/>
      <c r="MKJ194" s="1305"/>
      <c r="MKK194" s="1305"/>
      <c r="MKL194" s="1305"/>
      <c r="MKM194" s="1305"/>
      <c r="MKN194" s="1305"/>
      <c r="MKO194" s="1305"/>
      <c r="MKP194" s="1305"/>
      <c r="MKQ194" s="1305"/>
      <c r="MKR194" s="1305"/>
      <c r="MKS194" s="1305"/>
      <c r="MKT194" s="1305"/>
      <c r="MKU194" s="1305"/>
      <c r="MKV194" s="1305"/>
      <c r="MKW194" s="1305"/>
      <c r="MKX194" s="1305"/>
      <c r="MKY194" s="1305"/>
      <c r="MKZ194" s="1305"/>
      <c r="MLA194" s="1305"/>
      <c r="MLB194" s="1305"/>
      <c r="MLC194" s="1305"/>
      <c r="MLD194" s="1305"/>
      <c r="MLE194" s="1305"/>
      <c r="MLF194" s="1305"/>
      <c r="MLG194" s="1305"/>
      <c r="MLH194" s="1305"/>
      <c r="MLI194" s="1305"/>
      <c r="MLJ194" s="1305"/>
      <c r="MLK194" s="1305"/>
      <c r="MLL194" s="1305"/>
      <c r="MLM194" s="1305"/>
      <c r="MLN194" s="1305"/>
      <c r="MLO194" s="1305"/>
      <c r="MLP194" s="1305"/>
      <c r="MLQ194" s="1305"/>
      <c r="MLR194" s="1305"/>
      <c r="MLS194" s="1305"/>
      <c r="MLT194" s="1305"/>
      <c r="MLU194" s="1305"/>
      <c r="MLV194" s="1305"/>
      <c r="MLW194" s="1305"/>
      <c r="MLX194" s="1305"/>
      <c r="MLY194" s="1305"/>
      <c r="MLZ194" s="1305"/>
      <c r="MMA194" s="1305"/>
      <c r="MMB194" s="1305"/>
      <c r="MMC194" s="1305"/>
      <c r="MMD194" s="1305"/>
      <c r="MME194" s="1305"/>
      <c r="MMF194" s="1305"/>
      <c r="MMG194" s="1305"/>
      <c r="MMH194" s="1305"/>
      <c r="MMI194" s="1305"/>
      <c r="MMJ194" s="1305"/>
      <c r="MMK194" s="1305"/>
      <c r="MML194" s="1305"/>
      <c r="MMM194" s="1305"/>
      <c r="MMN194" s="1305"/>
      <c r="MMO194" s="1305"/>
      <c r="MMP194" s="1305"/>
      <c r="MMQ194" s="1305"/>
      <c r="MMR194" s="1305"/>
      <c r="MMS194" s="1305"/>
      <c r="MMT194" s="1305"/>
      <c r="MMU194" s="1305"/>
      <c r="MMV194" s="1305"/>
      <c r="MMW194" s="1305"/>
      <c r="MMX194" s="1305"/>
      <c r="MMY194" s="1305"/>
      <c r="MMZ194" s="1305"/>
      <c r="MNA194" s="1305"/>
      <c r="MNB194" s="1305"/>
      <c r="MNC194" s="1305"/>
      <c r="MND194" s="1305"/>
      <c r="MNE194" s="1305"/>
      <c r="MNF194" s="1305"/>
      <c r="MNG194" s="1305"/>
      <c r="MNH194" s="1305"/>
      <c r="MNI194" s="1305"/>
      <c r="MNJ194" s="1305"/>
      <c r="MNK194" s="1305"/>
      <c r="MNL194" s="1305"/>
      <c r="MNM194" s="1305"/>
      <c r="MNN194" s="1305"/>
      <c r="MNO194" s="1305"/>
      <c r="MNP194" s="1305"/>
      <c r="MNQ194" s="1305"/>
      <c r="MNR194" s="1305"/>
      <c r="MNS194" s="1305"/>
      <c r="MNT194" s="1305"/>
      <c r="MNU194" s="1305"/>
      <c r="MNV194" s="1305"/>
      <c r="MNW194" s="1305"/>
      <c r="MNX194" s="1305"/>
      <c r="MNY194" s="1305"/>
      <c r="MNZ194" s="1305"/>
      <c r="MOA194" s="1305"/>
      <c r="MOB194" s="1305"/>
      <c r="MOC194" s="1305"/>
      <c r="MOD194" s="1305"/>
      <c r="MOE194" s="1305"/>
      <c r="MOF194" s="1305"/>
      <c r="MOG194" s="1305"/>
      <c r="MOH194" s="1305"/>
      <c r="MOI194" s="1305"/>
      <c r="MOJ194" s="1305"/>
      <c r="MOK194" s="1305"/>
      <c r="MOL194" s="1305"/>
      <c r="MOM194" s="1305"/>
      <c r="MON194" s="1305"/>
      <c r="MOO194" s="1305"/>
      <c r="MOP194" s="1305"/>
      <c r="MOQ194" s="1305"/>
      <c r="MOR194" s="1305"/>
      <c r="MOS194" s="1305"/>
      <c r="MOT194" s="1305"/>
      <c r="MOU194" s="1305"/>
      <c r="MOV194" s="1305"/>
      <c r="MOW194" s="1305"/>
      <c r="MOX194" s="1305"/>
      <c r="MOY194" s="1305"/>
      <c r="MOZ194" s="1305"/>
      <c r="MPA194" s="1305"/>
      <c r="MPB194" s="1305"/>
      <c r="MPC194" s="1305"/>
      <c r="MPD194" s="1305"/>
      <c r="MPE194" s="1305"/>
      <c r="MPF194" s="1305"/>
      <c r="MPG194" s="1305"/>
      <c r="MPH194" s="1305"/>
      <c r="MPI194" s="1305"/>
      <c r="MPJ194" s="1305"/>
      <c r="MPL194" s="1305"/>
      <c r="MPM194" s="1305"/>
      <c r="MPN194" s="1305"/>
      <c r="MPO194" s="1305"/>
      <c r="MPP194" s="1305"/>
      <c r="MPQ194" s="1305"/>
      <c r="MPR194" s="1305"/>
      <c r="MPS194" s="1305"/>
      <c r="MPT194" s="1305"/>
      <c r="MPU194" s="1305"/>
      <c r="MPV194" s="1305"/>
      <c r="MPW194" s="1305"/>
      <c r="MPX194" s="1305"/>
      <c r="MPY194" s="1305"/>
      <c r="MPZ194" s="1305"/>
      <c r="MQA194" s="1305"/>
      <c r="MQB194" s="1305"/>
      <c r="MQC194" s="1305"/>
      <c r="MQD194" s="1305"/>
      <c r="MQE194" s="1305"/>
      <c r="MQF194" s="1305"/>
      <c r="MQG194" s="1305"/>
      <c r="MQH194" s="1305"/>
      <c r="MQI194" s="1305"/>
      <c r="MQJ194" s="1305"/>
      <c r="MQK194" s="1305"/>
      <c r="MQL194" s="1305"/>
      <c r="MQM194" s="1305"/>
      <c r="MQN194" s="1305"/>
      <c r="MQO194" s="1305"/>
      <c r="MQP194" s="1305"/>
      <c r="MQQ194" s="1305"/>
      <c r="MQR194" s="1305"/>
      <c r="MQS194" s="1305"/>
      <c r="MQT194" s="1305"/>
      <c r="MQU194" s="1305"/>
      <c r="MQV194" s="1305"/>
      <c r="MQW194" s="1305"/>
      <c r="MQX194" s="1305"/>
      <c r="MQY194" s="1305"/>
      <c r="MQZ194" s="1305"/>
      <c r="MRA194" s="1305"/>
      <c r="MRB194" s="1305"/>
      <c r="MRC194" s="1305"/>
      <c r="MRD194" s="1305"/>
      <c r="MRE194" s="1305"/>
      <c r="MRF194" s="1305"/>
      <c r="MRG194" s="1305"/>
      <c r="MRH194" s="1305"/>
      <c r="MRI194" s="1305"/>
      <c r="MRJ194" s="1305"/>
      <c r="MRK194" s="1305"/>
      <c r="MRL194" s="1305"/>
      <c r="MRM194" s="1305"/>
      <c r="MRN194" s="1305"/>
      <c r="MRO194" s="1305"/>
      <c r="MRP194" s="1305"/>
      <c r="MRQ194" s="1305"/>
      <c r="MRR194" s="1305"/>
      <c r="MRS194" s="1305"/>
      <c r="MRT194" s="1305"/>
      <c r="MRU194" s="1305"/>
      <c r="MRV194" s="1305"/>
      <c r="MRW194" s="1305"/>
      <c r="MRX194" s="1305"/>
      <c r="MRY194" s="1305"/>
      <c r="MRZ194" s="1305"/>
      <c r="MSA194" s="1305"/>
      <c r="MSB194" s="1305"/>
      <c r="MSC194" s="1305"/>
      <c r="MSD194" s="1305"/>
      <c r="MSE194" s="1305"/>
      <c r="MSF194" s="1305"/>
      <c r="MSG194" s="1305"/>
      <c r="MSH194" s="1305"/>
      <c r="MSI194" s="1305"/>
      <c r="MSJ194" s="1305"/>
      <c r="MSK194" s="1305"/>
      <c r="MSL194" s="1305"/>
      <c r="MSM194" s="1305"/>
      <c r="MSN194" s="1305"/>
      <c r="MSO194" s="1305"/>
      <c r="MSP194" s="1305"/>
      <c r="MSQ194" s="1305"/>
      <c r="MSR194" s="1305"/>
      <c r="MSS194" s="1305"/>
      <c r="MST194" s="1305"/>
      <c r="MSU194" s="1305"/>
      <c r="MSV194" s="1305"/>
      <c r="MSW194" s="1305"/>
      <c r="MSX194" s="1305"/>
      <c r="MSY194" s="1305"/>
      <c r="MSZ194" s="1305"/>
      <c r="MTA194" s="1305"/>
      <c r="MTB194" s="1305"/>
      <c r="MTC194" s="1305"/>
      <c r="MTD194" s="1305"/>
      <c r="MTE194" s="1305"/>
      <c r="MTF194" s="1305"/>
      <c r="MTG194" s="1305"/>
      <c r="MTH194" s="1305"/>
      <c r="MTI194" s="1305"/>
      <c r="MTJ194" s="1305"/>
      <c r="MTK194" s="1305"/>
      <c r="MTL194" s="1305"/>
      <c r="MTM194" s="1305"/>
      <c r="MTN194" s="1305"/>
      <c r="MTO194" s="1305"/>
      <c r="MTP194" s="1305"/>
      <c r="MTQ194" s="1305"/>
      <c r="MTR194" s="1305"/>
      <c r="MTS194" s="1305"/>
      <c r="MTT194" s="1305"/>
      <c r="MTU194" s="1305"/>
      <c r="MTV194" s="1305"/>
      <c r="MTW194" s="1305"/>
      <c r="MTX194" s="1305"/>
      <c r="MTY194" s="1305"/>
      <c r="MTZ194" s="1305"/>
      <c r="MUA194" s="1305"/>
      <c r="MUB194" s="1305"/>
      <c r="MUC194" s="1305"/>
      <c r="MUD194" s="1305"/>
      <c r="MUE194" s="1305"/>
      <c r="MUF194" s="1305"/>
      <c r="MUG194" s="1305"/>
      <c r="MUH194" s="1305"/>
      <c r="MUI194" s="1305"/>
      <c r="MUJ194" s="1305"/>
      <c r="MUK194" s="1305"/>
      <c r="MUL194" s="1305"/>
      <c r="MUM194" s="1305"/>
      <c r="MUN194" s="1305"/>
      <c r="MUO194" s="1305"/>
      <c r="MUP194" s="1305"/>
      <c r="MUQ194" s="1305"/>
      <c r="MUR194" s="1305"/>
      <c r="MUS194" s="1305"/>
      <c r="MUT194" s="1305"/>
      <c r="MUU194" s="1305"/>
      <c r="MUV194" s="1305"/>
      <c r="MUW194" s="1305"/>
      <c r="MUX194" s="1305"/>
      <c r="MUY194" s="1305"/>
      <c r="MUZ194" s="1305"/>
      <c r="MVA194" s="1305"/>
      <c r="MVB194" s="1305"/>
      <c r="MVC194" s="1305"/>
      <c r="MVD194" s="1305"/>
      <c r="MVE194" s="1305"/>
      <c r="MVF194" s="1305"/>
      <c r="MVG194" s="1305"/>
      <c r="MVH194" s="1305"/>
      <c r="MVI194" s="1305"/>
      <c r="MVJ194" s="1305"/>
      <c r="MVK194" s="1305"/>
      <c r="MVL194" s="1305"/>
      <c r="MVM194" s="1305"/>
      <c r="MVN194" s="1305"/>
      <c r="MVO194" s="1305"/>
      <c r="MVP194" s="1305"/>
      <c r="MVQ194" s="1305"/>
      <c r="MVR194" s="1305"/>
      <c r="MVS194" s="1305"/>
      <c r="MVT194" s="1305"/>
      <c r="MVU194" s="1305"/>
      <c r="MVV194" s="1305"/>
      <c r="MVW194" s="1305"/>
      <c r="MVX194" s="1305"/>
      <c r="MVY194" s="1305"/>
      <c r="MVZ194" s="1305"/>
      <c r="MWA194" s="1305"/>
      <c r="MWB194" s="1305"/>
      <c r="MWC194" s="1305"/>
      <c r="MWD194" s="1305"/>
      <c r="MWE194" s="1305"/>
      <c r="MWF194" s="1305"/>
      <c r="MWG194" s="1305"/>
      <c r="MWH194" s="1305"/>
      <c r="MWI194" s="1305"/>
      <c r="MWJ194" s="1305"/>
      <c r="MWK194" s="1305"/>
      <c r="MWL194" s="1305"/>
      <c r="MWM194" s="1305"/>
      <c r="MWN194" s="1305"/>
      <c r="MWO194" s="1305"/>
      <c r="MWP194" s="1305"/>
      <c r="MWQ194" s="1305"/>
      <c r="MWR194" s="1305"/>
      <c r="MWS194" s="1305"/>
      <c r="MWT194" s="1305"/>
      <c r="MWU194" s="1305"/>
      <c r="MWV194" s="1305"/>
      <c r="MWW194" s="1305"/>
      <c r="MWX194" s="1305"/>
      <c r="MWY194" s="1305"/>
      <c r="MWZ194" s="1305"/>
      <c r="MXA194" s="1305"/>
      <c r="MXB194" s="1305"/>
      <c r="MXC194" s="1305"/>
      <c r="MXD194" s="1305"/>
      <c r="MXE194" s="1305"/>
      <c r="MXF194" s="1305"/>
      <c r="MXG194" s="1305"/>
      <c r="MXH194" s="1305"/>
      <c r="MXI194" s="1305"/>
      <c r="MXJ194" s="1305"/>
      <c r="MXK194" s="1305"/>
      <c r="MXL194" s="1305"/>
      <c r="MXM194" s="1305"/>
      <c r="MXN194" s="1305"/>
      <c r="MXO194" s="1305"/>
      <c r="MXP194" s="1305"/>
      <c r="MXQ194" s="1305"/>
      <c r="MXR194" s="1305"/>
      <c r="MXS194" s="1305"/>
      <c r="MXT194" s="1305"/>
      <c r="MXU194" s="1305"/>
      <c r="MXV194" s="1305"/>
      <c r="MXW194" s="1305"/>
      <c r="MXX194" s="1305"/>
      <c r="MXY194" s="1305"/>
      <c r="MXZ194" s="1305"/>
      <c r="MYA194" s="1305"/>
      <c r="MYB194" s="1305"/>
      <c r="MYC194" s="1305"/>
      <c r="MYD194" s="1305"/>
      <c r="MYE194" s="1305"/>
      <c r="MYF194" s="1305"/>
      <c r="MYG194" s="1305"/>
      <c r="MYH194" s="1305"/>
      <c r="MYI194" s="1305"/>
      <c r="MYJ194" s="1305"/>
      <c r="MYK194" s="1305"/>
      <c r="MYL194" s="1305"/>
      <c r="MYM194" s="1305"/>
      <c r="MYN194" s="1305"/>
      <c r="MYO194" s="1305"/>
      <c r="MYP194" s="1305"/>
      <c r="MYQ194" s="1305"/>
      <c r="MYR194" s="1305"/>
      <c r="MYS194" s="1305"/>
      <c r="MYT194" s="1305"/>
      <c r="MYU194" s="1305"/>
      <c r="MYV194" s="1305"/>
      <c r="MYW194" s="1305"/>
      <c r="MYX194" s="1305"/>
      <c r="MYY194" s="1305"/>
      <c r="MYZ194" s="1305"/>
      <c r="MZA194" s="1305"/>
      <c r="MZB194" s="1305"/>
      <c r="MZC194" s="1305"/>
      <c r="MZD194" s="1305"/>
      <c r="MZE194" s="1305"/>
      <c r="MZF194" s="1305"/>
      <c r="MZH194" s="1305"/>
      <c r="MZI194" s="1305"/>
      <c r="MZJ194" s="1305"/>
      <c r="MZK194" s="1305"/>
      <c r="MZL194" s="1305"/>
      <c r="MZM194" s="1305"/>
      <c r="MZN194" s="1305"/>
      <c r="MZO194" s="1305"/>
      <c r="MZP194" s="1305"/>
      <c r="MZQ194" s="1305"/>
      <c r="MZR194" s="1305"/>
      <c r="MZS194" s="1305"/>
      <c r="MZT194" s="1305"/>
      <c r="MZU194" s="1305"/>
      <c r="MZV194" s="1305"/>
      <c r="MZW194" s="1305"/>
      <c r="MZX194" s="1305"/>
      <c r="MZY194" s="1305"/>
      <c r="MZZ194" s="1305"/>
      <c r="NAA194" s="1305"/>
      <c r="NAB194" s="1305"/>
      <c r="NAC194" s="1305"/>
      <c r="NAD194" s="1305"/>
      <c r="NAE194" s="1305"/>
      <c r="NAF194" s="1305"/>
      <c r="NAG194" s="1305"/>
      <c r="NAH194" s="1305"/>
      <c r="NAI194" s="1305"/>
      <c r="NAJ194" s="1305"/>
      <c r="NAK194" s="1305"/>
      <c r="NAL194" s="1305"/>
      <c r="NAM194" s="1305"/>
      <c r="NAN194" s="1305"/>
      <c r="NAO194" s="1305"/>
      <c r="NAP194" s="1305"/>
      <c r="NAQ194" s="1305"/>
      <c r="NAR194" s="1305"/>
      <c r="NAS194" s="1305"/>
      <c r="NAT194" s="1305"/>
      <c r="NAU194" s="1305"/>
      <c r="NAV194" s="1305"/>
      <c r="NAW194" s="1305"/>
      <c r="NAX194" s="1305"/>
      <c r="NAY194" s="1305"/>
      <c r="NAZ194" s="1305"/>
      <c r="NBA194" s="1305"/>
      <c r="NBB194" s="1305"/>
      <c r="NBC194" s="1305"/>
      <c r="NBD194" s="1305"/>
      <c r="NBE194" s="1305"/>
      <c r="NBF194" s="1305"/>
      <c r="NBG194" s="1305"/>
      <c r="NBH194" s="1305"/>
      <c r="NBI194" s="1305"/>
      <c r="NBJ194" s="1305"/>
      <c r="NBK194" s="1305"/>
      <c r="NBL194" s="1305"/>
      <c r="NBM194" s="1305"/>
      <c r="NBN194" s="1305"/>
      <c r="NBO194" s="1305"/>
      <c r="NBP194" s="1305"/>
      <c r="NBQ194" s="1305"/>
      <c r="NBR194" s="1305"/>
      <c r="NBS194" s="1305"/>
      <c r="NBT194" s="1305"/>
      <c r="NBU194" s="1305"/>
      <c r="NBV194" s="1305"/>
      <c r="NBW194" s="1305"/>
      <c r="NBX194" s="1305"/>
      <c r="NBY194" s="1305"/>
      <c r="NBZ194" s="1305"/>
      <c r="NCA194" s="1305"/>
      <c r="NCB194" s="1305"/>
      <c r="NCC194" s="1305"/>
      <c r="NCD194" s="1305"/>
      <c r="NCE194" s="1305"/>
      <c r="NCF194" s="1305"/>
      <c r="NCG194" s="1305"/>
      <c r="NCH194" s="1305"/>
      <c r="NCI194" s="1305"/>
      <c r="NCJ194" s="1305"/>
      <c r="NCK194" s="1305"/>
      <c r="NCL194" s="1305"/>
      <c r="NCM194" s="1305"/>
      <c r="NCN194" s="1305"/>
      <c r="NCO194" s="1305"/>
      <c r="NCP194" s="1305"/>
      <c r="NCQ194" s="1305"/>
      <c r="NCR194" s="1305"/>
      <c r="NCS194" s="1305"/>
      <c r="NCT194" s="1305"/>
      <c r="NCU194" s="1305"/>
      <c r="NCV194" s="1305"/>
      <c r="NCW194" s="1305"/>
      <c r="NCX194" s="1305"/>
      <c r="NCY194" s="1305"/>
      <c r="NCZ194" s="1305"/>
      <c r="NDA194" s="1305"/>
      <c r="NDB194" s="1305"/>
      <c r="NDC194" s="1305"/>
      <c r="NDD194" s="1305"/>
      <c r="NDE194" s="1305"/>
      <c r="NDF194" s="1305"/>
      <c r="NDG194" s="1305"/>
      <c r="NDH194" s="1305"/>
      <c r="NDI194" s="1305"/>
      <c r="NDJ194" s="1305"/>
      <c r="NDK194" s="1305"/>
      <c r="NDL194" s="1305"/>
      <c r="NDM194" s="1305"/>
      <c r="NDN194" s="1305"/>
      <c r="NDO194" s="1305"/>
      <c r="NDP194" s="1305"/>
      <c r="NDQ194" s="1305"/>
      <c r="NDR194" s="1305"/>
      <c r="NDS194" s="1305"/>
      <c r="NDT194" s="1305"/>
      <c r="NDU194" s="1305"/>
      <c r="NDV194" s="1305"/>
      <c r="NDW194" s="1305"/>
      <c r="NDX194" s="1305"/>
      <c r="NDY194" s="1305"/>
      <c r="NDZ194" s="1305"/>
      <c r="NEA194" s="1305"/>
      <c r="NEB194" s="1305"/>
      <c r="NEC194" s="1305"/>
      <c r="NED194" s="1305"/>
      <c r="NEE194" s="1305"/>
      <c r="NEF194" s="1305"/>
      <c r="NEG194" s="1305"/>
      <c r="NEH194" s="1305"/>
      <c r="NEI194" s="1305"/>
      <c r="NEJ194" s="1305"/>
      <c r="NEK194" s="1305"/>
      <c r="NEL194" s="1305"/>
      <c r="NEM194" s="1305"/>
      <c r="NEN194" s="1305"/>
      <c r="NEO194" s="1305"/>
      <c r="NEP194" s="1305"/>
      <c r="NEQ194" s="1305"/>
      <c r="NER194" s="1305"/>
      <c r="NES194" s="1305"/>
      <c r="NET194" s="1305"/>
      <c r="NEU194" s="1305"/>
      <c r="NEV194" s="1305"/>
      <c r="NEW194" s="1305"/>
      <c r="NEX194" s="1305"/>
      <c r="NEY194" s="1305"/>
      <c r="NEZ194" s="1305"/>
      <c r="NFA194" s="1305"/>
      <c r="NFB194" s="1305"/>
      <c r="NFC194" s="1305"/>
      <c r="NFD194" s="1305"/>
      <c r="NFE194" s="1305"/>
      <c r="NFF194" s="1305"/>
      <c r="NFG194" s="1305"/>
      <c r="NFH194" s="1305"/>
      <c r="NFI194" s="1305"/>
      <c r="NFJ194" s="1305"/>
      <c r="NFK194" s="1305"/>
      <c r="NFL194" s="1305"/>
      <c r="NFM194" s="1305"/>
      <c r="NFN194" s="1305"/>
      <c r="NFO194" s="1305"/>
      <c r="NFP194" s="1305"/>
      <c r="NFQ194" s="1305"/>
      <c r="NFR194" s="1305"/>
      <c r="NFS194" s="1305"/>
      <c r="NFT194" s="1305"/>
      <c r="NFU194" s="1305"/>
      <c r="NFV194" s="1305"/>
      <c r="NFW194" s="1305"/>
      <c r="NFX194" s="1305"/>
      <c r="NFY194" s="1305"/>
      <c r="NFZ194" s="1305"/>
      <c r="NGA194" s="1305"/>
      <c r="NGB194" s="1305"/>
      <c r="NGC194" s="1305"/>
      <c r="NGD194" s="1305"/>
      <c r="NGE194" s="1305"/>
      <c r="NGF194" s="1305"/>
      <c r="NGG194" s="1305"/>
      <c r="NGH194" s="1305"/>
      <c r="NGI194" s="1305"/>
      <c r="NGJ194" s="1305"/>
      <c r="NGK194" s="1305"/>
      <c r="NGL194" s="1305"/>
      <c r="NGM194" s="1305"/>
      <c r="NGN194" s="1305"/>
      <c r="NGO194" s="1305"/>
      <c r="NGP194" s="1305"/>
      <c r="NGQ194" s="1305"/>
      <c r="NGR194" s="1305"/>
      <c r="NGS194" s="1305"/>
      <c r="NGT194" s="1305"/>
      <c r="NGU194" s="1305"/>
      <c r="NGV194" s="1305"/>
      <c r="NGW194" s="1305"/>
      <c r="NGX194" s="1305"/>
      <c r="NGY194" s="1305"/>
      <c r="NGZ194" s="1305"/>
      <c r="NHA194" s="1305"/>
      <c r="NHB194" s="1305"/>
      <c r="NHC194" s="1305"/>
      <c r="NHD194" s="1305"/>
      <c r="NHE194" s="1305"/>
      <c r="NHF194" s="1305"/>
      <c r="NHG194" s="1305"/>
      <c r="NHH194" s="1305"/>
      <c r="NHI194" s="1305"/>
      <c r="NHJ194" s="1305"/>
      <c r="NHK194" s="1305"/>
      <c r="NHL194" s="1305"/>
      <c r="NHM194" s="1305"/>
      <c r="NHN194" s="1305"/>
      <c r="NHO194" s="1305"/>
      <c r="NHP194" s="1305"/>
      <c r="NHQ194" s="1305"/>
      <c r="NHR194" s="1305"/>
      <c r="NHS194" s="1305"/>
      <c r="NHT194" s="1305"/>
      <c r="NHU194" s="1305"/>
      <c r="NHV194" s="1305"/>
      <c r="NHW194" s="1305"/>
      <c r="NHX194" s="1305"/>
      <c r="NHY194" s="1305"/>
      <c r="NHZ194" s="1305"/>
      <c r="NIA194" s="1305"/>
      <c r="NIB194" s="1305"/>
      <c r="NIC194" s="1305"/>
      <c r="NID194" s="1305"/>
      <c r="NIE194" s="1305"/>
      <c r="NIF194" s="1305"/>
      <c r="NIG194" s="1305"/>
      <c r="NIH194" s="1305"/>
      <c r="NII194" s="1305"/>
      <c r="NIJ194" s="1305"/>
      <c r="NIK194" s="1305"/>
      <c r="NIL194" s="1305"/>
      <c r="NIM194" s="1305"/>
      <c r="NIN194" s="1305"/>
      <c r="NIO194" s="1305"/>
      <c r="NIP194" s="1305"/>
      <c r="NIQ194" s="1305"/>
      <c r="NIR194" s="1305"/>
      <c r="NIS194" s="1305"/>
      <c r="NIT194" s="1305"/>
      <c r="NIU194" s="1305"/>
      <c r="NIV194" s="1305"/>
      <c r="NIW194" s="1305"/>
      <c r="NIX194" s="1305"/>
      <c r="NIY194" s="1305"/>
      <c r="NIZ194" s="1305"/>
      <c r="NJA194" s="1305"/>
      <c r="NJB194" s="1305"/>
      <c r="NJD194" s="1305"/>
      <c r="NJE194" s="1305"/>
      <c r="NJF194" s="1305"/>
      <c r="NJG194" s="1305"/>
      <c r="NJH194" s="1305"/>
      <c r="NJI194" s="1305"/>
      <c r="NJJ194" s="1305"/>
      <c r="NJK194" s="1305"/>
      <c r="NJL194" s="1305"/>
      <c r="NJM194" s="1305"/>
      <c r="NJN194" s="1305"/>
      <c r="NJO194" s="1305"/>
      <c r="NJP194" s="1305"/>
      <c r="NJQ194" s="1305"/>
      <c r="NJR194" s="1305"/>
      <c r="NJS194" s="1305"/>
      <c r="NJT194" s="1305"/>
      <c r="NJU194" s="1305"/>
      <c r="NJV194" s="1305"/>
      <c r="NJW194" s="1305"/>
      <c r="NJX194" s="1305"/>
      <c r="NJY194" s="1305"/>
      <c r="NJZ194" s="1305"/>
      <c r="NKA194" s="1305"/>
      <c r="NKB194" s="1305"/>
      <c r="NKC194" s="1305"/>
      <c r="NKD194" s="1305"/>
      <c r="NKE194" s="1305"/>
      <c r="NKF194" s="1305"/>
      <c r="NKG194" s="1305"/>
      <c r="NKH194" s="1305"/>
      <c r="NKI194" s="1305"/>
      <c r="NKJ194" s="1305"/>
      <c r="NKK194" s="1305"/>
      <c r="NKL194" s="1305"/>
      <c r="NKM194" s="1305"/>
      <c r="NKN194" s="1305"/>
      <c r="NKO194" s="1305"/>
      <c r="NKP194" s="1305"/>
      <c r="NKQ194" s="1305"/>
      <c r="NKR194" s="1305"/>
      <c r="NKS194" s="1305"/>
      <c r="NKT194" s="1305"/>
      <c r="NKU194" s="1305"/>
      <c r="NKV194" s="1305"/>
      <c r="NKW194" s="1305"/>
      <c r="NKX194" s="1305"/>
      <c r="NKY194" s="1305"/>
      <c r="NKZ194" s="1305"/>
      <c r="NLA194" s="1305"/>
      <c r="NLB194" s="1305"/>
      <c r="NLC194" s="1305"/>
      <c r="NLD194" s="1305"/>
      <c r="NLE194" s="1305"/>
      <c r="NLF194" s="1305"/>
      <c r="NLG194" s="1305"/>
      <c r="NLH194" s="1305"/>
      <c r="NLI194" s="1305"/>
      <c r="NLJ194" s="1305"/>
      <c r="NLK194" s="1305"/>
      <c r="NLL194" s="1305"/>
      <c r="NLM194" s="1305"/>
      <c r="NLN194" s="1305"/>
      <c r="NLO194" s="1305"/>
      <c r="NLP194" s="1305"/>
      <c r="NLQ194" s="1305"/>
      <c r="NLR194" s="1305"/>
      <c r="NLS194" s="1305"/>
      <c r="NLT194" s="1305"/>
      <c r="NLU194" s="1305"/>
      <c r="NLV194" s="1305"/>
      <c r="NLW194" s="1305"/>
      <c r="NLX194" s="1305"/>
      <c r="NLY194" s="1305"/>
      <c r="NLZ194" s="1305"/>
      <c r="NMA194" s="1305"/>
      <c r="NMB194" s="1305"/>
      <c r="NMC194" s="1305"/>
      <c r="NMD194" s="1305"/>
      <c r="NME194" s="1305"/>
      <c r="NMF194" s="1305"/>
      <c r="NMG194" s="1305"/>
      <c r="NMH194" s="1305"/>
      <c r="NMI194" s="1305"/>
      <c r="NMJ194" s="1305"/>
      <c r="NMK194" s="1305"/>
      <c r="NML194" s="1305"/>
      <c r="NMM194" s="1305"/>
      <c r="NMN194" s="1305"/>
      <c r="NMO194" s="1305"/>
      <c r="NMP194" s="1305"/>
      <c r="NMQ194" s="1305"/>
      <c r="NMR194" s="1305"/>
      <c r="NMS194" s="1305"/>
      <c r="NMT194" s="1305"/>
      <c r="NMU194" s="1305"/>
      <c r="NMV194" s="1305"/>
      <c r="NMW194" s="1305"/>
      <c r="NMX194" s="1305"/>
      <c r="NMY194" s="1305"/>
      <c r="NMZ194" s="1305"/>
      <c r="NNA194" s="1305"/>
      <c r="NNB194" s="1305"/>
      <c r="NNC194" s="1305"/>
      <c r="NND194" s="1305"/>
      <c r="NNE194" s="1305"/>
      <c r="NNF194" s="1305"/>
      <c r="NNG194" s="1305"/>
      <c r="NNH194" s="1305"/>
      <c r="NNI194" s="1305"/>
      <c r="NNJ194" s="1305"/>
      <c r="NNK194" s="1305"/>
      <c r="NNL194" s="1305"/>
      <c r="NNM194" s="1305"/>
      <c r="NNN194" s="1305"/>
      <c r="NNO194" s="1305"/>
      <c r="NNP194" s="1305"/>
      <c r="NNQ194" s="1305"/>
      <c r="NNR194" s="1305"/>
      <c r="NNS194" s="1305"/>
      <c r="NNT194" s="1305"/>
      <c r="NNU194" s="1305"/>
      <c r="NNV194" s="1305"/>
      <c r="NNW194" s="1305"/>
      <c r="NNX194" s="1305"/>
      <c r="NNY194" s="1305"/>
      <c r="NNZ194" s="1305"/>
      <c r="NOA194" s="1305"/>
      <c r="NOB194" s="1305"/>
      <c r="NOC194" s="1305"/>
      <c r="NOD194" s="1305"/>
      <c r="NOE194" s="1305"/>
      <c r="NOF194" s="1305"/>
      <c r="NOG194" s="1305"/>
      <c r="NOH194" s="1305"/>
      <c r="NOI194" s="1305"/>
      <c r="NOJ194" s="1305"/>
      <c r="NOK194" s="1305"/>
      <c r="NOL194" s="1305"/>
      <c r="NOM194" s="1305"/>
      <c r="NON194" s="1305"/>
      <c r="NOO194" s="1305"/>
      <c r="NOP194" s="1305"/>
      <c r="NOQ194" s="1305"/>
      <c r="NOR194" s="1305"/>
      <c r="NOS194" s="1305"/>
      <c r="NOT194" s="1305"/>
      <c r="NOU194" s="1305"/>
      <c r="NOV194" s="1305"/>
      <c r="NOW194" s="1305"/>
      <c r="NOX194" s="1305"/>
      <c r="NOY194" s="1305"/>
      <c r="NOZ194" s="1305"/>
      <c r="NPA194" s="1305"/>
      <c r="NPB194" s="1305"/>
      <c r="NPC194" s="1305"/>
      <c r="NPD194" s="1305"/>
      <c r="NPE194" s="1305"/>
      <c r="NPF194" s="1305"/>
      <c r="NPG194" s="1305"/>
      <c r="NPH194" s="1305"/>
      <c r="NPI194" s="1305"/>
      <c r="NPJ194" s="1305"/>
      <c r="NPK194" s="1305"/>
      <c r="NPL194" s="1305"/>
      <c r="NPM194" s="1305"/>
      <c r="NPN194" s="1305"/>
      <c r="NPO194" s="1305"/>
      <c r="NPP194" s="1305"/>
      <c r="NPQ194" s="1305"/>
      <c r="NPR194" s="1305"/>
      <c r="NPS194" s="1305"/>
      <c r="NPT194" s="1305"/>
      <c r="NPU194" s="1305"/>
      <c r="NPV194" s="1305"/>
      <c r="NPW194" s="1305"/>
      <c r="NPX194" s="1305"/>
      <c r="NPY194" s="1305"/>
      <c r="NPZ194" s="1305"/>
      <c r="NQA194" s="1305"/>
      <c r="NQB194" s="1305"/>
      <c r="NQC194" s="1305"/>
      <c r="NQD194" s="1305"/>
      <c r="NQE194" s="1305"/>
      <c r="NQF194" s="1305"/>
      <c r="NQG194" s="1305"/>
      <c r="NQH194" s="1305"/>
      <c r="NQI194" s="1305"/>
      <c r="NQJ194" s="1305"/>
      <c r="NQK194" s="1305"/>
      <c r="NQL194" s="1305"/>
      <c r="NQM194" s="1305"/>
      <c r="NQN194" s="1305"/>
      <c r="NQO194" s="1305"/>
      <c r="NQP194" s="1305"/>
      <c r="NQQ194" s="1305"/>
      <c r="NQR194" s="1305"/>
      <c r="NQS194" s="1305"/>
      <c r="NQT194" s="1305"/>
      <c r="NQU194" s="1305"/>
      <c r="NQV194" s="1305"/>
      <c r="NQW194" s="1305"/>
      <c r="NQX194" s="1305"/>
      <c r="NQY194" s="1305"/>
      <c r="NQZ194" s="1305"/>
      <c r="NRA194" s="1305"/>
      <c r="NRB194" s="1305"/>
      <c r="NRC194" s="1305"/>
      <c r="NRD194" s="1305"/>
      <c r="NRE194" s="1305"/>
      <c r="NRF194" s="1305"/>
      <c r="NRG194" s="1305"/>
      <c r="NRH194" s="1305"/>
      <c r="NRI194" s="1305"/>
      <c r="NRJ194" s="1305"/>
      <c r="NRK194" s="1305"/>
      <c r="NRL194" s="1305"/>
      <c r="NRM194" s="1305"/>
      <c r="NRN194" s="1305"/>
      <c r="NRO194" s="1305"/>
      <c r="NRP194" s="1305"/>
      <c r="NRQ194" s="1305"/>
      <c r="NRR194" s="1305"/>
      <c r="NRS194" s="1305"/>
      <c r="NRT194" s="1305"/>
      <c r="NRU194" s="1305"/>
      <c r="NRV194" s="1305"/>
      <c r="NRW194" s="1305"/>
      <c r="NRX194" s="1305"/>
      <c r="NRY194" s="1305"/>
      <c r="NRZ194" s="1305"/>
      <c r="NSA194" s="1305"/>
      <c r="NSB194" s="1305"/>
      <c r="NSC194" s="1305"/>
      <c r="NSD194" s="1305"/>
      <c r="NSE194" s="1305"/>
      <c r="NSF194" s="1305"/>
      <c r="NSG194" s="1305"/>
      <c r="NSH194" s="1305"/>
      <c r="NSI194" s="1305"/>
      <c r="NSJ194" s="1305"/>
      <c r="NSK194" s="1305"/>
      <c r="NSL194" s="1305"/>
      <c r="NSM194" s="1305"/>
      <c r="NSN194" s="1305"/>
      <c r="NSO194" s="1305"/>
      <c r="NSP194" s="1305"/>
      <c r="NSQ194" s="1305"/>
      <c r="NSR194" s="1305"/>
      <c r="NSS194" s="1305"/>
      <c r="NST194" s="1305"/>
      <c r="NSU194" s="1305"/>
      <c r="NSV194" s="1305"/>
      <c r="NSW194" s="1305"/>
      <c r="NSX194" s="1305"/>
      <c r="NSZ194" s="1305"/>
      <c r="NTA194" s="1305"/>
      <c r="NTB194" s="1305"/>
      <c r="NTC194" s="1305"/>
      <c r="NTD194" s="1305"/>
      <c r="NTE194" s="1305"/>
      <c r="NTF194" s="1305"/>
      <c r="NTG194" s="1305"/>
      <c r="NTH194" s="1305"/>
      <c r="NTI194" s="1305"/>
      <c r="NTJ194" s="1305"/>
      <c r="NTK194" s="1305"/>
      <c r="NTL194" s="1305"/>
      <c r="NTM194" s="1305"/>
      <c r="NTN194" s="1305"/>
      <c r="NTO194" s="1305"/>
      <c r="NTP194" s="1305"/>
      <c r="NTQ194" s="1305"/>
      <c r="NTR194" s="1305"/>
      <c r="NTS194" s="1305"/>
      <c r="NTT194" s="1305"/>
      <c r="NTU194" s="1305"/>
      <c r="NTV194" s="1305"/>
      <c r="NTW194" s="1305"/>
      <c r="NTX194" s="1305"/>
      <c r="NTY194" s="1305"/>
      <c r="NTZ194" s="1305"/>
      <c r="NUA194" s="1305"/>
      <c r="NUB194" s="1305"/>
      <c r="NUC194" s="1305"/>
      <c r="NUD194" s="1305"/>
      <c r="NUE194" s="1305"/>
      <c r="NUF194" s="1305"/>
      <c r="NUG194" s="1305"/>
      <c r="NUH194" s="1305"/>
      <c r="NUI194" s="1305"/>
      <c r="NUJ194" s="1305"/>
      <c r="NUK194" s="1305"/>
      <c r="NUL194" s="1305"/>
      <c r="NUM194" s="1305"/>
      <c r="NUN194" s="1305"/>
      <c r="NUO194" s="1305"/>
      <c r="NUP194" s="1305"/>
      <c r="NUQ194" s="1305"/>
      <c r="NUR194" s="1305"/>
      <c r="NUS194" s="1305"/>
      <c r="NUT194" s="1305"/>
      <c r="NUU194" s="1305"/>
      <c r="NUV194" s="1305"/>
      <c r="NUW194" s="1305"/>
      <c r="NUX194" s="1305"/>
      <c r="NUY194" s="1305"/>
      <c r="NUZ194" s="1305"/>
      <c r="NVA194" s="1305"/>
      <c r="NVB194" s="1305"/>
      <c r="NVC194" s="1305"/>
      <c r="NVD194" s="1305"/>
      <c r="NVE194" s="1305"/>
      <c r="NVF194" s="1305"/>
      <c r="NVG194" s="1305"/>
      <c r="NVH194" s="1305"/>
      <c r="NVI194" s="1305"/>
      <c r="NVJ194" s="1305"/>
      <c r="NVK194" s="1305"/>
      <c r="NVL194" s="1305"/>
      <c r="NVM194" s="1305"/>
      <c r="NVN194" s="1305"/>
      <c r="NVO194" s="1305"/>
      <c r="NVP194" s="1305"/>
      <c r="NVQ194" s="1305"/>
      <c r="NVR194" s="1305"/>
      <c r="NVS194" s="1305"/>
      <c r="NVT194" s="1305"/>
      <c r="NVU194" s="1305"/>
      <c r="NVV194" s="1305"/>
      <c r="NVW194" s="1305"/>
      <c r="NVX194" s="1305"/>
      <c r="NVY194" s="1305"/>
      <c r="NVZ194" s="1305"/>
      <c r="NWA194" s="1305"/>
      <c r="NWB194" s="1305"/>
      <c r="NWC194" s="1305"/>
      <c r="NWD194" s="1305"/>
      <c r="NWE194" s="1305"/>
      <c r="NWF194" s="1305"/>
      <c r="NWG194" s="1305"/>
      <c r="NWH194" s="1305"/>
      <c r="NWI194" s="1305"/>
      <c r="NWJ194" s="1305"/>
      <c r="NWK194" s="1305"/>
      <c r="NWL194" s="1305"/>
      <c r="NWM194" s="1305"/>
      <c r="NWN194" s="1305"/>
      <c r="NWO194" s="1305"/>
      <c r="NWP194" s="1305"/>
      <c r="NWQ194" s="1305"/>
      <c r="NWR194" s="1305"/>
      <c r="NWS194" s="1305"/>
      <c r="NWT194" s="1305"/>
      <c r="NWU194" s="1305"/>
      <c r="NWV194" s="1305"/>
      <c r="NWW194" s="1305"/>
      <c r="NWX194" s="1305"/>
      <c r="NWY194" s="1305"/>
      <c r="NWZ194" s="1305"/>
      <c r="NXA194" s="1305"/>
      <c r="NXB194" s="1305"/>
      <c r="NXC194" s="1305"/>
      <c r="NXD194" s="1305"/>
      <c r="NXE194" s="1305"/>
      <c r="NXF194" s="1305"/>
      <c r="NXG194" s="1305"/>
      <c r="NXH194" s="1305"/>
      <c r="NXI194" s="1305"/>
      <c r="NXJ194" s="1305"/>
      <c r="NXK194" s="1305"/>
      <c r="NXL194" s="1305"/>
      <c r="NXM194" s="1305"/>
      <c r="NXN194" s="1305"/>
      <c r="NXO194" s="1305"/>
      <c r="NXP194" s="1305"/>
      <c r="NXQ194" s="1305"/>
      <c r="NXR194" s="1305"/>
      <c r="NXS194" s="1305"/>
      <c r="NXT194" s="1305"/>
      <c r="NXU194" s="1305"/>
      <c r="NXV194" s="1305"/>
      <c r="NXW194" s="1305"/>
      <c r="NXX194" s="1305"/>
      <c r="NXY194" s="1305"/>
      <c r="NXZ194" s="1305"/>
      <c r="NYA194" s="1305"/>
      <c r="NYB194" s="1305"/>
      <c r="NYC194" s="1305"/>
      <c r="NYD194" s="1305"/>
      <c r="NYE194" s="1305"/>
      <c r="NYF194" s="1305"/>
      <c r="NYG194" s="1305"/>
      <c r="NYH194" s="1305"/>
      <c r="NYI194" s="1305"/>
      <c r="NYJ194" s="1305"/>
      <c r="NYK194" s="1305"/>
      <c r="NYL194" s="1305"/>
      <c r="NYM194" s="1305"/>
      <c r="NYN194" s="1305"/>
      <c r="NYO194" s="1305"/>
      <c r="NYP194" s="1305"/>
      <c r="NYQ194" s="1305"/>
      <c r="NYR194" s="1305"/>
      <c r="NYS194" s="1305"/>
      <c r="NYT194" s="1305"/>
      <c r="NYU194" s="1305"/>
      <c r="NYV194" s="1305"/>
      <c r="NYW194" s="1305"/>
      <c r="NYX194" s="1305"/>
      <c r="NYY194" s="1305"/>
      <c r="NYZ194" s="1305"/>
      <c r="NZA194" s="1305"/>
      <c r="NZB194" s="1305"/>
      <c r="NZC194" s="1305"/>
      <c r="NZD194" s="1305"/>
      <c r="NZE194" s="1305"/>
      <c r="NZF194" s="1305"/>
      <c r="NZG194" s="1305"/>
      <c r="NZH194" s="1305"/>
      <c r="NZI194" s="1305"/>
      <c r="NZJ194" s="1305"/>
      <c r="NZK194" s="1305"/>
      <c r="NZL194" s="1305"/>
      <c r="NZM194" s="1305"/>
      <c r="NZN194" s="1305"/>
      <c r="NZO194" s="1305"/>
      <c r="NZP194" s="1305"/>
      <c r="NZQ194" s="1305"/>
      <c r="NZR194" s="1305"/>
      <c r="NZS194" s="1305"/>
      <c r="NZT194" s="1305"/>
      <c r="NZU194" s="1305"/>
      <c r="NZV194" s="1305"/>
      <c r="NZW194" s="1305"/>
      <c r="NZX194" s="1305"/>
      <c r="NZY194" s="1305"/>
      <c r="NZZ194" s="1305"/>
      <c r="OAA194" s="1305"/>
      <c r="OAB194" s="1305"/>
      <c r="OAC194" s="1305"/>
      <c r="OAD194" s="1305"/>
      <c r="OAE194" s="1305"/>
      <c r="OAF194" s="1305"/>
      <c r="OAG194" s="1305"/>
      <c r="OAH194" s="1305"/>
      <c r="OAI194" s="1305"/>
      <c r="OAJ194" s="1305"/>
      <c r="OAK194" s="1305"/>
      <c r="OAL194" s="1305"/>
      <c r="OAM194" s="1305"/>
      <c r="OAN194" s="1305"/>
      <c r="OAO194" s="1305"/>
      <c r="OAP194" s="1305"/>
      <c r="OAQ194" s="1305"/>
      <c r="OAR194" s="1305"/>
      <c r="OAS194" s="1305"/>
      <c r="OAT194" s="1305"/>
      <c r="OAU194" s="1305"/>
      <c r="OAV194" s="1305"/>
      <c r="OAW194" s="1305"/>
      <c r="OAX194" s="1305"/>
      <c r="OAY194" s="1305"/>
      <c r="OAZ194" s="1305"/>
      <c r="OBA194" s="1305"/>
      <c r="OBB194" s="1305"/>
      <c r="OBC194" s="1305"/>
      <c r="OBD194" s="1305"/>
      <c r="OBE194" s="1305"/>
      <c r="OBF194" s="1305"/>
      <c r="OBG194" s="1305"/>
      <c r="OBH194" s="1305"/>
      <c r="OBI194" s="1305"/>
      <c r="OBJ194" s="1305"/>
      <c r="OBK194" s="1305"/>
      <c r="OBL194" s="1305"/>
      <c r="OBM194" s="1305"/>
      <c r="OBN194" s="1305"/>
      <c r="OBO194" s="1305"/>
      <c r="OBP194" s="1305"/>
      <c r="OBQ194" s="1305"/>
      <c r="OBR194" s="1305"/>
      <c r="OBS194" s="1305"/>
      <c r="OBT194" s="1305"/>
      <c r="OBU194" s="1305"/>
      <c r="OBV194" s="1305"/>
      <c r="OBW194" s="1305"/>
      <c r="OBX194" s="1305"/>
      <c r="OBY194" s="1305"/>
      <c r="OBZ194" s="1305"/>
      <c r="OCA194" s="1305"/>
      <c r="OCB194" s="1305"/>
      <c r="OCC194" s="1305"/>
      <c r="OCD194" s="1305"/>
      <c r="OCE194" s="1305"/>
      <c r="OCF194" s="1305"/>
      <c r="OCG194" s="1305"/>
      <c r="OCH194" s="1305"/>
      <c r="OCI194" s="1305"/>
      <c r="OCJ194" s="1305"/>
      <c r="OCK194" s="1305"/>
      <c r="OCL194" s="1305"/>
      <c r="OCM194" s="1305"/>
      <c r="OCN194" s="1305"/>
      <c r="OCO194" s="1305"/>
      <c r="OCP194" s="1305"/>
      <c r="OCQ194" s="1305"/>
      <c r="OCR194" s="1305"/>
      <c r="OCS194" s="1305"/>
      <c r="OCT194" s="1305"/>
      <c r="OCV194" s="1305"/>
      <c r="OCW194" s="1305"/>
      <c r="OCX194" s="1305"/>
      <c r="OCY194" s="1305"/>
      <c r="OCZ194" s="1305"/>
      <c r="ODA194" s="1305"/>
      <c r="ODB194" s="1305"/>
      <c r="ODC194" s="1305"/>
      <c r="ODD194" s="1305"/>
      <c r="ODE194" s="1305"/>
      <c r="ODF194" s="1305"/>
      <c r="ODG194" s="1305"/>
      <c r="ODH194" s="1305"/>
      <c r="ODI194" s="1305"/>
      <c r="ODJ194" s="1305"/>
      <c r="ODK194" s="1305"/>
      <c r="ODL194" s="1305"/>
      <c r="ODM194" s="1305"/>
      <c r="ODN194" s="1305"/>
      <c r="ODO194" s="1305"/>
      <c r="ODP194" s="1305"/>
      <c r="ODQ194" s="1305"/>
      <c r="ODR194" s="1305"/>
      <c r="ODS194" s="1305"/>
      <c r="ODT194" s="1305"/>
      <c r="ODU194" s="1305"/>
      <c r="ODV194" s="1305"/>
      <c r="ODW194" s="1305"/>
      <c r="ODX194" s="1305"/>
      <c r="ODY194" s="1305"/>
      <c r="ODZ194" s="1305"/>
      <c r="OEA194" s="1305"/>
      <c r="OEB194" s="1305"/>
      <c r="OEC194" s="1305"/>
      <c r="OED194" s="1305"/>
      <c r="OEE194" s="1305"/>
      <c r="OEF194" s="1305"/>
      <c r="OEG194" s="1305"/>
      <c r="OEH194" s="1305"/>
      <c r="OEI194" s="1305"/>
      <c r="OEJ194" s="1305"/>
      <c r="OEK194" s="1305"/>
      <c r="OEL194" s="1305"/>
      <c r="OEM194" s="1305"/>
      <c r="OEN194" s="1305"/>
      <c r="OEO194" s="1305"/>
      <c r="OEP194" s="1305"/>
      <c r="OEQ194" s="1305"/>
      <c r="OER194" s="1305"/>
      <c r="OES194" s="1305"/>
      <c r="OET194" s="1305"/>
      <c r="OEU194" s="1305"/>
      <c r="OEV194" s="1305"/>
      <c r="OEW194" s="1305"/>
      <c r="OEX194" s="1305"/>
      <c r="OEY194" s="1305"/>
      <c r="OEZ194" s="1305"/>
      <c r="OFA194" s="1305"/>
      <c r="OFB194" s="1305"/>
      <c r="OFC194" s="1305"/>
      <c r="OFD194" s="1305"/>
      <c r="OFE194" s="1305"/>
      <c r="OFF194" s="1305"/>
      <c r="OFG194" s="1305"/>
      <c r="OFH194" s="1305"/>
      <c r="OFI194" s="1305"/>
      <c r="OFJ194" s="1305"/>
      <c r="OFK194" s="1305"/>
      <c r="OFL194" s="1305"/>
      <c r="OFM194" s="1305"/>
      <c r="OFN194" s="1305"/>
      <c r="OFO194" s="1305"/>
      <c r="OFP194" s="1305"/>
      <c r="OFQ194" s="1305"/>
      <c r="OFR194" s="1305"/>
      <c r="OFS194" s="1305"/>
      <c r="OFT194" s="1305"/>
      <c r="OFU194" s="1305"/>
      <c r="OFV194" s="1305"/>
      <c r="OFW194" s="1305"/>
      <c r="OFX194" s="1305"/>
      <c r="OFY194" s="1305"/>
      <c r="OFZ194" s="1305"/>
      <c r="OGA194" s="1305"/>
      <c r="OGB194" s="1305"/>
      <c r="OGC194" s="1305"/>
      <c r="OGD194" s="1305"/>
      <c r="OGE194" s="1305"/>
      <c r="OGF194" s="1305"/>
      <c r="OGG194" s="1305"/>
      <c r="OGH194" s="1305"/>
      <c r="OGI194" s="1305"/>
      <c r="OGJ194" s="1305"/>
      <c r="OGK194" s="1305"/>
      <c r="OGL194" s="1305"/>
      <c r="OGM194" s="1305"/>
      <c r="OGN194" s="1305"/>
      <c r="OGO194" s="1305"/>
      <c r="OGP194" s="1305"/>
      <c r="OGQ194" s="1305"/>
      <c r="OGR194" s="1305"/>
      <c r="OGS194" s="1305"/>
      <c r="OGT194" s="1305"/>
      <c r="OGU194" s="1305"/>
      <c r="OGV194" s="1305"/>
      <c r="OGW194" s="1305"/>
      <c r="OGX194" s="1305"/>
      <c r="OGY194" s="1305"/>
      <c r="OGZ194" s="1305"/>
      <c r="OHA194" s="1305"/>
      <c r="OHB194" s="1305"/>
      <c r="OHC194" s="1305"/>
      <c r="OHD194" s="1305"/>
      <c r="OHE194" s="1305"/>
      <c r="OHF194" s="1305"/>
      <c r="OHG194" s="1305"/>
      <c r="OHH194" s="1305"/>
      <c r="OHI194" s="1305"/>
      <c r="OHJ194" s="1305"/>
      <c r="OHK194" s="1305"/>
      <c r="OHL194" s="1305"/>
      <c r="OHM194" s="1305"/>
      <c r="OHN194" s="1305"/>
      <c r="OHO194" s="1305"/>
      <c r="OHP194" s="1305"/>
      <c r="OHQ194" s="1305"/>
      <c r="OHR194" s="1305"/>
      <c r="OHS194" s="1305"/>
      <c r="OHT194" s="1305"/>
      <c r="OHU194" s="1305"/>
      <c r="OHV194" s="1305"/>
      <c r="OHW194" s="1305"/>
      <c r="OHX194" s="1305"/>
      <c r="OHY194" s="1305"/>
      <c r="OHZ194" s="1305"/>
      <c r="OIA194" s="1305"/>
      <c r="OIB194" s="1305"/>
      <c r="OIC194" s="1305"/>
      <c r="OID194" s="1305"/>
      <c r="OIE194" s="1305"/>
      <c r="OIF194" s="1305"/>
      <c r="OIG194" s="1305"/>
      <c r="OIH194" s="1305"/>
      <c r="OII194" s="1305"/>
      <c r="OIJ194" s="1305"/>
      <c r="OIK194" s="1305"/>
      <c r="OIL194" s="1305"/>
      <c r="OIM194" s="1305"/>
      <c r="OIN194" s="1305"/>
      <c r="OIO194" s="1305"/>
      <c r="OIP194" s="1305"/>
      <c r="OIQ194" s="1305"/>
      <c r="OIR194" s="1305"/>
      <c r="OIS194" s="1305"/>
      <c r="OIT194" s="1305"/>
      <c r="OIU194" s="1305"/>
      <c r="OIV194" s="1305"/>
      <c r="OIW194" s="1305"/>
      <c r="OIX194" s="1305"/>
      <c r="OIY194" s="1305"/>
      <c r="OIZ194" s="1305"/>
      <c r="OJA194" s="1305"/>
      <c r="OJB194" s="1305"/>
      <c r="OJC194" s="1305"/>
      <c r="OJD194" s="1305"/>
      <c r="OJE194" s="1305"/>
      <c r="OJF194" s="1305"/>
      <c r="OJG194" s="1305"/>
      <c r="OJH194" s="1305"/>
      <c r="OJI194" s="1305"/>
      <c r="OJJ194" s="1305"/>
      <c r="OJK194" s="1305"/>
      <c r="OJL194" s="1305"/>
      <c r="OJM194" s="1305"/>
      <c r="OJN194" s="1305"/>
      <c r="OJO194" s="1305"/>
      <c r="OJP194" s="1305"/>
      <c r="OJQ194" s="1305"/>
      <c r="OJR194" s="1305"/>
      <c r="OJS194" s="1305"/>
      <c r="OJT194" s="1305"/>
      <c r="OJU194" s="1305"/>
      <c r="OJV194" s="1305"/>
      <c r="OJW194" s="1305"/>
      <c r="OJX194" s="1305"/>
      <c r="OJY194" s="1305"/>
      <c r="OJZ194" s="1305"/>
      <c r="OKA194" s="1305"/>
      <c r="OKB194" s="1305"/>
      <c r="OKC194" s="1305"/>
      <c r="OKD194" s="1305"/>
      <c r="OKE194" s="1305"/>
      <c r="OKF194" s="1305"/>
      <c r="OKG194" s="1305"/>
      <c r="OKH194" s="1305"/>
      <c r="OKI194" s="1305"/>
      <c r="OKJ194" s="1305"/>
      <c r="OKK194" s="1305"/>
      <c r="OKL194" s="1305"/>
      <c r="OKM194" s="1305"/>
      <c r="OKN194" s="1305"/>
      <c r="OKO194" s="1305"/>
      <c r="OKP194" s="1305"/>
      <c r="OKQ194" s="1305"/>
      <c r="OKR194" s="1305"/>
      <c r="OKS194" s="1305"/>
      <c r="OKT194" s="1305"/>
      <c r="OKU194" s="1305"/>
      <c r="OKV194" s="1305"/>
      <c r="OKW194" s="1305"/>
      <c r="OKX194" s="1305"/>
      <c r="OKY194" s="1305"/>
      <c r="OKZ194" s="1305"/>
      <c r="OLA194" s="1305"/>
      <c r="OLB194" s="1305"/>
      <c r="OLC194" s="1305"/>
      <c r="OLD194" s="1305"/>
      <c r="OLE194" s="1305"/>
      <c r="OLF194" s="1305"/>
      <c r="OLG194" s="1305"/>
      <c r="OLH194" s="1305"/>
      <c r="OLI194" s="1305"/>
      <c r="OLJ194" s="1305"/>
      <c r="OLK194" s="1305"/>
      <c r="OLL194" s="1305"/>
      <c r="OLM194" s="1305"/>
      <c r="OLN194" s="1305"/>
      <c r="OLO194" s="1305"/>
      <c r="OLP194" s="1305"/>
      <c r="OLQ194" s="1305"/>
      <c r="OLR194" s="1305"/>
      <c r="OLS194" s="1305"/>
      <c r="OLT194" s="1305"/>
      <c r="OLU194" s="1305"/>
      <c r="OLV194" s="1305"/>
      <c r="OLW194" s="1305"/>
      <c r="OLX194" s="1305"/>
      <c r="OLY194" s="1305"/>
      <c r="OLZ194" s="1305"/>
      <c r="OMA194" s="1305"/>
      <c r="OMB194" s="1305"/>
      <c r="OMC194" s="1305"/>
      <c r="OMD194" s="1305"/>
      <c r="OME194" s="1305"/>
      <c r="OMF194" s="1305"/>
      <c r="OMG194" s="1305"/>
      <c r="OMH194" s="1305"/>
      <c r="OMI194" s="1305"/>
      <c r="OMJ194" s="1305"/>
      <c r="OMK194" s="1305"/>
      <c r="OML194" s="1305"/>
      <c r="OMM194" s="1305"/>
      <c r="OMN194" s="1305"/>
      <c r="OMO194" s="1305"/>
      <c r="OMP194" s="1305"/>
      <c r="OMR194" s="1305"/>
      <c r="OMS194" s="1305"/>
      <c r="OMT194" s="1305"/>
      <c r="OMU194" s="1305"/>
      <c r="OMV194" s="1305"/>
      <c r="OMW194" s="1305"/>
      <c r="OMX194" s="1305"/>
      <c r="OMY194" s="1305"/>
      <c r="OMZ194" s="1305"/>
      <c r="ONA194" s="1305"/>
      <c r="ONB194" s="1305"/>
      <c r="ONC194" s="1305"/>
      <c r="OND194" s="1305"/>
      <c r="ONE194" s="1305"/>
      <c r="ONF194" s="1305"/>
      <c r="ONG194" s="1305"/>
      <c r="ONH194" s="1305"/>
      <c r="ONI194" s="1305"/>
      <c r="ONJ194" s="1305"/>
      <c r="ONK194" s="1305"/>
      <c r="ONL194" s="1305"/>
      <c r="ONM194" s="1305"/>
      <c r="ONN194" s="1305"/>
      <c r="ONO194" s="1305"/>
      <c r="ONP194" s="1305"/>
      <c r="ONQ194" s="1305"/>
      <c r="ONR194" s="1305"/>
      <c r="ONS194" s="1305"/>
      <c r="ONT194" s="1305"/>
      <c r="ONU194" s="1305"/>
      <c r="ONV194" s="1305"/>
      <c r="ONW194" s="1305"/>
      <c r="ONX194" s="1305"/>
      <c r="ONY194" s="1305"/>
      <c r="ONZ194" s="1305"/>
      <c r="OOA194" s="1305"/>
      <c r="OOB194" s="1305"/>
      <c r="OOC194" s="1305"/>
      <c r="OOD194" s="1305"/>
      <c r="OOE194" s="1305"/>
      <c r="OOF194" s="1305"/>
      <c r="OOG194" s="1305"/>
      <c r="OOH194" s="1305"/>
      <c r="OOI194" s="1305"/>
      <c r="OOJ194" s="1305"/>
      <c r="OOK194" s="1305"/>
      <c r="OOL194" s="1305"/>
      <c r="OOM194" s="1305"/>
      <c r="OON194" s="1305"/>
      <c r="OOO194" s="1305"/>
      <c r="OOP194" s="1305"/>
      <c r="OOQ194" s="1305"/>
      <c r="OOR194" s="1305"/>
      <c r="OOS194" s="1305"/>
      <c r="OOT194" s="1305"/>
      <c r="OOU194" s="1305"/>
      <c r="OOV194" s="1305"/>
      <c r="OOW194" s="1305"/>
      <c r="OOX194" s="1305"/>
      <c r="OOY194" s="1305"/>
      <c r="OOZ194" s="1305"/>
      <c r="OPA194" s="1305"/>
      <c r="OPB194" s="1305"/>
      <c r="OPC194" s="1305"/>
      <c r="OPD194" s="1305"/>
      <c r="OPE194" s="1305"/>
      <c r="OPF194" s="1305"/>
      <c r="OPG194" s="1305"/>
      <c r="OPH194" s="1305"/>
      <c r="OPI194" s="1305"/>
      <c r="OPJ194" s="1305"/>
      <c r="OPK194" s="1305"/>
      <c r="OPL194" s="1305"/>
      <c r="OPM194" s="1305"/>
      <c r="OPN194" s="1305"/>
      <c r="OPO194" s="1305"/>
      <c r="OPP194" s="1305"/>
      <c r="OPQ194" s="1305"/>
      <c r="OPR194" s="1305"/>
      <c r="OPS194" s="1305"/>
      <c r="OPT194" s="1305"/>
      <c r="OPU194" s="1305"/>
      <c r="OPV194" s="1305"/>
      <c r="OPW194" s="1305"/>
      <c r="OPX194" s="1305"/>
      <c r="OPY194" s="1305"/>
      <c r="OPZ194" s="1305"/>
      <c r="OQA194" s="1305"/>
      <c r="OQB194" s="1305"/>
      <c r="OQC194" s="1305"/>
      <c r="OQD194" s="1305"/>
      <c r="OQE194" s="1305"/>
      <c r="OQF194" s="1305"/>
      <c r="OQG194" s="1305"/>
      <c r="OQH194" s="1305"/>
      <c r="OQI194" s="1305"/>
      <c r="OQJ194" s="1305"/>
      <c r="OQK194" s="1305"/>
      <c r="OQL194" s="1305"/>
      <c r="OQM194" s="1305"/>
      <c r="OQN194" s="1305"/>
      <c r="OQO194" s="1305"/>
      <c r="OQP194" s="1305"/>
      <c r="OQQ194" s="1305"/>
      <c r="OQR194" s="1305"/>
      <c r="OQS194" s="1305"/>
      <c r="OQT194" s="1305"/>
      <c r="OQU194" s="1305"/>
      <c r="OQV194" s="1305"/>
      <c r="OQW194" s="1305"/>
      <c r="OQX194" s="1305"/>
      <c r="OQY194" s="1305"/>
      <c r="OQZ194" s="1305"/>
      <c r="ORA194" s="1305"/>
      <c r="ORB194" s="1305"/>
      <c r="ORC194" s="1305"/>
      <c r="ORD194" s="1305"/>
      <c r="ORE194" s="1305"/>
      <c r="ORF194" s="1305"/>
      <c r="ORG194" s="1305"/>
      <c r="ORH194" s="1305"/>
      <c r="ORI194" s="1305"/>
      <c r="ORJ194" s="1305"/>
      <c r="ORK194" s="1305"/>
      <c r="ORL194" s="1305"/>
      <c r="ORM194" s="1305"/>
      <c r="ORN194" s="1305"/>
      <c r="ORO194" s="1305"/>
      <c r="ORP194" s="1305"/>
      <c r="ORQ194" s="1305"/>
      <c r="ORR194" s="1305"/>
      <c r="ORS194" s="1305"/>
      <c r="ORT194" s="1305"/>
      <c r="ORU194" s="1305"/>
      <c r="ORV194" s="1305"/>
      <c r="ORW194" s="1305"/>
      <c r="ORX194" s="1305"/>
      <c r="ORY194" s="1305"/>
      <c r="ORZ194" s="1305"/>
      <c r="OSA194" s="1305"/>
      <c r="OSB194" s="1305"/>
      <c r="OSC194" s="1305"/>
      <c r="OSD194" s="1305"/>
      <c r="OSE194" s="1305"/>
      <c r="OSF194" s="1305"/>
      <c r="OSG194" s="1305"/>
      <c r="OSH194" s="1305"/>
      <c r="OSI194" s="1305"/>
      <c r="OSJ194" s="1305"/>
      <c r="OSK194" s="1305"/>
      <c r="OSL194" s="1305"/>
      <c r="OSM194" s="1305"/>
      <c r="OSN194" s="1305"/>
      <c r="OSO194" s="1305"/>
      <c r="OSP194" s="1305"/>
      <c r="OSQ194" s="1305"/>
      <c r="OSR194" s="1305"/>
      <c r="OSS194" s="1305"/>
      <c r="OST194" s="1305"/>
      <c r="OSU194" s="1305"/>
      <c r="OSV194" s="1305"/>
      <c r="OSW194" s="1305"/>
      <c r="OSX194" s="1305"/>
      <c r="OSY194" s="1305"/>
      <c r="OSZ194" s="1305"/>
      <c r="OTA194" s="1305"/>
      <c r="OTB194" s="1305"/>
      <c r="OTC194" s="1305"/>
      <c r="OTD194" s="1305"/>
      <c r="OTE194" s="1305"/>
      <c r="OTF194" s="1305"/>
      <c r="OTG194" s="1305"/>
      <c r="OTH194" s="1305"/>
      <c r="OTI194" s="1305"/>
      <c r="OTJ194" s="1305"/>
      <c r="OTK194" s="1305"/>
      <c r="OTL194" s="1305"/>
      <c r="OTM194" s="1305"/>
      <c r="OTN194" s="1305"/>
      <c r="OTO194" s="1305"/>
      <c r="OTP194" s="1305"/>
      <c r="OTQ194" s="1305"/>
      <c r="OTR194" s="1305"/>
      <c r="OTS194" s="1305"/>
      <c r="OTT194" s="1305"/>
      <c r="OTU194" s="1305"/>
      <c r="OTV194" s="1305"/>
      <c r="OTW194" s="1305"/>
      <c r="OTX194" s="1305"/>
      <c r="OTY194" s="1305"/>
      <c r="OTZ194" s="1305"/>
      <c r="OUA194" s="1305"/>
      <c r="OUB194" s="1305"/>
      <c r="OUC194" s="1305"/>
      <c r="OUD194" s="1305"/>
      <c r="OUE194" s="1305"/>
      <c r="OUF194" s="1305"/>
      <c r="OUG194" s="1305"/>
      <c r="OUH194" s="1305"/>
      <c r="OUI194" s="1305"/>
      <c r="OUJ194" s="1305"/>
      <c r="OUK194" s="1305"/>
      <c r="OUL194" s="1305"/>
      <c r="OUM194" s="1305"/>
      <c r="OUN194" s="1305"/>
      <c r="OUO194" s="1305"/>
      <c r="OUP194" s="1305"/>
      <c r="OUQ194" s="1305"/>
      <c r="OUR194" s="1305"/>
      <c r="OUS194" s="1305"/>
      <c r="OUT194" s="1305"/>
      <c r="OUU194" s="1305"/>
      <c r="OUV194" s="1305"/>
      <c r="OUW194" s="1305"/>
      <c r="OUX194" s="1305"/>
      <c r="OUY194" s="1305"/>
      <c r="OUZ194" s="1305"/>
      <c r="OVA194" s="1305"/>
      <c r="OVB194" s="1305"/>
      <c r="OVC194" s="1305"/>
      <c r="OVD194" s="1305"/>
      <c r="OVE194" s="1305"/>
      <c r="OVF194" s="1305"/>
      <c r="OVG194" s="1305"/>
      <c r="OVH194" s="1305"/>
      <c r="OVI194" s="1305"/>
      <c r="OVJ194" s="1305"/>
      <c r="OVK194" s="1305"/>
      <c r="OVL194" s="1305"/>
      <c r="OVM194" s="1305"/>
      <c r="OVN194" s="1305"/>
      <c r="OVO194" s="1305"/>
      <c r="OVP194" s="1305"/>
      <c r="OVQ194" s="1305"/>
      <c r="OVR194" s="1305"/>
      <c r="OVS194" s="1305"/>
      <c r="OVT194" s="1305"/>
      <c r="OVU194" s="1305"/>
      <c r="OVV194" s="1305"/>
      <c r="OVW194" s="1305"/>
      <c r="OVX194" s="1305"/>
      <c r="OVY194" s="1305"/>
      <c r="OVZ194" s="1305"/>
      <c r="OWA194" s="1305"/>
      <c r="OWB194" s="1305"/>
      <c r="OWC194" s="1305"/>
      <c r="OWD194" s="1305"/>
      <c r="OWE194" s="1305"/>
      <c r="OWF194" s="1305"/>
      <c r="OWG194" s="1305"/>
      <c r="OWH194" s="1305"/>
      <c r="OWI194" s="1305"/>
      <c r="OWJ194" s="1305"/>
      <c r="OWK194" s="1305"/>
      <c r="OWL194" s="1305"/>
      <c r="OWN194" s="1305"/>
      <c r="OWO194" s="1305"/>
      <c r="OWP194" s="1305"/>
      <c r="OWQ194" s="1305"/>
      <c r="OWR194" s="1305"/>
      <c r="OWS194" s="1305"/>
      <c r="OWT194" s="1305"/>
      <c r="OWU194" s="1305"/>
      <c r="OWV194" s="1305"/>
      <c r="OWW194" s="1305"/>
      <c r="OWX194" s="1305"/>
      <c r="OWY194" s="1305"/>
      <c r="OWZ194" s="1305"/>
      <c r="OXA194" s="1305"/>
      <c r="OXB194" s="1305"/>
      <c r="OXC194" s="1305"/>
      <c r="OXD194" s="1305"/>
      <c r="OXE194" s="1305"/>
      <c r="OXF194" s="1305"/>
      <c r="OXG194" s="1305"/>
      <c r="OXH194" s="1305"/>
      <c r="OXI194" s="1305"/>
      <c r="OXJ194" s="1305"/>
      <c r="OXK194" s="1305"/>
      <c r="OXL194" s="1305"/>
      <c r="OXM194" s="1305"/>
      <c r="OXN194" s="1305"/>
      <c r="OXO194" s="1305"/>
      <c r="OXP194" s="1305"/>
      <c r="OXQ194" s="1305"/>
      <c r="OXR194" s="1305"/>
      <c r="OXS194" s="1305"/>
      <c r="OXT194" s="1305"/>
      <c r="OXU194" s="1305"/>
      <c r="OXV194" s="1305"/>
      <c r="OXW194" s="1305"/>
      <c r="OXX194" s="1305"/>
      <c r="OXY194" s="1305"/>
      <c r="OXZ194" s="1305"/>
      <c r="OYA194" s="1305"/>
      <c r="OYB194" s="1305"/>
      <c r="OYC194" s="1305"/>
      <c r="OYD194" s="1305"/>
      <c r="OYE194" s="1305"/>
      <c r="OYF194" s="1305"/>
      <c r="OYG194" s="1305"/>
      <c r="OYH194" s="1305"/>
      <c r="OYI194" s="1305"/>
      <c r="OYJ194" s="1305"/>
      <c r="OYK194" s="1305"/>
      <c r="OYL194" s="1305"/>
      <c r="OYM194" s="1305"/>
      <c r="OYN194" s="1305"/>
      <c r="OYO194" s="1305"/>
      <c r="OYP194" s="1305"/>
      <c r="OYQ194" s="1305"/>
      <c r="OYR194" s="1305"/>
      <c r="OYS194" s="1305"/>
      <c r="OYT194" s="1305"/>
      <c r="OYU194" s="1305"/>
      <c r="OYV194" s="1305"/>
      <c r="OYW194" s="1305"/>
      <c r="OYX194" s="1305"/>
      <c r="OYY194" s="1305"/>
      <c r="OYZ194" s="1305"/>
      <c r="OZA194" s="1305"/>
      <c r="OZB194" s="1305"/>
      <c r="OZC194" s="1305"/>
      <c r="OZD194" s="1305"/>
      <c r="OZE194" s="1305"/>
      <c r="OZF194" s="1305"/>
      <c r="OZG194" s="1305"/>
      <c r="OZH194" s="1305"/>
      <c r="OZI194" s="1305"/>
      <c r="OZJ194" s="1305"/>
      <c r="OZK194" s="1305"/>
      <c r="OZL194" s="1305"/>
      <c r="OZM194" s="1305"/>
      <c r="OZN194" s="1305"/>
      <c r="OZO194" s="1305"/>
      <c r="OZP194" s="1305"/>
      <c r="OZQ194" s="1305"/>
      <c r="OZR194" s="1305"/>
      <c r="OZS194" s="1305"/>
      <c r="OZT194" s="1305"/>
      <c r="OZU194" s="1305"/>
      <c r="OZV194" s="1305"/>
      <c r="OZW194" s="1305"/>
      <c r="OZX194" s="1305"/>
      <c r="OZY194" s="1305"/>
      <c r="OZZ194" s="1305"/>
      <c r="PAA194" s="1305"/>
      <c r="PAB194" s="1305"/>
      <c r="PAC194" s="1305"/>
      <c r="PAD194" s="1305"/>
      <c r="PAE194" s="1305"/>
      <c r="PAF194" s="1305"/>
      <c r="PAG194" s="1305"/>
      <c r="PAH194" s="1305"/>
      <c r="PAI194" s="1305"/>
      <c r="PAJ194" s="1305"/>
      <c r="PAK194" s="1305"/>
      <c r="PAL194" s="1305"/>
      <c r="PAM194" s="1305"/>
      <c r="PAN194" s="1305"/>
      <c r="PAO194" s="1305"/>
      <c r="PAP194" s="1305"/>
      <c r="PAQ194" s="1305"/>
      <c r="PAR194" s="1305"/>
      <c r="PAS194" s="1305"/>
      <c r="PAT194" s="1305"/>
      <c r="PAU194" s="1305"/>
      <c r="PAV194" s="1305"/>
      <c r="PAW194" s="1305"/>
      <c r="PAX194" s="1305"/>
      <c r="PAY194" s="1305"/>
      <c r="PAZ194" s="1305"/>
      <c r="PBA194" s="1305"/>
      <c r="PBB194" s="1305"/>
      <c r="PBC194" s="1305"/>
      <c r="PBD194" s="1305"/>
      <c r="PBE194" s="1305"/>
      <c r="PBF194" s="1305"/>
      <c r="PBG194" s="1305"/>
      <c r="PBH194" s="1305"/>
      <c r="PBI194" s="1305"/>
      <c r="PBJ194" s="1305"/>
      <c r="PBK194" s="1305"/>
      <c r="PBL194" s="1305"/>
      <c r="PBM194" s="1305"/>
      <c r="PBN194" s="1305"/>
      <c r="PBO194" s="1305"/>
      <c r="PBP194" s="1305"/>
      <c r="PBQ194" s="1305"/>
      <c r="PBR194" s="1305"/>
      <c r="PBS194" s="1305"/>
      <c r="PBT194" s="1305"/>
      <c r="PBU194" s="1305"/>
      <c r="PBV194" s="1305"/>
      <c r="PBW194" s="1305"/>
      <c r="PBX194" s="1305"/>
      <c r="PBY194" s="1305"/>
      <c r="PBZ194" s="1305"/>
      <c r="PCA194" s="1305"/>
      <c r="PCB194" s="1305"/>
      <c r="PCC194" s="1305"/>
      <c r="PCD194" s="1305"/>
      <c r="PCE194" s="1305"/>
      <c r="PCF194" s="1305"/>
      <c r="PCG194" s="1305"/>
      <c r="PCH194" s="1305"/>
      <c r="PCI194" s="1305"/>
      <c r="PCJ194" s="1305"/>
      <c r="PCK194" s="1305"/>
      <c r="PCL194" s="1305"/>
      <c r="PCM194" s="1305"/>
      <c r="PCN194" s="1305"/>
      <c r="PCO194" s="1305"/>
      <c r="PCP194" s="1305"/>
      <c r="PCQ194" s="1305"/>
      <c r="PCR194" s="1305"/>
      <c r="PCS194" s="1305"/>
      <c r="PCT194" s="1305"/>
      <c r="PCU194" s="1305"/>
      <c r="PCV194" s="1305"/>
      <c r="PCW194" s="1305"/>
      <c r="PCX194" s="1305"/>
      <c r="PCY194" s="1305"/>
      <c r="PCZ194" s="1305"/>
      <c r="PDA194" s="1305"/>
      <c r="PDB194" s="1305"/>
      <c r="PDC194" s="1305"/>
      <c r="PDD194" s="1305"/>
      <c r="PDE194" s="1305"/>
      <c r="PDF194" s="1305"/>
      <c r="PDG194" s="1305"/>
      <c r="PDH194" s="1305"/>
      <c r="PDI194" s="1305"/>
      <c r="PDJ194" s="1305"/>
      <c r="PDK194" s="1305"/>
      <c r="PDL194" s="1305"/>
      <c r="PDM194" s="1305"/>
      <c r="PDN194" s="1305"/>
      <c r="PDO194" s="1305"/>
      <c r="PDP194" s="1305"/>
      <c r="PDQ194" s="1305"/>
      <c r="PDR194" s="1305"/>
      <c r="PDS194" s="1305"/>
      <c r="PDT194" s="1305"/>
      <c r="PDU194" s="1305"/>
      <c r="PDV194" s="1305"/>
      <c r="PDW194" s="1305"/>
      <c r="PDX194" s="1305"/>
      <c r="PDY194" s="1305"/>
      <c r="PDZ194" s="1305"/>
      <c r="PEA194" s="1305"/>
      <c r="PEB194" s="1305"/>
      <c r="PEC194" s="1305"/>
      <c r="PED194" s="1305"/>
      <c r="PEE194" s="1305"/>
      <c r="PEF194" s="1305"/>
      <c r="PEG194" s="1305"/>
      <c r="PEH194" s="1305"/>
      <c r="PEI194" s="1305"/>
      <c r="PEJ194" s="1305"/>
      <c r="PEK194" s="1305"/>
      <c r="PEL194" s="1305"/>
      <c r="PEM194" s="1305"/>
      <c r="PEN194" s="1305"/>
      <c r="PEO194" s="1305"/>
      <c r="PEP194" s="1305"/>
      <c r="PEQ194" s="1305"/>
      <c r="PER194" s="1305"/>
      <c r="PES194" s="1305"/>
      <c r="PET194" s="1305"/>
      <c r="PEU194" s="1305"/>
      <c r="PEV194" s="1305"/>
      <c r="PEW194" s="1305"/>
      <c r="PEX194" s="1305"/>
      <c r="PEY194" s="1305"/>
      <c r="PEZ194" s="1305"/>
      <c r="PFA194" s="1305"/>
      <c r="PFB194" s="1305"/>
      <c r="PFC194" s="1305"/>
      <c r="PFD194" s="1305"/>
      <c r="PFE194" s="1305"/>
      <c r="PFF194" s="1305"/>
      <c r="PFG194" s="1305"/>
      <c r="PFH194" s="1305"/>
      <c r="PFI194" s="1305"/>
      <c r="PFJ194" s="1305"/>
      <c r="PFK194" s="1305"/>
      <c r="PFL194" s="1305"/>
      <c r="PFM194" s="1305"/>
      <c r="PFN194" s="1305"/>
      <c r="PFO194" s="1305"/>
      <c r="PFP194" s="1305"/>
      <c r="PFQ194" s="1305"/>
      <c r="PFR194" s="1305"/>
      <c r="PFS194" s="1305"/>
      <c r="PFT194" s="1305"/>
      <c r="PFU194" s="1305"/>
      <c r="PFV194" s="1305"/>
      <c r="PFW194" s="1305"/>
      <c r="PFX194" s="1305"/>
      <c r="PFY194" s="1305"/>
      <c r="PFZ194" s="1305"/>
      <c r="PGA194" s="1305"/>
      <c r="PGB194" s="1305"/>
      <c r="PGC194" s="1305"/>
      <c r="PGD194" s="1305"/>
      <c r="PGE194" s="1305"/>
      <c r="PGF194" s="1305"/>
      <c r="PGG194" s="1305"/>
      <c r="PGH194" s="1305"/>
      <c r="PGJ194" s="1305"/>
      <c r="PGK194" s="1305"/>
      <c r="PGL194" s="1305"/>
      <c r="PGM194" s="1305"/>
      <c r="PGN194" s="1305"/>
      <c r="PGO194" s="1305"/>
      <c r="PGP194" s="1305"/>
      <c r="PGQ194" s="1305"/>
      <c r="PGR194" s="1305"/>
      <c r="PGS194" s="1305"/>
      <c r="PGT194" s="1305"/>
      <c r="PGU194" s="1305"/>
      <c r="PGV194" s="1305"/>
      <c r="PGW194" s="1305"/>
      <c r="PGX194" s="1305"/>
      <c r="PGY194" s="1305"/>
      <c r="PGZ194" s="1305"/>
      <c r="PHA194" s="1305"/>
      <c r="PHB194" s="1305"/>
      <c r="PHC194" s="1305"/>
      <c r="PHD194" s="1305"/>
      <c r="PHE194" s="1305"/>
      <c r="PHF194" s="1305"/>
      <c r="PHG194" s="1305"/>
      <c r="PHH194" s="1305"/>
      <c r="PHI194" s="1305"/>
      <c r="PHJ194" s="1305"/>
      <c r="PHK194" s="1305"/>
      <c r="PHL194" s="1305"/>
      <c r="PHM194" s="1305"/>
      <c r="PHN194" s="1305"/>
      <c r="PHO194" s="1305"/>
      <c r="PHP194" s="1305"/>
      <c r="PHQ194" s="1305"/>
      <c r="PHR194" s="1305"/>
      <c r="PHS194" s="1305"/>
      <c r="PHT194" s="1305"/>
      <c r="PHU194" s="1305"/>
      <c r="PHV194" s="1305"/>
      <c r="PHW194" s="1305"/>
      <c r="PHX194" s="1305"/>
      <c r="PHY194" s="1305"/>
      <c r="PHZ194" s="1305"/>
      <c r="PIA194" s="1305"/>
      <c r="PIB194" s="1305"/>
      <c r="PIC194" s="1305"/>
      <c r="PID194" s="1305"/>
      <c r="PIE194" s="1305"/>
      <c r="PIF194" s="1305"/>
      <c r="PIG194" s="1305"/>
      <c r="PIH194" s="1305"/>
      <c r="PII194" s="1305"/>
      <c r="PIJ194" s="1305"/>
      <c r="PIK194" s="1305"/>
      <c r="PIL194" s="1305"/>
      <c r="PIM194" s="1305"/>
      <c r="PIN194" s="1305"/>
      <c r="PIO194" s="1305"/>
      <c r="PIP194" s="1305"/>
      <c r="PIQ194" s="1305"/>
      <c r="PIR194" s="1305"/>
      <c r="PIS194" s="1305"/>
      <c r="PIT194" s="1305"/>
      <c r="PIU194" s="1305"/>
      <c r="PIV194" s="1305"/>
      <c r="PIW194" s="1305"/>
      <c r="PIX194" s="1305"/>
      <c r="PIY194" s="1305"/>
      <c r="PIZ194" s="1305"/>
      <c r="PJA194" s="1305"/>
      <c r="PJB194" s="1305"/>
      <c r="PJC194" s="1305"/>
      <c r="PJD194" s="1305"/>
      <c r="PJE194" s="1305"/>
      <c r="PJF194" s="1305"/>
      <c r="PJG194" s="1305"/>
      <c r="PJH194" s="1305"/>
      <c r="PJI194" s="1305"/>
      <c r="PJJ194" s="1305"/>
      <c r="PJK194" s="1305"/>
      <c r="PJL194" s="1305"/>
      <c r="PJM194" s="1305"/>
      <c r="PJN194" s="1305"/>
      <c r="PJO194" s="1305"/>
      <c r="PJP194" s="1305"/>
      <c r="PJQ194" s="1305"/>
      <c r="PJR194" s="1305"/>
      <c r="PJS194" s="1305"/>
      <c r="PJT194" s="1305"/>
      <c r="PJU194" s="1305"/>
      <c r="PJV194" s="1305"/>
      <c r="PJW194" s="1305"/>
      <c r="PJX194" s="1305"/>
      <c r="PJY194" s="1305"/>
      <c r="PJZ194" s="1305"/>
      <c r="PKA194" s="1305"/>
      <c r="PKB194" s="1305"/>
      <c r="PKC194" s="1305"/>
      <c r="PKD194" s="1305"/>
      <c r="PKE194" s="1305"/>
      <c r="PKF194" s="1305"/>
      <c r="PKG194" s="1305"/>
      <c r="PKH194" s="1305"/>
      <c r="PKI194" s="1305"/>
      <c r="PKJ194" s="1305"/>
      <c r="PKK194" s="1305"/>
      <c r="PKL194" s="1305"/>
      <c r="PKM194" s="1305"/>
      <c r="PKN194" s="1305"/>
      <c r="PKO194" s="1305"/>
      <c r="PKP194" s="1305"/>
      <c r="PKQ194" s="1305"/>
      <c r="PKR194" s="1305"/>
      <c r="PKS194" s="1305"/>
      <c r="PKT194" s="1305"/>
      <c r="PKU194" s="1305"/>
      <c r="PKV194" s="1305"/>
      <c r="PKW194" s="1305"/>
      <c r="PKX194" s="1305"/>
      <c r="PKY194" s="1305"/>
      <c r="PKZ194" s="1305"/>
      <c r="PLA194" s="1305"/>
      <c r="PLB194" s="1305"/>
      <c r="PLC194" s="1305"/>
      <c r="PLD194" s="1305"/>
      <c r="PLE194" s="1305"/>
      <c r="PLF194" s="1305"/>
      <c r="PLG194" s="1305"/>
      <c r="PLH194" s="1305"/>
      <c r="PLI194" s="1305"/>
      <c r="PLJ194" s="1305"/>
      <c r="PLK194" s="1305"/>
      <c r="PLL194" s="1305"/>
      <c r="PLM194" s="1305"/>
      <c r="PLN194" s="1305"/>
      <c r="PLO194" s="1305"/>
      <c r="PLP194" s="1305"/>
      <c r="PLQ194" s="1305"/>
      <c r="PLR194" s="1305"/>
      <c r="PLS194" s="1305"/>
      <c r="PLT194" s="1305"/>
      <c r="PLU194" s="1305"/>
      <c r="PLV194" s="1305"/>
      <c r="PLW194" s="1305"/>
      <c r="PLX194" s="1305"/>
      <c r="PLY194" s="1305"/>
      <c r="PLZ194" s="1305"/>
      <c r="PMA194" s="1305"/>
      <c r="PMB194" s="1305"/>
      <c r="PMC194" s="1305"/>
      <c r="PMD194" s="1305"/>
      <c r="PME194" s="1305"/>
      <c r="PMF194" s="1305"/>
      <c r="PMG194" s="1305"/>
      <c r="PMH194" s="1305"/>
      <c r="PMI194" s="1305"/>
      <c r="PMJ194" s="1305"/>
      <c r="PMK194" s="1305"/>
      <c r="PML194" s="1305"/>
      <c r="PMM194" s="1305"/>
      <c r="PMN194" s="1305"/>
      <c r="PMO194" s="1305"/>
      <c r="PMP194" s="1305"/>
      <c r="PMQ194" s="1305"/>
      <c r="PMR194" s="1305"/>
      <c r="PMS194" s="1305"/>
      <c r="PMT194" s="1305"/>
      <c r="PMU194" s="1305"/>
      <c r="PMV194" s="1305"/>
      <c r="PMW194" s="1305"/>
      <c r="PMX194" s="1305"/>
      <c r="PMY194" s="1305"/>
      <c r="PMZ194" s="1305"/>
      <c r="PNA194" s="1305"/>
      <c r="PNB194" s="1305"/>
      <c r="PNC194" s="1305"/>
      <c r="PND194" s="1305"/>
      <c r="PNE194" s="1305"/>
      <c r="PNF194" s="1305"/>
      <c r="PNG194" s="1305"/>
      <c r="PNH194" s="1305"/>
      <c r="PNI194" s="1305"/>
      <c r="PNJ194" s="1305"/>
      <c r="PNK194" s="1305"/>
      <c r="PNL194" s="1305"/>
      <c r="PNM194" s="1305"/>
      <c r="PNN194" s="1305"/>
      <c r="PNO194" s="1305"/>
      <c r="PNP194" s="1305"/>
      <c r="PNQ194" s="1305"/>
      <c r="PNR194" s="1305"/>
      <c r="PNS194" s="1305"/>
      <c r="PNT194" s="1305"/>
      <c r="PNU194" s="1305"/>
      <c r="PNV194" s="1305"/>
      <c r="PNW194" s="1305"/>
      <c r="PNX194" s="1305"/>
      <c r="PNY194" s="1305"/>
      <c r="PNZ194" s="1305"/>
      <c r="POA194" s="1305"/>
      <c r="POB194" s="1305"/>
      <c r="POC194" s="1305"/>
      <c r="POD194" s="1305"/>
      <c r="POE194" s="1305"/>
      <c r="POF194" s="1305"/>
      <c r="POG194" s="1305"/>
      <c r="POH194" s="1305"/>
      <c r="POI194" s="1305"/>
      <c r="POJ194" s="1305"/>
      <c r="POK194" s="1305"/>
      <c r="POL194" s="1305"/>
      <c r="POM194" s="1305"/>
      <c r="PON194" s="1305"/>
      <c r="POO194" s="1305"/>
      <c r="POP194" s="1305"/>
      <c r="POQ194" s="1305"/>
      <c r="POR194" s="1305"/>
      <c r="POS194" s="1305"/>
      <c r="POT194" s="1305"/>
      <c r="POU194" s="1305"/>
      <c r="POV194" s="1305"/>
      <c r="POW194" s="1305"/>
      <c r="POX194" s="1305"/>
      <c r="POY194" s="1305"/>
      <c r="POZ194" s="1305"/>
      <c r="PPA194" s="1305"/>
      <c r="PPB194" s="1305"/>
      <c r="PPC194" s="1305"/>
      <c r="PPD194" s="1305"/>
      <c r="PPE194" s="1305"/>
      <c r="PPF194" s="1305"/>
      <c r="PPG194" s="1305"/>
      <c r="PPH194" s="1305"/>
      <c r="PPI194" s="1305"/>
      <c r="PPJ194" s="1305"/>
      <c r="PPK194" s="1305"/>
      <c r="PPL194" s="1305"/>
      <c r="PPM194" s="1305"/>
      <c r="PPN194" s="1305"/>
      <c r="PPO194" s="1305"/>
      <c r="PPP194" s="1305"/>
      <c r="PPQ194" s="1305"/>
      <c r="PPR194" s="1305"/>
      <c r="PPS194" s="1305"/>
      <c r="PPT194" s="1305"/>
      <c r="PPU194" s="1305"/>
      <c r="PPV194" s="1305"/>
      <c r="PPW194" s="1305"/>
      <c r="PPX194" s="1305"/>
      <c r="PPY194" s="1305"/>
      <c r="PPZ194" s="1305"/>
      <c r="PQA194" s="1305"/>
      <c r="PQB194" s="1305"/>
      <c r="PQC194" s="1305"/>
      <c r="PQD194" s="1305"/>
      <c r="PQF194" s="1305"/>
      <c r="PQG194" s="1305"/>
      <c r="PQH194" s="1305"/>
      <c r="PQI194" s="1305"/>
      <c r="PQJ194" s="1305"/>
      <c r="PQK194" s="1305"/>
      <c r="PQL194" s="1305"/>
      <c r="PQM194" s="1305"/>
      <c r="PQN194" s="1305"/>
      <c r="PQO194" s="1305"/>
      <c r="PQP194" s="1305"/>
      <c r="PQQ194" s="1305"/>
      <c r="PQR194" s="1305"/>
      <c r="PQS194" s="1305"/>
      <c r="PQT194" s="1305"/>
      <c r="PQU194" s="1305"/>
      <c r="PQV194" s="1305"/>
      <c r="PQW194" s="1305"/>
      <c r="PQX194" s="1305"/>
      <c r="PQY194" s="1305"/>
      <c r="PQZ194" s="1305"/>
      <c r="PRA194" s="1305"/>
      <c r="PRB194" s="1305"/>
      <c r="PRC194" s="1305"/>
      <c r="PRD194" s="1305"/>
      <c r="PRE194" s="1305"/>
      <c r="PRF194" s="1305"/>
      <c r="PRG194" s="1305"/>
      <c r="PRH194" s="1305"/>
      <c r="PRI194" s="1305"/>
      <c r="PRJ194" s="1305"/>
      <c r="PRK194" s="1305"/>
      <c r="PRL194" s="1305"/>
      <c r="PRM194" s="1305"/>
      <c r="PRN194" s="1305"/>
      <c r="PRO194" s="1305"/>
      <c r="PRP194" s="1305"/>
      <c r="PRQ194" s="1305"/>
      <c r="PRR194" s="1305"/>
      <c r="PRS194" s="1305"/>
      <c r="PRT194" s="1305"/>
      <c r="PRU194" s="1305"/>
      <c r="PRV194" s="1305"/>
      <c r="PRW194" s="1305"/>
      <c r="PRX194" s="1305"/>
      <c r="PRY194" s="1305"/>
      <c r="PRZ194" s="1305"/>
      <c r="PSA194" s="1305"/>
      <c r="PSB194" s="1305"/>
      <c r="PSC194" s="1305"/>
      <c r="PSD194" s="1305"/>
      <c r="PSE194" s="1305"/>
      <c r="PSF194" s="1305"/>
      <c r="PSG194" s="1305"/>
      <c r="PSH194" s="1305"/>
      <c r="PSI194" s="1305"/>
      <c r="PSJ194" s="1305"/>
      <c r="PSK194" s="1305"/>
      <c r="PSL194" s="1305"/>
      <c r="PSM194" s="1305"/>
      <c r="PSN194" s="1305"/>
      <c r="PSO194" s="1305"/>
      <c r="PSP194" s="1305"/>
      <c r="PSQ194" s="1305"/>
      <c r="PSR194" s="1305"/>
      <c r="PSS194" s="1305"/>
      <c r="PST194" s="1305"/>
      <c r="PSU194" s="1305"/>
      <c r="PSV194" s="1305"/>
      <c r="PSW194" s="1305"/>
      <c r="PSX194" s="1305"/>
      <c r="PSY194" s="1305"/>
      <c r="PSZ194" s="1305"/>
      <c r="PTA194" s="1305"/>
      <c r="PTB194" s="1305"/>
      <c r="PTC194" s="1305"/>
      <c r="PTD194" s="1305"/>
      <c r="PTE194" s="1305"/>
      <c r="PTF194" s="1305"/>
      <c r="PTG194" s="1305"/>
      <c r="PTH194" s="1305"/>
      <c r="PTI194" s="1305"/>
      <c r="PTJ194" s="1305"/>
      <c r="PTK194" s="1305"/>
      <c r="PTL194" s="1305"/>
      <c r="PTM194" s="1305"/>
      <c r="PTN194" s="1305"/>
      <c r="PTO194" s="1305"/>
      <c r="PTP194" s="1305"/>
      <c r="PTQ194" s="1305"/>
      <c r="PTR194" s="1305"/>
      <c r="PTS194" s="1305"/>
      <c r="PTT194" s="1305"/>
      <c r="PTU194" s="1305"/>
      <c r="PTV194" s="1305"/>
      <c r="PTW194" s="1305"/>
      <c r="PTX194" s="1305"/>
      <c r="PTY194" s="1305"/>
      <c r="PTZ194" s="1305"/>
      <c r="PUA194" s="1305"/>
      <c r="PUB194" s="1305"/>
      <c r="PUC194" s="1305"/>
      <c r="PUD194" s="1305"/>
      <c r="PUE194" s="1305"/>
      <c r="PUF194" s="1305"/>
      <c r="PUG194" s="1305"/>
      <c r="PUH194" s="1305"/>
      <c r="PUI194" s="1305"/>
      <c r="PUJ194" s="1305"/>
      <c r="PUK194" s="1305"/>
      <c r="PUL194" s="1305"/>
      <c r="PUM194" s="1305"/>
      <c r="PUN194" s="1305"/>
      <c r="PUO194" s="1305"/>
      <c r="PUP194" s="1305"/>
      <c r="PUQ194" s="1305"/>
      <c r="PUR194" s="1305"/>
      <c r="PUS194" s="1305"/>
      <c r="PUT194" s="1305"/>
      <c r="PUU194" s="1305"/>
      <c r="PUV194" s="1305"/>
      <c r="PUW194" s="1305"/>
      <c r="PUX194" s="1305"/>
      <c r="PUY194" s="1305"/>
      <c r="PUZ194" s="1305"/>
      <c r="PVA194" s="1305"/>
      <c r="PVB194" s="1305"/>
      <c r="PVC194" s="1305"/>
      <c r="PVD194" s="1305"/>
      <c r="PVE194" s="1305"/>
      <c r="PVF194" s="1305"/>
      <c r="PVG194" s="1305"/>
      <c r="PVH194" s="1305"/>
      <c r="PVI194" s="1305"/>
      <c r="PVJ194" s="1305"/>
      <c r="PVK194" s="1305"/>
      <c r="PVL194" s="1305"/>
      <c r="PVM194" s="1305"/>
      <c r="PVN194" s="1305"/>
      <c r="PVO194" s="1305"/>
      <c r="PVP194" s="1305"/>
      <c r="PVQ194" s="1305"/>
      <c r="PVR194" s="1305"/>
      <c r="PVS194" s="1305"/>
      <c r="PVT194" s="1305"/>
      <c r="PVU194" s="1305"/>
      <c r="PVV194" s="1305"/>
      <c r="PVW194" s="1305"/>
      <c r="PVX194" s="1305"/>
      <c r="PVY194" s="1305"/>
      <c r="PVZ194" s="1305"/>
      <c r="PWA194" s="1305"/>
      <c r="PWB194" s="1305"/>
      <c r="PWC194" s="1305"/>
      <c r="PWD194" s="1305"/>
      <c r="PWE194" s="1305"/>
      <c r="PWF194" s="1305"/>
      <c r="PWG194" s="1305"/>
      <c r="PWH194" s="1305"/>
      <c r="PWI194" s="1305"/>
      <c r="PWJ194" s="1305"/>
      <c r="PWK194" s="1305"/>
      <c r="PWL194" s="1305"/>
      <c r="PWM194" s="1305"/>
      <c r="PWN194" s="1305"/>
      <c r="PWO194" s="1305"/>
      <c r="PWP194" s="1305"/>
      <c r="PWQ194" s="1305"/>
      <c r="PWR194" s="1305"/>
      <c r="PWS194" s="1305"/>
      <c r="PWT194" s="1305"/>
      <c r="PWU194" s="1305"/>
      <c r="PWV194" s="1305"/>
      <c r="PWW194" s="1305"/>
      <c r="PWX194" s="1305"/>
      <c r="PWY194" s="1305"/>
      <c r="PWZ194" s="1305"/>
      <c r="PXA194" s="1305"/>
      <c r="PXB194" s="1305"/>
      <c r="PXC194" s="1305"/>
      <c r="PXD194" s="1305"/>
      <c r="PXE194" s="1305"/>
      <c r="PXF194" s="1305"/>
      <c r="PXG194" s="1305"/>
      <c r="PXH194" s="1305"/>
      <c r="PXI194" s="1305"/>
      <c r="PXJ194" s="1305"/>
      <c r="PXK194" s="1305"/>
      <c r="PXL194" s="1305"/>
      <c r="PXM194" s="1305"/>
      <c r="PXN194" s="1305"/>
      <c r="PXO194" s="1305"/>
      <c r="PXP194" s="1305"/>
      <c r="PXQ194" s="1305"/>
      <c r="PXR194" s="1305"/>
      <c r="PXS194" s="1305"/>
      <c r="PXT194" s="1305"/>
      <c r="PXU194" s="1305"/>
      <c r="PXV194" s="1305"/>
      <c r="PXW194" s="1305"/>
      <c r="PXX194" s="1305"/>
      <c r="PXY194" s="1305"/>
      <c r="PXZ194" s="1305"/>
      <c r="PYA194" s="1305"/>
      <c r="PYB194" s="1305"/>
      <c r="PYC194" s="1305"/>
      <c r="PYD194" s="1305"/>
      <c r="PYE194" s="1305"/>
      <c r="PYF194" s="1305"/>
      <c r="PYG194" s="1305"/>
      <c r="PYH194" s="1305"/>
      <c r="PYI194" s="1305"/>
      <c r="PYJ194" s="1305"/>
      <c r="PYK194" s="1305"/>
      <c r="PYL194" s="1305"/>
      <c r="PYM194" s="1305"/>
      <c r="PYN194" s="1305"/>
      <c r="PYO194" s="1305"/>
      <c r="PYP194" s="1305"/>
      <c r="PYQ194" s="1305"/>
      <c r="PYR194" s="1305"/>
      <c r="PYS194" s="1305"/>
      <c r="PYT194" s="1305"/>
      <c r="PYU194" s="1305"/>
      <c r="PYV194" s="1305"/>
      <c r="PYW194" s="1305"/>
      <c r="PYX194" s="1305"/>
      <c r="PYY194" s="1305"/>
      <c r="PYZ194" s="1305"/>
      <c r="PZA194" s="1305"/>
      <c r="PZB194" s="1305"/>
      <c r="PZC194" s="1305"/>
      <c r="PZD194" s="1305"/>
      <c r="PZE194" s="1305"/>
      <c r="PZF194" s="1305"/>
      <c r="PZG194" s="1305"/>
      <c r="PZH194" s="1305"/>
      <c r="PZI194" s="1305"/>
      <c r="PZJ194" s="1305"/>
      <c r="PZK194" s="1305"/>
      <c r="PZL194" s="1305"/>
      <c r="PZM194" s="1305"/>
      <c r="PZN194" s="1305"/>
      <c r="PZO194" s="1305"/>
      <c r="PZP194" s="1305"/>
      <c r="PZQ194" s="1305"/>
      <c r="PZR194" s="1305"/>
      <c r="PZS194" s="1305"/>
      <c r="PZT194" s="1305"/>
      <c r="PZU194" s="1305"/>
      <c r="PZV194" s="1305"/>
      <c r="PZW194" s="1305"/>
      <c r="PZX194" s="1305"/>
      <c r="PZY194" s="1305"/>
      <c r="PZZ194" s="1305"/>
      <c r="QAB194" s="1305"/>
      <c r="QAC194" s="1305"/>
      <c r="QAD194" s="1305"/>
      <c r="QAE194" s="1305"/>
      <c r="QAF194" s="1305"/>
      <c r="QAG194" s="1305"/>
      <c r="QAH194" s="1305"/>
      <c r="QAI194" s="1305"/>
      <c r="QAJ194" s="1305"/>
      <c r="QAK194" s="1305"/>
      <c r="QAL194" s="1305"/>
      <c r="QAM194" s="1305"/>
      <c r="QAN194" s="1305"/>
      <c r="QAO194" s="1305"/>
      <c r="QAP194" s="1305"/>
      <c r="QAQ194" s="1305"/>
      <c r="QAR194" s="1305"/>
      <c r="QAS194" s="1305"/>
      <c r="QAT194" s="1305"/>
      <c r="QAU194" s="1305"/>
      <c r="QAV194" s="1305"/>
      <c r="QAW194" s="1305"/>
      <c r="QAX194" s="1305"/>
      <c r="QAY194" s="1305"/>
      <c r="QAZ194" s="1305"/>
      <c r="QBA194" s="1305"/>
      <c r="QBB194" s="1305"/>
      <c r="QBC194" s="1305"/>
      <c r="QBD194" s="1305"/>
      <c r="QBE194" s="1305"/>
      <c r="QBF194" s="1305"/>
      <c r="QBG194" s="1305"/>
      <c r="QBH194" s="1305"/>
      <c r="QBI194" s="1305"/>
      <c r="QBJ194" s="1305"/>
      <c r="QBK194" s="1305"/>
      <c r="QBL194" s="1305"/>
      <c r="QBM194" s="1305"/>
      <c r="QBN194" s="1305"/>
      <c r="QBO194" s="1305"/>
      <c r="QBP194" s="1305"/>
      <c r="QBQ194" s="1305"/>
      <c r="QBR194" s="1305"/>
      <c r="QBS194" s="1305"/>
      <c r="QBT194" s="1305"/>
      <c r="QBU194" s="1305"/>
      <c r="QBV194" s="1305"/>
      <c r="QBW194" s="1305"/>
      <c r="QBX194" s="1305"/>
      <c r="QBY194" s="1305"/>
      <c r="QBZ194" s="1305"/>
      <c r="QCA194" s="1305"/>
      <c r="QCB194" s="1305"/>
      <c r="QCC194" s="1305"/>
      <c r="QCD194" s="1305"/>
      <c r="QCE194" s="1305"/>
      <c r="QCF194" s="1305"/>
      <c r="QCG194" s="1305"/>
      <c r="QCH194" s="1305"/>
      <c r="QCI194" s="1305"/>
      <c r="QCJ194" s="1305"/>
      <c r="QCK194" s="1305"/>
      <c r="QCL194" s="1305"/>
      <c r="QCM194" s="1305"/>
      <c r="QCN194" s="1305"/>
      <c r="QCO194" s="1305"/>
      <c r="QCP194" s="1305"/>
      <c r="QCQ194" s="1305"/>
      <c r="QCR194" s="1305"/>
      <c r="QCS194" s="1305"/>
      <c r="QCT194" s="1305"/>
      <c r="QCU194" s="1305"/>
      <c r="QCV194" s="1305"/>
      <c r="QCW194" s="1305"/>
      <c r="QCX194" s="1305"/>
      <c r="QCY194" s="1305"/>
      <c r="QCZ194" s="1305"/>
      <c r="QDA194" s="1305"/>
      <c r="QDB194" s="1305"/>
      <c r="QDC194" s="1305"/>
      <c r="QDD194" s="1305"/>
      <c r="QDE194" s="1305"/>
      <c r="QDF194" s="1305"/>
      <c r="QDG194" s="1305"/>
      <c r="QDH194" s="1305"/>
      <c r="QDI194" s="1305"/>
      <c r="QDJ194" s="1305"/>
      <c r="QDK194" s="1305"/>
      <c r="QDL194" s="1305"/>
      <c r="QDM194" s="1305"/>
      <c r="QDN194" s="1305"/>
      <c r="QDO194" s="1305"/>
      <c r="QDP194" s="1305"/>
      <c r="QDQ194" s="1305"/>
      <c r="QDR194" s="1305"/>
      <c r="QDS194" s="1305"/>
      <c r="QDT194" s="1305"/>
      <c r="QDU194" s="1305"/>
      <c r="QDV194" s="1305"/>
      <c r="QDW194" s="1305"/>
      <c r="QDX194" s="1305"/>
      <c r="QDY194" s="1305"/>
      <c r="QDZ194" s="1305"/>
      <c r="QEA194" s="1305"/>
      <c r="QEB194" s="1305"/>
      <c r="QEC194" s="1305"/>
      <c r="QED194" s="1305"/>
      <c r="QEE194" s="1305"/>
      <c r="QEF194" s="1305"/>
      <c r="QEG194" s="1305"/>
      <c r="QEH194" s="1305"/>
      <c r="QEI194" s="1305"/>
      <c r="QEJ194" s="1305"/>
      <c r="QEK194" s="1305"/>
      <c r="QEL194" s="1305"/>
      <c r="QEM194" s="1305"/>
      <c r="QEN194" s="1305"/>
      <c r="QEO194" s="1305"/>
      <c r="QEP194" s="1305"/>
      <c r="QEQ194" s="1305"/>
      <c r="QER194" s="1305"/>
      <c r="QES194" s="1305"/>
      <c r="QET194" s="1305"/>
      <c r="QEU194" s="1305"/>
      <c r="QEV194" s="1305"/>
      <c r="QEW194" s="1305"/>
      <c r="QEX194" s="1305"/>
      <c r="QEY194" s="1305"/>
      <c r="QEZ194" s="1305"/>
      <c r="QFA194" s="1305"/>
      <c r="QFB194" s="1305"/>
      <c r="QFC194" s="1305"/>
      <c r="QFD194" s="1305"/>
      <c r="QFE194" s="1305"/>
      <c r="QFF194" s="1305"/>
      <c r="QFG194" s="1305"/>
      <c r="QFH194" s="1305"/>
      <c r="QFI194" s="1305"/>
      <c r="QFJ194" s="1305"/>
      <c r="QFK194" s="1305"/>
      <c r="QFL194" s="1305"/>
      <c r="QFM194" s="1305"/>
      <c r="QFN194" s="1305"/>
      <c r="QFO194" s="1305"/>
      <c r="QFP194" s="1305"/>
      <c r="QFQ194" s="1305"/>
      <c r="QFR194" s="1305"/>
      <c r="QFS194" s="1305"/>
      <c r="QFT194" s="1305"/>
      <c r="QFU194" s="1305"/>
      <c r="QFV194" s="1305"/>
      <c r="QFW194" s="1305"/>
      <c r="QFX194" s="1305"/>
      <c r="QFY194" s="1305"/>
      <c r="QFZ194" s="1305"/>
      <c r="QGA194" s="1305"/>
      <c r="QGB194" s="1305"/>
      <c r="QGC194" s="1305"/>
      <c r="QGD194" s="1305"/>
      <c r="QGE194" s="1305"/>
      <c r="QGF194" s="1305"/>
      <c r="QGG194" s="1305"/>
      <c r="QGH194" s="1305"/>
      <c r="QGI194" s="1305"/>
      <c r="QGJ194" s="1305"/>
      <c r="QGK194" s="1305"/>
      <c r="QGL194" s="1305"/>
      <c r="QGM194" s="1305"/>
      <c r="QGN194" s="1305"/>
      <c r="QGO194" s="1305"/>
      <c r="QGP194" s="1305"/>
      <c r="QGQ194" s="1305"/>
      <c r="QGR194" s="1305"/>
      <c r="QGS194" s="1305"/>
      <c r="QGT194" s="1305"/>
      <c r="QGU194" s="1305"/>
      <c r="QGV194" s="1305"/>
      <c r="QGW194" s="1305"/>
      <c r="QGX194" s="1305"/>
      <c r="QGY194" s="1305"/>
      <c r="QGZ194" s="1305"/>
      <c r="QHA194" s="1305"/>
      <c r="QHB194" s="1305"/>
      <c r="QHC194" s="1305"/>
      <c r="QHD194" s="1305"/>
      <c r="QHE194" s="1305"/>
      <c r="QHF194" s="1305"/>
      <c r="QHG194" s="1305"/>
      <c r="QHH194" s="1305"/>
      <c r="QHI194" s="1305"/>
      <c r="QHJ194" s="1305"/>
      <c r="QHK194" s="1305"/>
      <c r="QHL194" s="1305"/>
      <c r="QHM194" s="1305"/>
      <c r="QHN194" s="1305"/>
      <c r="QHO194" s="1305"/>
      <c r="QHP194" s="1305"/>
      <c r="QHQ194" s="1305"/>
      <c r="QHR194" s="1305"/>
      <c r="QHS194" s="1305"/>
      <c r="QHT194" s="1305"/>
      <c r="QHU194" s="1305"/>
      <c r="QHV194" s="1305"/>
      <c r="QHW194" s="1305"/>
      <c r="QHX194" s="1305"/>
      <c r="QHY194" s="1305"/>
      <c r="QHZ194" s="1305"/>
      <c r="QIA194" s="1305"/>
      <c r="QIB194" s="1305"/>
      <c r="QIC194" s="1305"/>
      <c r="QID194" s="1305"/>
      <c r="QIE194" s="1305"/>
      <c r="QIF194" s="1305"/>
      <c r="QIG194" s="1305"/>
      <c r="QIH194" s="1305"/>
      <c r="QII194" s="1305"/>
      <c r="QIJ194" s="1305"/>
      <c r="QIK194" s="1305"/>
      <c r="QIL194" s="1305"/>
      <c r="QIM194" s="1305"/>
      <c r="QIN194" s="1305"/>
      <c r="QIO194" s="1305"/>
      <c r="QIP194" s="1305"/>
      <c r="QIQ194" s="1305"/>
      <c r="QIR194" s="1305"/>
      <c r="QIS194" s="1305"/>
      <c r="QIT194" s="1305"/>
      <c r="QIU194" s="1305"/>
      <c r="QIV194" s="1305"/>
      <c r="QIW194" s="1305"/>
      <c r="QIX194" s="1305"/>
      <c r="QIY194" s="1305"/>
      <c r="QIZ194" s="1305"/>
      <c r="QJA194" s="1305"/>
      <c r="QJB194" s="1305"/>
      <c r="QJC194" s="1305"/>
      <c r="QJD194" s="1305"/>
      <c r="QJE194" s="1305"/>
      <c r="QJF194" s="1305"/>
      <c r="QJG194" s="1305"/>
      <c r="QJH194" s="1305"/>
      <c r="QJI194" s="1305"/>
      <c r="QJJ194" s="1305"/>
      <c r="QJK194" s="1305"/>
      <c r="QJL194" s="1305"/>
      <c r="QJM194" s="1305"/>
      <c r="QJN194" s="1305"/>
      <c r="QJO194" s="1305"/>
      <c r="QJP194" s="1305"/>
      <c r="QJQ194" s="1305"/>
      <c r="QJR194" s="1305"/>
      <c r="QJS194" s="1305"/>
      <c r="QJT194" s="1305"/>
      <c r="QJU194" s="1305"/>
      <c r="QJV194" s="1305"/>
      <c r="QJX194" s="1305"/>
      <c r="QJY194" s="1305"/>
      <c r="QJZ194" s="1305"/>
      <c r="QKA194" s="1305"/>
      <c r="QKB194" s="1305"/>
      <c r="QKC194" s="1305"/>
      <c r="QKD194" s="1305"/>
      <c r="QKE194" s="1305"/>
      <c r="QKF194" s="1305"/>
      <c r="QKG194" s="1305"/>
      <c r="QKH194" s="1305"/>
      <c r="QKI194" s="1305"/>
      <c r="QKJ194" s="1305"/>
      <c r="QKK194" s="1305"/>
      <c r="QKL194" s="1305"/>
      <c r="QKM194" s="1305"/>
      <c r="QKN194" s="1305"/>
      <c r="QKO194" s="1305"/>
      <c r="QKP194" s="1305"/>
      <c r="QKQ194" s="1305"/>
      <c r="QKR194" s="1305"/>
      <c r="QKS194" s="1305"/>
      <c r="QKT194" s="1305"/>
      <c r="QKU194" s="1305"/>
      <c r="QKV194" s="1305"/>
      <c r="QKW194" s="1305"/>
      <c r="QKX194" s="1305"/>
      <c r="QKY194" s="1305"/>
      <c r="QKZ194" s="1305"/>
      <c r="QLA194" s="1305"/>
      <c r="QLB194" s="1305"/>
      <c r="QLC194" s="1305"/>
      <c r="QLD194" s="1305"/>
      <c r="QLE194" s="1305"/>
      <c r="QLF194" s="1305"/>
      <c r="QLG194" s="1305"/>
      <c r="QLH194" s="1305"/>
      <c r="QLI194" s="1305"/>
      <c r="QLJ194" s="1305"/>
      <c r="QLK194" s="1305"/>
      <c r="QLL194" s="1305"/>
      <c r="QLM194" s="1305"/>
      <c r="QLN194" s="1305"/>
      <c r="QLO194" s="1305"/>
      <c r="QLP194" s="1305"/>
      <c r="QLQ194" s="1305"/>
      <c r="QLR194" s="1305"/>
      <c r="QLS194" s="1305"/>
      <c r="QLT194" s="1305"/>
      <c r="QLU194" s="1305"/>
      <c r="QLV194" s="1305"/>
      <c r="QLW194" s="1305"/>
      <c r="QLX194" s="1305"/>
      <c r="QLY194" s="1305"/>
      <c r="QLZ194" s="1305"/>
      <c r="QMA194" s="1305"/>
      <c r="QMB194" s="1305"/>
      <c r="QMC194" s="1305"/>
      <c r="QMD194" s="1305"/>
      <c r="QME194" s="1305"/>
      <c r="QMF194" s="1305"/>
      <c r="QMG194" s="1305"/>
      <c r="QMH194" s="1305"/>
      <c r="QMI194" s="1305"/>
      <c r="QMJ194" s="1305"/>
      <c r="QMK194" s="1305"/>
      <c r="QML194" s="1305"/>
      <c r="QMM194" s="1305"/>
      <c r="QMN194" s="1305"/>
      <c r="QMO194" s="1305"/>
      <c r="QMP194" s="1305"/>
      <c r="QMQ194" s="1305"/>
      <c r="QMR194" s="1305"/>
      <c r="QMS194" s="1305"/>
      <c r="QMT194" s="1305"/>
      <c r="QMU194" s="1305"/>
      <c r="QMV194" s="1305"/>
      <c r="QMW194" s="1305"/>
      <c r="QMX194" s="1305"/>
      <c r="QMY194" s="1305"/>
      <c r="QMZ194" s="1305"/>
      <c r="QNA194" s="1305"/>
      <c r="QNB194" s="1305"/>
      <c r="QNC194" s="1305"/>
      <c r="QND194" s="1305"/>
      <c r="QNE194" s="1305"/>
      <c r="QNF194" s="1305"/>
      <c r="QNG194" s="1305"/>
      <c r="QNH194" s="1305"/>
      <c r="QNI194" s="1305"/>
      <c r="QNJ194" s="1305"/>
      <c r="QNK194" s="1305"/>
      <c r="QNL194" s="1305"/>
      <c r="QNM194" s="1305"/>
      <c r="QNN194" s="1305"/>
      <c r="QNO194" s="1305"/>
      <c r="QNP194" s="1305"/>
      <c r="QNQ194" s="1305"/>
      <c r="QNR194" s="1305"/>
      <c r="QNS194" s="1305"/>
      <c r="QNT194" s="1305"/>
      <c r="QNU194" s="1305"/>
      <c r="QNV194" s="1305"/>
      <c r="QNW194" s="1305"/>
      <c r="QNX194" s="1305"/>
      <c r="QNY194" s="1305"/>
      <c r="QNZ194" s="1305"/>
      <c r="QOA194" s="1305"/>
      <c r="QOB194" s="1305"/>
      <c r="QOC194" s="1305"/>
      <c r="QOD194" s="1305"/>
      <c r="QOE194" s="1305"/>
      <c r="QOF194" s="1305"/>
      <c r="QOG194" s="1305"/>
      <c r="QOH194" s="1305"/>
      <c r="QOI194" s="1305"/>
      <c r="QOJ194" s="1305"/>
      <c r="QOK194" s="1305"/>
      <c r="QOL194" s="1305"/>
      <c r="QOM194" s="1305"/>
      <c r="QON194" s="1305"/>
      <c r="QOO194" s="1305"/>
      <c r="QOP194" s="1305"/>
      <c r="QOQ194" s="1305"/>
      <c r="QOR194" s="1305"/>
      <c r="QOS194" s="1305"/>
      <c r="QOT194" s="1305"/>
      <c r="QOU194" s="1305"/>
      <c r="QOV194" s="1305"/>
      <c r="QOW194" s="1305"/>
      <c r="QOX194" s="1305"/>
      <c r="QOY194" s="1305"/>
      <c r="QOZ194" s="1305"/>
      <c r="QPA194" s="1305"/>
      <c r="QPB194" s="1305"/>
      <c r="QPC194" s="1305"/>
      <c r="QPD194" s="1305"/>
      <c r="QPE194" s="1305"/>
      <c r="QPF194" s="1305"/>
      <c r="QPG194" s="1305"/>
      <c r="QPH194" s="1305"/>
      <c r="QPI194" s="1305"/>
      <c r="QPJ194" s="1305"/>
      <c r="QPK194" s="1305"/>
      <c r="QPL194" s="1305"/>
      <c r="QPM194" s="1305"/>
      <c r="QPN194" s="1305"/>
      <c r="QPO194" s="1305"/>
      <c r="QPP194" s="1305"/>
      <c r="QPQ194" s="1305"/>
      <c r="QPR194" s="1305"/>
      <c r="QPS194" s="1305"/>
      <c r="QPT194" s="1305"/>
      <c r="QPU194" s="1305"/>
      <c r="QPV194" s="1305"/>
      <c r="QPW194" s="1305"/>
      <c r="QPX194" s="1305"/>
      <c r="QPY194" s="1305"/>
      <c r="QPZ194" s="1305"/>
      <c r="QQA194" s="1305"/>
      <c r="QQB194" s="1305"/>
      <c r="QQC194" s="1305"/>
      <c r="QQD194" s="1305"/>
      <c r="QQE194" s="1305"/>
      <c r="QQF194" s="1305"/>
      <c r="QQG194" s="1305"/>
      <c r="QQH194" s="1305"/>
      <c r="QQI194" s="1305"/>
      <c r="QQJ194" s="1305"/>
      <c r="QQK194" s="1305"/>
      <c r="QQL194" s="1305"/>
      <c r="QQM194" s="1305"/>
      <c r="QQN194" s="1305"/>
      <c r="QQO194" s="1305"/>
      <c r="QQP194" s="1305"/>
      <c r="QQQ194" s="1305"/>
      <c r="QQR194" s="1305"/>
      <c r="QQS194" s="1305"/>
      <c r="QQT194" s="1305"/>
      <c r="QQU194" s="1305"/>
      <c r="QQV194" s="1305"/>
      <c r="QQW194" s="1305"/>
      <c r="QQX194" s="1305"/>
      <c r="QQY194" s="1305"/>
      <c r="QQZ194" s="1305"/>
      <c r="QRA194" s="1305"/>
      <c r="QRB194" s="1305"/>
      <c r="QRC194" s="1305"/>
      <c r="QRD194" s="1305"/>
      <c r="QRE194" s="1305"/>
      <c r="QRF194" s="1305"/>
      <c r="QRG194" s="1305"/>
      <c r="QRH194" s="1305"/>
      <c r="QRI194" s="1305"/>
      <c r="QRJ194" s="1305"/>
      <c r="QRK194" s="1305"/>
      <c r="QRL194" s="1305"/>
      <c r="QRM194" s="1305"/>
      <c r="QRN194" s="1305"/>
      <c r="QRO194" s="1305"/>
      <c r="QRP194" s="1305"/>
      <c r="QRQ194" s="1305"/>
      <c r="QRR194" s="1305"/>
      <c r="QRS194" s="1305"/>
      <c r="QRT194" s="1305"/>
      <c r="QRU194" s="1305"/>
      <c r="QRV194" s="1305"/>
      <c r="QRW194" s="1305"/>
      <c r="QRX194" s="1305"/>
      <c r="QRY194" s="1305"/>
      <c r="QRZ194" s="1305"/>
      <c r="QSA194" s="1305"/>
      <c r="QSB194" s="1305"/>
      <c r="QSC194" s="1305"/>
      <c r="QSD194" s="1305"/>
      <c r="QSE194" s="1305"/>
      <c r="QSF194" s="1305"/>
      <c r="QSG194" s="1305"/>
      <c r="QSH194" s="1305"/>
      <c r="QSI194" s="1305"/>
      <c r="QSJ194" s="1305"/>
      <c r="QSK194" s="1305"/>
      <c r="QSL194" s="1305"/>
      <c r="QSM194" s="1305"/>
      <c r="QSN194" s="1305"/>
      <c r="QSO194" s="1305"/>
      <c r="QSP194" s="1305"/>
      <c r="QSQ194" s="1305"/>
      <c r="QSR194" s="1305"/>
      <c r="QSS194" s="1305"/>
      <c r="QST194" s="1305"/>
      <c r="QSU194" s="1305"/>
      <c r="QSV194" s="1305"/>
      <c r="QSW194" s="1305"/>
      <c r="QSX194" s="1305"/>
      <c r="QSY194" s="1305"/>
      <c r="QSZ194" s="1305"/>
      <c r="QTA194" s="1305"/>
      <c r="QTB194" s="1305"/>
      <c r="QTC194" s="1305"/>
      <c r="QTD194" s="1305"/>
      <c r="QTE194" s="1305"/>
      <c r="QTF194" s="1305"/>
      <c r="QTG194" s="1305"/>
      <c r="QTH194" s="1305"/>
      <c r="QTI194" s="1305"/>
      <c r="QTJ194" s="1305"/>
      <c r="QTK194" s="1305"/>
      <c r="QTL194" s="1305"/>
      <c r="QTM194" s="1305"/>
      <c r="QTN194" s="1305"/>
      <c r="QTO194" s="1305"/>
      <c r="QTP194" s="1305"/>
      <c r="QTQ194" s="1305"/>
      <c r="QTR194" s="1305"/>
      <c r="QTT194" s="1305"/>
      <c r="QTU194" s="1305"/>
      <c r="QTV194" s="1305"/>
      <c r="QTW194" s="1305"/>
      <c r="QTX194" s="1305"/>
      <c r="QTY194" s="1305"/>
      <c r="QTZ194" s="1305"/>
      <c r="QUA194" s="1305"/>
      <c r="QUB194" s="1305"/>
      <c r="QUC194" s="1305"/>
      <c r="QUD194" s="1305"/>
      <c r="QUE194" s="1305"/>
      <c r="QUF194" s="1305"/>
      <c r="QUG194" s="1305"/>
      <c r="QUH194" s="1305"/>
      <c r="QUI194" s="1305"/>
      <c r="QUJ194" s="1305"/>
      <c r="QUK194" s="1305"/>
      <c r="QUL194" s="1305"/>
      <c r="QUM194" s="1305"/>
      <c r="QUN194" s="1305"/>
      <c r="QUO194" s="1305"/>
      <c r="QUP194" s="1305"/>
      <c r="QUQ194" s="1305"/>
      <c r="QUR194" s="1305"/>
      <c r="QUS194" s="1305"/>
      <c r="QUT194" s="1305"/>
      <c r="QUU194" s="1305"/>
      <c r="QUV194" s="1305"/>
      <c r="QUW194" s="1305"/>
      <c r="QUX194" s="1305"/>
      <c r="QUY194" s="1305"/>
      <c r="QUZ194" s="1305"/>
      <c r="QVA194" s="1305"/>
      <c r="QVB194" s="1305"/>
      <c r="QVC194" s="1305"/>
      <c r="QVD194" s="1305"/>
      <c r="QVE194" s="1305"/>
      <c r="QVF194" s="1305"/>
      <c r="QVG194" s="1305"/>
      <c r="QVH194" s="1305"/>
      <c r="QVI194" s="1305"/>
      <c r="QVJ194" s="1305"/>
      <c r="QVK194" s="1305"/>
      <c r="QVL194" s="1305"/>
      <c r="QVM194" s="1305"/>
      <c r="QVN194" s="1305"/>
      <c r="QVO194" s="1305"/>
      <c r="QVP194" s="1305"/>
      <c r="QVQ194" s="1305"/>
      <c r="QVR194" s="1305"/>
      <c r="QVS194" s="1305"/>
      <c r="QVT194" s="1305"/>
      <c r="QVU194" s="1305"/>
      <c r="QVV194" s="1305"/>
      <c r="QVW194" s="1305"/>
      <c r="QVX194" s="1305"/>
      <c r="QVY194" s="1305"/>
      <c r="QVZ194" s="1305"/>
      <c r="QWA194" s="1305"/>
      <c r="QWB194" s="1305"/>
      <c r="QWC194" s="1305"/>
      <c r="QWD194" s="1305"/>
      <c r="QWE194" s="1305"/>
      <c r="QWF194" s="1305"/>
      <c r="QWG194" s="1305"/>
      <c r="QWH194" s="1305"/>
      <c r="QWI194" s="1305"/>
      <c r="QWJ194" s="1305"/>
      <c r="QWK194" s="1305"/>
      <c r="QWL194" s="1305"/>
      <c r="QWM194" s="1305"/>
      <c r="QWN194" s="1305"/>
      <c r="QWO194" s="1305"/>
      <c r="QWP194" s="1305"/>
      <c r="QWQ194" s="1305"/>
      <c r="QWR194" s="1305"/>
      <c r="QWS194" s="1305"/>
      <c r="QWT194" s="1305"/>
      <c r="QWU194" s="1305"/>
      <c r="QWV194" s="1305"/>
      <c r="QWW194" s="1305"/>
      <c r="QWX194" s="1305"/>
      <c r="QWY194" s="1305"/>
      <c r="QWZ194" s="1305"/>
      <c r="QXA194" s="1305"/>
      <c r="QXB194" s="1305"/>
      <c r="QXC194" s="1305"/>
      <c r="QXD194" s="1305"/>
      <c r="QXE194" s="1305"/>
      <c r="QXF194" s="1305"/>
      <c r="QXG194" s="1305"/>
      <c r="QXH194" s="1305"/>
      <c r="QXI194" s="1305"/>
      <c r="QXJ194" s="1305"/>
      <c r="QXK194" s="1305"/>
      <c r="QXL194" s="1305"/>
      <c r="QXM194" s="1305"/>
      <c r="QXN194" s="1305"/>
      <c r="QXO194" s="1305"/>
      <c r="QXP194" s="1305"/>
      <c r="QXQ194" s="1305"/>
      <c r="QXR194" s="1305"/>
      <c r="QXS194" s="1305"/>
      <c r="QXT194" s="1305"/>
      <c r="QXU194" s="1305"/>
      <c r="QXV194" s="1305"/>
      <c r="QXW194" s="1305"/>
      <c r="QXX194" s="1305"/>
      <c r="QXY194" s="1305"/>
      <c r="QXZ194" s="1305"/>
      <c r="QYA194" s="1305"/>
      <c r="QYB194" s="1305"/>
      <c r="QYC194" s="1305"/>
      <c r="QYD194" s="1305"/>
      <c r="QYE194" s="1305"/>
      <c r="QYF194" s="1305"/>
      <c r="QYG194" s="1305"/>
      <c r="QYH194" s="1305"/>
      <c r="QYI194" s="1305"/>
      <c r="QYJ194" s="1305"/>
      <c r="QYK194" s="1305"/>
      <c r="QYL194" s="1305"/>
      <c r="QYM194" s="1305"/>
      <c r="QYN194" s="1305"/>
      <c r="QYO194" s="1305"/>
      <c r="QYP194" s="1305"/>
      <c r="QYQ194" s="1305"/>
      <c r="QYR194" s="1305"/>
      <c r="QYS194" s="1305"/>
      <c r="QYT194" s="1305"/>
      <c r="QYU194" s="1305"/>
      <c r="QYV194" s="1305"/>
      <c r="QYW194" s="1305"/>
      <c r="QYX194" s="1305"/>
      <c r="QYY194" s="1305"/>
      <c r="QYZ194" s="1305"/>
      <c r="QZA194" s="1305"/>
      <c r="QZB194" s="1305"/>
      <c r="QZC194" s="1305"/>
      <c r="QZD194" s="1305"/>
      <c r="QZE194" s="1305"/>
      <c r="QZF194" s="1305"/>
      <c r="QZG194" s="1305"/>
      <c r="QZH194" s="1305"/>
      <c r="QZI194" s="1305"/>
      <c r="QZJ194" s="1305"/>
      <c r="QZK194" s="1305"/>
      <c r="QZL194" s="1305"/>
      <c r="QZM194" s="1305"/>
      <c r="QZN194" s="1305"/>
      <c r="QZO194" s="1305"/>
      <c r="QZP194" s="1305"/>
      <c r="QZQ194" s="1305"/>
      <c r="QZR194" s="1305"/>
      <c r="QZS194" s="1305"/>
      <c r="QZT194" s="1305"/>
      <c r="QZU194" s="1305"/>
      <c r="QZV194" s="1305"/>
      <c r="QZW194" s="1305"/>
      <c r="QZX194" s="1305"/>
      <c r="QZY194" s="1305"/>
      <c r="QZZ194" s="1305"/>
      <c r="RAA194" s="1305"/>
      <c r="RAB194" s="1305"/>
      <c r="RAC194" s="1305"/>
      <c r="RAD194" s="1305"/>
      <c r="RAE194" s="1305"/>
      <c r="RAF194" s="1305"/>
      <c r="RAG194" s="1305"/>
      <c r="RAH194" s="1305"/>
      <c r="RAI194" s="1305"/>
      <c r="RAJ194" s="1305"/>
      <c r="RAK194" s="1305"/>
      <c r="RAL194" s="1305"/>
      <c r="RAM194" s="1305"/>
      <c r="RAN194" s="1305"/>
      <c r="RAO194" s="1305"/>
      <c r="RAP194" s="1305"/>
      <c r="RAQ194" s="1305"/>
      <c r="RAR194" s="1305"/>
      <c r="RAS194" s="1305"/>
      <c r="RAT194" s="1305"/>
      <c r="RAU194" s="1305"/>
      <c r="RAV194" s="1305"/>
      <c r="RAW194" s="1305"/>
      <c r="RAX194" s="1305"/>
      <c r="RAY194" s="1305"/>
      <c r="RAZ194" s="1305"/>
      <c r="RBA194" s="1305"/>
      <c r="RBB194" s="1305"/>
      <c r="RBC194" s="1305"/>
      <c r="RBD194" s="1305"/>
      <c r="RBE194" s="1305"/>
      <c r="RBF194" s="1305"/>
      <c r="RBG194" s="1305"/>
      <c r="RBH194" s="1305"/>
      <c r="RBI194" s="1305"/>
      <c r="RBJ194" s="1305"/>
      <c r="RBK194" s="1305"/>
      <c r="RBL194" s="1305"/>
      <c r="RBM194" s="1305"/>
      <c r="RBN194" s="1305"/>
      <c r="RBO194" s="1305"/>
      <c r="RBP194" s="1305"/>
      <c r="RBQ194" s="1305"/>
      <c r="RBR194" s="1305"/>
      <c r="RBS194" s="1305"/>
      <c r="RBT194" s="1305"/>
      <c r="RBU194" s="1305"/>
      <c r="RBV194" s="1305"/>
      <c r="RBW194" s="1305"/>
      <c r="RBX194" s="1305"/>
      <c r="RBY194" s="1305"/>
      <c r="RBZ194" s="1305"/>
      <c r="RCA194" s="1305"/>
      <c r="RCB194" s="1305"/>
      <c r="RCC194" s="1305"/>
      <c r="RCD194" s="1305"/>
      <c r="RCE194" s="1305"/>
      <c r="RCF194" s="1305"/>
      <c r="RCG194" s="1305"/>
      <c r="RCH194" s="1305"/>
      <c r="RCI194" s="1305"/>
      <c r="RCJ194" s="1305"/>
      <c r="RCK194" s="1305"/>
      <c r="RCL194" s="1305"/>
      <c r="RCM194" s="1305"/>
      <c r="RCN194" s="1305"/>
      <c r="RCO194" s="1305"/>
      <c r="RCP194" s="1305"/>
      <c r="RCQ194" s="1305"/>
      <c r="RCR194" s="1305"/>
      <c r="RCS194" s="1305"/>
      <c r="RCT194" s="1305"/>
      <c r="RCU194" s="1305"/>
      <c r="RCV194" s="1305"/>
      <c r="RCW194" s="1305"/>
      <c r="RCX194" s="1305"/>
      <c r="RCY194" s="1305"/>
      <c r="RCZ194" s="1305"/>
      <c r="RDA194" s="1305"/>
      <c r="RDB194" s="1305"/>
      <c r="RDC194" s="1305"/>
      <c r="RDD194" s="1305"/>
      <c r="RDE194" s="1305"/>
      <c r="RDF194" s="1305"/>
      <c r="RDG194" s="1305"/>
      <c r="RDH194" s="1305"/>
      <c r="RDI194" s="1305"/>
      <c r="RDJ194" s="1305"/>
      <c r="RDK194" s="1305"/>
      <c r="RDL194" s="1305"/>
      <c r="RDM194" s="1305"/>
      <c r="RDN194" s="1305"/>
      <c r="RDP194" s="1305"/>
      <c r="RDQ194" s="1305"/>
      <c r="RDR194" s="1305"/>
      <c r="RDS194" s="1305"/>
      <c r="RDT194" s="1305"/>
      <c r="RDU194" s="1305"/>
      <c r="RDV194" s="1305"/>
      <c r="RDW194" s="1305"/>
      <c r="RDX194" s="1305"/>
      <c r="RDY194" s="1305"/>
      <c r="RDZ194" s="1305"/>
      <c r="REA194" s="1305"/>
      <c r="REB194" s="1305"/>
      <c r="REC194" s="1305"/>
      <c r="RED194" s="1305"/>
      <c r="REE194" s="1305"/>
      <c r="REF194" s="1305"/>
      <c r="REG194" s="1305"/>
      <c r="REH194" s="1305"/>
      <c r="REI194" s="1305"/>
      <c r="REJ194" s="1305"/>
      <c r="REK194" s="1305"/>
      <c r="REL194" s="1305"/>
      <c r="REM194" s="1305"/>
      <c r="REN194" s="1305"/>
      <c r="REO194" s="1305"/>
      <c r="REP194" s="1305"/>
      <c r="REQ194" s="1305"/>
      <c r="RER194" s="1305"/>
      <c r="RES194" s="1305"/>
      <c r="RET194" s="1305"/>
      <c r="REU194" s="1305"/>
      <c r="REV194" s="1305"/>
      <c r="REW194" s="1305"/>
      <c r="REX194" s="1305"/>
      <c r="REY194" s="1305"/>
      <c r="REZ194" s="1305"/>
      <c r="RFA194" s="1305"/>
      <c r="RFB194" s="1305"/>
      <c r="RFC194" s="1305"/>
      <c r="RFD194" s="1305"/>
      <c r="RFE194" s="1305"/>
      <c r="RFF194" s="1305"/>
      <c r="RFG194" s="1305"/>
      <c r="RFH194" s="1305"/>
      <c r="RFI194" s="1305"/>
      <c r="RFJ194" s="1305"/>
      <c r="RFK194" s="1305"/>
      <c r="RFL194" s="1305"/>
      <c r="RFM194" s="1305"/>
      <c r="RFN194" s="1305"/>
      <c r="RFO194" s="1305"/>
      <c r="RFP194" s="1305"/>
      <c r="RFQ194" s="1305"/>
      <c r="RFR194" s="1305"/>
      <c r="RFS194" s="1305"/>
      <c r="RFT194" s="1305"/>
      <c r="RFU194" s="1305"/>
      <c r="RFV194" s="1305"/>
      <c r="RFW194" s="1305"/>
      <c r="RFX194" s="1305"/>
      <c r="RFY194" s="1305"/>
      <c r="RFZ194" s="1305"/>
      <c r="RGA194" s="1305"/>
      <c r="RGB194" s="1305"/>
      <c r="RGC194" s="1305"/>
      <c r="RGD194" s="1305"/>
      <c r="RGE194" s="1305"/>
      <c r="RGF194" s="1305"/>
      <c r="RGG194" s="1305"/>
      <c r="RGH194" s="1305"/>
      <c r="RGI194" s="1305"/>
      <c r="RGJ194" s="1305"/>
      <c r="RGK194" s="1305"/>
      <c r="RGL194" s="1305"/>
      <c r="RGM194" s="1305"/>
      <c r="RGN194" s="1305"/>
      <c r="RGO194" s="1305"/>
      <c r="RGP194" s="1305"/>
      <c r="RGQ194" s="1305"/>
      <c r="RGR194" s="1305"/>
      <c r="RGS194" s="1305"/>
      <c r="RGT194" s="1305"/>
      <c r="RGU194" s="1305"/>
      <c r="RGV194" s="1305"/>
      <c r="RGW194" s="1305"/>
      <c r="RGX194" s="1305"/>
      <c r="RGY194" s="1305"/>
      <c r="RGZ194" s="1305"/>
      <c r="RHA194" s="1305"/>
      <c r="RHB194" s="1305"/>
      <c r="RHC194" s="1305"/>
      <c r="RHD194" s="1305"/>
      <c r="RHE194" s="1305"/>
      <c r="RHF194" s="1305"/>
      <c r="RHG194" s="1305"/>
      <c r="RHH194" s="1305"/>
      <c r="RHI194" s="1305"/>
      <c r="RHJ194" s="1305"/>
      <c r="RHK194" s="1305"/>
      <c r="RHL194" s="1305"/>
      <c r="RHM194" s="1305"/>
      <c r="RHN194" s="1305"/>
      <c r="RHO194" s="1305"/>
      <c r="RHP194" s="1305"/>
      <c r="RHQ194" s="1305"/>
      <c r="RHR194" s="1305"/>
      <c r="RHS194" s="1305"/>
      <c r="RHT194" s="1305"/>
      <c r="RHU194" s="1305"/>
      <c r="RHV194" s="1305"/>
      <c r="RHW194" s="1305"/>
      <c r="RHX194" s="1305"/>
      <c r="RHY194" s="1305"/>
      <c r="RHZ194" s="1305"/>
      <c r="RIA194" s="1305"/>
      <c r="RIB194" s="1305"/>
      <c r="RIC194" s="1305"/>
      <c r="RID194" s="1305"/>
      <c r="RIE194" s="1305"/>
      <c r="RIF194" s="1305"/>
      <c r="RIG194" s="1305"/>
      <c r="RIH194" s="1305"/>
      <c r="RII194" s="1305"/>
      <c r="RIJ194" s="1305"/>
      <c r="RIK194" s="1305"/>
      <c r="RIL194" s="1305"/>
      <c r="RIM194" s="1305"/>
      <c r="RIN194" s="1305"/>
      <c r="RIO194" s="1305"/>
      <c r="RIP194" s="1305"/>
      <c r="RIQ194" s="1305"/>
      <c r="RIR194" s="1305"/>
      <c r="RIS194" s="1305"/>
      <c r="RIT194" s="1305"/>
      <c r="RIU194" s="1305"/>
      <c r="RIV194" s="1305"/>
      <c r="RIW194" s="1305"/>
      <c r="RIX194" s="1305"/>
      <c r="RIY194" s="1305"/>
      <c r="RIZ194" s="1305"/>
      <c r="RJA194" s="1305"/>
      <c r="RJB194" s="1305"/>
      <c r="RJC194" s="1305"/>
      <c r="RJD194" s="1305"/>
      <c r="RJE194" s="1305"/>
      <c r="RJF194" s="1305"/>
      <c r="RJG194" s="1305"/>
      <c r="RJH194" s="1305"/>
      <c r="RJI194" s="1305"/>
      <c r="RJJ194" s="1305"/>
      <c r="RJK194" s="1305"/>
      <c r="RJL194" s="1305"/>
      <c r="RJM194" s="1305"/>
      <c r="RJN194" s="1305"/>
      <c r="RJO194" s="1305"/>
      <c r="RJP194" s="1305"/>
      <c r="RJQ194" s="1305"/>
      <c r="RJR194" s="1305"/>
      <c r="RJS194" s="1305"/>
      <c r="RJT194" s="1305"/>
      <c r="RJU194" s="1305"/>
      <c r="RJV194" s="1305"/>
      <c r="RJW194" s="1305"/>
      <c r="RJX194" s="1305"/>
      <c r="RJY194" s="1305"/>
      <c r="RJZ194" s="1305"/>
      <c r="RKA194" s="1305"/>
      <c r="RKB194" s="1305"/>
      <c r="RKC194" s="1305"/>
      <c r="RKD194" s="1305"/>
      <c r="RKE194" s="1305"/>
      <c r="RKF194" s="1305"/>
      <c r="RKG194" s="1305"/>
      <c r="RKH194" s="1305"/>
      <c r="RKI194" s="1305"/>
      <c r="RKJ194" s="1305"/>
      <c r="RKK194" s="1305"/>
      <c r="RKL194" s="1305"/>
      <c r="RKM194" s="1305"/>
      <c r="RKN194" s="1305"/>
      <c r="RKO194" s="1305"/>
      <c r="RKP194" s="1305"/>
      <c r="RKQ194" s="1305"/>
      <c r="RKR194" s="1305"/>
      <c r="RKS194" s="1305"/>
      <c r="RKT194" s="1305"/>
      <c r="RKU194" s="1305"/>
      <c r="RKV194" s="1305"/>
      <c r="RKW194" s="1305"/>
      <c r="RKX194" s="1305"/>
      <c r="RKY194" s="1305"/>
      <c r="RKZ194" s="1305"/>
      <c r="RLA194" s="1305"/>
      <c r="RLB194" s="1305"/>
      <c r="RLC194" s="1305"/>
      <c r="RLD194" s="1305"/>
      <c r="RLE194" s="1305"/>
      <c r="RLF194" s="1305"/>
      <c r="RLG194" s="1305"/>
      <c r="RLH194" s="1305"/>
      <c r="RLI194" s="1305"/>
      <c r="RLJ194" s="1305"/>
      <c r="RLK194" s="1305"/>
      <c r="RLL194" s="1305"/>
      <c r="RLM194" s="1305"/>
      <c r="RLN194" s="1305"/>
      <c r="RLO194" s="1305"/>
      <c r="RLP194" s="1305"/>
      <c r="RLQ194" s="1305"/>
      <c r="RLR194" s="1305"/>
      <c r="RLS194" s="1305"/>
      <c r="RLT194" s="1305"/>
      <c r="RLU194" s="1305"/>
      <c r="RLV194" s="1305"/>
      <c r="RLW194" s="1305"/>
      <c r="RLX194" s="1305"/>
      <c r="RLY194" s="1305"/>
      <c r="RLZ194" s="1305"/>
      <c r="RMA194" s="1305"/>
      <c r="RMB194" s="1305"/>
      <c r="RMC194" s="1305"/>
      <c r="RMD194" s="1305"/>
      <c r="RME194" s="1305"/>
      <c r="RMF194" s="1305"/>
      <c r="RMG194" s="1305"/>
      <c r="RMH194" s="1305"/>
      <c r="RMI194" s="1305"/>
      <c r="RMJ194" s="1305"/>
      <c r="RMK194" s="1305"/>
      <c r="RML194" s="1305"/>
      <c r="RMM194" s="1305"/>
      <c r="RMN194" s="1305"/>
      <c r="RMO194" s="1305"/>
      <c r="RMP194" s="1305"/>
      <c r="RMQ194" s="1305"/>
      <c r="RMR194" s="1305"/>
      <c r="RMS194" s="1305"/>
      <c r="RMT194" s="1305"/>
      <c r="RMU194" s="1305"/>
      <c r="RMV194" s="1305"/>
      <c r="RMW194" s="1305"/>
      <c r="RMX194" s="1305"/>
      <c r="RMY194" s="1305"/>
      <c r="RMZ194" s="1305"/>
      <c r="RNA194" s="1305"/>
      <c r="RNB194" s="1305"/>
      <c r="RNC194" s="1305"/>
      <c r="RND194" s="1305"/>
      <c r="RNE194" s="1305"/>
      <c r="RNF194" s="1305"/>
      <c r="RNG194" s="1305"/>
      <c r="RNH194" s="1305"/>
      <c r="RNI194" s="1305"/>
      <c r="RNJ194" s="1305"/>
      <c r="RNL194" s="1305"/>
      <c r="RNM194" s="1305"/>
      <c r="RNN194" s="1305"/>
      <c r="RNO194" s="1305"/>
      <c r="RNP194" s="1305"/>
      <c r="RNQ194" s="1305"/>
      <c r="RNR194" s="1305"/>
      <c r="RNS194" s="1305"/>
      <c r="RNT194" s="1305"/>
      <c r="RNU194" s="1305"/>
      <c r="RNV194" s="1305"/>
      <c r="RNW194" s="1305"/>
      <c r="RNX194" s="1305"/>
      <c r="RNY194" s="1305"/>
      <c r="RNZ194" s="1305"/>
      <c r="ROA194" s="1305"/>
      <c r="ROB194" s="1305"/>
      <c r="ROC194" s="1305"/>
      <c r="ROD194" s="1305"/>
      <c r="ROE194" s="1305"/>
      <c r="ROF194" s="1305"/>
      <c r="ROG194" s="1305"/>
      <c r="ROH194" s="1305"/>
      <c r="ROI194" s="1305"/>
      <c r="ROJ194" s="1305"/>
      <c r="ROK194" s="1305"/>
      <c r="ROL194" s="1305"/>
      <c r="ROM194" s="1305"/>
      <c r="RON194" s="1305"/>
      <c r="ROO194" s="1305"/>
      <c r="ROP194" s="1305"/>
      <c r="ROQ194" s="1305"/>
      <c r="ROR194" s="1305"/>
      <c r="ROS194" s="1305"/>
      <c r="ROT194" s="1305"/>
      <c r="ROU194" s="1305"/>
      <c r="ROV194" s="1305"/>
      <c r="ROW194" s="1305"/>
      <c r="ROX194" s="1305"/>
      <c r="ROY194" s="1305"/>
      <c r="ROZ194" s="1305"/>
      <c r="RPA194" s="1305"/>
      <c r="RPB194" s="1305"/>
      <c r="RPC194" s="1305"/>
      <c r="RPD194" s="1305"/>
      <c r="RPE194" s="1305"/>
      <c r="RPF194" s="1305"/>
      <c r="RPG194" s="1305"/>
      <c r="RPH194" s="1305"/>
      <c r="RPI194" s="1305"/>
      <c r="RPJ194" s="1305"/>
      <c r="RPK194" s="1305"/>
      <c r="RPL194" s="1305"/>
      <c r="RPM194" s="1305"/>
      <c r="RPN194" s="1305"/>
      <c r="RPO194" s="1305"/>
      <c r="RPP194" s="1305"/>
      <c r="RPQ194" s="1305"/>
      <c r="RPR194" s="1305"/>
      <c r="RPS194" s="1305"/>
      <c r="RPT194" s="1305"/>
      <c r="RPU194" s="1305"/>
      <c r="RPV194" s="1305"/>
      <c r="RPW194" s="1305"/>
      <c r="RPX194" s="1305"/>
      <c r="RPY194" s="1305"/>
      <c r="RPZ194" s="1305"/>
      <c r="RQA194" s="1305"/>
      <c r="RQB194" s="1305"/>
      <c r="RQC194" s="1305"/>
      <c r="RQD194" s="1305"/>
      <c r="RQE194" s="1305"/>
      <c r="RQF194" s="1305"/>
      <c r="RQG194" s="1305"/>
      <c r="RQH194" s="1305"/>
      <c r="RQI194" s="1305"/>
      <c r="RQJ194" s="1305"/>
      <c r="RQK194" s="1305"/>
      <c r="RQL194" s="1305"/>
      <c r="RQM194" s="1305"/>
      <c r="RQN194" s="1305"/>
      <c r="RQO194" s="1305"/>
      <c r="RQP194" s="1305"/>
      <c r="RQQ194" s="1305"/>
      <c r="RQR194" s="1305"/>
      <c r="RQS194" s="1305"/>
      <c r="RQT194" s="1305"/>
      <c r="RQU194" s="1305"/>
      <c r="RQV194" s="1305"/>
      <c r="RQW194" s="1305"/>
      <c r="RQX194" s="1305"/>
      <c r="RQY194" s="1305"/>
      <c r="RQZ194" s="1305"/>
      <c r="RRA194" s="1305"/>
      <c r="RRB194" s="1305"/>
      <c r="RRC194" s="1305"/>
      <c r="RRD194" s="1305"/>
      <c r="RRE194" s="1305"/>
      <c r="RRF194" s="1305"/>
      <c r="RRG194" s="1305"/>
      <c r="RRH194" s="1305"/>
      <c r="RRI194" s="1305"/>
      <c r="RRJ194" s="1305"/>
      <c r="RRK194" s="1305"/>
      <c r="RRL194" s="1305"/>
      <c r="RRM194" s="1305"/>
      <c r="RRN194" s="1305"/>
      <c r="RRO194" s="1305"/>
      <c r="RRP194" s="1305"/>
      <c r="RRQ194" s="1305"/>
      <c r="RRR194" s="1305"/>
      <c r="RRS194" s="1305"/>
      <c r="RRT194" s="1305"/>
      <c r="RRU194" s="1305"/>
      <c r="RRV194" s="1305"/>
      <c r="RRW194" s="1305"/>
      <c r="RRX194" s="1305"/>
      <c r="RRY194" s="1305"/>
      <c r="RRZ194" s="1305"/>
      <c r="RSA194" s="1305"/>
      <c r="RSB194" s="1305"/>
      <c r="RSC194" s="1305"/>
      <c r="RSD194" s="1305"/>
      <c r="RSE194" s="1305"/>
      <c r="RSF194" s="1305"/>
      <c r="RSG194" s="1305"/>
      <c r="RSH194" s="1305"/>
      <c r="RSI194" s="1305"/>
      <c r="RSJ194" s="1305"/>
      <c r="RSK194" s="1305"/>
      <c r="RSL194" s="1305"/>
      <c r="RSM194" s="1305"/>
      <c r="RSN194" s="1305"/>
      <c r="RSO194" s="1305"/>
      <c r="RSP194" s="1305"/>
      <c r="RSQ194" s="1305"/>
      <c r="RSR194" s="1305"/>
      <c r="RSS194" s="1305"/>
      <c r="RST194" s="1305"/>
      <c r="RSU194" s="1305"/>
      <c r="RSV194" s="1305"/>
      <c r="RSW194" s="1305"/>
      <c r="RSX194" s="1305"/>
      <c r="RSY194" s="1305"/>
      <c r="RSZ194" s="1305"/>
      <c r="RTA194" s="1305"/>
      <c r="RTB194" s="1305"/>
      <c r="RTC194" s="1305"/>
      <c r="RTD194" s="1305"/>
      <c r="RTE194" s="1305"/>
      <c r="RTF194" s="1305"/>
      <c r="RTG194" s="1305"/>
      <c r="RTH194" s="1305"/>
      <c r="RTI194" s="1305"/>
      <c r="RTJ194" s="1305"/>
      <c r="RTK194" s="1305"/>
      <c r="RTL194" s="1305"/>
      <c r="RTM194" s="1305"/>
      <c r="RTN194" s="1305"/>
      <c r="RTO194" s="1305"/>
      <c r="RTP194" s="1305"/>
      <c r="RTQ194" s="1305"/>
      <c r="RTR194" s="1305"/>
      <c r="RTS194" s="1305"/>
      <c r="RTT194" s="1305"/>
      <c r="RTU194" s="1305"/>
      <c r="RTV194" s="1305"/>
      <c r="RTW194" s="1305"/>
      <c r="RTX194" s="1305"/>
      <c r="RTY194" s="1305"/>
      <c r="RTZ194" s="1305"/>
      <c r="RUA194" s="1305"/>
      <c r="RUB194" s="1305"/>
      <c r="RUC194" s="1305"/>
      <c r="RUD194" s="1305"/>
      <c r="RUE194" s="1305"/>
      <c r="RUF194" s="1305"/>
      <c r="RUG194" s="1305"/>
      <c r="RUH194" s="1305"/>
      <c r="RUI194" s="1305"/>
      <c r="RUJ194" s="1305"/>
      <c r="RUK194" s="1305"/>
      <c r="RUL194" s="1305"/>
      <c r="RUM194" s="1305"/>
      <c r="RUN194" s="1305"/>
      <c r="RUO194" s="1305"/>
      <c r="RUP194" s="1305"/>
      <c r="RUQ194" s="1305"/>
      <c r="RUR194" s="1305"/>
      <c r="RUS194" s="1305"/>
      <c r="RUT194" s="1305"/>
      <c r="RUU194" s="1305"/>
      <c r="RUV194" s="1305"/>
      <c r="RUW194" s="1305"/>
      <c r="RUX194" s="1305"/>
      <c r="RUY194" s="1305"/>
      <c r="RUZ194" s="1305"/>
      <c r="RVA194" s="1305"/>
      <c r="RVB194" s="1305"/>
      <c r="RVC194" s="1305"/>
      <c r="RVD194" s="1305"/>
      <c r="RVE194" s="1305"/>
      <c r="RVF194" s="1305"/>
      <c r="RVG194" s="1305"/>
      <c r="RVH194" s="1305"/>
      <c r="RVI194" s="1305"/>
      <c r="RVJ194" s="1305"/>
      <c r="RVK194" s="1305"/>
      <c r="RVL194" s="1305"/>
      <c r="RVM194" s="1305"/>
      <c r="RVN194" s="1305"/>
      <c r="RVO194" s="1305"/>
      <c r="RVP194" s="1305"/>
      <c r="RVQ194" s="1305"/>
      <c r="RVR194" s="1305"/>
      <c r="RVS194" s="1305"/>
      <c r="RVT194" s="1305"/>
      <c r="RVU194" s="1305"/>
      <c r="RVV194" s="1305"/>
      <c r="RVW194" s="1305"/>
      <c r="RVX194" s="1305"/>
      <c r="RVY194" s="1305"/>
      <c r="RVZ194" s="1305"/>
      <c r="RWA194" s="1305"/>
      <c r="RWB194" s="1305"/>
      <c r="RWC194" s="1305"/>
      <c r="RWD194" s="1305"/>
      <c r="RWE194" s="1305"/>
      <c r="RWF194" s="1305"/>
      <c r="RWG194" s="1305"/>
      <c r="RWH194" s="1305"/>
      <c r="RWI194" s="1305"/>
      <c r="RWJ194" s="1305"/>
      <c r="RWK194" s="1305"/>
      <c r="RWL194" s="1305"/>
      <c r="RWM194" s="1305"/>
      <c r="RWN194" s="1305"/>
      <c r="RWO194" s="1305"/>
      <c r="RWP194" s="1305"/>
      <c r="RWQ194" s="1305"/>
      <c r="RWR194" s="1305"/>
      <c r="RWS194" s="1305"/>
      <c r="RWT194" s="1305"/>
      <c r="RWU194" s="1305"/>
      <c r="RWV194" s="1305"/>
      <c r="RWW194" s="1305"/>
      <c r="RWX194" s="1305"/>
      <c r="RWY194" s="1305"/>
      <c r="RWZ194" s="1305"/>
      <c r="RXA194" s="1305"/>
      <c r="RXB194" s="1305"/>
      <c r="RXC194" s="1305"/>
      <c r="RXD194" s="1305"/>
      <c r="RXE194" s="1305"/>
      <c r="RXF194" s="1305"/>
      <c r="RXH194" s="1305"/>
      <c r="RXI194" s="1305"/>
      <c r="RXJ194" s="1305"/>
      <c r="RXK194" s="1305"/>
      <c r="RXL194" s="1305"/>
      <c r="RXM194" s="1305"/>
      <c r="RXN194" s="1305"/>
      <c r="RXO194" s="1305"/>
      <c r="RXP194" s="1305"/>
      <c r="RXQ194" s="1305"/>
      <c r="RXR194" s="1305"/>
      <c r="RXS194" s="1305"/>
      <c r="RXT194" s="1305"/>
      <c r="RXU194" s="1305"/>
      <c r="RXV194" s="1305"/>
      <c r="RXW194" s="1305"/>
      <c r="RXX194" s="1305"/>
      <c r="RXY194" s="1305"/>
      <c r="RXZ194" s="1305"/>
      <c r="RYA194" s="1305"/>
      <c r="RYB194" s="1305"/>
      <c r="RYC194" s="1305"/>
      <c r="RYD194" s="1305"/>
      <c r="RYE194" s="1305"/>
      <c r="RYF194" s="1305"/>
      <c r="RYG194" s="1305"/>
      <c r="RYH194" s="1305"/>
      <c r="RYI194" s="1305"/>
      <c r="RYJ194" s="1305"/>
      <c r="RYK194" s="1305"/>
      <c r="RYL194" s="1305"/>
      <c r="RYM194" s="1305"/>
      <c r="RYN194" s="1305"/>
      <c r="RYO194" s="1305"/>
      <c r="RYP194" s="1305"/>
      <c r="RYQ194" s="1305"/>
      <c r="RYR194" s="1305"/>
      <c r="RYS194" s="1305"/>
      <c r="RYT194" s="1305"/>
      <c r="RYU194" s="1305"/>
      <c r="RYV194" s="1305"/>
      <c r="RYW194" s="1305"/>
      <c r="RYX194" s="1305"/>
      <c r="RYY194" s="1305"/>
      <c r="RYZ194" s="1305"/>
      <c r="RZA194" s="1305"/>
      <c r="RZB194" s="1305"/>
      <c r="RZC194" s="1305"/>
      <c r="RZD194" s="1305"/>
      <c r="RZE194" s="1305"/>
      <c r="RZF194" s="1305"/>
      <c r="RZG194" s="1305"/>
      <c r="RZH194" s="1305"/>
      <c r="RZI194" s="1305"/>
      <c r="RZJ194" s="1305"/>
      <c r="RZK194" s="1305"/>
      <c r="RZL194" s="1305"/>
      <c r="RZM194" s="1305"/>
      <c r="RZN194" s="1305"/>
      <c r="RZO194" s="1305"/>
      <c r="RZP194" s="1305"/>
      <c r="RZQ194" s="1305"/>
      <c r="RZR194" s="1305"/>
      <c r="RZS194" s="1305"/>
      <c r="RZT194" s="1305"/>
      <c r="RZU194" s="1305"/>
      <c r="RZV194" s="1305"/>
      <c r="RZW194" s="1305"/>
      <c r="RZX194" s="1305"/>
      <c r="RZY194" s="1305"/>
      <c r="RZZ194" s="1305"/>
      <c r="SAA194" s="1305"/>
      <c r="SAB194" s="1305"/>
      <c r="SAC194" s="1305"/>
      <c r="SAD194" s="1305"/>
      <c r="SAE194" s="1305"/>
      <c r="SAF194" s="1305"/>
      <c r="SAG194" s="1305"/>
      <c r="SAH194" s="1305"/>
      <c r="SAI194" s="1305"/>
      <c r="SAJ194" s="1305"/>
      <c r="SAK194" s="1305"/>
      <c r="SAL194" s="1305"/>
      <c r="SAM194" s="1305"/>
      <c r="SAN194" s="1305"/>
      <c r="SAO194" s="1305"/>
      <c r="SAP194" s="1305"/>
      <c r="SAQ194" s="1305"/>
      <c r="SAR194" s="1305"/>
      <c r="SAS194" s="1305"/>
      <c r="SAT194" s="1305"/>
      <c r="SAU194" s="1305"/>
      <c r="SAV194" s="1305"/>
      <c r="SAW194" s="1305"/>
      <c r="SAX194" s="1305"/>
      <c r="SAY194" s="1305"/>
      <c r="SAZ194" s="1305"/>
      <c r="SBA194" s="1305"/>
      <c r="SBB194" s="1305"/>
      <c r="SBC194" s="1305"/>
      <c r="SBD194" s="1305"/>
      <c r="SBE194" s="1305"/>
      <c r="SBF194" s="1305"/>
      <c r="SBG194" s="1305"/>
      <c r="SBH194" s="1305"/>
      <c r="SBI194" s="1305"/>
      <c r="SBJ194" s="1305"/>
      <c r="SBK194" s="1305"/>
      <c r="SBL194" s="1305"/>
      <c r="SBM194" s="1305"/>
      <c r="SBN194" s="1305"/>
      <c r="SBO194" s="1305"/>
      <c r="SBP194" s="1305"/>
      <c r="SBQ194" s="1305"/>
      <c r="SBR194" s="1305"/>
      <c r="SBS194" s="1305"/>
      <c r="SBT194" s="1305"/>
      <c r="SBU194" s="1305"/>
      <c r="SBV194" s="1305"/>
      <c r="SBW194" s="1305"/>
      <c r="SBX194" s="1305"/>
      <c r="SBY194" s="1305"/>
      <c r="SBZ194" s="1305"/>
      <c r="SCA194" s="1305"/>
      <c r="SCB194" s="1305"/>
      <c r="SCC194" s="1305"/>
      <c r="SCD194" s="1305"/>
      <c r="SCE194" s="1305"/>
      <c r="SCF194" s="1305"/>
      <c r="SCG194" s="1305"/>
      <c r="SCH194" s="1305"/>
      <c r="SCI194" s="1305"/>
      <c r="SCJ194" s="1305"/>
      <c r="SCK194" s="1305"/>
      <c r="SCL194" s="1305"/>
      <c r="SCM194" s="1305"/>
      <c r="SCN194" s="1305"/>
      <c r="SCO194" s="1305"/>
      <c r="SCP194" s="1305"/>
      <c r="SCQ194" s="1305"/>
      <c r="SCR194" s="1305"/>
      <c r="SCS194" s="1305"/>
      <c r="SCT194" s="1305"/>
      <c r="SCU194" s="1305"/>
      <c r="SCV194" s="1305"/>
      <c r="SCW194" s="1305"/>
      <c r="SCX194" s="1305"/>
      <c r="SCY194" s="1305"/>
      <c r="SCZ194" s="1305"/>
      <c r="SDA194" s="1305"/>
      <c r="SDB194" s="1305"/>
      <c r="SDC194" s="1305"/>
      <c r="SDD194" s="1305"/>
      <c r="SDE194" s="1305"/>
      <c r="SDF194" s="1305"/>
      <c r="SDG194" s="1305"/>
      <c r="SDH194" s="1305"/>
      <c r="SDI194" s="1305"/>
      <c r="SDJ194" s="1305"/>
      <c r="SDK194" s="1305"/>
      <c r="SDL194" s="1305"/>
      <c r="SDM194" s="1305"/>
      <c r="SDN194" s="1305"/>
      <c r="SDO194" s="1305"/>
      <c r="SDP194" s="1305"/>
      <c r="SDQ194" s="1305"/>
      <c r="SDR194" s="1305"/>
      <c r="SDS194" s="1305"/>
      <c r="SDT194" s="1305"/>
      <c r="SDU194" s="1305"/>
      <c r="SDV194" s="1305"/>
      <c r="SDW194" s="1305"/>
      <c r="SDX194" s="1305"/>
      <c r="SDY194" s="1305"/>
      <c r="SDZ194" s="1305"/>
      <c r="SEA194" s="1305"/>
      <c r="SEB194" s="1305"/>
      <c r="SEC194" s="1305"/>
      <c r="SED194" s="1305"/>
      <c r="SEE194" s="1305"/>
      <c r="SEF194" s="1305"/>
      <c r="SEG194" s="1305"/>
      <c r="SEH194" s="1305"/>
      <c r="SEI194" s="1305"/>
      <c r="SEJ194" s="1305"/>
      <c r="SEK194" s="1305"/>
      <c r="SEL194" s="1305"/>
      <c r="SEM194" s="1305"/>
      <c r="SEN194" s="1305"/>
      <c r="SEO194" s="1305"/>
      <c r="SEP194" s="1305"/>
      <c r="SEQ194" s="1305"/>
      <c r="SER194" s="1305"/>
      <c r="SES194" s="1305"/>
      <c r="SET194" s="1305"/>
      <c r="SEU194" s="1305"/>
      <c r="SEV194" s="1305"/>
      <c r="SEW194" s="1305"/>
      <c r="SEX194" s="1305"/>
      <c r="SEY194" s="1305"/>
      <c r="SEZ194" s="1305"/>
      <c r="SFA194" s="1305"/>
      <c r="SFB194" s="1305"/>
      <c r="SFC194" s="1305"/>
      <c r="SFD194" s="1305"/>
      <c r="SFE194" s="1305"/>
      <c r="SFF194" s="1305"/>
      <c r="SFG194" s="1305"/>
      <c r="SFH194" s="1305"/>
      <c r="SFI194" s="1305"/>
      <c r="SFJ194" s="1305"/>
      <c r="SFK194" s="1305"/>
      <c r="SFL194" s="1305"/>
      <c r="SFM194" s="1305"/>
      <c r="SFN194" s="1305"/>
      <c r="SFO194" s="1305"/>
      <c r="SFP194" s="1305"/>
      <c r="SFQ194" s="1305"/>
      <c r="SFR194" s="1305"/>
      <c r="SFS194" s="1305"/>
      <c r="SFT194" s="1305"/>
      <c r="SFU194" s="1305"/>
      <c r="SFV194" s="1305"/>
      <c r="SFW194" s="1305"/>
      <c r="SFX194" s="1305"/>
      <c r="SFY194" s="1305"/>
      <c r="SFZ194" s="1305"/>
      <c r="SGA194" s="1305"/>
      <c r="SGB194" s="1305"/>
      <c r="SGC194" s="1305"/>
      <c r="SGD194" s="1305"/>
      <c r="SGE194" s="1305"/>
      <c r="SGF194" s="1305"/>
      <c r="SGG194" s="1305"/>
      <c r="SGH194" s="1305"/>
      <c r="SGI194" s="1305"/>
      <c r="SGJ194" s="1305"/>
      <c r="SGK194" s="1305"/>
      <c r="SGL194" s="1305"/>
      <c r="SGM194" s="1305"/>
      <c r="SGN194" s="1305"/>
      <c r="SGO194" s="1305"/>
      <c r="SGP194" s="1305"/>
      <c r="SGQ194" s="1305"/>
      <c r="SGR194" s="1305"/>
      <c r="SGS194" s="1305"/>
      <c r="SGT194" s="1305"/>
      <c r="SGU194" s="1305"/>
      <c r="SGV194" s="1305"/>
      <c r="SGW194" s="1305"/>
      <c r="SGX194" s="1305"/>
      <c r="SGY194" s="1305"/>
      <c r="SGZ194" s="1305"/>
      <c r="SHA194" s="1305"/>
      <c r="SHB194" s="1305"/>
      <c r="SHD194" s="1305"/>
      <c r="SHE194" s="1305"/>
      <c r="SHF194" s="1305"/>
      <c r="SHG194" s="1305"/>
      <c r="SHH194" s="1305"/>
      <c r="SHI194" s="1305"/>
      <c r="SHJ194" s="1305"/>
      <c r="SHK194" s="1305"/>
      <c r="SHL194" s="1305"/>
      <c r="SHM194" s="1305"/>
      <c r="SHN194" s="1305"/>
      <c r="SHO194" s="1305"/>
      <c r="SHP194" s="1305"/>
      <c r="SHQ194" s="1305"/>
      <c r="SHR194" s="1305"/>
      <c r="SHS194" s="1305"/>
      <c r="SHT194" s="1305"/>
      <c r="SHU194" s="1305"/>
      <c r="SHV194" s="1305"/>
      <c r="SHW194" s="1305"/>
      <c r="SHX194" s="1305"/>
      <c r="SHY194" s="1305"/>
      <c r="SHZ194" s="1305"/>
      <c r="SIA194" s="1305"/>
      <c r="SIB194" s="1305"/>
      <c r="SIC194" s="1305"/>
      <c r="SID194" s="1305"/>
      <c r="SIE194" s="1305"/>
      <c r="SIF194" s="1305"/>
      <c r="SIG194" s="1305"/>
      <c r="SIH194" s="1305"/>
      <c r="SII194" s="1305"/>
      <c r="SIJ194" s="1305"/>
      <c r="SIK194" s="1305"/>
      <c r="SIL194" s="1305"/>
      <c r="SIM194" s="1305"/>
      <c r="SIN194" s="1305"/>
      <c r="SIO194" s="1305"/>
      <c r="SIP194" s="1305"/>
      <c r="SIQ194" s="1305"/>
      <c r="SIR194" s="1305"/>
      <c r="SIS194" s="1305"/>
      <c r="SIT194" s="1305"/>
      <c r="SIU194" s="1305"/>
      <c r="SIV194" s="1305"/>
      <c r="SIW194" s="1305"/>
      <c r="SIX194" s="1305"/>
      <c r="SIY194" s="1305"/>
      <c r="SIZ194" s="1305"/>
      <c r="SJA194" s="1305"/>
      <c r="SJB194" s="1305"/>
      <c r="SJC194" s="1305"/>
      <c r="SJD194" s="1305"/>
      <c r="SJE194" s="1305"/>
      <c r="SJF194" s="1305"/>
      <c r="SJG194" s="1305"/>
      <c r="SJH194" s="1305"/>
      <c r="SJI194" s="1305"/>
      <c r="SJJ194" s="1305"/>
      <c r="SJK194" s="1305"/>
      <c r="SJL194" s="1305"/>
      <c r="SJM194" s="1305"/>
      <c r="SJN194" s="1305"/>
      <c r="SJO194" s="1305"/>
      <c r="SJP194" s="1305"/>
      <c r="SJQ194" s="1305"/>
      <c r="SJR194" s="1305"/>
      <c r="SJS194" s="1305"/>
      <c r="SJT194" s="1305"/>
      <c r="SJU194" s="1305"/>
      <c r="SJV194" s="1305"/>
      <c r="SJW194" s="1305"/>
      <c r="SJX194" s="1305"/>
      <c r="SJY194" s="1305"/>
      <c r="SJZ194" s="1305"/>
      <c r="SKA194" s="1305"/>
      <c r="SKB194" s="1305"/>
      <c r="SKC194" s="1305"/>
      <c r="SKD194" s="1305"/>
      <c r="SKE194" s="1305"/>
      <c r="SKF194" s="1305"/>
      <c r="SKG194" s="1305"/>
      <c r="SKH194" s="1305"/>
      <c r="SKI194" s="1305"/>
      <c r="SKJ194" s="1305"/>
      <c r="SKK194" s="1305"/>
      <c r="SKL194" s="1305"/>
      <c r="SKM194" s="1305"/>
      <c r="SKN194" s="1305"/>
      <c r="SKO194" s="1305"/>
      <c r="SKP194" s="1305"/>
      <c r="SKQ194" s="1305"/>
      <c r="SKR194" s="1305"/>
      <c r="SKS194" s="1305"/>
      <c r="SKT194" s="1305"/>
      <c r="SKU194" s="1305"/>
      <c r="SKV194" s="1305"/>
      <c r="SKW194" s="1305"/>
      <c r="SKX194" s="1305"/>
      <c r="SKY194" s="1305"/>
      <c r="SKZ194" s="1305"/>
      <c r="SLA194" s="1305"/>
      <c r="SLB194" s="1305"/>
      <c r="SLC194" s="1305"/>
      <c r="SLD194" s="1305"/>
      <c r="SLE194" s="1305"/>
      <c r="SLF194" s="1305"/>
      <c r="SLG194" s="1305"/>
      <c r="SLH194" s="1305"/>
      <c r="SLI194" s="1305"/>
      <c r="SLJ194" s="1305"/>
      <c r="SLK194" s="1305"/>
      <c r="SLL194" s="1305"/>
      <c r="SLM194" s="1305"/>
      <c r="SLN194" s="1305"/>
      <c r="SLO194" s="1305"/>
      <c r="SLP194" s="1305"/>
      <c r="SLQ194" s="1305"/>
      <c r="SLR194" s="1305"/>
      <c r="SLS194" s="1305"/>
      <c r="SLT194" s="1305"/>
      <c r="SLU194" s="1305"/>
      <c r="SLV194" s="1305"/>
      <c r="SLW194" s="1305"/>
      <c r="SLX194" s="1305"/>
      <c r="SLY194" s="1305"/>
      <c r="SLZ194" s="1305"/>
      <c r="SMA194" s="1305"/>
      <c r="SMB194" s="1305"/>
      <c r="SMC194" s="1305"/>
      <c r="SMD194" s="1305"/>
      <c r="SME194" s="1305"/>
      <c r="SMF194" s="1305"/>
      <c r="SMG194" s="1305"/>
      <c r="SMH194" s="1305"/>
      <c r="SMI194" s="1305"/>
      <c r="SMJ194" s="1305"/>
      <c r="SMK194" s="1305"/>
      <c r="SML194" s="1305"/>
      <c r="SMM194" s="1305"/>
      <c r="SMN194" s="1305"/>
      <c r="SMO194" s="1305"/>
      <c r="SMP194" s="1305"/>
      <c r="SMQ194" s="1305"/>
      <c r="SMR194" s="1305"/>
      <c r="SMS194" s="1305"/>
      <c r="SMT194" s="1305"/>
      <c r="SMU194" s="1305"/>
      <c r="SMV194" s="1305"/>
      <c r="SMW194" s="1305"/>
      <c r="SMX194" s="1305"/>
      <c r="SMY194" s="1305"/>
      <c r="SMZ194" s="1305"/>
      <c r="SNA194" s="1305"/>
      <c r="SNB194" s="1305"/>
      <c r="SNC194" s="1305"/>
      <c r="SND194" s="1305"/>
      <c r="SNE194" s="1305"/>
      <c r="SNF194" s="1305"/>
      <c r="SNG194" s="1305"/>
      <c r="SNH194" s="1305"/>
      <c r="SNI194" s="1305"/>
      <c r="SNJ194" s="1305"/>
      <c r="SNK194" s="1305"/>
      <c r="SNL194" s="1305"/>
      <c r="SNM194" s="1305"/>
      <c r="SNN194" s="1305"/>
      <c r="SNO194" s="1305"/>
      <c r="SNP194" s="1305"/>
      <c r="SNQ194" s="1305"/>
      <c r="SNR194" s="1305"/>
      <c r="SNS194" s="1305"/>
      <c r="SNT194" s="1305"/>
      <c r="SNU194" s="1305"/>
      <c r="SNV194" s="1305"/>
      <c r="SNW194" s="1305"/>
      <c r="SNX194" s="1305"/>
      <c r="SNY194" s="1305"/>
      <c r="SNZ194" s="1305"/>
      <c r="SOA194" s="1305"/>
      <c r="SOB194" s="1305"/>
      <c r="SOC194" s="1305"/>
      <c r="SOD194" s="1305"/>
      <c r="SOE194" s="1305"/>
      <c r="SOF194" s="1305"/>
      <c r="SOG194" s="1305"/>
      <c r="SOH194" s="1305"/>
      <c r="SOI194" s="1305"/>
      <c r="SOJ194" s="1305"/>
      <c r="SOK194" s="1305"/>
      <c r="SOL194" s="1305"/>
      <c r="SOM194" s="1305"/>
      <c r="SON194" s="1305"/>
      <c r="SOO194" s="1305"/>
      <c r="SOP194" s="1305"/>
      <c r="SOQ194" s="1305"/>
      <c r="SOR194" s="1305"/>
      <c r="SOS194" s="1305"/>
      <c r="SOT194" s="1305"/>
      <c r="SOU194" s="1305"/>
      <c r="SOV194" s="1305"/>
      <c r="SOW194" s="1305"/>
      <c r="SOX194" s="1305"/>
      <c r="SOY194" s="1305"/>
      <c r="SOZ194" s="1305"/>
      <c r="SPA194" s="1305"/>
      <c r="SPB194" s="1305"/>
      <c r="SPC194" s="1305"/>
      <c r="SPD194" s="1305"/>
      <c r="SPE194" s="1305"/>
      <c r="SPF194" s="1305"/>
      <c r="SPG194" s="1305"/>
      <c r="SPH194" s="1305"/>
      <c r="SPI194" s="1305"/>
      <c r="SPJ194" s="1305"/>
      <c r="SPK194" s="1305"/>
      <c r="SPL194" s="1305"/>
      <c r="SPM194" s="1305"/>
      <c r="SPN194" s="1305"/>
      <c r="SPO194" s="1305"/>
      <c r="SPP194" s="1305"/>
      <c r="SPQ194" s="1305"/>
      <c r="SPR194" s="1305"/>
      <c r="SPS194" s="1305"/>
      <c r="SPT194" s="1305"/>
      <c r="SPU194" s="1305"/>
      <c r="SPV194" s="1305"/>
      <c r="SPW194" s="1305"/>
      <c r="SPX194" s="1305"/>
      <c r="SPY194" s="1305"/>
      <c r="SPZ194" s="1305"/>
      <c r="SQA194" s="1305"/>
      <c r="SQB194" s="1305"/>
      <c r="SQC194" s="1305"/>
      <c r="SQD194" s="1305"/>
      <c r="SQE194" s="1305"/>
      <c r="SQF194" s="1305"/>
      <c r="SQG194" s="1305"/>
      <c r="SQH194" s="1305"/>
      <c r="SQI194" s="1305"/>
      <c r="SQJ194" s="1305"/>
      <c r="SQK194" s="1305"/>
      <c r="SQL194" s="1305"/>
      <c r="SQM194" s="1305"/>
      <c r="SQN194" s="1305"/>
      <c r="SQO194" s="1305"/>
      <c r="SQP194" s="1305"/>
      <c r="SQQ194" s="1305"/>
      <c r="SQR194" s="1305"/>
      <c r="SQS194" s="1305"/>
      <c r="SQT194" s="1305"/>
      <c r="SQU194" s="1305"/>
      <c r="SQV194" s="1305"/>
      <c r="SQW194" s="1305"/>
      <c r="SQX194" s="1305"/>
      <c r="SQZ194" s="1305"/>
      <c r="SRA194" s="1305"/>
      <c r="SRB194" s="1305"/>
      <c r="SRC194" s="1305"/>
      <c r="SRD194" s="1305"/>
      <c r="SRE194" s="1305"/>
      <c r="SRF194" s="1305"/>
      <c r="SRG194" s="1305"/>
      <c r="SRH194" s="1305"/>
      <c r="SRI194" s="1305"/>
      <c r="SRJ194" s="1305"/>
      <c r="SRK194" s="1305"/>
      <c r="SRL194" s="1305"/>
      <c r="SRM194" s="1305"/>
      <c r="SRN194" s="1305"/>
      <c r="SRO194" s="1305"/>
      <c r="SRP194" s="1305"/>
      <c r="SRQ194" s="1305"/>
      <c r="SRR194" s="1305"/>
      <c r="SRS194" s="1305"/>
      <c r="SRT194" s="1305"/>
      <c r="SRU194" s="1305"/>
      <c r="SRV194" s="1305"/>
      <c r="SRW194" s="1305"/>
      <c r="SRX194" s="1305"/>
      <c r="SRY194" s="1305"/>
      <c r="SRZ194" s="1305"/>
      <c r="SSA194" s="1305"/>
      <c r="SSB194" s="1305"/>
      <c r="SSC194" s="1305"/>
      <c r="SSD194" s="1305"/>
      <c r="SSE194" s="1305"/>
      <c r="SSF194" s="1305"/>
      <c r="SSG194" s="1305"/>
      <c r="SSH194" s="1305"/>
      <c r="SSI194" s="1305"/>
      <c r="SSJ194" s="1305"/>
      <c r="SSK194" s="1305"/>
      <c r="SSL194" s="1305"/>
      <c r="SSM194" s="1305"/>
      <c r="SSN194" s="1305"/>
      <c r="SSO194" s="1305"/>
      <c r="SSP194" s="1305"/>
      <c r="SSQ194" s="1305"/>
      <c r="SSR194" s="1305"/>
      <c r="SSS194" s="1305"/>
      <c r="SST194" s="1305"/>
      <c r="SSU194" s="1305"/>
      <c r="SSV194" s="1305"/>
      <c r="SSW194" s="1305"/>
      <c r="SSX194" s="1305"/>
      <c r="SSY194" s="1305"/>
      <c r="SSZ194" s="1305"/>
      <c r="STA194" s="1305"/>
      <c r="STB194" s="1305"/>
      <c r="STC194" s="1305"/>
      <c r="STD194" s="1305"/>
      <c r="STE194" s="1305"/>
      <c r="STF194" s="1305"/>
      <c r="STG194" s="1305"/>
      <c r="STH194" s="1305"/>
      <c r="STI194" s="1305"/>
      <c r="STJ194" s="1305"/>
      <c r="STK194" s="1305"/>
      <c r="STL194" s="1305"/>
      <c r="STM194" s="1305"/>
      <c r="STN194" s="1305"/>
      <c r="STO194" s="1305"/>
      <c r="STP194" s="1305"/>
      <c r="STQ194" s="1305"/>
      <c r="STR194" s="1305"/>
      <c r="STS194" s="1305"/>
      <c r="STT194" s="1305"/>
      <c r="STU194" s="1305"/>
      <c r="STV194" s="1305"/>
      <c r="STW194" s="1305"/>
      <c r="STX194" s="1305"/>
      <c r="STY194" s="1305"/>
      <c r="STZ194" s="1305"/>
      <c r="SUA194" s="1305"/>
      <c r="SUB194" s="1305"/>
      <c r="SUC194" s="1305"/>
      <c r="SUD194" s="1305"/>
      <c r="SUE194" s="1305"/>
      <c r="SUF194" s="1305"/>
      <c r="SUG194" s="1305"/>
      <c r="SUH194" s="1305"/>
      <c r="SUI194" s="1305"/>
      <c r="SUJ194" s="1305"/>
      <c r="SUK194" s="1305"/>
      <c r="SUL194" s="1305"/>
      <c r="SUM194" s="1305"/>
      <c r="SUN194" s="1305"/>
      <c r="SUO194" s="1305"/>
      <c r="SUP194" s="1305"/>
      <c r="SUQ194" s="1305"/>
      <c r="SUR194" s="1305"/>
      <c r="SUS194" s="1305"/>
      <c r="SUT194" s="1305"/>
      <c r="SUU194" s="1305"/>
      <c r="SUV194" s="1305"/>
      <c r="SUW194" s="1305"/>
      <c r="SUX194" s="1305"/>
      <c r="SUY194" s="1305"/>
      <c r="SUZ194" s="1305"/>
      <c r="SVA194" s="1305"/>
      <c r="SVB194" s="1305"/>
      <c r="SVC194" s="1305"/>
      <c r="SVD194" s="1305"/>
      <c r="SVE194" s="1305"/>
      <c r="SVF194" s="1305"/>
      <c r="SVG194" s="1305"/>
      <c r="SVH194" s="1305"/>
      <c r="SVI194" s="1305"/>
      <c r="SVJ194" s="1305"/>
      <c r="SVK194" s="1305"/>
      <c r="SVL194" s="1305"/>
      <c r="SVM194" s="1305"/>
      <c r="SVN194" s="1305"/>
      <c r="SVO194" s="1305"/>
      <c r="SVP194" s="1305"/>
      <c r="SVQ194" s="1305"/>
      <c r="SVR194" s="1305"/>
      <c r="SVS194" s="1305"/>
      <c r="SVT194" s="1305"/>
      <c r="SVU194" s="1305"/>
      <c r="SVV194" s="1305"/>
      <c r="SVW194" s="1305"/>
      <c r="SVX194" s="1305"/>
      <c r="SVY194" s="1305"/>
      <c r="SVZ194" s="1305"/>
      <c r="SWA194" s="1305"/>
      <c r="SWB194" s="1305"/>
      <c r="SWC194" s="1305"/>
      <c r="SWD194" s="1305"/>
      <c r="SWE194" s="1305"/>
      <c r="SWF194" s="1305"/>
      <c r="SWG194" s="1305"/>
      <c r="SWH194" s="1305"/>
      <c r="SWI194" s="1305"/>
      <c r="SWJ194" s="1305"/>
      <c r="SWK194" s="1305"/>
      <c r="SWL194" s="1305"/>
      <c r="SWM194" s="1305"/>
      <c r="SWN194" s="1305"/>
      <c r="SWO194" s="1305"/>
      <c r="SWP194" s="1305"/>
      <c r="SWQ194" s="1305"/>
      <c r="SWR194" s="1305"/>
      <c r="SWS194" s="1305"/>
      <c r="SWT194" s="1305"/>
      <c r="SWU194" s="1305"/>
      <c r="SWV194" s="1305"/>
      <c r="SWW194" s="1305"/>
      <c r="SWX194" s="1305"/>
      <c r="SWY194" s="1305"/>
      <c r="SWZ194" s="1305"/>
      <c r="SXA194" s="1305"/>
      <c r="SXB194" s="1305"/>
      <c r="SXC194" s="1305"/>
      <c r="SXD194" s="1305"/>
      <c r="SXE194" s="1305"/>
      <c r="SXF194" s="1305"/>
      <c r="SXG194" s="1305"/>
      <c r="SXH194" s="1305"/>
      <c r="SXI194" s="1305"/>
      <c r="SXJ194" s="1305"/>
      <c r="SXK194" s="1305"/>
      <c r="SXL194" s="1305"/>
      <c r="SXM194" s="1305"/>
      <c r="SXN194" s="1305"/>
      <c r="SXO194" s="1305"/>
      <c r="SXP194" s="1305"/>
      <c r="SXQ194" s="1305"/>
      <c r="SXR194" s="1305"/>
      <c r="SXS194" s="1305"/>
      <c r="SXT194" s="1305"/>
      <c r="SXU194" s="1305"/>
      <c r="SXV194" s="1305"/>
      <c r="SXW194" s="1305"/>
      <c r="SXX194" s="1305"/>
      <c r="SXY194" s="1305"/>
      <c r="SXZ194" s="1305"/>
      <c r="SYA194" s="1305"/>
      <c r="SYB194" s="1305"/>
      <c r="SYC194" s="1305"/>
      <c r="SYD194" s="1305"/>
      <c r="SYE194" s="1305"/>
      <c r="SYF194" s="1305"/>
      <c r="SYG194" s="1305"/>
      <c r="SYH194" s="1305"/>
      <c r="SYI194" s="1305"/>
      <c r="SYJ194" s="1305"/>
      <c r="SYK194" s="1305"/>
      <c r="SYL194" s="1305"/>
      <c r="SYM194" s="1305"/>
      <c r="SYN194" s="1305"/>
      <c r="SYO194" s="1305"/>
      <c r="SYP194" s="1305"/>
      <c r="SYQ194" s="1305"/>
      <c r="SYR194" s="1305"/>
      <c r="SYS194" s="1305"/>
      <c r="SYT194" s="1305"/>
      <c r="SYU194" s="1305"/>
      <c r="SYV194" s="1305"/>
      <c r="SYW194" s="1305"/>
      <c r="SYX194" s="1305"/>
      <c r="SYY194" s="1305"/>
      <c r="SYZ194" s="1305"/>
      <c r="SZA194" s="1305"/>
      <c r="SZB194" s="1305"/>
      <c r="SZC194" s="1305"/>
      <c r="SZD194" s="1305"/>
      <c r="SZE194" s="1305"/>
      <c r="SZF194" s="1305"/>
      <c r="SZG194" s="1305"/>
      <c r="SZH194" s="1305"/>
      <c r="SZI194" s="1305"/>
      <c r="SZJ194" s="1305"/>
      <c r="SZK194" s="1305"/>
      <c r="SZL194" s="1305"/>
      <c r="SZM194" s="1305"/>
      <c r="SZN194" s="1305"/>
      <c r="SZO194" s="1305"/>
      <c r="SZP194" s="1305"/>
      <c r="SZQ194" s="1305"/>
      <c r="SZR194" s="1305"/>
      <c r="SZS194" s="1305"/>
      <c r="SZT194" s="1305"/>
      <c r="SZU194" s="1305"/>
      <c r="SZV194" s="1305"/>
      <c r="SZW194" s="1305"/>
      <c r="SZX194" s="1305"/>
      <c r="SZY194" s="1305"/>
      <c r="SZZ194" s="1305"/>
      <c r="TAA194" s="1305"/>
      <c r="TAB194" s="1305"/>
      <c r="TAC194" s="1305"/>
      <c r="TAD194" s="1305"/>
      <c r="TAE194" s="1305"/>
      <c r="TAF194" s="1305"/>
      <c r="TAG194" s="1305"/>
      <c r="TAH194" s="1305"/>
      <c r="TAI194" s="1305"/>
      <c r="TAJ194" s="1305"/>
      <c r="TAK194" s="1305"/>
      <c r="TAL194" s="1305"/>
      <c r="TAM194" s="1305"/>
      <c r="TAN194" s="1305"/>
      <c r="TAO194" s="1305"/>
      <c r="TAP194" s="1305"/>
      <c r="TAQ194" s="1305"/>
      <c r="TAR194" s="1305"/>
      <c r="TAS194" s="1305"/>
      <c r="TAT194" s="1305"/>
      <c r="TAV194" s="1305"/>
      <c r="TAW194" s="1305"/>
      <c r="TAX194" s="1305"/>
      <c r="TAY194" s="1305"/>
      <c r="TAZ194" s="1305"/>
      <c r="TBA194" s="1305"/>
      <c r="TBB194" s="1305"/>
      <c r="TBC194" s="1305"/>
      <c r="TBD194" s="1305"/>
      <c r="TBE194" s="1305"/>
      <c r="TBF194" s="1305"/>
      <c r="TBG194" s="1305"/>
      <c r="TBH194" s="1305"/>
      <c r="TBI194" s="1305"/>
      <c r="TBJ194" s="1305"/>
      <c r="TBK194" s="1305"/>
      <c r="TBL194" s="1305"/>
      <c r="TBM194" s="1305"/>
      <c r="TBN194" s="1305"/>
      <c r="TBO194" s="1305"/>
      <c r="TBP194" s="1305"/>
      <c r="TBQ194" s="1305"/>
      <c r="TBR194" s="1305"/>
      <c r="TBS194" s="1305"/>
      <c r="TBT194" s="1305"/>
      <c r="TBU194" s="1305"/>
      <c r="TBV194" s="1305"/>
      <c r="TBW194" s="1305"/>
      <c r="TBX194" s="1305"/>
      <c r="TBY194" s="1305"/>
      <c r="TBZ194" s="1305"/>
      <c r="TCA194" s="1305"/>
      <c r="TCB194" s="1305"/>
      <c r="TCC194" s="1305"/>
      <c r="TCD194" s="1305"/>
      <c r="TCE194" s="1305"/>
      <c r="TCF194" s="1305"/>
      <c r="TCG194" s="1305"/>
      <c r="TCH194" s="1305"/>
      <c r="TCI194" s="1305"/>
      <c r="TCJ194" s="1305"/>
      <c r="TCK194" s="1305"/>
      <c r="TCL194" s="1305"/>
      <c r="TCM194" s="1305"/>
      <c r="TCN194" s="1305"/>
      <c r="TCO194" s="1305"/>
      <c r="TCP194" s="1305"/>
      <c r="TCQ194" s="1305"/>
      <c r="TCR194" s="1305"/>
      <c r="TCS194" s="1305"/>
      <c r="TCT194" s="1305"/>
      <c r="TCU194" s="1305"/>
      <c r="TCV194" s="1305"/>
      <c r="TCW194" s="1305"/>
      <c r="TCX194" s="1305"/>
      <c r="TCY194" s="1305"/>
      <c r="TCZ194" s="1305"/>
      <c r="TDA194" s="1305"/>
      <c r="TDB194" s="1305"/>
      <c r="TDC194" s="1305"/>
      <c r="TDD194" s="1305"/>
      <c r="TDE194" s="1305"/>
      <c r="TDF194" s="1305"/>
      <c r="TDG194" s="1305"/>
      <c r="TDH194" s="1305"/>
      <c r="TDI194" s="1305"/>
      <c r="TDJ194" s="1305"/>
      <c r="TDK194" s="1305"/>
      <c r="TDL194" s="1305"/>
      <c r="TDM194" s="1305"/>
      <c r="TDN194" s="1305"/>
      <c r="TDO194" s="1305"/>
      <c r="TDP194" s="1305"/>
      <c r="TDQ194" s="1305"/>
      <c r="TDR194" s="1305"/>
      <c r="TDS194" s="1305"/>
      <c r="TDT194" s="1305"/>
      <c r="TDU194" s="1305"/>
      <c r="TDV194" s="1305"/>
      <c r="TDW194" s="1305"/>
      <c r="TDX194" s="1305"/>
      <c r="TDY194" s="1305"/>
      <c r="TDZ194" s="1305"/>
      <c r="TEA194" s="1305"/>
      <c r="TEB194" s="1305"/>
      <c r="TEC194" s="1305"/>
      <c r="TED194" s="1305"/>
      <c r="TEE194" s="1305"/>
      <c r="TEF194" s="1305"/>
      <c r="TEG194" s="1305"/>
      <c r="TEH194" s="1305"/>
      <c r="TEI194" s="1305"/>
      <c r="TEJ194" s="1305"/>
      <c r="TEK194" s="1305"/>
      <c r="TEL194" s="1305"/>
      <c r="TEM194" s="1305"/>
      <c r="TEN194" s="1305"/>
      <c r="TEO194" s="1305"/>
      <c r="TEP194" s="1305"/>
      <c r="TEQ194" s="1305"/>
      <c r="TER194" s="1305"/>
      <c r="TES194" s="1305"/>
      <c r="TET194" s="1305"/>
      <c r="TEU194" s="1305"/>
      <c r="TEV194" s="1305"/>
      <c r="TEW194" s="1305"/>
      <c r="TEX194" s="1305"/>
      <c r="TEY194" s="1305"/>
      <c r="TEZ194" s="1305"/>
      <c r="TFA194" s="1305"/>
      <c r="TFB194" s="1305"/>
      <c r="TFC194" s="1305"/>
      <c r="TFD194" s="1305"/>
      <c r="TFE194" s="1305"/>
      <c r="TFF194" s="1305"/>
      <c r="TFG194" s="1305"/>
      <c r="TFH194" s="1305"/>
      <c r="TFI194" s="1305"/>
      <c r="TFJ194" s="1305"/>
      <c r="TFK194" s="1305"/>
      <c r="TFL194" s="1305"/>
      <c r="TFM194" s="1305"/>
      <c r="TFN194" s="1305"/>
      <c r="TFO194" s="1305"/>
      <c r="TFP194" s="1305"/>
      <c r="TFQ194" s="1305"/>
      <c r="TFR194" s="1305"/>
      <c r="TFS194" s="1305"/>
      <c r="TFT194" s="1305"/>
      <c r="TFU194" s="1305"/>
      <c r="TFV194" s="1305"/>
      <c r="TFW194" s="1305"/>
      <c r="TFX194" s="1305"/>
      <c r="TFY194" s="1305"/>
      <c r="TFZ194" s="1305"/>
      <c r="TGA194" s="1305"/>
      <c r="TGB194" s="1305"/>
      <c r="TGC194" s="1305"/>
      <c r="TGD194" s="1305"/>
      <c r="TGE194" s="1305"/>
      <c r="TGF194" s="1305"/>
      <c r="TGG194" s="1305"/>
      <c r="TGH194" s="1305"/>
      <c r="TGI194" s="1305"/>
      <c r="TGJ194" s="1305"/>
      <c r="TGK194" s="1305"/>
      <c r="TGL194" s="1305"/>
      <c r="TGM194" s="1305"/>
      <c r="TGN194" s="1305"/>
      <c r="TGO194" s="1305"/>
      <c r="TGP194" s="1305"/>
      <c r="TGQ194" s="1305"/>
      <c r="TGR194" s="1305"/>
      <c r="TGS194" s="1305"/>
      <c r="TGT194" s="1305"/>
      <c r="TGU194" s="1305"/>
      <c r="TGV194" s="1305"/>
      <c r="TGW194" s="1305"/>
      <c r="TGX194" s="1305"/>
      <c r="TGY194" s="1305"/>
      <c r="TGZ194" s="1305"/>
      <c r="THA194" s="1305"/>
      <c r="THB194" s="1305"/>
      <c r="THC194" s="1305"/>
      <c r="THD194" s="1305"/>
      <c r="THE194" s="1305"/>
      <c r="THF194" s="1305"/>
      <c r="THG194" s="1305"/>
      <c r="THH194" s="1305"/>
      <c r="THI194" s="1305"/>
      <c r="THJ194" s="1305"/>
      <c r="THK194" s="1305"/>
      <c r="THL194" s="1305"/>
      <c r="THM194" s="1305"/>
      <c r="THN194" s="1305"/>
      <c r="THO194" s="1305"/>
      <c r="THP194" s="1305"/>
      <c r="THQ194" s="1305"/>
      <c r="THR194" s="1305"/>
      <c r="THS194" s="1305"/>
      <c r="THT194" s="1305"/>
      <c r="THU194" s="1305"/>
      <c r="THV194" s="1305"/>
      <c r="THW194" s="1305"/>
      <c r="THX194" s="1305"/>
      <c r="THY194" s="1305"/>
      <c r="THZ194" s="1305"/>
      <c r="TIA194" s="1305"/>
      <c r="TIB194" s="1305"/>
      <c r="TIC194" s="1305"/>
      <c r="TID194" s="1305"/>
      <c r="TIE194" s="1305"/>
      <c r="TIF194" s="1305"/>
      <c r="TIG194" s="1305"/>
      <c r="TIH194" s="1305"/>
      <c r="TII194" s="1305"/>
      <c r="TIJ194" s="1305"/>
      <c r="TIK194" s="1305"/>
      <c r="TIL194" s="1305"/>
      <c r="TIM194" s="1305"/>
      <c r="TIN194" s="1305"/>
      <c r="TIO194" s="1305"/>
      <c r="TIP194" s="1305"/>
      <c r="TIQ194" s="1305"/>
      <c r="TIR194" s="1305"/>
      <c r="TIS194" s="1305"/>
      <c r="TIT194" s="1305"/>
      <c r="TIU194" s="1305"/>
      <c r="TIV194" s="1305"/>
      <c r="TIW194" s="1305"/>
      <c r="TIX194" s="1305"/>
      <c r="TIY194" s="1305"/>
      <c r="TIZ194" s="1305"/>
      <c r="TJA194" s="1305"/>
      <c r="TJB194" s="1305"/>
      <c r="TJC194" s="1305"/>
      <c r="TJD194" s="1305"/>
      <c r="TJE194" s="1305"/>
      <c r="TJF194" s="1305"/>
      <c r="TJG194" s="1305"/>
      <c r="TJH194" s="1305"/>
      <c r="TJI194" s="1305"/>
      <c r="TJJ194" s="1305"/>
      <c r="TJK194" s="1305"/>
      <c r="TJL194" s="1305"/>
      <c r="TJM194" s="1305"/>
      <c r="TJN194" s="1305"/>
      <c r="TJO194" s="1305"/>
      <c r="TJP194" s="1305"/>
      <c r="TJQ194" s="1305"/>
      <c r="TJR194" s="1305"/>
      <c r="TJS194" s="1305"/>
      <c r="TJT194" s="1305"/>
      <c r="TJU194" s="1305"/>
      <c r="TJV194" s="1305"/>
      <c r="TJW194" s="1305"/>
      <c r="TJX194" s="1305"/>
      <c r="TJY194" s="1305"/>
      <c r="TJZ194" s="1305"/>
      <c r="TKA194" s="1305"/>
      <c r="TKB194" s="1305"/>
      <c r="TKC194" s="1305"/>
      <c r="TKD194" s="1305"/>
      <c r="TKE194" s="1305"/>
      <c r="TKF194" s="1305"/>
      <c r="TKG194" s="1305"/>
      <c r="TKH194" s="1305"/>
      <c r="TKI194" s="1305"/>
      <c r="TKJ194" s="1305"/>
      <c r="TKK194" s="1305"/>
      <c r="TKL194" s="1305"/>
      <c r="TKM194" s="1305"/>
      <c r="TKN194" s="1305"/>
      <c r="TKO194" s="1305"/>
      <c r="TKP194" s="1305"/>
      <c r="TKR194" s="1305"/>
      <c r="TKS194" s="1305"/>
      <c r="TKT194" s="1305"/>
      <c r="TKU194" s="1305"/>
      <c r="TKV194" s="1305"/>
      <c r="TKW194" s="1305"/>
      <c r="TKX194" s="1305"/>
      <c r="TKY194" s="1305"/>
      <c r="TKZ194" s="1305"/>
      <c r="TLA194" s="1305"/>
      <c r="TLB194" s="1305"/>
      <c r="TLC194" s="1305"/>
      <c r="TLD194" s="1305"/>
      <c r="TLE194" s="1305"/>
      <c r="TLF194" s="1305"/>
      <c r="TLG194" s="1305"/>
      <c r="TLH194" s="1305"/>
      <c r="TLI194" s="1305"/>
      <c r="TLJ194" s="1305"/>
      <c r="TLK194" s="1305"/>
      <c r="TLL194" s="1305"/>
      <c r="TLM194" s="1305"/>
      <c r="TLN194" s="1305"/>
      <c r="TLO194" s="1305"/>
      <c r="TLP194" s="1305"/>
      <c r="TLQ194" s="1305"/>
      <c r="TLR194" s="1305"/>
      <c r="TLS194" s="1305"/>
      <c r="TLT194" s="1305"/>
      <c r="TLU194" s="1305"/>
      <c r="TLV194" s="1305"/>
      <c r="TLW194" s="1305"/>
      <c r="TLX194" s="1305"/>
      <c r="TLY194" s="1305"/>
      <c r="TLZ194" s="1305"/>
      <c r="TMA194" s="1305"/>
      <c r="TMB194" s="1305"/>
      <c r="TMC194" s="1305"/>
      <c r="TMD194" s="1305"/>
      <c r="TME194" s="1305"/>
      <c r="TMF194" s="1305"/>
      <c r="TMG194" s="1305"/>
      <c r="TMH194" s="1305"/>
      <c r="TMI194" s="1305"/>
      <c r="TMJ194" s="1305"/>
      <c r="TMK194" s="1305"/>
      <c r="TML194" s="1305"/>
      <c r="TMM194" s="1305"/>
      <c r="TMN194" s="1305"/>
      <c r="TMO194" s="1305"/>
      <c r="TMP194" s="1305"/>
      <c r="TMQ194" s="1305"/>
      <c r="TMR194" s="1305"/>
      <c r="TMS194" s="1305"/>
      <c r="TMT194" s="1305"/>
      <c r="TMU194" s="1305"/>
      <c r="TMV194" s="1305"/>
      <c r="TMW194" s="1305"/>
      <c r="TMX194" s="1305"/>
      <c r="TMY194" s="1305"/>
      <c r="TMZ194" s="1305"/>
      <c r="TNA194" s="1305"/>
      <c r="TNB194" s="1305"/>
      <c r="TNC194" s="1305"/>
      <c r="TND194" s="1305"/>
      <c r="TNE194" s="1305"/>
      <c r="TNF194" s="1305"/>
      <c r="TNG194" s="1305"/>
      <c r="TNH194" s="1305"/>
      <c r="TNI194" s="1305"/>
      <c r="TNJ194" s="1305"/>
      <c r="TNK194" s="1305"/>
      <c r="TNL194" s="1305"/>
      <c r="TNM194" s="1305"/>
      <c r="TNN194" s="1305"/>
      <c r="TNO194" s="1305"/>
      <c r="TNP194" s="1305"/>
      <c r="TNQ194" s="1305"/>
      <c r="TNR194" s="1305"/>
      <c r="TNS194" s="1305"/>
      <c r="TNT194" s="1305"/>
      <c r="TNU194" s="1305"/>
      <c r="TNV194" s="1305"/>
      <c r="TNW194" s="1305"/>
      <c r="TNX194" s="1305"/>
      <c r="TNY194" s="1305"/>
      <c r="TNZ194" s="1305"/>
      <c r="TOA194" s="1305"/>
      <c r="TOB194" s="1305"/>
      <c r="TOC194" s="1305"/>
      <c r="TOD194" s="1305"/>
      <c r="TOE194" s="1305"/>
      <c r="TOF194" s="1305"/>
      <c r="TOG194" s="1305"/>
      <c r="TOH194" s="1305"/>
      <c r="TOI194" s="1305"/>
      <c r="TOJ194" s="1305"/>
      <c r="TOK194" s="1305"/>
      <c r="TOL194" s="1305"/>
      <c r="TOM194" s="1305"/>
      <c r="TON194" s="1305"/>
      <c r="TOO194" s="1305"/>
      <c r="TOP194" s="1305"/>
      <c r="TOQ194" s="1305"/>
      <c r="TOR194" s="1305"/>
      <c r="TOS194" s="1305"/>
      <c r="TOT194" s="1305"/>
      <c r="TOU194" s="1305"/>
      <c r="TOV194" s="1305"/>
      <c r="TOW194" s="1305"/>
      <c r="TOX194" s="1305"/>
      <c r="TOY194" s="1305"/>
      <c r="TOZ194" s="1305"/>
      <c r="TPA194" s="1305"/>
      <c r="TPB194" s="1305"/>
      <c r="TPC194" s="1305"/>
      <c r="TPD194" s="1305"/>
      <c r="TPE194" s="1305"/>
      <c r="TPF194" s="1305"/>
      <c r="TPG194" s="1305"/>
      <c r="TPH194" s="1305"/>
      <c r="TPI194" s="1305"/>
      <c r="TPJ194" s="1305"/>
      <c r="TPK194" s="1305"/>
      <c r="TPL194" s="1305"/>
      <c r="TPM194" s="1305"/>
      <c r="TPN194" s="1305"/>
      <c r="TPO194" s="1305"/>
      <c r="TPP194" s="1305"/>
      <c r="TPQ194" s="1305"/>
      <c r="TPR194" s="1305"/>
      <c r="TPS194" s="1305"/>
      <c r="TPT194" s="1305"/>
      <c r="TPU194" s="1305"/>
      <c r="TPV194" s="1305"/>
      <c r="TPW194" s="1305"/>
      <c r="TPX194" s="1305"/>
      <c r="TPY194" s="1305"/>
      <c r="TPZ194" s="1305"/>
      <c r="TQA194" s="1305"/>
      <c r="TQB194" s="1305"/>
      <c r="TQC194" s="1305"/>
      <c r="TQD194" s="1305"/>
      <c r="TQE194" s="1305"/>
      <c r="TQF194" s="1305"/>
      <c r="TQG194" s="1305"/>
      <c r="TQH194" s="1305"/>
      <c r="TQI194" s="1305"/>
      <c r="TQJ194" s="1305"/>
      <c r="TQK194" s="1305"/>
      <c r="TQL194" s="1305"/>
      <c r="TQM194" s="1305"/>
      <c r="TQN194" s="1305"/>
      <c r="TQO194" s="1305"/>
      <c r="TQP194" s="1305"/>
      <c r="TQQ194" s="1305"/>
      <c r="TQR194" s="1305"/>
      <c r="TQS194" s="1305"/>
      <c r="TQT194" s="1305"/>
      <c r="TQU194" s="1305"/>
      <c r="TQV194" s="1305"/>
      <c r="TQW194" s="1305"/>
      <c r="TQX194" s="1305"/>
      <c r="TQY194" s="1305"/>
      <c r="TQZ194" s="1305"/>
      <c r="TRA194" s="1305"/>
      <c r="TRB194" s="1305"/>
      <c r="TRC194" s="1305"/>
      <c r="TRD194" s="1305"/>
      <c r="TRE194" s="1305"/>
      <c r="TRF194" s="1305"/>
      <c r="TRG194" s="1305"/>
      <c r="TRH194" s="1305"/>
      <c r="TRI194" s="1305"/>
      <c r="TRJ194" s="1305"/>
      <c r="TRK194" s="1305"/>
      <c r="TRL194" s="1305"/>
      <c r="TRM194" s="1305"/>
      <c r="TRN194" s="1305"/>
      <c r="TRO194" s="1305"/>
      <c r="TRP194" s="1305"/>
      <c r="TRQ194" s="1305"/>
      <c r="TRR194" s="1305"/>
      <c r="TRS194" s="1305"/>
      <c r="TRT194" s="1305"/>
      <c r="TRU194" s="1305"/>
      <c r="TRV194" s="1305"/>
      <c r="TRW194" s="1305"/>
      <c r="TRX194" s="1305"/>
      <c r="TRY194" s="1305"/>
      <c r="TRZ194" s="1305"/>
      <c r="TSA194" s="1305"/>
      <c r="TSB194" s="1305"/>
      <c r="TSC194" s="1305"/>
      <c r="TSD194" s="1305"/>
      <c r="TSE194" s="1305"/>
      <c r="TSF194" s="1305"/>
      <c r="TSG194" s="1305"/>
      <c r="TSH194" s="1305"/>
      <c r="TSI194" s="1305"/>
      <c r="TSJ194" s="1305"/>
      <c r="TSK194" s="1305"/>
      <c r="TSL194" s="1305"/>
      <c r="TSM194" s="1305"/>
      <c r="TSN194" s="1305"/>
      <c r="TSO194" s="1305"/>
      <c r="TSP194" s="1305"/>
      <c r="TSQ194" s="1305"/>
      <c r="TSR194" s="1305"/>
      <c r="TSS194" s="1305"/>
      <c r="TST194" s="1305"/>
      <c r="TSU194" s="1305"/>
      <c r="TSV194" s="1305"/>
      <c r="TSW194" s="1305"/>
      <c r="TSX194" s="1305"/>
      <c r="TSY194" s="1305"/>
      <c r="TSZ194" s="1305"/>
      <c r="TTA194" s="1305"/>
      <c r="TTB194" s="1305"/>
      <c r="TTC194" s="1305"/>
      <c r="TTD194" s="1305"/>
      <c r="TTE194" s="1305"/>
      <c r="TTF194" s="1305"/>
      <c r="TTG194" s="1305"/>
      <c r="TTH194" s="1305"/>
      <c r="TTI194" s="1305"/>
      <c r="TTJ194" s="1305"/>
      <c r="TTK194" s="1305"/>
      <c r="TTL194" s="1305"/>
      <c r="TTM194" s="1305"/>
      <c r="TTN194" s="1305"/>
      <c r="TTO194" s="1305"/>
      <c r="TTP194" s="1305"/>
      <c r="TTQ194" s="1305"/>
      <c r="TTR194" s="1305"/>
      <c r="TTS194" s="1305"/>
      <c r="TTT194" s="1305"/>
      <c r="TTU194" s="1305"/>
      <c r="TTV194" s="1305"/>
      <c r="TTW194" s="1305"/>
      <c r="TTX194" s="1305"/>
      <c r="TTY194" s="1305"/>
      <c r="TTZ194" s="1305"/>
      <c r="TUA194" s="1305"/>
      <c r="TUB194" s="1305"/>
      <c r="TUC194" s="1305"/>
      <c r="TUD194" s="1305"/>
      <c r="TUE194" s="1305"/>
      <c r="TUF194" s="1305"/>
      <c r="TUG194" s="1305"/>
      <c r="TUH194" s="1305"/>
      <c r="TUI194" s="1305"/>
      <c r="TUJ194" s="1305"/>
      <c r="TUK194" s="1305"/>
      <c r="TUL194" s="1305"/>
      <c r="TUN194" s="1305"/>
      <c r="TUO194" s="1305"/>
      <c r="TUP194" s="1305"/>
      <c r="TUQ194" s="1305"/>
      <c r="TUR194" s="1305"/>
      <c r="TUS194" s="1305"/>
      <c r="TUT194" s="1305"/>
      <c r="TUU194" s="1305"/>
      <c r="TUV194" s="1305"/>
      <c r="TUW194" s="1305"/>
      <c r="TUX194" s="1305"/>
      <c r="TUY194" s="1305"/>
      <c r="TUZ194" s="1305"/>
      <c r="TVA194" s="1305"/>
      <c r="TVB194" s="1305"/>
      <c r="TVC194" s="1305"/>
      <c r="TVD194" s="1305"/>
      <c r="TVE194" s="1305"/>
      <c r="TVF194" s="1305"/>
      <c r="TVG194" s="1305"/>
      <c r="TVH194" s="1305"/>
      <c r="TVI194" s="1305"/>
      <c r="TVJ194" s="1305"/>
      <c r="TVK194" s="1305"/>
      <c r="TVL194" s="1305"/>
      <c r="TVM194" s="1305"/>
      <c r="TVN194" s="1305"/>
      <c r="TVO194" s="1305"/>
      <c r="TVP194" s="1305"/>
      <c r="TVQ194" s="1305"/>
      <c r="TVR194" s="1305"/>
      <c r="TVS194" s="1305"/>
      <c r="TVT194" s="1305"/>
      <c r="TVU194" s="1305"/>
      <c r="TVV194" s="1305"/>
      <c r="TVW194" s="1305"/>
      <c r="TVX194" s="1305"/>
      <c r="TVY194" s="1305"/>
      <c r="TVZ194" s="1305"/>
      <c r="TWA194" s="1305"/>
      <c r="TWB194" s="1305"/>
      <c r="TWC194" s="1305"/>
      <c r="TWD194" s="1305"/>
      <c r="TWE194" s="1305"/>
      <c r="TWF194" s="1305"/>
      <c r="TWG194" s="1305"/>
      <c r="TWH194" s="1305"/>
      <c r="TWI194" s="1305"/>
      <c r="TWJ194" s="1305"/>
      <c r="TWK194" s="1305"/>
      <c r="TWL194" s="1305"/>
      <c r="TWM194" s="1305"/>
      <c r="TWN194" s="1305"/>
      <c r="TWO194" s="1305"/>
      <c r="TWP194" s="1305"/>
      <c r="TWQ194" s="1305"/>
      <c r="TWR194" s="1305"/>
      <c r="TWS194" s="1305"/>
      <c r="TWT194" s="1305"/>
      <c r="TWU194" s="1305"/>
      <c r="TWV194" s="1305"/>
      <c r="TWW194" s="1305"/>
      <c r="TWX194" s="1305"/>
      <c r="TWY194" s="1305"/>
      <c r="TWZ194" s="1305"/>
      <c r="TXA194" s="1305"/>
      <c r="TXB194" s="1305"/>
      <c r="TXC194" s="1305"/>
      <c r="TXD194" s="1305"/>
      <c r="TXE194" s="1305"/>
      <c r="TXF194" s="1305"/>
      <c r="TXG194" s="1305"/>
      <c r="TXH194" s="1305"/>
      <c r="TXI194" s="1305"/>
      <c r="TXJ194" s="1305"/>
      <c r="TXK194" s="1305"/>
      <c r="TXL194" s="1305"/>
      <c r="TXM194" s="1305"/>
      <c r="TXN194" s="1305"/>
      <c r="TXO194" s="1305"/>
      <c r="TXP194" s="1305"/>
      <c r="TXQ194" s="1305"/>
      <c r="TXR194" s="1305"/>
      <c r="TXS194" s="1305"/>
      <c r="TXT194" s="1305"/>
      <c r="TXU194" s="1305"/>
      <c r="TXV194" s="1305"/>
      <c r="TXW194" s="1305"/>
      <c r="TXX194" s="1305"/>
      <c r="TXY194" s="1305"/>
      <c r="TXZ194" s="1305"/>
      <c r="TYA194" s="1305"/>
      <c r="TYB194" s="1305"/>
      <c r="TYC194" s="1305"/>
      <c r="TYD194" s="1305"/>
      <c r="TYE194" s="1305"/>
      <c r="TYF194" s="1305"/>
      <c r="TYG194" s="1305"/>
      <c r="TYH194" s="1305"/>
      <c r="TYI194" s="1305"/>
      <c r="TYJ194" s="1305"/>
      <c r="TYK194" s="1305"/>
      <c r="TYL194" s="1305"/>
      <c r="TYM194" s="1305"/>
      <c r="TYN194" s="1305"/>
      <c r="TYO194" s="1305"/>
      <c r="TYP194" s="1305"/>
      <c r="TYQ194" s="1305"/>
      <c r="TYR194" s="1305"/>
      <c r="TYS194" s="1305"/>
      <c r="TYT194" s="1305"/>
      <c r="TYU194" s="1305"/>
      <c r="TYV194" s="1305"/>
      <c r="TYW194" s="1305"/>
      <c r="TYX194" s="1305"/>
      <c r="TYY194" s="1305"/>
      <c r="TYZ194" s="1305"/>
      <c r="TZA194" s="1305"/>
      <c r="TZB194" s="1305"/>
      <c r="TZC194" s="1305"/>
      <c r="TZD194" s="1305"/>
      <c r="TZE194" s="1305"/>
      <c r="TZF194" s="1305"/>
      <c r="TZG194" s="1305"/>
      <c r="TZH194" s="1305"/>
      <c r="TZI194" s="1305"/>
      <c r="TZJ194" s="1305"/>
      <c r="TZK194" s="1305"/>
      <c r="TZL194" s="1305"/>
      <c r="TZM194" s="1305"/>
      <c r="TZN194" s="1305"/>
      <c r="TZO194" s="1305"/>
      <c r="TZP194" s="1305"/>
      <c r="TZQ194" s="1305"/>
      <c r="TZR194" s="1305"/>
      <c r="TZS194" s="1305"/>
      <c r="TZT194" s="1305"/>
      <c r="TZU194" s="1305"/>
      <c r="TZV194" s="1305"/>
      <c r="TZW194" s="1305"/>
      <c r="TZX194" s="1305"/>
      <c r="TZY194" s="1305"/>
      <c r="TZZ194" s="1305"/>
      <c r="UAA194" s="1305"/>
      <c r="UAB194" s="1305"/>
      <c r="UAC194" s="1305"/>
      <c r="UAD194" s="1305"/>
      <c r="UAE194" s="1305"/>
      <c r="UAF194" s="1305"/>
      <c r="UAG194" s="1305"/>
      <c r="UAH194" s="1305"/>
      <c r="UAI194" s="1305"/>
      <c r="UAJ194" s="1305"/>
      <c r="UAK194" s="1305"/>
      <c r="UAL194" s="1305"/>
      <c r="UAM194" s="1305"/>
      <c r="UAN194" s="1305"/>
      <c r="UAO194" s="1305"/>
      <c r="UAP194" s="1305"/>
      <c r="UAQ194" s="1305"/>
      <c r="UAR194" s="1305"/>
      <c r="UAS194" s="1305"/>
      <c r="UAT194" s="1305"/>
      <c r="UAU194" s="1305"/>
      <c r="UAV194" s="1305"/>
      <c r="UAW194" s="1305"/>
      <c r="UAX194" s="1305"/>
      <c r="UAY194" s="1305"/>
      <c r="UAZ194" s="1305"/>
      <c r="UBA194" s="1305"/>
      <c r="UBB194" s="1305"/>
      <c r="UBC194" s="1305"/>
      <c r="UBD194" s="1305"/>
      <c r="UBE194" s="1305"/>
      <c r="UBF194" s="1305"/>
      <c r="UBG194" s="1305"/>
      <c r="UBH194" s="1305"/>
      <c r="UBI194" s="1305"/>
      <c r="UBJ194" s="1305"/>
      <c r="UBK194" s="1305"/>
      <c r="UBL194" s="1305"/>
      <c r="UBM194" s="1305"/>
      <c r="UBN194" s="1305"/>
      <c r="UBO194" s="1305"/>
      <c r="UBP194" s="1305"/>
      <c r="UBQ194" s="1305"/>
      <c r="UBR194" s="1305"/>
      <c r="UBS194" s="1305"/>
      <c r="UBT194" s="1305"/>
      <c r="UBU194" s="1305"/>
      <c r="UBV194" s="1305"/>
      <c r="UBW194" s="1305"/>
      <c r="UBX194" s="1305"/>
      <c r="UBY194" s="1305"/>
      <c r="UBZ194" s="1305"/>
      <c r="UCA194" s="1305"/>
      <c r="UCB194" s="1305"/>
      <c r="UCC194" s="1305"/>
      <c r="UCD194" s="1305"/>
      <c r="UCE194" s="1305"/>
      <c r="UCF194" s="1305"/>
      <c r="UCG194" s="1305"/>
      <c r="UCH194" s="1305"/>
      <c r="UCI194" s="1305"/>
      <c r="UCJ194" s="1305"/>
      <c r="UCK194" s="1305"/>
      <c r="UCL194" s="1305"/>
      <c r="UCM194" s="1305"/>
      <c r="UCN194" s="1305"/>
      <c r="UCO194" s="1305"/>
      <c r="UCP194" s="1305"/>
      <c r="UCQ194" s="1305"/>
      <c r="UCR194" s="1305"/>
      <c r="UCS194" s="1305"/>
      <c r="UCT194" s="1305"/>
      <c r="UCU194" s="1305"/>
      <c r="UCV194" s="1305"/>
      <c r="UCW194" s="1305"/>
      <c r="UCX194" s="1305"/>
      <c r="UCY194" s="1305"/>
      <c r="UCZ194" s="1305"/>
      <c r="UDA194" s="1305"/>
      <c r="UDB194" s="1305"/>
      <c r="UDC194" s="1305"/>
      <c r="UDD194" s="1305"/>
      <c r="UDE194" s="1305"/>
      <c r="UDF194" s="1305"/>
      <c r="UDG194" s="1305"/>
      <c r="UDH194" s="1305"/>
      <c r="UDI194" s="1305"/>
      <c r="UDJ194" s="1305"/>
      <c r="UDK194" s="1305"/>
      <c r="UDL194" s="1305"/>
      <c r="UDM194" s="1305"/>
      <c r="UDN194" s="1305"/>
      <c r="UDO194" s="1305"/>
      <c r="UDP194" s="1305"/>
      <c r="UDQ194" s="1305"/>
      <c r="UDR194" s="1305"/>
      <c r="UDS194" s="1305"/>
      <c r="UDT194" s="1305"/>
      <c r="UDU194" s="1305"/>
      <c r="UDV194" s="1305"/>
      <c r="UDW194" s="1305"/>
      <c r="UDX194" s="1305"/>
      <c r="UDY194" s="1305"/>
      <c r="UDZ194" s="1305"/>
      <c r="UEA194" s="1305"/>
      <c r="UEB194" s="1305"/>
      <c r="UEC194" s="1305"/>
      <c r="UED194" s="1305"/>
      <c r="UEE194" s="1305"/>
      <c r="UEF194" s="1305"/>
      <c r="UEG194" s="1305"/>
      <c r="UEH194" s="1305"/>
      <c r="UEJ194" s="1305"/>
      <c r="UEK194" s="1305"/>
      <c r="UEL194" s="1305"/>
      <c r="UEM194" s="1305"/>
      <c r="UEN194" s="1305"/>
      <c r="UEO194" s="1305"/>
      <c r="UEP194" s="1305"/>
      <c r="UEQ194" s="1305"/>
      <c r="UER194" s="1305"/>
      <c r="UES194" s="1305"/>
      <c r="UET194" s="1305"/>
      <c r="UEU194" s="1305"/>
      <c r="UEV194" s="1305"/>
      <c r="UEW194" s="1305"/>
      <c r="UEX194" s="1305"/>
      <c r="UEY194" s="1305"/>
      <c r="UEZ194" s="1305"/>
      <c r="UFA194" s="1305"/>
      <c r="UFB194" s="1305"/>
      <c r="UFC194" s="1305"/>
      <c r="UFD194" s="1305"/>
      <c r="UFE194" s="1305"/>
      <c r="UFF194" s="1305"/>
      <c r="UFG194" s="1305"/>
      <c r="UFH194" s="1305"/>
      <c r="UFI194" s="1305"/>
      <c r="UFJ194" s="1305"/>
      <c r="UFK194" s="1305"/>
      <c r="UFL194" s="1305"/>
      <c r="UFM194" s="1305"/>
      <c r="UFN194" s="1305"/>
      <c r="UFO194" s="1305"/>
      <c r="UFP194" s="1305"/>
      <c r="UFQ194" s="1305"/>
      <c r="UFR194" s="1305"/>
      <c r="UFS194" s="1305"/>
      <c r="UFT194" s="1305"/>
      <c r="UFU194" s="1305"/>
      <c r="UFV194" s="1305"/>
      <c r="UFW194" s="1305"/>
      <c r="UFX194" s="1305"/>
      <c r="UFY194" s="1305"/>
      <c r="UFZ194" s="1305"/>
      <c r="UGA194" s="1305"/>
      <c r="UGB194" s="1305"/>
      <c r="UGC194" s="1305"/>
      <c r="UGD194" s="1305"/>
      <c r="UGE194" s="1305"/>
      <c r="UGF194" s="1305"/>
      <c r="UGG194" s="1305"/>
      <c r="UGH194" s="1305"/>
      <c r="UGI194" s="1305"/>
      <c r="UGJ194" s="1305"/>
      <c r="UGK194" s="1305"/>
      <c r="UGL194" s="1305"/>
      <c r="UGM194" s="1305"/>
      <c r="UGN194" s="1305"/>
      <c r="UGO194" s="1305"/>
      <c r="UGP194" s="1305"/>
      <c r="UGQ194" s="1305"/>
      <c r="UGR194" s="1305"/>
      <c r="UGS194" s="1305"/>
      <c r="UGT194" s="1305"/>
      <c r="UGU194" s="1305"/>
      <c r="UGV194" s="1305"/>
      <c r="UGW194" s="1305"/>
      <c r="UGX194" s="1305"/>
      <c r="UGY194" s="1305"/>
      <c r="UGZ194" s="1305"/>
      <c r="UHA194" s="1305"/>
      <c r="UHB194" s="1305"/>
      <c r="UHC194" s="1305"/>
      <c r="UHD194" s="1305"/>
      <c r="UHE194" s="1305"/>
      <c r="UHF194" s="1305"/>
      <c r="UHG194" s="1305"/>
      <c r="UHH194" s="1305"/>
      <c r="UHI194" s="1305"/>
      <c r="UHJ194" s="1305"/>
      <c r="UHK194" s="1305"/>
      <c r="UHL194" s="1305"/>
      <c r="UHM194" s="1305"/>
      <c r="UHN194" s="1305"/>
      <c r="UHO194" s="1305"/>
      <c r="UHP194" s="1305"/>
      <c r="UHQ194" s="1305"/>
      <c r="UHR194" s="1305"/>
      <c r="UHS194" s="1305"/>
      <c r="UHT194" s="1305"/>
      <c r="UHU194" s="1305"/>
      <c r="UHV194" s="1305"/>
      <c r="UHW194" s="1305"/>
      <c r="UHX194" s="1305"/>
      <c r="UHY194" s="1305"/>
      <c r="UHZ194" s="1305"/>
      <c r="UIA194" s="1305"/>
      <c r="UIB194" s="1305"/>
      <c r="UIC194" s="1305"/>
      <c r="UID194" s="1305"/>
      <c r="UIE194" s="1305"/>
      <c r="UIF194" s="1305"/>
      <c r="UIG194" s="1305"/>
      <c r="UIH194" s="1305"/>
      <c r="UII194" s="1305"/>
      <c r="UIJ194" s="1305"/>
      <c r="UIK194" s="1305"/>
      <c r="UIL194" s="1305"/>
      <c r="UIM194" s="1305"/>
      <c r="UIN194" s="1305"/>
      <c r="UIO194" s="1305"/>
      <c r="UIP194" s="1305"/>
      <c r="UIQ194" s="1305"/>
      <c r="UIR194" s="1305"/>
      <c r="UIS194" s="1305"/>
      <c r="UIT194" s="1305"/>
      <c r="UIU194" s="1305"/>
      <c r="UIV194" s="1305"/>
      <c r="UIW194" s="1305"/>
      <c r="UIX194" s="1305"/>
      <c r="UIY194" s="1305"/>
      <c r="UIZ194" s="1305"/>
      <c r="UJA194" s="1305"/>
      <c r="UJB194" s="1305"/>
      <c r="UJC194" s="1305"/>
      <c r="UJD194" s="1305"/>
      <c r="UJE194" s="1305"/>
      <c r="UJF194" s="1305"/>
      <c r="UJG194" s="1305"/>
      <c r="UJH194" s="1305"/>
      <c r="UJI194" s="1305"/>
      <c r="UJJ194" s="1305"/>
      <c r="UJK194" s="1305"/>
      <c r="UJL194" s="1305"/>
      <c r="UJM194" s="1305"/>
      <c r="UJN194" s="1305"/>
      <c r="UJO194" s="1305"/>
      <c r="UJP194" s="1305"/>
      <c r="UJQ194" s="1305"/>
      <c r="UJR194" s="1305"/>
      <c r="UJS194" s="1305"/>
      <c r="UJT194" s="1305"/>
      <c r="UJU194" s="1305"/>
      <c r="UJV194" s="1305"/>
      <c r="UJW194" s="1305"/>
      <c r="UJX194" s="1305"/>
      <c r="UJY194" s="1305"/>
      <c r="UJZ194" s="1305"/>
      <c r="UKA194" s="1305"/>
      <c r="UKB194" s="1305"/>
      <c r="UKC194" s="1305"/>
      <c r="UKD194" s="1305"/>
      <c r="UKE194" s="1305"/>
      <c r="UKF194" s="1305"/>
      <c r="UKG194" s="1305"/>
      <c r="UKH194" s="1305"/>
      <c r="UKI194" s="1305"/>
      <c r="UKJ194" s="1305"/>
      <c r="UKK194" s="1305"/>
      <c r="UKL194" s="1305"/>
      <c r="UKM194" s="1305"/>
      <c r="UKN194" s="1305"/>
      <c r="UKO194" s="1305"/>
      <c r="UKP194" s="1305"/>
      <c r="UKQ194" s="1305"/>
      <c r="UKR194" s="1305"/>
      <c r="UKS194" s="1305"/>
      <c r="UKT194" s="1305"/>
      <c r="UKU194" s="1305"/>
      <c r="UKV194" s="1305"/>
      <c r="UKW194" s="1305"/>
      <c r="UKX194" s="1305"/>
      <c r="UKY194" s="1305"/>
      <c r="UKZ194" s="1305"/>
      <c r="ULA194" s="1305"/>
      <c r="ULB194" s="1305"/>
      <c r="ULC194" s="1305"/>
      <c r="ULD194" s="1305"/>
      <c r="ULE194" s="1305"/>
      <c r="ULF194" s="1305"/>
      <c r="ULG194" s="1305"/>
      <c r="ULH194" s="1305"/>
      <c r="ULI194" s="1305"/>
      <c r="ULJ194" s="1305"/>
      <c r="ULK194" s="1305"/>
      <c r="ULL194" s="1305"/>
      <c r="ULM194" s="1305"/>
      <c r="ULN194" s="1305"/>
      <c r="ULO194" s="1305"/>
      <c r="ULP194" s="1305"/>
      <c r="ULQ194" s="1305"/>
      <c r="ULR194" s="1305"/>
      <c r="ULS194" s="1305"/>
      <c r="ULT194" s="1305"/>
      <c r="ULU194" s="1305"/>
      <c r="ULV194" s="1305"/>
      <c r="ULW194" s="1305"/>
      <c r="ULX194" s="1305"/>
      <c r="ULY194" s="1305"/>
      <c r="ULZ194" s="1305"/>
      <c r="UMA194" s="1305"/>
      <c r="UMB194" s="1305"/>
      <c r="UMC194" s="1305"/>
      <c r="UMD194" s="1305"/>
      <c r="UME194" s="1305"/>
      <c r="UMF194" s="1305"/>
      <c r="UMG194" s="1305"/>
      <c r="UMH194" s="1305"/>
      <c r="UMI194" s="1305"/>
      <c r="UMJ194" s="1305"/>
      <c r="UMK194" s="1305"/>
      <c r="UML194" s="1305"/>
      <c r="UMM194" s="1305"/>
      <c r="UMN194" s="1305"/>
      <c r="UMO194" s="1305"/>
      <c r="UMP194" s="1305"/>
      <c r="UMQ194" s="1305"/>
      <c r="UMR194" s="1305"/>
      <c r="UMS194" s="1305"/>
      <c r="UMT194" s="1305"/>
      <c r="UMU194" s="1305"/>
      <c r="UMV194" s="1305"/>
      <c r="UMW194" s="1305"/>
      <c r="UMX194" s="1305"/>
      <c r="UMY194" s="1305"/>
      <c r="UMZ194" s="1305"/>
      <c r="UNA194" s="1305"/>
      <c r="UNB194" s="1305"/>
      <c r="UNC194" s="1305"/>
      <c r="UND194" s="1305"/>
      <c r="UNE194" s="1305"/>
      <c r="UNF194" s="1305"/>
      <c r="UNG194" s="1305"/>
      <c r="UNH194" s="1305"/>
      <c r="UNI194" s="1305"/>
      <c r="UNJ194" s="1305"/>
      <c r="UNK194" s="1305"/>
      <c r="UNL194" s="1305"/>
      <c r="UNM194" s="1305"/>
      <c r="UNN194" s="1305"/>
      <c r="UNO194" s="1305"/>
      <c r="UNP194" s="1305"/>
      <c r="UNQ194" s="1305"/>
      <c r="UNR194" s="1305"/>
      <c r="UNS194" s="1305"/>
      <c r="UNT194" s="1305"/>
      <c r="UNU194" s="1305"/>
      <c r="UNV194" s="1305"/>
      <c r="UNW194" s="1305"/>
      <c r="UNX194" s="1305"/>
      <c r="UNY194" s="1305"/>
      <c r="UNZ194" s="1305"/>
      <c r="UOA194" s="1305"/>
      <c r="UOB194" s="1305"/>
      <c r="UOC194" s="1305"/>
      <c r="UOD194" s="1305"/>
      <c r="UOF194" s="1305"/>
      <c r="UOG194" s="1305"/>
      <c r="UOH194" s="1305"/>
      <c r="UOI194" s="1305"/>
      <c r="UOJ194" s="1305"/>
      <c r="UOK194" s="1305"/>
      <c r="UOL194" s="1305"/>
      <c r="UOM194" s="1305"/>
      <c r="UON194" s="1305"/>
      <c r="UOO194" s="1305"/>
      <c r="UOP194" s="1305"/>
      <c r="UOQ194" s="1305"/>
      <c r="UOR194" s="1305"/>
      <c r="UOS194" s="1305"/>
      <c r="UOT194" s="1305"/>
      <c r="UOU194" s="1305"/>
      <c r="UOV194" s="1305"/>
      <c r="UOW194" s="1305"/>
      <c r="UOX194" s="1305"/>
      <c r="UOY194" s="1305"/>
      <c r="UOZ194" s="1305"/>
      <c r="UPA194" s="1305"/>
      <c r="UPB194" s="1305"/>
      <c r="UPC194" s="1305"/>
      <c r="UPD194" s="1305"/>
      <c r="UPE194" s="1305"/>
      <c r="UPF194" s="1305"/>
      <c r="UPG194" s="1305"/>
      <c r="UPH194" s="1305"/>
      <c r="UPI194" s="1305"/>
      <c r="UPJ194" s="1305"/>
      <c r="UPK194" s="1305"/>
      <c r="UPL194" s="1305"/>
      <c r="UPM194" s="1305"/>
      <c r="UPN194" s="1305"/>
      <c r="UPO194" s="1305"/>
      <c r="UPP194" s="1305"/>
      <c r="UPQ194" s="1305"/>
      <c r="UPR194" s="1305"/>
      <c r="UPS194" s="1305"/>
      <c r="UPT194" s="1305"/>
      <c r="UPU194" s="1305"/>
      <c r="UPV194" s="1305"/>
      <c r="UPW194" s="1305"/>
      <c r="UPX194" s="1305"/>
      <c r="UPY194" s="1305"/>
      <c r="UPZ194" s="1305"/>
      <c r="UQA194" s="1305"/>
      <c r="UQB194" s="1305"/>
      <c r="UQC194" s="1305"/>
      <c r="UQD194" s="1305"/>
      <c r="UQE194" s="1305"/>
      <c r="UQF194" s="1305"/>
      <c r="UQG194" s="1305"/>
      <c r="UQH194" s="1305"/>
      <c r="UQI194" s="1305"/>
      <c r="UQJ194" s="1305"/>
      <c r="UQK194" s="1305"/>
      <c r="UQL194" s="1305"/>
      <c r="UQM194" s="1305"/>
      <c r="UQN194" s="1305"/>
      <c r="UQO194" s="1305"/>
      <c r="UQP194" s="1305"/>
      <c r="UQQ194" s="1305"/>
      <c r="UQR194" s="1305"/>
      <c r="UQS194" s="1305"/>
      <c r="UQT194" s="1305"/>
      <c r="UQU194" s="1305"/>
      <c r="UQV194" s="1305"/>
      <c r="UQW194" s="1305"/>
      <c r="UQX194" s="1305"/>
      <c r="UQY194" s="1305"/>
      <c r="UQZ194" s="1305"/>
      <c r="URA194" s="1305"/>
      <c r="URB194" s="1305"/>
      <c r="URC194" s="1305"/>
      <c r="URD194" s="1305"/>
      <c r="URE194" s="1305"/>
      <c r="URF194" s="1305"/>
      <c r="URG194" s="1305"/>
      <c r="URH194" s="1305"/>
      <c r="URI194" s="1305"/>
      <c r="URJ194" s="1305"/>
      <c r="URK194" s="1305"/>
      <c r="URL194" s="1305"/>
      <c r="URM194" s="1305"/>
      <c r="URN194" s="1305"/>
      <c r="URO194" s="1305"/>
      <c r="URP194" s="1305"/>
      <c r="URQ194" s="1305"/>
      <c r="URR194" s="1305"/>
      <c r="URS194" s="1305"/>
      <c r="URT194" s="1305"/>
      <c r="URU194" s="1305"/>
      <c r="URV194" s="1305"/>
      <c r="URW194" s="1305"/>
      <c r="URX194" s="1305"/>
      <c r="URY194" s="1305"/>
      <c r="URZ194" s="1305"/>
      <c r="USA194" s="1305"/>
      <c r="USB194" s="1305"/>
      <c r="USC194" s="1305"/>
      <c r="USD194" s="1305"/>
      <c r="USE194" s="1305"/>
      <c r="USF194" s="1305"/>
      <c r="USG194" s="1305"/>
      <c r="USH194" s="1305"/>
      <c r="USI194" s="1305"/>
      <c r="USJ194" s="1305"/>
      <c r="USK194" s="1305"/>
      <c r="USL194" s="1305"/>
      <c r="USM194" s="1305"/>
      <c r="USN194" s="1305"/>
      <c r="USO194" s="1305"/>
      <c r="USP194" s="1305"/>
      <c r="USQ194" s="1305"/>
      <c r="USR194" s="1305"/>
      <c r="USS194" s="1305"/>
      <c r="UST194" s="1305"/>
      <c r="USU194" s="1305"/>
      <c r="USV194" s="1305"/>
      <c r="USW194" s="1305"/>
      <c r="USX194" s="1305"/>
      <c r="USY194" s="1305"/>
      <c r="USZ194" s="1305"/>
      <c r="UTA194" s="1305"/>
      <c r="UTB194" s="1305"/>
      <c r="UTC194" s="1305"/>
      <c r="UTD194" s="1305"/>
      <c r="UTE194" s="1305"/>
      <c r="UTF194" s="1305"/>
      <c r="UTG194" s="1305"/>
      <c r="UTH194" s="1305"/>
      <c r="UTI194" s="1305"/>
      <c r="UTJ194" s="1305"/>
      <c r="UTK194" s="1305"/>
      <c r="UTL194" s="1305"/>
      <c r="UTM194" s="1305"/>
      <c r="UTN194" s="1305"/>
      <c r="UTO194" s="1305"/>
      <c r="UTP194" s="1305"/>
      <c r="UTQ194" s="1305"/>
      <c r="UTR194" s="1305"/>
      <c r="UTS194" s="1305"/>
      <c r="UTT194" s="1305"/>
      <c r="UTU194" s="1305"/>
      <c r="UTV194" s="1305"/>
      <c r="UTW194" s="1305"/>
      <c r="UTX194" s="1305"/>
      <c r="UTY194" s="1305"/>
      <c r="UTZ194" s="1305"/>
      <c r="UUA194" s="1305"/>
      <c r="UUB194" s="1305"/>
      <c r="UUC194" s="1305"/>
      <c r="UUD194" s="1305"/>
      <c r="UUE194" s="1305"/>
      <c r="UUF194" s="1305"/>
      <c r="UUG194" s="1305"/>
      <c r="UUH194" s="1305"/>
      <c r="UUI194" s="1305"/>
      <c r="UUJ194" s="1305"/>
      <c r="UUK194" s="1305"/>
      <c r="UUL194" s="1305"/>
      <c r="UUM194" s="1305"/>
      <c r="UUN194" s="1305"/>
      <c r="UUO194" s="1305"/>
      <c r="UUP194" s="1305"/>
      <c r="UUQ194" s="1305"/>
      <c r="UUR194" s="1305"/>
      <c r="UUS194" s="1305"/>
      <c r="UUT194" s="1305"/>
      <c r="UUU194" s="1305"/>
      <c r="UUV194" s="1305"/>
      <c r="UUW194" s="1305"/>
      <c r="UUX194" s="1305"/>
      <c r="UUY194" s="1305"/>
      <c r="UUZ194" s="1305"/>
      <c r="UVA194" s="1305"/>
      <c r="UVB194" s="1305"/>
      <c r="UVC194" s="1305"/>
      <c r="UVD194" s="1305"/>
      <c r="UVE194" s="1305"/>
      <c r="UVF194" s="1305"/>
      <c r="UVG194" s="1305"/>
      <c r="UVH194" s="1305"/>
      <c r="UVI194" s="1305"/>
      <c r="UVJ194" s="1305"/>
      <c r="UVK194" s="1305"/>
      <c r="UVL194" s="1305"/>
      <c r="UVM194" s="1305"/>
      <c r="UVN194" s="1305"/>
      <c r="UVO194" s="1305"/>
      <c r="UVP194" s="1305"/>
      <c r="UVQ194" s="1305"/>
      <c r="UVR194" s="1305"/>
      <c r="UVS194" s="1305"/>
      <c r="UVT194" s="1305"/>
      <c r="UVU194" s="1305"/>
      <c r="UVV194" s="1305"/>
      <c r="UVW194" s="1305"/>
      <c r="UVX194" s="1305"/>
      <c r="UVY194" s="1305"/>
      <c r="UVZ194" s="1305"/>
      <c r="UWA194" s="1305"/>
      <c r="UWB194" s="1305"/>
      <c r="UWC194" s="1305"/>
      <c r="UWD194" s="1305"/>
      <c r="UWE194" s="1305"/>
      <c r="UWF194" s="1305"/>
      <c r="UWG194" s="1305"/>
      <c r="UWH194" s="1305"/>
      <c r="UWI194" s="1305"/>
      <c r="UWJ194" s="1305"/>
      <c r="UWK194" s="1305"/>
      <c r="UWL194" s="1305"/>
      <c r="UWM194" s="1305"/>
      <c r="UWN194" s="1305"/>
      <c r="UWO194" s="1305"/>
      <c r="UWP194" s="1305"/>
      <c r="UWQ194" s="1305"/>
      <c r="UWR194" s="1305"/>
      <c r="UWS194" s="1305"/>
      <c r="UWT194" s="1305"/>
      <c r="UWU194" s="1305"/>
      <c r="UWV194" s="1305"/>
      <c r="UWW194" s="1305"/>
      <c r="UWX194" s="1305"/>
      <c r="UWY194" s="1305"/>
      <c r="UWZ194" s="1305"/>
      <c r="UXA194" s="1305"/>
      <c r="UXB194" s="1305"/>
      <c r="UXC194" s="1305"/>
      <c r="UXD194" s="1305"/>
      <c r="UXE194" s="1305"/>
      <c r="UXF194" s="1305"/>
      <c r="UXG194" s="1305"/>
      <c r="UXH194" s="1305"/>
      <c r="UXI194" s="1305"/>
      <c r="UXJ194" s="1305"/>
      <c r="UXK194" s="1305"/>
      <c r="UXL194" s="1305"/>
      <c r="UXM194" s="1305"/>
      <c r="UXN194" s="1305"/>
      <c r="UXO194" s="1305"/>
      <c r="UXP194" s="1305"/>
      <c r="UXQ194" s="1305"/>
      <c r="UXR194" s="1305"/>
      <c r="UXS194" s="1305"/>
      <c r="UXT194" s="1305"/>
      <c r="UXU194" s="1305"/>
      <c r="UXV194" s="1305"/>
      <c r="UXW194" s="1305"/>
      <c r="UXX194" s="1305"/>
      <c r="UXY194" s="1305"/>
      <c r="UXZ194" s="1305"/>
      <c r="UYB194" s="1305"/>
      <c r="UYC194" s="1305"/>
      <c r="UYD194" s="1305"/>
      <c r="UYE194" s="1305"/>
      <c r="UYF194" s="1305"/>
      <c r="UYG194" s="1305"/>
      <c r="UYH194" s="1305"/>
      <c r="UYI194" s="1305"/>
      <c r="UYJ194" s="1305"/>
      <c r="UYK194" s="1305"/>
      <c r="UYL194" s="1305"/>
      <c r="UYM194" s="1305"/>
      <c r="UYN194" s="1305"/>
      <c r="UYO194" s="1305"/>
      <c r="UYP194" s="1305"/>
      <c r="UYQ194" s="1305"/>
      <c r="UYR194" s="1305"/>
      <c r="UYS194" s="1305"/>
      <c r="UYT194" s="1305"/>
      <c r="UYU194" s="1305"/>
      <c r="UYV194" s="1305"/>
      <c r="UYW194" s="1305"/>
      <c r="UYX194" s="1305"/>
      <c r="UYY194" s="1305"/>
      <c r="UYZ194" s="1305"/>
      <c r="UZA194" s="1305"/>
      <c r="UZB194" s="1305"/>
      <c r="UZC194" s="1305"/>
      <c r="UZD194" s="1305"/>
      <c r="UZE194" s="1305"/>
      <c r="UZF194" s="1305"/>
      <c r="UZG194" s="1305"/>
      <c r="UZH194" s="1305"/>
      <c r="UZI194" s="1305"/>
      <c r="UZJ194" s="1305"/>
      <c r="UZK194" s="1305"/>
      <c r="UZL194" s="1305"/>
      <c r="UZM194" s="1305"/>
      <c r="UZN194" s="1305"/>
      <c r="UZO194" s="1305"/>
      <c r="UZP194" s="1305"/>
      <c r="UZQ194" s="1305"/>
      <c r="UZR194" s="1305"/>
      <c r="UZS194" s="1305"/>
      <c r="UZT194" s="1305"/>
      <c r="UZU194" s="1305"/>
      <c r="UZV194" s="1305"/>
      <c r="UZW194" s="1305"/>
      <c r="UZX194" s="1305"/>
      <c r="UZY194" s="1305"/>
      <c r="UZZ194" s="1305"/>
      <c r="VAA194" s="1305"/>
      <c r="VAB194" s="1305"/>
      <c r="VAC194" s="1305"/>
      <c r="VAD194" s="1305"/>
      <c r="VAE194" s="1305"/>
      <c r="VAF194" s="1305"/>
      <c r="VAG194" s="1305"/>
      <c r="VAH194" s="1305"/>
      <c r="VAI194" s="1305"/>
      <c r="VAJ194" s="1305"/>
      <c r="VAK194" s="1305"/>
      <c r="VAL194" s="1305"/>
      <c r="VAM194" s="1305"/>
      <c r="VAN194" s="1305"/>
      <c r="VAO194" s="1305"/>
      <c r="VAP194" s="1305"/>
      <c r="VAQ194" s="1305"/>
      <c r="VAR194" s="1305"/>
      <c r="VAS194" s="1305"/>
      <c r="VAT194" s="1305"/>
      <c r="VAU194" s="1305"/>
      <c r="VAV194" s="1305"/>
      <c r="VAW194" s="1305"/>
      <c r="VAX194" s="1305"/>
      <c r="VAY194" s="1305"/>
      <c r="VAZ194" s="1305"/>
      <c r="VBA194" s="1305"/>
      <c r="VBB194" s="1305"/>
      <c r="VBC194" s="1305"/>
      <c r="VBD194" s="1305"/>
      <c r="VBE194" s="1305"/>
      <c r="VBF194" s="1305"/>
      <c r="VBG194" s="1305"/>
      <c r="VBH194" s="1305"/>
      <c r="VBI194" s="1305"/>
      <c r="VBJ194" s="1305"/>
      <c r="VBK194" s="1305"/>
      <c r="VBL194" s="1305"/>
      <c r="VBM194" s="1305"/>
      <c r="VBN194" s="1305"/>
      <c r="VBO194" s="1305"/>
      <c r="VBP194" s="1305"/>
      <c r="VBQ194" s="1305"/>
      <c r="VBR194" s="1305"/>
      <c r="VBS194" s="1305"/>
      <c r="VBT194" s="1305"/>
      <c r="VBU194" s="1305"/>
      <c r="VBV194" s="1305"/>
      <c r="VBW194" s="1305"/>
      <c r="VBX194" s="1305"/>
      <c r="VBY194" s="1305"/>
      <c r="VBZ194" s="1305"/>
      <c r="VCA194" s="1305"/>
      <c r="VCB194" s="1305"/>
      <c r="VCC194" s="1305"/>
      <c r="VCD194" s="1305"/>
      <c r="VCE194" s="1305"/>
      <c r="VCF194" s="1305"/>
      <c r="VCG194" s="1305"/>
      <c r="VCH194" s="1305"/>
      <c r="VCI194" s="1305"/>
      <c r="VCJ194" s="1305"/>
      <c r="VCK194" s="1305"/>
      <c r="VCL194" s="1305"/>
      <c r="VCM194" s="1305"/>
      <c r="VCN194" s="1305"/>
      <c r="VCO194" s="1305"/>
      <c r="VCP194" s="1305"/>
      <c r="VCQ194" s="1305"/>
      <c r="VCR194" s="1305"/>
      <c r="VCS194" s="1305"/>
      <c r="VCT194" s="1305"/>
      <c r="VCU194" s="1305"/>
      <c r="VCV194" s="1305"/>
      <c r="VCW194" s="1305"/>
      <c r="VCX194" s="1305"/>
      <c r="VCY194" s="1305"/>
      <c r="VCZ194" s="1305"/>
      <c r="VDA194" s="1305"/>
      <c r="VDB194" s="1305"/>
      <c r="VDC194" s="1305"/>
      <c r="VDD194" s="1305"/>
      <c r="VDE194" s="1305"/>
      <c r="VDF194" s="1305"/>
      <c r="VDG194" s="1305"/>
      <c r="VDH194" s="1305"/>
      <c r="VDI194" s="1305"/>
      <c r="VDJ194" s="1305"/>
      <c r="VDK194" s="1305"/>
      <c r="VDL194" s="1305"/>
      <c r="VDM194" s="1305"/>
      <c r="VDN194" s="1305"/>
      <c r="VDO194" s="1305"/>
      <c r="VDP194" s="1305"/>
      <c r="VDQ194" s="1305"/>
      <c r="VDR194" s="1305"/>
      <c r="VDS194" s="1305"/>
      <c r="VDT194" s="1305"/>
      <c r="VDU194" s="1305"/>
      <c r="VDV194" s="1305"/>
      <c r="VDW194" s="1305"/>
      <c r="VDX194" s="1305"/>
      <c r="VDY194" s="1305"/>
      <c r="VDZ194" s="1305"/>
      <c r="VEA194" s="1305"/>
      <c r="VEB194" s="1305"/>
      <c r="VEC194" s="1305"/>
      <c r="VED194" s="1305"/>
      <c r="VEE194" s="1305"/>
      <c r="VEF194" s="1305"/>
      <c r="VEG194" s="1305"/>
      <c r="VEH194" s="1305"/>
      <c r="VEI194" s="1305"/>
      <c r="VEJ194" s="1305"/>
      <c r="VEK194" s="1305"/>
      <c r="VEL194" s="1305"/>
      <c r="VEM194" s="1305"/>
      <c r="VEN194" s="1305"/>
      <c r="VEO194" s="1305"/>
      <c r="VEP194" s="1305"/>
      <c r="VEQ194" s="1305"/>
      <c r="VER194" s="1305"/>
      <c r="VES194" s="1305"/>
      <c r="VET194" s="1305"/>
      <c r="VEU194" s="1305"/>
      <c r="VEV194" s="1305"/>
      <c r="VEW194" s="1305"/>
      <c r="VEX194" s="1305"/>
      <c r="VEY194" s="1305"/>
      <c r="VEZ194" s="1305"/>
      <c r="VFA194" s="1305"/>
      <c r="VFB194" s="1305"/>
      <c r="VFC194" s="1305"/>
      <c r="VFD194" s="1305"/>
      <c r="VFE194" s="1305"/>
      <c r="VFF194" s="1305"/>
      <c r="VFG194" s="1305"/>
      <c r="VFH194" s="1305"/>
      <c r="VFI194" s="1305"/>
      <c r="VFJ194" s="1305"/>
      <c r="VFK194" s="1305"/>
      <c r="VFL194" s="1305"/>
      <c r="VFM194" s="1305"/>
      <c r="VFN194" s="1305"/>
      <c r="VFO194" s="1305"/>
      <c r="VFP194" s="1305"/>
      <c r="VFQ194" s="1305"/>
      <c r="VFR194" s="1305"/>
      <c r="VFS194" s="1305"/>
      <c r="VFT194" s="1305"/>
      <c r="VFU194" s="1305"/>
      <c r="VFV194" s="1305"/>
      <c r="VFW194" s="1305"/>
      <c r="VFX194" s="1305"/>
      <c r="VFY194" s="1305"/>
      <c r="VFZ194" s="1305"/>
      <c r="VGA194" s="1305"/>
      <c r="VGB194" s="1305"/>
      <c r="VGC194" s="1305"/>
      <c r="VGD194" s="1305"/>
      <c r="VGE194" s="1305"/>
      <c r="VGF194" s="1305"/>
      <c r="VGG194" s="1305"/>
      <c r="VGH194" s="1305"/>
      <c r="VGI194" s="1305"/>
      <c r="VGJ194" s="1305"/>
      <c r="VGK194" s="1305"/>
      <c r="VGL194" s="1305"/>
      <c r="VGM194" s="1305"/>
      <c r="VGN194" s="1305"/>
      <c r="VGO194" s="1305"/>
      <c r="VGP194" s="1305"/>
      <c r="VGQ194" s="1305"/>
      <c r="VGR194" s="1305"/>
      <c r="VGS194" s="1305"/>
      <c r="VGT194" s="1305"/>
      <c r="VGU194" s="1305"/>
      <c r="VGV194" s="1305"/>
      <c r="VGW194" s="1305"/>
      <c r="VGX194" s="1305"/>
      <c r="VGY194" s="1305"/>
      <c r="VGZ194" s="1305"/>
      <c r="VHA194" s="1305"/>
      <c r="VHB194" s="1305"/>
      <c r="VHC194" s="1305"/>
      <c r="VHD194" s="1305"/>
      <c r="VHE194" s="1305"/>
      <c r="VHF194" s="1305"/>
      <c r="VHG194" s="1305"/>
      <c r="VHH194" s="1305"/>
      <c r="VHI194" s="1305"/>
      <c r="VHJ194" s="1305"/>
      <c r="VHK194" s="1305"/>
      <c r="VHL194" s="1305"/>
      <c r="VHM194" s="1305"/>
      <c r="VHN194" s="1305"/>
      <c r="VHO194" s="1305"/>
      <c r="VHP194" s="1305"/>
      <c r="VHQ194" s="1305"/>
      <c r="VHR194" s="1305"/>
      <c r="VHS194" s="1305"/>
      <c r="VHT194" s="1305"/>
      <c r="VHU194" s="1305"/>
      <c r="VHV194" s="1305"/>
      <c r="VHX194" s="1305"/>
      <c r="VHY194" s="1305"/>
      <c r="VHZ194" s="1305"/>
      <c r="VIA194" s="1305"/>
      <c r="VIB194" s="1305"/>
      <c r="VIC194" s="1305"/>
      <c r="VID194" s="1305"/>
      <c r="VIE194" s="1305"/>
      <c r="VIF194" s="1305"/>
      <c r="VIG194" s="1305"/>
      <c r="VIH194" s="1305"/>
      <c r="VII194" s="1305"/>
      <c r="VIJ194" s="1305"/>
      <c r="VIK194" s="1305"/>
      <c r="VIL194" s="1305"/>
      <c r="VIM194" s="1305"/>
      <c r="VIN194" s="1305"/>
      <c r="VIO194" s="1305"/>
      <c r="VIP194" s="1305"/>
      <c r="VIQ194" s="1305"/>
      <c r="VIR194" s="1305"/>
      <c r="VIS194" s="1305"/>
      <c r="VIT194" s="1305"/>
      <c r="VIU194" s="1305"/>
      <c r="VIV194" s="1305"/>
      <c r="VIW194" s="1305"/>
      <c r="VIX194" s="1305"/>
      <c r="VIY194" s="1305"/>
      <c r="VIZ194" s="1305"/>
      <c r="VJA194" s="1305"/>
      <c r="VJB194" s="1305"/>
      <c r="VJC194" s="1305"/>
      <c r="VJD194" s="1305"/>
      <c r="VJE194" s="1305"/>
      <c r="VJF194" s="1305"/>
      <c r="VJG194" s="1305"/>
      <c r="VJH194" s="1305"/>
      <c r="VJI194" s="1305"/>
      <c r="VJJ194" s="1305"/>
      <c r="VJK194" s="1305"/>
      <c r="VJL194" s="1305"/>
      <c r="VJM194" s="1305"/>
      <c r="VJN194" s="1305"/>
      <c r="VJO194" s="1305"/>
      <c r="VJP194" s="1305"/>
      <c r="VJQ194" s="1305"/>
      <c r="VJR194" s="1305"/>
      <c r="VJS194" s="1305"/>
      <c r="VJT194" s="1305"/>
      <c r="VJU194" s="1305"/>
      <c r="VJV194" s="1305"/>
      <c r="VJW194" s="1305"/>
      <c r="VJX194" s="1305"/>
      <c r="VJY194" s="1305"/>
      <c r="VJZ194" s="1305"/>
      <c r="VKA194" s="1305"/>
      <c r="VKB194" s="1305"/>
      <c r="VKC194" s="1305"/>
      <c r="VKD194" s="1305"/>
      <c r="VKE194" s="1305"/>
      <c r="VKF194" s="1305"/>
      <c r="VKG194" s="1305"/>
      <c r="VKH194" s="1305"/>
      <c r="VKI194" s="1305"/>
      <c r="VKJ194" s="1305"/>
      <c r="VKK194" s="1305"/>
      <c r="VKL194" s="1305"/>
      <c r="VKM194" s="1305"/>
      <c r="VKN194" s="1305"/>
      <c r="VKO194" s="1305"/>
      <c r="VKP194" s="1305"/>
      <c r="VKQ194" s="1305"/>
      <c r="VKR194" s="1305"/>
      <c r="VKS194" s="1305"/>
      <c r="VKT194" s="1305"/>
      <c r="VKU194" s="1305"/>
      <c r="VKV194" s="1305"/>
      <c r="VKW194" s="1305"/>
      <c r="VKX194" s="1305"/>
      <c r="VKY194" s="1305"/>
      <c r="VKZ194" s="1305"/>
      <c r="VLA194" s="1305"/>
      <c r="VLB194" s="1305"/>
      <c r="VLC194" s="1305"/>
      <c r="VLD194" s="1305"/>
      <c r="VLE194" s="1305"/>
      <c r="VLF194" s="1305"/>
      <c r="VLG194" s="1305"/>
      <c r="VLH194" s="1305"/>
      <c r="VLI194" s="1305"/>
      <c r="VLJ194" s="1305"/>
      <c r="VLK194" s="1305"/>
      <c r="VLL194" s="1305"/>
      <c r="VLM194" s="1305"/>
      <c r="VLN194" s="1305"/>
      <c r="VLO194" s="1305"/>
      <c r="VLP194" s="1305"/>
      <c r="VLQ194" s="1305"/>
      <c r="VLR194" s="1305"/>
      <c r="VLS194" s="1305"/>
      <c r="VLT194" s="1305"/>
      <c r="VLU194" s="1305"/>
      <c r="VLV194" s="1305"/>
      <c r="VLW194" s="1305"/>
      <c r="VLX194" s="1305"/>
      <c r="VLY194" s="1305"/>
      <c r="VLZ194" s="1305"/>
      <c r="VMA194" s="1305"/>
      <c r="VMB194" s="1305"/>
      <c r="VMC194" s="1305"/>
      <c r="VMD194" s="1305"/>
      <c r="VME194" s="1305"/>
      <c r="VMF194" s="1305"/>
      <c r="VMG194" s="1305"/>
      <c r="VMH194" s="1305"/>
      <c r="VMI194" s="1305"/>
      <c r="VMJ194" s="1305"/>
      <c r="VMK194" s="1305"/>
      <c r="VML194" s="1305"/>
      <c r="VMM194" s="1305"/>
      <c r="VMN194" s="1305"/>
      <c r="VMO194" s="1305"/>
      <c r="VMP194" s="1305"/>
      <c r="VMQ194" s="1305"/>
      <c r="VMR194" s="1305"/>
      <c r="VMS194" s="1305"/>
      <c r="VMT194" s="1305"/>
      <c r="VMU194" s="1305"/>
      <c r="VMV194" s="1305"/>
      <c r="VMW194" s="1305"/>
      <c r="VMX194" s="1305"/>
      <c r="VMY194" s="1305"/>
      <c r="VMZ194" s="1305"/>
      <c r="VNA194" s="1305"/>
      <c r="VNB194" s="1305"/>
      <c r="VNC194" s="1305"/>
      <c r="VND194" s="1305"/>
      <c r="VNE194" s="1305"/>
      <c r="VNF194" s="1305"/>
      <c r="VNG194" s="1305"/>
      <c r="VNH194" s="1305"/>
      <c r="VNI194" s="1305"/>
      <c r="VNJ194" s="1305"/>
      <c r="VNK194" s="1305"/>
      <c r="VNL194" s="1305"/>
      <c r="VNM194" s="1305"/>
      <c r="VNN194" s="1305"/>
      <c r="VNO194" s="1305"/>
      <c r="VNP194" s="1305"/>
      <c r="VNQ194" s="1305"/>
      <c r="VNR194" s="1305"/>
      <c r="VNS194" s="1305"/>
      <c r="VNT194" s="1305"/>
      <c r="VNU194" s="1305"/>
      <c r="VNV194" s="1305"/>
      <c r="VNW194" s="1305"/>
      <c r="VNX194" s="1305"/>
      <c r="VNY194" s="1305"/>
      <c r="VNZ194" s="1305"/>
      <c r="VOA194" s="1305"/>
      <c r="VOB194" s="1305"/>
      <c r="VOC194" s="1305"/>
      <c r="VOD194" s="1305"/>
      <c r="VOE194" s="1305"/>
      <c r="VOF194" s="1305"/>
      <c r="VOG194" s="1305"/>
      <c r="VOH194" s="1305"/>
      <c r="VOI194" s="1305"/>
      <c r="VOJ194" s="1305"/>
      <c r="VOK194" s="1305"/>
      <c r="VOL194" s="1305"/>
      <c r="VOM194" s="1305"/>
      <c r="VON194" s="1305"/>
      <c r="VOO194" s="1305"/>
      <c r="VOP194" s="1305"/>
      <c r="VOQ194" s="1305"/>
      <c r="VOR194" s="1305"/>
      <c r="VOS194" s="1305"/>
      <c r="VOT194" s="1305"/>
      <c r="VOU194" s="1305"/>
      <c r="VOV194" s="1305"/>
      <c r="VOW194" s="1305"/>
      <c r="VOX194" s="1305"/>
      <c r="VOY194" s="1305"/>
      <c r="VOZ194" s="1305"/>
      <c r="VPA194" s="1305"/>
      <c r="VPB194" s="1305"/>
      <c r="VPC194" s="1305"/>
      <c r="VPD194" s="1305"/>
      <c r="VPE194" s="1305"/>
      <c r="VPF194" s="1305"/>
      <c r="VPG194" s="1305"/>
      <c r="VPH194" s="1305"/>
      <c r="VPI194" s="1305"/>
      <c r="VPJ194" s="1305"/>
      <c r="VPK194" s="1305"/>
      <c r="VPL194" s="1305"/>
      <c r="VPM194" s="1305"/>
      <c r="VPN194" s="1305"/>
      <c r="VPO194" s="1305"/>
      <c r="VPP194" s="1305"/>
      <c r="VPQ194" s="1305"/>
      <c r="VPR194" s="1305"/>
      <c r="VPS194" s="1305"/>
      <c r="VPT194" s="1305"/>
      <c r="VPU194" s="1305"/>
      <c r="VPV194" s="1305"/>
      <c r="VPW194" s="1305"/>
      <c r="VPX194" s="1305"/>
      <c r="VPY194" s="1305"/>
      <c r="VPZ194" s="1305"/>
      <c r="VQA194" s="1305"/>
      <c r="VQB194" s="1305"/>
      <c r="VQC194" s="1305"/>
      <c r="VQD194" s="1305"/>
      <c r="VQE194" s="1305"/>
      <c r="VQF194" s="1305"/>
      <c r="VQG194" s="1305"/>
      <c r="VQH194" s="1305"/>
      <c r="VQI194" s="1305"/>
      <c r="VQJ194" s="1305"/>
      <c r="VQK194" s="1305"/>
      <c r="VQL194" s="1305"/>
      <c r="VQM194" s="1305"/>
      <c r="VQN194" s="1305"/>
      <c r="VQO194" s="1305"/>
      <c r="VQP194" s="1305"/>
      <c r="VQQ194" s="1305"/>
      <c r="VQR194" s="1305"/>
      <c r="VQS194" s="1305"/>
      <c r="VQT194" s="1305"/>
      <c r="VQU194" s="1305"/>
      <c r="VQV194" s="1305"/>
      <c r="VQW194" s="1305"/>
      <c r="VQX194" s="1305"/>
      <c r="VQY194" s="1305"/>
      <c r="VQZ194" s="1305"/>
      <c r="VRA194" s="1305"/>
      <c r="VRB194" s="1305"/>
      <c r="VRC194" s="1305"/>
      <c r="VRD194" s="1305"/>
      <c r="VRE194" s="1305"/>
      <c r="VRF194" s="1305"/>
      <c r="VRG194" s="1305"/>
      <c r="VRH194" s="1305"/>
      <c r="VRI194" s="1305"/>
      <c r="VRJ194" s="1305"/>
      <c r="VRK194" s="1305"/>
      <c r="VRL194" s="1305"/>
      <c r="VRM194" s="1305"/>
      <c r="VRN194" s="1305"/>
      <c r="VRO194" s="1305"/>
      <c r="VRP194" s="1305"/>
      <c r="VRQ194" s="1305"/>
      <c r="VRR194" s="1305"/>
      <c r="VRT194" s="1305"/>
      <c r="VRU194" s="1305"/>
      <c r="VRV194" s="1305"/>
      <c r="VRW194" s="1305"/>
      <c r="VRX194" s="1305"/>
      <c r="VRY194" s="1305"/>
      <c r="VRZ194" s="1305"/>
      <c r="VSA194" s="1305"/>
      <c r="VSB194" s="1305"/>
      <c r="VSC194" s="1305"/>
      <c r="VSD194" s="1305"/>
      <c r="VSE194" s="1305"/>
      <c r="VSF194" s="1305"/>
      <c r="VSG194" s="1305"/>
      <c r="VSH194" s="1305"/>
      <c r="VSI194" s="1305"/>
      <c r="VSJ194" s="1305"/>
      <c r="VSK194" s="1305"/>
      <c r="VSL194" s="1305"/>
      <c r="VSM194" s="1305"/>
      <c r="VSN194" s="1305"/>
      <c r="VSO194" s="1305"/>
      <c r="VSP194" s="1305"/>
      <c r="VSQ194" s="1305"/>
      <c r="VSR194" s="1305"/>
      <c r="VSS194" s="1305"/>
      <c r="VST194" s="1305"/>
      <c r="VSU194" s="1305"/>
      <c r="VSV194" s="1305"/>
      <c r="VSW194" s="1305"/>
      <c r="VSX194" s="1305"/>
      <c r="VSY194" s="1305"/>
      <c r="VSZ194" s="1305"/>
      <c r="VTA194" s="1305"/>
      <c r="VTB194" s="1305"/>
      <c r="VTC194" s="1305"/>
      <c r="VTD194" s="1305"/>
      <c r="VTE194" s="1305"/>
      <c r="VTF194" s="1305"/>
      <c r="VTG194" s="1305"/>
      <c r="VTH194" s="1305"/>
      <c r="VTI194" s="1305"/>
      <c r="VTJ194" s="1305"/>
      <c r="VTK194" s="1305"/>
      <c r="VTL194" s="1305"/>
      <c r="VTM194" s="1305"/>
      <c r="VTN194" s="1305"/>
      <c r="VTO194" s="1305"/>
      <c r="VTP194" s="1305"/>
      <c r="VTQ194" s="1305"/>
      <c r="VTR194" s="1305"/>
      <c r="VTS194" s="1305"/>
      <c r="VTT194" s="1305"/>
      <c r="VTU194" s="1305"/>
      <c r="VTV194" s="1305"/>
      <c r="VTW194" s="1305"/>
      <c r="VTX194" s="1305"/>
      <c r="VTY194" s="1305"/>
      <c r="VTZ194" s="1305"/>
      <c r="VUA194" s="1305"/>
      <c r="VUB194" s="1305"/>
      <c r="VUC194" s="1305"/>
      <c r="VUD194" s="1305"/>
      <c r="VUE194" s="1305"/>
      <c r="VUF194" s="1305"/>
      <c r="VUG194" s="1305"/>
      <c r="VUH194" s="1305"/>
      <c r="VUI194" s="1305"/>
      <c r="VUJ194" s="1305"/>
      <c r="VUK194" s="1305"/>
      <c r="VUL194" s="1305"/>
      <c r="VUM194" s="1305"/>
      <c r="VUN194" s="1305"/>
      <c r="VUO194" s="1305"/>
      <c r="VUP194" s="1305"/>
      <c r="VUQ194" s="1305"/>
      <c r="VUR194" s="1305"/>
      <c r="VUS194" s="1305"/>
      <c r="VUT194" s="1305"/>
      <c r="VUU194" s="1305"/>
      <c r="VUV194" s="1305"/>
      <c r="VUW194" s="1305"/>
      <c r="VUX194" s="1305"/>
      <c r="VUY194" s="1305"/>
      <c r="VUZ194" s="1305"/>
      <c r="VVA194" s="1305"/>
      <c r="VVB194" s="1305"/>
      <c r="VVC194" s="1305"/>
      <c r="VVD194" s="1305"/>
      <c r="VVE194" s="1305"/>
      <c r="VVF194" s="1305"/>
      <c r="VVG194" s="1305"/>
      <c r="VVH194" s="1305"/>
      <c r="VVI194" s="1305"/>
      <c r="VVJ194" s="1305"/>
      <c r="VVK194" s="1305"/>
      <c r="VVL194" s="1305"/>
      <c r="VVM194" s="1305"/>
      <c r="VVN194" s="1305"/>
      <c r="VVO194" s="1305"/>
      <c r="VVP194" s="1305"/>
      <c r="VVQ194" s="1305"/>
      <c r="VVR194" s="1305"/>
      <c r="VVS194" s="1305"/>
      <c r="VVT194" s="1305"/>
      <c r="VVU194" s="1305"/>
      <c r="VVV194" s="1305"/>
      <c r="VVW194" s="1305"/>
      <c r="VVX194" s="1305"/>
      <c r="VVY194" s="1305"/>
      <c r="VVZ194" s="1305"/>
      <c r="VWA194" s="1305"/>
      <c r="VWB194" s="1305"/>
      <c r="VWC194" s="1305"/>
      <c r="VWD194" s="1305"/>
      <c r="VWE194" s="1305"/>
      <c r="VWF194" s="1305"/>
      <c r="VWG194" s="1305"/>
      <c r="VWH194" s="1305"/>
      <c r="VWI194" s="1305"/>
      <c r="VWJ194" s="1305"/>
      <c r="VWK194" s="1305"/>
      <c r="VWL194" s="1305"/>
      <c r="VWM194" s="1305"/>
      <c r="VWN194" s="1305"/>
      <c r="VWO194" s="1305"/>
      <c r="VWP194" s="1305"/>
      <c r="VWQ194" s="1305"/>
      <c r="VWR194" s="1305"/>
      <c r="VWS194" s="1305"/>
      <c r="VWT194" s="1305"/>
      <c r="VWU194" s="1305"/>
      <c r="VWV194" s="1305"/>
      <c r="VWW194" s="1305"/>
      <c r="VWX194" s="1305"/>
      <c r="VWY194" s="1305"/>
      <c r="VWZ194" s="1305"/>
      <c r="VXA194" s="1305"/>
      <c r="VXB194" s="1305"/>
      <c r="VXC194" s="1305"/>
      <c r="VXD194" s="1305"/>
      <c r="VXE194" s="1305"/>
      <c r="VXF194" s="1305"/>
      <c r="VXG194" s="1305"/>
      <c r="VXH194" s="1305"/>
      <c r="VXI194" s="1305"/>
      <c r="VXJ194" s="1305"/>
      <c r="VXK194" s="1305"/>
      <c r="VXL194" s="1305"/>
      <c r="VXM194" s="1305"/>
      <c r="VXN194" s="1305"/>
      <c r="VXO194" s="1305"/>
      <c r="VXP194" s="1305"/>
      <c r="VXQ194" s="1305"/>
      <c r="VXR194" s="1305"/>
      <c r="VXS194" s="1305"/>
      <c r="VXT194" s="1305"/>
      <c r="VXU194" s="1305"/>
      <c r="VXV194" s="1305"/>
      <c r="VXW194" s="1305"/>
      <c r="VXX194" s="1305"/>
      <c r="VXY194" s="1305"/>
      <c r="VXZ194" s="1305"/>
      <c r="VYA194" s="1305"/>
      <c r="VYB194" s="1305"/>
      <c r="VYC194" s="1305"/>
      <c r="VYD194" s="1305"/>
      <c r="VYE194" s="1305"/>
      <c r="VYF194" s="1305"/>
      <c r="VYG194" s="1305"/>
      <c r="VYH194" s="1305"/>
      <c r="VYI194" s="1305"/>
      <c r="VYJ194" s="1305"/>
      <c r="VYK194" s="1305"/>
      <c r="VYL194" s="1305"/>
      <c r="VYM194" s="1305"/>
      <c r="VYN194" s="1305"/>
      <c r="VYO194" s="1305"/>
      <c r="VYP194" s="1305"/>
      <c r="VYQ194" s="1305"/>
      <c r="VYR194" s="1305"/>
      <c r="VYS194" s="1305"/>
      <c r="VYT194" s="1305"/>
      <c r="VYU194" s="1305"/>
      <c r="VYV194" s="1305"/>
      <c r="VYW194" s="1305"/>
      <c r="VYX194" s="1305"/>
      <c r="VYY194" s="1305"/>
      <c r="VYZ194" s="1305"/>
      <c r="VZA194" s="1305"/>
      <c r="VZB194" s="1305"/>
      <c r="VZC194" s="1305"/>
      <c r="VZD194" s="1305"/>
      <c r="VZE194" s="1305"/>
      <c r="VZF194" s="1305"/>
      <c r="VZG194" s="1305"/>
      <c r="VZH194" s="1305"/>
      <c r="VZI194" s="1305"/>
      <c r="VZJ194" s="1305"/>
      <c r="VZK194" s="1305"/>
      <c r="VZL194" s="1305"/>
      <c r="VZM194" s="1305"/>
      <c r="VZN194" s="1305"/>
      <c r="VZO194" s="1305"/>
      <c r="VZP194" s="1305"/>
      <c r="VZQ194" s="1305"/>
      <c r="VZR194" s="1305"/>
      <c r="VZS194" s="1305"/>
      <c r="VZT194" s="1305"/>
      <c r="VZU194" s="1305"/>
      <c r="VZV194" s="1305"/>
      <c r="VZW194" s="1305"/>
      <c r="VZX194" s="1305"/>
      <c r="VZY194" s="1305"/>
      <c r="VZZ194" s="1305"/>
      <c r="WAA194" s="1305"/>
      <c r="WAB194" s="1305"/>
      <c r="WAC194" s="1305"/>
      <c r="WAD194" s="1305"/>
      <c r="WAE194" s="1305"/>
      <c r="WAF194" s="1305"/>
      <c r="WAG194" s="1305"/>
      <c r="WAH194" s="1305"/>
      <c r="WAI194" s="1305"/>
      <c r="WAJ194" s="1305"/>
      <c r="WAK194" s="1305"/>
      <c r="WAL194" s="1305"/>
      <c r="WAM194" s="1305"/>
      <c r="WAN194" s="1305"/>
      <c r="WAO194" s="1305"/>
      <c r="WAP194" s="1305"/>
      <c r="WAQ194" s="1305"/>
      <c r="WAR194" s="1305"/>
      <c r="WAS194" s="1305"/>
      <c r="WAT194" s="1305"/>
      <c r="WAU194" s="1305"/>
      <c r="WAV194" s="1305"/>
      <c r="WAW194" s="1305"/>
      <c r="WAX194" s="1305"/>
      <c r="WAY194" s="1305"/>
      <c r="WAZ194" s="1305"/>
      <c r="WBA194" s="1305"/>
      <c r="WBB194" s="1305"/>
      <c r="WBC194" s="1305"/>
      <c r="WBD194" s="1305"/>
      <c r="WBE194" s="1305"/>
      <c r="WBF194" s="1305"/>
      <c r="WBG194" s="1305"/>
      <c r="WBH194" s="1305"/>
      <c r="WBI194" s="1305"/>
      <c r="WBJ194" s="1305"/>
      <c r="WBK194" s="1305"/>
      <c r="WBL194" s="1305"/>
      <c r="WBM194" s="1305"/>
      <c r="WBN194" s="1305"/>
      <c r="WBP194" s="1305"/>
      <c r="WBQ194" s="1305"/>
      <c r="WBR194" s="1305"/>
      <c r="WBS194" s="1305"/>
      <c r="WBT194" s="1305"/>
      <c r="WBU194" s="1305"/>
      <c r="WBV194" s="1305"/>
      <c r="WBW194" s="1305"/>
      <c r="WBX194" s="1305"/>
      <c r="WBY194" s="1305"/>
      <c r="WBZ194" s="1305"/>
      <c r="WCA194" s="1305"/>
      <c r="WCB194" s="1305"/>
      <c r="WCC194" s="1305"/>
      <c r="WCD194" s="1305"/>
      <c r="WCE194" s="1305"/>
      <c r="WCF194" s="1305"/>
      <c r="WCG194" s="1305"/>
      <c r="WCH194" s="1305"/>
      <c r="WCI194" s="1305"/>
      <c r="WCJ194" s="1305"/>
      <c r="WCK194" s="1305"/>
      <c r="WCL194" s="1305"/>
      <c r="WCM194" s="1305"/>
      <c r="WCN194" s="1305"/>
      <c r="WCO194" s="1305"/>
      <c r="WCP194" s="1305"/>
      <c r="WCQ194" s="1305"/>
      <c r="WCR194" s="1305"/>
      <c r="WCS194" s="1305"/>
      <c r="WCT194" s="1305"/>
      <c r="WCU194" s="1305"/>
      <c r="WCV194" s="1305"/>
      <c r="WCW194" s="1305"/>
      <c r="WCX194" s="1305"/>
      <c r="WCY194" s="1305"/>
      <c r="WCZ194" s="1305"/>
      <c r="WDA194" s="1305"/>
      <c r="WDB194" s="1305"/>
      <c r="WDC194" s="1305"/>
      <c r="WDD194" s="1305"/>
      <c r="WDE194" s="1305"/>
      <c r="WDF194" s="1305"/>
      <c r="WDG194" s="1305"/>
      <c r="WDH194" s="1305"/>
      <c r="WDI194" s="1305"/>
      <c r="WDJ194" s="1305"/>
      <c r="WDK194" s="1305"/>
      <c r="WDL194" s="1305"/>
      <c r="WDM194" s="1305"/>
      <c r="WDN194" s="1305"/>
      <c r="WDO194" s="1305"/>
      <c r="WDP194" s="1305"/>
      <c r="WDQ194" s="1305"/>
      <c r="WDR194" s="1305"/>
      <c r="WDS194" s="1305"/>
      <c r="WDT194" s="1305"/>
      <c r="WDU194" s="1305"/>
      <c r="WDV194" s="1305"/>
      <c r="WDW194" s="1305"/>
      <c r="WDX194" s="1305"/>
      <c r="WDY194" s="1305"/>
      <c r="WDZ194" s="1305"/>
      <c r="WEA194" s="1305"/>
      <c r="WEB194" s="1305"/>
      <c r="WEC194" s="1305"/>
      <c r="WED194" s="1305"/>
      <c r="WEE194" s="1305"/>
      <c r="WEF194" s="1305"/>
      <c r="WEG194" s="1305"/>
      <c r="WEH194" s="1305"/>
      <c r="WEI194" s="1305"/>
      <c r="WEJ194" s="1305"/>
      <c r="WEK194" s="1305"/>
      <c r="WEL194" s="1305"/>
      <c r="WEM194" s="1305"/>
      <c r="WEN194" s="1305"/>
      <c r="WEO194" s="1305"/>
      <c r="WEP194" s="1305"/>
      <c r="WEQ194" s="1305"/>
      <c r="WER194" s="1305"/>
      <c r="WES194" s="1305"/>
      <c r="WET194" s="1305"/>
      <c r="WEU194" s="1305"/>
      <c r="WEV194" s="1305"/>
      <c r="WEW194" s="1305"/>
      <c r="WEX194" s="1305"/>
      <c r="WEY194" s="1305"/>
      <c r="WEZ194" s="1305"/>
      <c r="WFA194" s="1305"/>
      <c r="WFB194" s="1305"/>
      <c r="WFC194" s="1305"/>
      <c r="WFD194" s="1305"/>
      <c r="WFE194" s="1305"/>
      <c r="WFF194" s="1305"/>
      <c r="WFG194" s="1305"/>
      <c r="WFH194" s="1305"/>
      <c r="WFI194" s="1305"/>
      <c r="WFJ194" s="1305"/>
      <c r="WFK194" s="1305"/>
      <c r="WFL194" s="1305"/>
      <c r="WFM194" s="1305"/>
      <c r="WFN194" s="1305"/>
      <c r="WFO194" s="1305"/>
      <c r="WFP194" s="1305"/>
      <c r="WFQ194" s="1305"/>
      <c r="WFR194" s="1305"/>
      <c r="WFS194" s="1305"/>
      <c r="WFT194" s="1305"/>
      <c r="WFU194" s="1305"/>
      <c r="WFV194" s="1305"/>
      <c r="WFW194" s="1305"/>
      <c r="WFX194" s="1305"/>
      <c r="WFY194" s="1305"/>
      <c r="WFZ194" s="1305"/>
      <c r="WGA194" s="1305"/>
      <c r="WGB194" s="1305"/>
      <c r="WGC194" s="1305"/>
      <c r="WGD194" s="1305"/>
      <c r="WGE194" s="1305"/>
      <c r="WGF194" s="1305"/>
      <c r="WGG194" s="1305"/>
      <c r="WGH194" s="1305"/>
      <c r="WGI194" s="1305"/>
      <c r="WGJ194" s="1305"/>
      <c r="WGK194" s="1305"/>
      <c r="WGL194" s="1305"/>
      <c r="WGM194" s="1305"/>
      <c r="WGN194" s="1305"/>
      <c r="WGO194" s="1305"/>
      <c r="WGP194" s="1305"/>
      <c r="WGQ194" s="1305"/>
      <c r="WGR194" s="1305"/>
      <c r="WGS194" s="1305"/>
      <c r="WGT194" s="1305"/>
      <c r="WGU194" s="1305"/>
      <c r="WGV194" s="1305"/>
      <c r="WGW194" s="1305"/>
      <c r="WGX194" s="1305"/>
      <c r="WGY194" s="1305"/>
      <c r="WGZ194" s="1305"/>
      <c r="WHA194" s="1305"/>
      <c r="WHB194" s="1305"/>
      <c r="WHC194" s="1305"/>
      <c r="WHD194" s="1305"/>
      <c r="WHE194" s="1305"/>
      <c r="WHF194" s="1305"/>
      <c r="WHG194" s="1305"/>
      <c r="WHH194" s="1305"/>
      <c r="WHI194" s="1305"/>
      <c r="WHJ194" s="1305"/>
      <c r="WHK194" s="1305"/>
      <c r="WHL194" s="1305"/>
      <c r="WHM194" s="1305"/>
      <c r="WHN194" s="1305"/>
      <c r="WHO194" s="1305"/>
      <c r="WHP194" s="1305"/>
      <c r="WHQ194" s="1305"/>
      <c r="WHR194" s="1305"/>
      <c r="WHS194" s="1305"/>
      <c r="WHT194" s="1305"/>
      <c r="WHU194" s="1305"/>
      <c r="WHV194" s="1305"/>
      <c r="WHW194" s="1305"/>
      <c r="WHX194" s="1305"/>
      <c r="WHY194" s="1305"/>
      <c r="WHZ194" s="1305"/>
      <c r="WIA194" s="1305"/>
      <c r="WIB194" s="1305"/>
      <c r="WIC194" s="1305"/>
      <c r="WID194" s="1305"/>
      <c r="WIE194" s="1305"/>
      <c r="WIF194" s="1305"/>
      <c r="WIG194" s="1305"/>
      <c r="WIH194" s="1305"/>
      <c r="WII194" s="1305"/>
      <c r="WIJ194" s="1305"/>
      <c r="WIK194" s="1305"/>
      <c r="WIL194" s="1305"/>
      <c r="WIM194" s="1305"/>
      <c r="WIN194" s="1305"/>
      <c r="WIO194" s="1305"/>
      <c r="WIP194" s="1305"/>
      <c r="WIQ194" s="1305"/>
      <c r="WIR194" s="1305"/>
      <c r="WIS194" s="1305"/>
      <c r="WIT194" s="1305"/>
      <c r="WIU194" s="1305"/>
      <c r="WIV194" s="1305"/>
      <c r="WIW194" s="1305"/>
      <c r="WIX194" s="1305"/>
      <c r="WIY194" s="1305"/>
      <c r="WIZ194" s="1305"/>
      <c r="WJA194" s="1305"/>
      <c r="WJB194" s="1305"/>
      <c r="WJC194" s="1305"/>
      <c r="WJD194" s="1305"/>
      <c r="WJE194" s="1305"/>
      <c r="WJF194" s="1305"/>
      <c r="WJG194" s="1305"/>
      <c r="WJH194" s="1305"/>
      <c r="WJI194" s="1305"/>
      <c r="WJJ194" s="1305"/>
      <c r="WJK194" s="1305"/>
      <c r="WJL194" s="1305"/>
      <c r="WJM194" s="1305"/>
      <c r="WJN194" s="1305"/>
      <c r="WJO194" s="1305"/>
      <c r="WJP194" s="1305"/>
      <c r="WJQ194" s="1305"/>
      <c r="WJR194" s="1305"/>
      <c r="WJS194" s="1305"/>
      <c r="WJT194" s="1305"/>
      <c r="WJU194" s="1305"/>
      <c r="WJV194" s="1305"/>
      <c r="WJW194" s="1305"/>
      <c r="WJX194" s="1305"/>
      <c r="WJY194" s="1305"/>
      <c r="WJZ194" s="1305"/>
      <c r="WKA194" s="1305"/>
      <c r="WKB194" s="1305"/>
      <c r="WKC194" s="1305"/>
      <c r="WKD194" s="1305"/>
      <c r="WKE194" s="1305"/>
      <c r="WKF194" s="1305"/>
      <c r="WKG194" s="1305"/>
      <c r="WKH194" s="1305"/>
      <c r="WKI194" s="1305"/>
      <c r="WKJ194" s="1305"/>
      <c r="WKK194" s="1305"/>
      <c r="WKL194" s="1305"/>
      <c r="WKM194" s="1305"/>
      <c r="WKN194" s="1305"/>
      <c r="WKO194" s="1305"/>
      <c r="WKP194" s="1305"/>
      <c r="WKQ194" s="1305"/>
      <c r="WKR194" s="1305"/>
      <c r="WKS194" s="1305"/>
      <c r="WKT194" s="1305"/>
      <c r="WKU194" s="1305"/>
      <c r="WKV194" s="1305"/>
      <c r="WKW194" s="1305"/>
      <c r="WKX194" s="1305"/>
      <c r="WKY194" s="1305"/>
      <c r="WKZ194" s="1305"/>
      <c r="WLA194" s="1305"/>
      <c r="WLB194" s="1305"/>
      <c r="WLC194" s="1305"/>
      <c r="WLD194" s="1305"/>
      <c r="WLE194" s="1305"/>
      <c r="WLF194" s="1305"/>
      <c r="WLG194" s="1305"/>
      <c r="WLH194" s="1305"/>
      <c r="WLI194" s="1305"/>
      <c r="WLJ194" s="1305"/>
      <c r="WLL194" s="1305"/>
      <c r="WLM194" s="1305"/>
      <c r="WLN194" s="1305"/>
      <c r="WLO194" s="1305"/>
      <c r="WLP194" s="1305"/>
      <c r="WLQ194" s="1305"/>
      <c r="WLR194" s="1305"/>
      <c r="WLS194" s="1305"/>
      <c r="WLT194" s="1305"/>
      <c r="WLU194" s="1305"/>
      <c r="WLV194" s="1305"/>
      <c r="WLW194" s="1305"/>
      <c r="WLX194" s="1305"/>
      <c r="WLY194" s="1305"/>
      <c r="WLZ194" s="1305"/>
      <c r="WMA194" s="1305"/>
      <c r="WMB194" s="1305"/>
      <c r="WMC194" s="1305"/>
      <c r="WMD194" s="1305"/>
      <c r="WME194" s="1305"/>
      <c r="WMF194" s="1305"/>
      <c r="WMG194" s="1305"/>
      <c r="WMH194" s="1305"/>
      <c r="WMI194" s="1305"/>
      <c r="WMJ194" s="1305"/>
      <c r="WMK194" s="1305"/>
      <c r="WML194" s="1305"/>
      <c r="WMM194" s="1305"/>
      <c r="WMN194" s="1305"/>
      <c r="WMO194" s="1305"/>
      <c r="WMP194" s="1305"/>
      <c r="WMQ194" s="1305"/>
      <c r="WMR194" s="1305"/>
      <c r="WMS194" s="1305"/>
      <c r="WMT194" s="1305"/>
      <c r="WMU194" s="1305"/>
      <c r="WMV194" s="1305"/>
      <c r="WMW194" s="1305"/>
      <c r="WMX194" s="1305"/>
      <c r="WMY194" s="1305"/>
      <c r="WMZ194" s="1305"/>
      <c r="WNA194" s="1305"/>
      <c r="WNB194" s="1305"/>
      <c r="WNC194" s="1305"/>
      <c r="WND194" s="1305"/>
      <c r="WNE194" s="1305"/>
      <c r="WNF194" s="1305"/>
      <c r="WNG194" s="1305"/>
      <c r="WNH194" s="1305"/>
      <c r="WNI194" s="1305"/>
      <c r="WNJ194" s="1305"/>
      <c r="WNK194" s="1305"/>
      <c r="WNL194" s="1305"/>
      <c r="WNM194" s="1305"/>
      <c r="WNN194" s="1305"/>
      <c r="WNO194" s="1305"/>
      <c r="WNP194" s="1305"/>
      <c r="WNQ194" s="1305"/>
      <c r="WNR194" s="1305"/>
      <c r="WNS194" s="1305"/>
      <c r="WNT194" s="1305"/>
      <c r="WNU194" s="1305"/>
      <c r="WNV194" s="1305"/>
      <c r="WNW194" s="1305"/>
      <c r="WNX194" s="1305"/>
      <c r="WNY194" s="1305"/>
      <c r="WNZ194" s="1305"/>
      <c r="WOA194" s="1305"/>
      <c r="WOB194" s="1305"/>
      <c r="WOC194" s="1305"/>
      <c r="WOD194" s="1305"/>
      <c r="WOE194" s="1305"/>
      <c r="WOF194" s="1305"/>
      <c r="WOG194" s="1305"/>
      <c r="WOH194" s="1305"/>
      <c r="WOI194" s="1305"/>
      <c r="WOJ194" s="1305"/>
      <c r="WOK194" s="1305"/>
      <c r="WOL194" s="1305"/>
      <c r="WOM194" s="1305"/>
      <c r="WON194" s="1305"/>
      <c r="WOO194" s="1305"/>
      <c r="WOP194" s="1305"/>
      <c r="WOQ194" s="1305"/>
      <c r="WOR194" s="1305"/>
      <c r="WOS194" s="1305"/>
      <c r="WOT194" s="1305"/>
      <c r="WOU194" s="1305"/>
      <c r="WOV194" s="1305"/>
      <c r="WOW194" s="1305"/>
      <c r="WOX194" s="1305"/>
      <c r="WOY194" s="1305"/>
      <c r="WOZ194" s="1305"/>
      <c r="WPA194" s="1305"/>
      <c r="WPB194" s="1305"/>
      <c r="WPC194" s="1305"/>
      <c r="WPD194" s="1305"/>
      <c r="WPE194" s="1305"/>
      <c r="WPF194" s="1305"/>
      <c r="WPG194" s="1305"/>
      <c r="WPH194" s="1305"/>
      <c r="WPI194" s="1305"/>
      <c r="WPJ194" s="1305"/>
      <c r="WPK194" s="1305"/>
      <c r="WPL194" s="1305"/>
      <c r="WPM194" s="1305"/>
      <c r="WPN194" s="1305"/>
      <c r="WPO194" s="1305"/>
      <c r="WPP194" s="1305"/>
      <c r="WPQ194" s="1305"/>
      <c r="WPR194" s="1305"/>
      <c r="WPS194" s="1305"/>
      <c r="WPT194" s="1305"/>
      <c r="WPU194" s="1305"/>
      <c r="WPV194" s="1305"/>
      <c r="WPW194" s="1305"/>
      <c r="WPX194" s="1305"/>
      <c r="WPY194" s="1305"/>
      <c r="WPZ194" s="1305"/>
      <c r="WQA194" s="1305"/>
      <c r="WQB194" s="1305"/>
      <c r="WQC194" s="1305"/>
      <c r="WQD194" s="1305"/>
      <c r="WQE194" s="1305"/>
      <c r="WQF194" s="1305"/>
      <c r="WQG194" s="1305"/>
      <c r="WQH194" s="1305"/>
      <c r="WQI194" s="1305"/>
      <c r="WQJ194" s="1305"/>
      <c r="WQK194" s="1305"/>
      <c r="WQL194" s="1305"/>
      <c r="WQM194" s="1305"/>
      <c r="WQN194" s="1305"/>
      <c r="WQO194" s="1305"/>
      <c r="WQP194" s="1305"/>
      <c r="WQQ194" s="1305"/>
      <c r="WQR194" s="1305"/>
      <c r="WQS194" s="1305"/>
      <c r="WQT194" s="1305"/>
      <c r="WQU194" s="1305"/>
      <c r="WQV194" s="1305"/>
      <c r="WQW194" s="1305"/>
      <c r="WQX194" s="1305"/>
      <c r="WQY194" s="1305"/>
      <c r="WQZ194" s="1305"/>
      <c r="WRA194" s="1305"/>
      <c r="WRB194" s="1305"/>
      <c r="WRC194" s="1305"/>
      <c r="WRD194" s="1305"/>
      <c r="WRE194" s="1305"/>
      <c r="WRF194" s="1305"/>
      <c r="WRG194" s="1305"/>
      <c r="WRH194" s="1305"/>
      <c r="WRI194" s="1305"/>
      <c r="WRJ194" s="1305"/>
      <c r="WRK194" s="1305"/>
      <c r="WRL194" s="1305"/>
      <c r="WRM194" s="1305"/>
      <c r="WRN194" s="1305"/>
      <c r="WRO194" s="1305"/>
      <c r="WRP194" s="1305"/>
      <c r="WRQ194" s="1305"/>
      <c r="WRR194" s="1305"/>
      <c r="WRS194" s="1305"/>
      <c r="WRT194" s="1305"/>
      <c r="WRU194" s="1305"/>
      <c r="WRV194" s="1305"/>
      <c r="WRW194" s="1305"/>
      <c r="WRX194" s="1305"/>
      <c r="WRY194" s="1305"/>
      <c r="WRZ194" s="1305"/>
      <c r="WSA194" s="1305"/>
      <c r="WSB194" s="1305"/>
      <c r="WSC194" s="1305"/>
      <c r="WSD194" s="1305"/>
      <c r="WSE194" s="1305"/>
      <c r="WSF194" s="1305"/>
      <c r="WSG194" s="1305"/>
      <c r="WSH194" s="1305"/>
      <c r="WSI194" s="1305"/>
      <c r="WSJ194" s="1305"/>
      <c r="WSK194" s="1305"/>
      <c r="WSL194" s="1305"/>
      <c r="WSM194" s="1305"/>
      <c r="WSN194" s="1305"/>
      <c r="WSO194" s="1305"/>
      <c r="WSP194" s="1305"/>
      <c r="WSQ194" s="1305"/>
      <c r="WSR194" s="1305"/>
      <c r="WSS194" s="1305"/>
      <c r="WST194" s="1305"/>
      <c r="WSU194" s="1305"/>
      <c r="WSV194" s="1305"/>
      <c r="WSW194" s="1305"/>
      <c r="WSX194" s="1305"/>
      <c r="WSY194" s="1305"/>
      <c r="WSZ194" s="1305"/>
      <c r="WTA194" s="1305"/>
      <c r="WTB194" s="1305"/>
      <c r="WTC194" s="1305"/>
      <c r="WTD194" s="1305"/>
      <c r="WTE194" s="1305"/>
      <c r="WTF194" s="1305"/>
      <c r="WTG194" s="1305"/>
      <c r="WTH194" s="1305"/>
      <c r="WTI194" s="1305"/>
      <c r="WTJ194" s="1305"/>
      <c r="WTK194" s="1305"/>
      <c r="WTL194" s="1305"/>
      <c r="WTM194" s="1305"/>
      <c r="WTN194" s="1305"/>
      <c r="WTO194" s="1305"/>
      <c r="WTP194" s="1305"/>
      <c r="WTQ194" s="1305"/>
      <c r="WTR194" s="1305"/>
      <c r="WTS194" s="1305"/>
      <c r="WTT194" s="1305"/>
      <c r="WTU194" s="1305"/>
      <c r="WTV194" s="1305"/>
      <c r="WTW194" s="1305"/>
      <c r="WTX194" s="1305"/>
      <c r="WTY194" s="1305"/>
      <c r="WTZ194" s="1305"/>
      <c r="WUA194" s="1305"/>
      <c r="WUB194" s="1305"/>
      <c r="WUC194" s="1305"/>
      <c r="WUD194" s="1305"/>
      <c r="WUE194" s="1305"/>
      <c r="WUF194" s="1305"/>
      <c r="WUG194" s="1305"/>
      <c r="WUH194" s="1305"/>
      <c r="WUI194" s="1305"/>
      <c r="WUJ194" s="1305"/>
      <c r="WUK194" s="1305"/>
      <c r="WUL194" s="1305"/>
      <c r="WUM194" s="1305"/>
      <c r="WUN194" s="1305"/>
      <c r="WUO194" s="1305"/>
      <c r="WUP194" s="1305"/>
      <c r="WUQ194" s="1305"/>
      <c r="WUR194" s="1305"/>
      <c r="WUS194" s="1305"/>
      <c r="WUT194" s="1305"/>
      <c r="WUU194" s="1305"/>
      <c r="WUV194" s="1305"/>
      <c r="WUW194" s="1305"/>
      <c r="WUX194" s="1305"/>
      <c r="WUY194" s="1305"/>
      <c r="WUZ194" s="1305"/>
      <c r="WVA194" s="1305"/>
      <c r="WVB194" s="1305"/>
      <c r="WVC194" s="1305"/>
      <c r="WVD194" s="1305"/>
      <c r="WVE194" s="1305"/>
      <c r="WVF194" s="1305"/>
      <c r="WVH194" s="1305"/>
      <c r="WVI194" s="1305"/>
      <c r="WVJ194" s="1305"/>
      <c r="WVK194" s="1305"/>
      <c r="WVL194" s="1305"/>
      <c r="WVM194" s="1305"/>
    </row>
    <row r="195" spans="1:16133" s="1305" customFormat="1">
      <c r="A195" s="1299">
        <f t="shared" si="2"/>
        <v>188</v>
      </c>
      <c r="B195" s="1309" t="s">
        <v>164</v>
      </c>
      <c r="C195" s="1607"/>
      <c r="D195" s="1299" t="s">
        <v>111</v>
      </c>
      <c r="E195" s="1299">
        <f>1.81+1.12</f>
        <v>2.93</v>
      </c>
      <c r="F195" s="1299">
        <f>8.16+12.18</f>
        <v>20.34</v>
      </c>
      <c r="G195" s="1299">
        <f>79.95+144.9</f>
        <v>224.85000000000002</v>
      </c>
      <c r="H195" s="1299">
        <f>1.476+1.188</f>
        <v>2.6639999999999997</v>
      </c>
      <c r="I195" s="1299">
        <f>(265.195+236.256)/1000</f>
        <v>0.50145099999999998</v>
      </c>
      <c r="J195" s="1299"/>
      <c r="K195" s="1604" t="s">
        <v>196</v>
      </c>
      <c r="L195" s="1298">
        <v>45900</v>
      </c>
      <c r="M195" s="1298">
        <v>45904</v>
      </c>
      <c r="N195" s="1601" t="s">
        <v>1678</v>
      </c>
      <c r="O195" s="1605"/>
      <c r="P195" s="1208" t="s">
        <v>197</v>
      </c>
      <c r="Q195" s="829"/>
      <c r="R195" s="829"/>
      <c r="S195" s="829"/>
      <c r="T195" s="829"/>
      <c r="U195" s="829"/>
    </row>
    <row r="196" spans="1:16133">
      <c r="A196" s="324">
        <f t="shared" si="2"/>
        <v>189</v>
      </c>
      <c r="B196" s="622" t="s">
        <v>1685</v>
      </c>
      <c r="C196" s="1308"/>
      <c r="D196" s="827" t="s">
        <v>123</v>
      </c>
      <c r="E196" s="827"/>
      <c r="F196" s="827"/>
      <c r="G196" s="827"/>
      <c r="H196" s="827"/>
      <c r="I196" s="827"/>
      <c r="J196" s="1010" t="s">
        <v>440</v>
      </c>
      <c r="K196" s="1552" t="s">
        <v>196</v>
      </c>
      <c r="L196" s="1080">
        <v>45898</v>
      </c>
      <c r="M196" s="1080">
        <v>45905</v>
      </c>
      <c r="N196" s="1487" t="s">
        <v>1873</v>
      </c>
      <c r="O196" s="1011"/>
      <c r="P196" s="1012" t="s">
        <v>197</v>
      </c>
    </row>
    <row r="197" spans="1:16133">
      <c r="A197" s="324">
        <f t="shared" si="2"/>
        <v>190</v>
      </c>
      <c r="B197" s="1310" t="s">
        <v>801</v>
      </c>
      <c r="C197" s="1308"/>
      <c r="D197" s="827" t="s">
        <v>168</v>
      </c>
      <c r="E197" s="1010">
        <v>1.57</v>
      </c>
      <c r="F197" s="1010">
        <v>11.05</v>
      </c>
      <c r="G197" s="1010">
        <v>115.3</v>
      </c>
      <c r="H197" s="825">
        <v>0.91900000000000004</v>
      </c>
      <c r="I197" s="1010">
        <v>0.29899999999999999</v>
      </c>
      <c r="J197" s="827"/>
      <c r="K197" s="1552" t="s">
        <v>196</v>
      </c>
      <c r="L197" s="1081">
        <v>45901</v>
      </c>
      <c r="M197" s="1081">
        <v>45905</v>
      </c>
      <c r="N197" s="1487" t="s">
        <v>1869</v>
      </c>
      <c r="O197" s="1303"/>
      <c r="P197" s="1012" t="s">
        <v>197</v>
      </c>
    </row>
    <row r="198" spans="1:16133" s="1305" customFormat="1">
      <c r="A198" s="324">
        <f t="shared" si="2"/>
        <v>191</v>
      </c>
      <c r="B198" s="622" t="s">
        <v>727</v>
      </c>
      <c r="C198" s="324"/>
      <c r="D198" s="324" t="s">
        <v>168</v>
      </c>
      <c r="E198" s="1010">
        <v>1.57</v>
      </c>
      <c r="F198" s="1010">
        <v>11.05</v>
      </c>
      <c r="G198" s="1010">
        <v>115.3</v>
      </c>
      <c r="H198" s="825">
        <v>0.91900000000000004</v>
      </c>
      <c r="I198" s="1010">
        <v>0.29899999999999999</v>
      </c>
      <c r="J198" s="324"/>
      <c r="K198" s="1552" t="s">
        <v>196</v>
      </c>
      <c r="L198" s="1080">
        <v>45905</v>
      </c>
      <c r="M198" s="1080">
        <v>45910</v>
      </c>
      <c r="N198" s="1487" t="s">
        <v>1655</v>
      </c>
      <c r="O198" s="324"/>
      <c r="P198" s="1012" t="s">
        <v>197</v>
      </c>
      <c r="Q198" s="829"/>
      <c r="R198" s="829"/>
      <c r="S198" s="829"/>
      <c r="T198" s="829"/>
      <c r="U198" s="829"/>
      <c r="V198" s="1296"/>
      <c r="W198" s="1296"/>
      <c r="X198" s="1296"/>
      <c r="Y198" s="1296"/>
      <c r="Z198" s="1296"/>
      <c r="AA198" s="1296"/>
      <c r="AB198" s="1296"/>
      <c r="AC198" s="1296"/>
      <c r="AD198" s="1296"/>
      <c r="AE198" s="1296"/>
      <c r="AF198" s="1296"/>
      <c r="AG198" s="1296"/>
      <c r="AH198" s="1296"/>
      <c r="AI198" s="1296"/>
      <c r="AJ198" s="1296"/>
      <c r="AK198" s="1296"/>
      <c r="AL198" s="1296"/>
      <c r="AM198" s="1296"/>
      <c r="AN198" s="1296"/>
      <c r="AO198" s="1296"/>
      <c r="AP198" s="1296"/>
      <c r="AQ198" s="1296"/>
      <c r="AR198" s="1296"/>
      <c r="AS198" s="1296"/>
      <c r="AT198" s="1296"/>
      <c r="AU198" s="1296"/>
      <c r="AV198" s="1296"/>
      <c r="AW198" s="1296"/>
      <c r="AX198" s="1296"/>
      <c r="AY198" s="1296"/>
      <c r="AZ198" s="1296"/>
      <c r="BA198" s="1296"/>
      <c r="BB198" s="1296"/>
      <c r="BC198" s="1296"/>
      <c r="BD198" s="1296"/>
      <c r="BE198" s="1296"/>
      <c r="BF198" s="1296"/>
      <c r="BG198" s="1296"/>
      <c r="BH198" s="1296"/>
      <c r="BI198" s="1296"/>
      <c r="BJ198" s="1296"/>
      <c r="BK198" s="1296"/>
      <c r="BL198" s="1296"/>
      <c r="BM198" s="1296"/>
      <c r="BN198" s="1296"/>
      <c r="BO198" s="1296"/>
      <c r="BP198" s="1296"/>
      <c r="BQ198" s="1296"/>
      <c r="BR198" s="1296"/>
      <c r="BS198" s="1296"/>
      <c r="BT198" s="1296"/>
      <c r="BU198" s="1296"/>
      <c r="BV198" s="1296"/>
      <c r="BW198" s="1296"/>
      <c r="BX198" s="1296"/>
      <c r="BY198" s="1296"/>
      <c r="BZ198" s="1296"/>
      <c r="CA198" s="1296"/>
      <c r="CB198" s="1296"/>
      <c r="CC198" s="1296"/>
      <c r="CD198" s="1296"/>
      <c r="CE198" s="1296"/>
      <c r="CF198" s="1296"/>
      <c r="CG198" s="1296"/>
      <c r="CH198" s="1296"/>
      <c r="CI198" s="1296"/>
      <c r="CJ198" s="1296"/>
      <c r="CK198" s="1296"/>
      <c r="CL198" s="1296"/>
      <c r="CM198" s="1296"/>
      <c r="CN198" s="1296"/>
      <c r="CO198" s="1296"/>
      <c r="CP198" s="1296"/>
      <c r="CQ198" s="1296"/>
      <c r="CR198" s="1296"/>
      <c r="CS198" s="1296"/>
      <c r="CT198" s="1296"/>
      <c r="CU198" s="1296"/>
      <c r="CV198" s="1296"/>
      <c r="CW198" s="1296"/>
      <c r="CX198" s="1296"/>
      <c r="CY198" s="1296"/>
      <c r="CZ198" s="1296"/>
      <c r="DA198" s="1296"/>
      <c r="DB198" s="1296"/>
      <c r="DC198" s="1296"/>
      <c r="DD198" s="1296"/>
      <c r="DE198" s="1296"/>
      <c r="DF198" s="1296"/>
      <c r="DG198" s="1296"/>
      <c r="DH198" s="1296"/>
      <c r="DI198" s="1296"/>
      <c r="DJ198" s="1296"/>
      <c r="DK198" s="1296"/>
      <c r="DL198" s="1296"/>
      <c r="DM198" s="1296"/>
      <c r="DN198" s="1296"/>
      <c r="DO198" s="1296"/>
      <c r="DP198" s="1296"/>
      <c r="DQ198" s="1296"/>
      <c r="DR198" s="1296"/>
      <c r="DS198" s="1296"/>
      <c r="DT198" s="1296"/>
      <c r="DU198" s="1296"/>
      <c r="DV198" s="1296"/>
      <c r="DW198" s="1296"/>
      <c r="DX198" s="1296"/>
      <c r="DY198" s="1296"/>
      <c r="DZ198" s="1296"/>
      <c r="EA198" s="1296"/>
      <c r="EB198" s="1296"/>
      <c r="EC198" s="1296"/>
      <c r="ED198" s="1296"/>
      <c r="EE198" s="1296"/>
      <c r="EF198" s="1296"/>
      <c r="EG198" s="1296"/>
      <c r="EH198" s="1296"/>
      <c r="EI198" s="1296"/>
      <c r="EJ198" s="1296"/>
      <c r="EK198" s="1296"/>
      <c r="EL198" s="1296"/>
      <c r="EM198" s="1296"/>
      <c r="EN198" s="1296"/>
      <c r="EO198" s="1296"/>
      <c r="EP198" s="1296"/>
      <c r="EQ198" s="1296"/>
      <c r="ER198" s="1296"/>
      <c r="ES198" s="1296"/>
      <c r="ET198" s="1296"/>
      <c r="EU198" s="1296"/>
      <c r="EV198" s="1296"/>
      <c r="EW198" s="1296"/>
      <c r="EX198" s="1296"/>
      <c r="EY198" s="1296"/>
      <c r="EZ198" s="1296"/>
      <c r="FA198" s="1296"/>
      <c r="FB198" s="1296"/>
      <c r="FC198" s="1296"/>
      <c r="FD198" s="1296"/>
      <c r="FE198" s="1296"/>
      <c r="FF198" s="1296"/>
      <c r="FG198" s="1296"/>
      <c r="FH198" s="1296"/>
      <c r="FI198" s="1296"/>
      <c r="FJ198" s="1296"/>
      <c r="FK198" s="1296"/>
      <c r="FL198" s="1296"/>
      <c r="FM198" s="1296"/>
      <c r="FN198" s="1296"/>
      <c r="FO198" s="1296"/>
      <c r="FP198" s="1296"/>
      <c r="FQ198" s="1296"/>
      <c r="FR198" s="1296"/>
      <c r="FS198" s="1296"/>
      <c r="FT198" s="1296"/>
      <c r="FU198" s="1296"/>
      <c r="FV198" s="1296"/>
      <c r="FW198" s="1296"/>
      <c r="FX198" s="1296"/>
      <c r="FY198" s="1296"/>
      <c r="FZ198" s="1296"/>
      <c r="GA198" s="1296"/>
      <c r="GB198" s="1296"/>
      <c r="GC198" s="1296"/>
      <c r="GD198" s="1296"/>
      <c r="GE198" s="1296"/>
      <c r="GF198" s="1296"/>
      <c r="GG198" s="1296"/>
      <c r="GH198" s="1296"/>
      <c r="GI198" s="1296"/>
      <c r="GJ198" s="1296"/>
      <c r="GK198" s="1296"/>
      <c r="GL198" s="1296"/>
      <c r="GM198" s="1296"/>
      <c r="GN198" s="1296"/>
      <c r="GO198" s="1296"/>
      <c r="GP198" s="1296"/>
      <c r="GQ198" s="1296"/>
      <c r="GR198" s="1296"/>
      <c r="GS198" s="1296"/>
      <c r="GT198" s="1296"/>
      <c r="GU198" s="1296"/>
      <c r="GV198" s="1296"/>
      <c r="GW198" s="1296"/>
      <c r="GX198" s="1296"/>
      <c r="GY198" s="1296"/>
      <c r="GZ198" s="1296"/>
      <c r="HA198" s="1296"/>
      <c r="HB198" s="1296"/>
      <c r="HC198" s="1296"/>
      <c r="HD198" s="1296"/>
      <c r="HE198" s="1296"/>
      <c r="HF198" s="1296"/>
      <c r="HG198" s="1296"/>
      <c r="HH198" s="1296"/>
      <c r="HI198" s="1296"/>
      <c r="HJ198" s="1296"/>
      <c r="HK198" s="1296"/>
      <c r="HL198" s="1296"/>
      <c r="HM198" s="1296"/>
      <c r="HN198" s="1296"/>
      <c r="HO198" s="1296"/>
      <c r="HP198" s="1296"/>
      <c r="HQ198" s="1296"/>
      <c r="HR198" s="1296"/>
      <c r="HS198" s="1296"/>
      <c r="HT198" s="1296"/>
      <c r="HU198" s="1296"/>
      <c r="HV198" s="1296"/>
      <c r="HW198" s="1296"/>
      <c r="HX198" s="1296"/>
      <c r="HY198" s="1296"/>
      <c r="HZ198" s="1296"/>
      <c r="IA198" s="1296"/>
      <c r="IB198" s="1296"/>
      <c r="IC198" s="1296"/>
      <c r="ID198" s="1296"/>
      <c r="IE198" s="1296"/>
      <c r="IF198" s="1296"/>
      <c r="IG198" s="1296"/>
      <c r="IH198" s="1296"/>
      <c r="II198" s="1296"/>
      <c r="IJ198" s="1296"/>
      <c r="IK198" s="1296"/>
      <c r="IL198" s="1296"/>
      <c r="IM198" s="1296"/>
      <c r="IN198" s="1296"/>
      <c r="IO198" s="1296"/>
      <c r="IP198" s="1296"/>
      <c r="IQ198" s="1296"/>
      <c r="IR198" s="1296"/>
      <c r="IS198" s="1296"/>
      <c r="IT198" s="1296"/>
      <c r="IU198" s="1296"/>
      <c r="IV198" s="1296"/>
      <c r="IW198" s="1296"/>
      <c r="IX198" s="1296"/>
      <c r="IY198" s="1296"/>
      <c r="IZ198" s="1296"/>
      <c r="JA198" s="1296"/>
      <c r="JB198" s="1296"/>
      <c r="JC198" s="1296"/>
      <c r="JD198" s="1296"/>
      <c r="JE198" s="1296"/>
      <c r="JF198" s="1296"/>
      <c r="JG198" s="1296"/>
      <c r="JH198" s="1296"/>
      <c r="JI198" s="1296"/>
      <c r="JJ198" s="1296"/>
      <c r="JK198" s="1296"/>
      <c r="JL198" s="1296"/>
      <c r="JM198" s="1296"/>
      <c r="JN198" s="1296"/>
      <c r="JO198" s="1296"/>
      <c r="JP198" s="1296"/>
      <c r="JQ198" s="1296"/>
      <c r="JR198" s="1296"/>
      <c r="JS198" s="1296"/>
      <c r="JT198" s="1296"/>
      <c r="JU198" s="1296"/>
      <c r="JV198" s="1296"/>
      <c r="JW198" s="1296"/>
      <c r="JX198" s="1296"/>
      <c r="JY198" s="1296"/>
      <c r="JZ198" s="1296"/>
      <c r="KA198" s="1296"/>
      <c r="KB198" s="1296"/>
      <c r="KC198" s="1296"/>
      <c r="KD198" s="1296"/>
      <c r="KE198" s="1296"/>
      <c r="KF198" s="1296"/>
      <c r="KG198" s="1296"/>
      <c r="KH198" s="1296"/>
      <c r="KI198" s="1296"/>
      <c r="KJ198" s="1296"/>
      <c r="KK198" s="1296"/>
      <c r="KL198" s="1296"/>
      <c r="KM198" s="1296"/>
      <c r="KN198" s="1296"/>
      <c r="KO198" s="1296"/>
      <c r="KP198" s="1296"/>
      <c r="KQ198" s="1296"/>
      <c r="KR198" s="1296"/>
      <c r="KS198" s="1296"/>
      <c r="KT198" s="1296"/>
      <c r="KU198" s="1296"/>
      <c r="KV198" s="1296"/>
      <c r="KW198" s="1296"/>
      <c r="KX198" s="1296"/>
      <c r="KY198" s="1296"/>
      <c r="KZ198" s="1296"/>
      <c r="LA198" s="1296"/>
      <c r="LB198" s="1296"/>
      <c r="LC198" s="1296"/>
      <c r="LD198" s="1296"/>
      <c r="LE198" s="1296"/>
      <c r="LF198" s="1296"/>
      <c r="LG198" s="1296"/>
      <c r="LH198" s="1296"/>
      <c r="LI198" s="1296"/>
      <c r="LJ198" s="1296"/>
      <c r="LK198" s="1296"/>
      <c r="LL198" s="1296"/>
      <c r="LM198" s="1296"/>
      <c r="LN198" s="1296"/>
      <c r="LO198" s="1296"/>
      <c r="LP198" s="1296"/>
      <c r="LQ198" s="1296"/>
      <c r="LR198" s="1296"/>
      <c r="LS198" s="1296"/>
      <c r="LT198" s="1296"/>
      <c r="LU198" s="1296"/>
      <c r="LV198" s="1296"/>
      <c r="LW198" s="1296"/>
      <c r="LX198" s="1296"/>
      <c r="LY198" s="1296"/>
      <c r="LZ198" s="1296"/>
      <c r="MA198" s="1296"/>
      <c r="MB198" s="1296"/>
      <c r="MC198" s="1296"/>
      <c r="MD198" s="1296"/>
      <c r="ME198" s="1296"/>
      <c r="MF198" s="1296"/>
      <c r="MG198" s="1296"/>
      <c r="MH198" s="1296"/>
      <c r="MI198" s="1296"/>
      <c r="MJ198" s="1296"/>
      <c r="MK198" s="1296"/>
      <c r="ML198" s="1296"/>
      <c r="MM198" s="1296"/>
      <c r="MN198" s="1296"/>
      <c r="MO198" s="1296"/>
      <c r="MP198" s="1296"/>
      <c r="MQ198" s="1296"/>
      <c r="MR198" s="1296"/>
      <c r="MS198" s="1296"/>
      <c r="MT198" s="1296"/>
      <c r="MU198" s="1296"/>
      <c r="MV198" s="1296"/>
      <c r="MW198" s="1296"/>
      <c r="MX198" s="1296"/>
      <c r="MY198" s="1296"/>
      <c r="MZ198" s="1296"/>
      <c r="NA198" s="1296"/>
      <c r="NB198" s="1296"/>
      <c r="NC198" s="1296"/>
      <c r="ND198" s="1296"/>
      <c r="NE198" s="1296"/>
      <c r="NF198" s="1296"/>
      <c r="NG198" s="1296"/>
      <c r="NH198" s="1296"/>
      <c r="NI198" s="1296"/>
      <c r="NJ198" s="1296"/>
      <c r="NK198" s="1296"/>
      <c r="NL198" s="1296"/>
      <c r="NM198" s="1296"/>
      <c r="NN198" s="1296"/>
      <c r="NO198" s="1296"/>
      <c r="NP198" s="1296"/>
      <c r="NQ198" s="1296"/>
      <c r="NR198" s="1296"/>
      <c r="NS198" s="1296"/>
      <c r="NT198" s="1296"/>
      <c r="NU198" s="1296"/>
      <c r="NV198" s="1296"/>
      <c r="NW198" s="1296"/>
      <c r="NX198" s="1296"/>
      <c r="NY198" s="1296"/>
      <c r="NZ198" s="1296"/>
      <c r="OA198" s="1296"/>
      <c r="OB198" s="1296"/>
      <c r="OC198" s="1296"/>
      <c r="OD198" s="1296"/>
      <c r="OE198" s="1296"/>
      <c r="OF198" s="1296"/>
      <c r="OG198" s="1296"/>
      <c r="OH198" s="1296"/>
      <c r="OI198" s="1296"/>
      <c r="OJ198" s="1296"/>
      <c r="OK198" s="1296"/>
      <c r="OL198" s="1296"/>
      <c r="OM198" s="1296"/>
      <c r="ON198" s="1296"/>
      <c r="OO198" s="1296"/>
      <c r="OP198" s="1296"/>
      <c r="OQ198" s="1296"/>
      <c r="OR198" s="1296"/>
      <c r="OS198" s="1296"/>
      <c r="OT198" s="1296"/>
      <c r="OU198" s="1296"/>
      <c r="OV198" s="1296"/>
      <c r="OW198" s="1296"/>
      <c r="OX198" s="1296"/>
      <c r="OY198" s="1296"/>
      <c r="OZ198" s="1296"/>
      <c r="PA198" s="1296"/>
      <c r="PB198" s="1296"/>
      <c r="PC198" s="1296"/>
      <c r="PD198" s="1296"/>
      <c r="PE198" s="1296"/>
      <c r="PF198" s="1296"/>
      <c r="PG198" s="1296"/>
      <c r="PH198" s="1296"/>
      <c r="PI198" s="1296"/>
      <c r="PJ198" s="1296"/>
      <c r="PK198" s="1296"/>
      <c r="PL198" s="1296"/>
      <c r="PM198" s="1296"/>
      <c r="PN198" s="1296"/>
      <c r="PO198" s="1296"/>
      <c r="PP198" s="1296"/>
      <c r="PQ198" s="1296"/>
      <c r="PR198" s="1296"/>
      <c r="PS198" s="1296"/>
      <c r="PT198" s="1296"/>
      <c r="PU198" s="1296"/>
      <c r="PV198" s="1296"/>
      <c r="PW198" s="1296"/>
      <c r="PX198" s="1296"/>
      <c r="PY198" s="1296"/>
      <c r="PZ198" s="1296"/>
      <c r="QA198" s="1296"/>
      <c r="QB198" s="1296"/>
      <c r="QC198" s="1296"/>
      <c r="QD198" s="1296"/>
      <c r="QE198" s="1296"/>
      <c r="QF198" s="1296"/>
      <c r="QG198" s="1296"/>
      <c r="QH198" s="1296"/>
      <c r="QI198" s="1296"/>
      <c r="QJ198" s="1296"/>
      <c r="QK198" s="1296"/>
      <c r="QL198" s="1296"/>
      <c r="QM198" s="1296"/>
      <c r="QN198" s="1296"/>
      <c r="QO198" s="1296"/>
      <c r="QP198" s="1296"/>
      <c r="QQ198" s="1296"/>
      <c r="QR198" s="1296"/>
      <c r="QS198" s="1296"/>
      <c r="QT198" s="1296"/>
      <c r="QU198" s="1296"/>
      <c r="QV198" s="1296"/>
      <c r="QW198" s="1296"/>
      <c r="QX198" s="1296"/>
      <c r="QY198" s="1296"/>
      <c r="QZ198" s="1296"/>
      <c r="RA198" s="1296"/>
      <c r="RB198" s="1296"/>
      <c r="RC198" s="1296"/>
      <c r="RD198" s="1296"/>
      <c r="RE198" s="1296"/>
      <c r="RF198" s="1296"/>
      <c r="RG198" s="1296"/>
      <c r="RH198" s="1296"/>
      <c r="RI198" s="1296"/>
      <c r="RJ198" s="1296"/>
      <c r="RK198" s="1296"/>
      <c r="RL198" s="1296"/>
      <c r="RM198" s="1296"/>
      <c r="RN198" s="1296"/>
      <c r="RO198" s="1296"/>
      <c r="RP198" s="1296"/>
      <c r="RQ198" s="1296"/>
      <c r="RR198" s="1296"/>
      <c r="RS198" s="1296"/>
      <c r="RT198" s="1296"/>
      <c r="RU198" s="1296"/>
      <c r="RV198" s="1296"/>
      <c r="RW198" s="1296"/>
      <c r="RX198" s="1296"/>
      <c r="RY198" s="1296"/>
      <c r="RZ198" s="1296"/>
      <c r="SA198" s="1296"/>
      <c r="SB198" s="1296"/>
      <c r="SC198" s="1296"/>
      <c r="SD198" s="1296"/>
      <c r="SE198" s="1296"/>
      <c r="SF198" s="1296"/>
      <c r="SG198" s="1296"/>
      <c r="SH198" s="1296"/>
      <c r="SI198" s="1296"/>
      <c r="SJ198" s="1296"/>
      <c r="SK198" s="1296"/>
      <c r="SL198" s="1296"/>
      <c r="SM198" s="1296"/>
      <c r="SN198" s="1296"/>
      <c r="SO198" s="1296"/>
      <c r="SP198" s="1296"/>
      <c r="SQ198" s="1296"/>
      <c r="SR198" s="1296"/>
      <c r="SS198" s="1296"/>
      <c r="ST198" s="1296"/>
      <c r="SU198" s="1296"/>
      <c r="SV198" s="1296"/>
      <c r="SW198" s="1296"/>
      <c r="SX198" s="1296"/>
      <c r="SY198" s="1296"/>
      <c r="SZ198" s="1296"/>
      <c r="TA198" s="1296"/>
      <c r="TB198" s="1296"/>
      <c r="TC198" s="1296"/>
      <c r="TD198" s="1296"/>
      <c r="TE198" s="1296"/>
      <c r="TF198" s="1296"/>
      <c r="TG198" s="1296"/>
      <c r="TH198" s="1296"/>
      <c r="TI198" s="1296"/>
      <c r="TJ198" s="1296"/>
      <c r="TK198" s="1296"/>
      <c r="TL198" s="1296"/>
      <c r="TM198" s="1296"/>
      <c r="TN198" s="1296"/>
      <c r="TO198" s="1296"/>
      <c r="TP198" s="1296"/>
      <c r="TQ198" s="1296"/>
      <c r="TR198" s="1296"/>
      <c r="TS198" s="1296"/>
      <c r="TT198" s="1296"/>
      <c r="TU198" s="1296"/>
      <c r="TV198" s="1296"/>
      <c r="TW198" s="1296"/>
      <c r="TX198" s="1296"/>
      <c r="TY198" s="1296"/>
      <c r="TZ198" s="1296"/>
      <c r="UA198" s="1296"/>
      <c r="UB198" s="1296"/>
      <c r="UC198" s="1296"/>
      <c r="UD198" s="1296"/>
      <c r="UE198" s="1296"/>
      <c r="UF198" s="1296"/>
      <c r="UG198" s="1296"/>
      <c r="UH198" s="1296"/>
      <c r="UI198" s="1296"/>
      <c r="UJ198" s="1296"/>
      <c r="UK198" s="1296"/>
      <c r="UL198" s="1296"/>
      <c r="UM198" s="1296"/>
      <c r="UN198" s="1296"/>
      <c r="UO198" s="1296"/>
      <c r="UP198" s="1296"/>
      <c r="UQ198" s="1296"/>
      <c r="UR198" s="1296"/>
      <c r="US198" s="1296"/>
      <c r="UT198" s="1296"/>
      <c r="UU198" s="1296"/>
      <c r="UV198" s="1296"/>
      <c r="UW198" s="1296"/>
      <c r="UX198" s="1296"/>
      <c r="UY198" s="1296"/>
      <c r="UZ198" s="1296"/>
      <c r="VA198" s="1296"/>
      <c r="VB198" s="1296"/>
      <c r="VC198" s="1296"/>
      <c r="VD198" s="1296"/>
      <c r="VE198" s="1296"/>
      <c r="VF198" s="1296"/>
      <c r="VG198" s="1296"/>
      <c r="VH198" s="1296"/>
      <c r="VI198" s="1296"/>
      <c r="VJ198" s="1296"/>
      <c r="VK198" s="1296"/>
      <c r="VL198" s="1296"/>
      <c r="VM198" s="1296"/>
      <c r="VN198" s="1296"/>
      <c r="VO198" s="1296"/>
      <c r="VP198" s="1296"/>
      <c r="VQ198" s="1296"/>
      <c r="VR198" s="1296"/>
      <c r="VS198" s="1296"/>
      <c r="VT198" s="1296"/>
      <c r="VU198" s="1296"/>
      <c r="VV198" s="1296"/>
      <c r="VW198" s="1296"/>
      <c r="VX198" s="1296"/>
      <c r="VY198" s="1296"/>
      <c r="VZ198" s="1296"/>
      <c r="WA198" s="1296"/>
      <c r="WB198" s="1296"/>
      <c r="WC198" s="1296"/>
      <c r="WD198" s="1296"/>
      <c r="WE198" s="1296"/>
      <c r="WF198" s="1296"/>
      <c r="WG198" s="1296"/>
      <c r="WH198" s="1296"/>
      <c r="WI198" s="1296"/>
      <c r="WJ198" s="1296"/>
      <c r="WK198" s="1296"/>
      <c r="WL198" s="1296"/>
      <c r="WM198" s="1296"/>
      <c r="WN198" s="1296"/>
      <c r="WO198" s="1296"/>
      <c r="WP198" s="1296"/>
      <c r="WQ198" s="1296"/>
      <c r="WR198" s="1296"/>
      <c r="WS198" s="1296"/>
      <c r="WT198" s="1296"/>
      <c r="WU198" s="1296"/>
      <c r="WV198" s="1296"/>
      <c r="WW198" s="1296"/>
      <c r="WX198" s="1296"/>
      <c r="WY198" s="1296"/>
      <c r="WZ198" s="1296"/>
      <c r="XA198" s="1296"/>
      <c r="XB198" s="1296"/>
      <c r="XC198" s="1296"/>
      <c r="XD198" s="1296"/>
      <c r="XE198" s="1296"/>
      <c r="XF198" s="1296"/>
      <c r="XG198" s="1296"/>
      <c r="XH198" s="1296"/>
      <c r="XI198" s="1296"/>
      <c r="XJ198" s="1296"/>
      <c r="XK198" s="1296"/>
      <c r="XL198" s="1296"/>
      <c r="XM198" s="1296"/>
      <c r="XN198" s="1296"/>
      <c r="XO198" s="1296"/>
      <c r="XP198" s="1296"/>
      <c r="XQ198" s="1296"/>
      <c r="XR198" s="1296"/>
      <c r="XS198" s="1296"/>
      <c r="XT198" s="1296"/>
      <c r="XU198" s="1296"/>
      <c r="XV198" s="1296"/>
      <c r="XW198" s="1296"/>
      <c r="XX198" s="1296"/>
      <c r="XY198" s="1296"/>
      <c r="XZ198" s="1296"/>
      <c r="YA198" s="1296"/>
      <c r="YB198" s="1296"/>
      <c r="YC198" s="1296"/>
      <c r="YD198" s="1296"/>
      <c r="YE198" s="1296"/>
      <c r="YF198" s="1296"/>
      <c r="YG198" s="1296"/>
      <c r="YH198" s="1296"/>
      <c r="YI198" s="1296"/>
      <c r="YJ198" s="1296"/>
      <c r="YK198" s="1296"/>
      <c r="YL198" s="1296"/>
      <c r="YM198" s="1296"/>
      <c r="YN198" s="1296"/>
      <c r="YO198" s="1296"/>
      <c r="YP198" s="1296"/>
      <c r="YQ198" s="1296"/>
      <c r="YR198" s="1296"/>
      <c r="YS198" s="1296"/>
      <c r="YT198" s="1296"/>
      <c r="YU198" s="1296"/>
      <c r="YV198" s="1296"/>
      <c r="YW198" s="1296"/>
      <c r="YX198" s="1296"/>
      <c r="YY198" s="1296"/>
      <c r="YZ198" s="1296"/>
      <c r="ZA198" s="1296"/>
      <c r="ZB198" s="1296"/>
      <c r="ZC198" s="1296"/>
      <c r="ZD198" s="1296"/>
      <c r="ZE198" s="1296"/>
      <c r="ZF198" s="1296"/>
      <c r="ZG198" s="1296"/>
      <c r="ZH198" s="1296"/>
      <c r="ZI198" s="1296"/>
      <c r="ZJ198" s="1296"/>
      <c r="ZK198" s="1296"/>
      <c r="ZL198" s="1296"/>
      <c r="ZM198" s="1296"/>
      <c r="ZN198" s="1296"/>
      <c r="ZO198" s="1296"/>
      <c r="ZP198" s="1296"/>
      <c r="ZQ198" s="1296"/>
      <c r="ZR198" s="1296"/>
      <c r="ZS198" s="1296"/>
      <c r="ZT198" s="1296"/>
      <c r="ZU198" s="1296"/>
      <c r="ZV198" s="1296"/>
      <c r="ZW198" s="1296"/>
      <c r="ZX198" s="1296"/>
      <c r="ZY198" s="1296"/>
      <c r="ZZ198" s="1296"/>
      <c r="AAA198" s="1296"/>
      <c r="AAB198" s="1296"/>
      <c r="AAC198" s="1296"/>
      <c r="AAD198" s="1296"/>
      <c r="AAE198" s="1296"/>
      <c r="AAF198" s="1296"/>
      <c r="AAG198" s="1296"/>
      <c r="AAH198" s="1296"/>
      <c r="AAI198" s="1296"/>
      <c r="AAJ198" s="1296"/>
      <c r="AAK198" s="1296"/>
      <c r="AAL198" s="1296"/>
      <c r="AAM198" s="1296"/>
      <c r="AAN198" s="1296"/>
      <c r="AAO198" s="1296"/>
      <c r="AAP198" s="1296"/>
      <c r="AAQ198" s="1296"/>
      <c r="AAR198" s="1296"/>
      <c r="AAS198" s="1296"/>
      <c r="AAT198" s="1296"/>
      <c r="AAU198" s="1296"/>
      <c r="AAV198" s="1296"/>
      <c r="AAW198" s="1296"/>
      <c r="AAX198" s="1296"/>
      <c r="AAY198" s="1296"/>
      <c r="AAZ198" s="1296"/>
      <c r="ABA198" s="1296"/>
      <c r="ABB198" s="1296"/>
      <c r="ABC198" s="1296"/>
      <c r="ABD198" s="1296"/>
      <c r="ABE198" s="1296"/>
      <c r="ABF198" s="1296"/>
      <c r="ABG198" s="1296"/>
      <c r="ABH198" s="1296"/>
      <c r="ABI198" s="1296"/>
      <c r="ABJ198" s="1296"/>
      <c r="ABK198" s="1296"/>
      <c r="ABL198" s="1296"/>
      <c r="ABM198" s="1296"/>
      <c r="ABN198" s="1296"/>
      <c r="ABO198" s="1296"/>
      <c r="ABP198" s="1296"/>
      <c r="ABQ198" s="1296"/>
      <c r="ABR198" s="1296"/>
      <c r="ABS198" s="1296"/>
      <c r="ABT198" s="1296"/>
      <c r="ABU198" s="1296"/>
      <c r="ABV198" s="1296"/>
      <c r="ABW198" s="1296"/>
      <c r="ABX198" s="1296"/>
      <c r="ABY198" s="1296"/>
      <c r="ABZ198" s="1296"/>
      <c r="ACA198" s="1296"/>
      <c r="ACB198" s="1296"/>
      <c r="ACC198" s="1296"/>
      <c r="ACD198" s="1296"/>
      <c r="ACE198" s="1296"/>
      <c r="ACF198" s="1296"/>
      <c r="ACG198" s="1296"/>
      <c r="ACH198" s="1296"/>
      <c r="ACI198" s="1296"/>
      <c r="ACJ198" s="1296"/>
      <c r="ACK198" s="1296"/>
      <c r="ACL198" s="1296"/>
      <c r="ACM198" s="1296"/>
      <c r="ACN198" s="1296"/>
      <c r="ACO198" s="1296"/>
      <c r="ACP198" s="1296"/>
      <c r="ACQ198" s="1296"/>
      <c r="ACR198" s="1296"/>
      <c r="ACS198" s="1296"/>
      <c r="ACT198" s="1296"/>
      <c r="ACU198" s="1296"/>
      <c r="ACV198" s="1296"/>
      <c r="ACW198" s="1296"/>
      <c r="ACX198" s="1296"/>
      <c r="ACY198" s="1296"/>
      <c r="ACZ198" s="1296"/>
      <c r="ADA198" s="1296"/>
      <c r="ADB198" s="1296"/>
      <c r="ADC198" s="1296"/>
      <c r="ADD198" s="1296"/>
      <c r="ADE198" s="1296"/>
      <c r="ADF198" s="1296"/>
      <c r="ADG198" s="1296"/>
      <c r="ADH198" s="1296"/>
      <c r="ADI198" s="1296"/>
      <c r="ADJ198" s="1296"/>
      <c r="ADK198" s="1296"/>
      <c r="ADL198" s="1296"/>
      <c r="ADM198" s="1296"/>
      <c r="ADN198" s="1296"/>
      <c r="ADO198" s="1296"/>
      <c r="ADP198" s="1296"/>
      <c r="ADQ198" s="1296"/>
      <c r="ADR198" s="1296"/>
      <c r="ADS198" s="1296"/>
      <c r="ADT198" s="1296"/>
      <c r="ADU198" s="1296"/>
      <c r="ADV198" s="1296"/>
      <c r="ADW198" s="1296"/>
      <c r="ADX198" s="1296"/>
      <c r="ADY198" s="1296"/>
      <c r="ADZ198" s="1296"/>
      <c r="AEA198" s="1296"/>
      <c r="AEB198" s="1296"/>
      <c r="AEC198" s="1296"/>
      <c r="AED198" s="1296"/>
      <c r="AEE198" s="1296"/>
      <c r="AEF198" s="1296"/>
      <c r="AEG198" s="1296"/>
      <c r="AEH198" s="1296"/>
      <c r="AEI198" s="1296"/>
      <c r="AEJ198" s="1296"/>
      <c r="AEK198" s="1296"/>
      <c r="AEL198" s="1296"/>
      <c r="AEM198" s="1296"/>
      <c r="AEN198" s="1296"/>
      <c r="AEO198" s="1296"/>
      <c r="AEP198" s="1296"/>
      <c r="AEQ198" s="1296"/>
      <c r="AER198" s="1296"/>
      <c r="AES198" s="1296"/>
      <c r="AET198" s="1296"/>
      <c r="AEU198" s="1296"/>
      <c r="AEV198" s="1296"/>
      <c r="AEW198" s="1296"/>
      <c r="AEX198" s="1296"/>
      <c r="AEY198" s="1296"/>
      <c r="AEZ198" s="1296"/>
      <c r="AFA198" s="1296"/>
      <c r="AFB198" s="1296"/>
      <c r="AFC198" s="1296"/>
      <c r="AFD198" s="1296"/>
      <c r="AFE198" s="1296"/>
      <c r="AFF198" s="1296"/>
      <c r="AFG198" s="1296"/>
      <c r="AFH198" s="1296"/>
      <c r="AFI198" s="1296"/>
      <c r="AFJ198" s="1296"/>
      <c r="AFK198" s="1296"/>
      <c r="AFL198" s="1296"/>
      <c r="AFM198" s="1296"/>
      <c r="AFN198" s="1296"/>
      <c r="AFO198" s="1296"/>
      <c r="AFP198" s="1296"/>
      <c r="AFQ198" s="1296"/>
      <c r="AFR198" s="1296"/>
      <c r="AFS198" s="1296"/>
      <c r="AFT198" s="1296"/>
      <c r="AFU198" s="1296"/>
      <c r="AFV198" s="1296"/>
      <c r="AFW198" s="1296"/>
      <c r="AFX198" s="1296"/>
      <c r="AFY198" s="1296"/>
      <c r="AFZ198" s="1296"/>
      <c r="AGA198" s="1296"/>
      <c r="AGB198" s="1296"/>
      <c r="AGC198" s="1296"/>
      <c r="AGD198" s="1296"/>
      <c r="AGE198" s="1296"/>
      <c r="AGF198" s="1296"/>
      <c r="AGG198" s="1296"/>
      <c r="AGH198" s="1296"/>
      <c r="AGI198" s="1296"/>
      <c r="AGJ198" s="1296"/>
      <c r="AGK198" s="1296"/>
      <c r="AGL198" s="1296"/>
      <c r="AGM198" s="1296"/>
      <c r="AGN198" s="1296"/>
      <c r="AGO198" s="1296"/>
      <c r="AGP198" s="1296"/>
      <c r="AGQ198" s="1296"/>
      <c r="AGR198" s="1296"/>
      <c r="AGS198" s="1296"/>
      <c r="AGT198" s="1296"/>
      <c r="AGU198" s="1296"/>
      <c r="AGV198" s="1296"/>
      <c r="AGW198" s="1296"/>
      <c r="AGX198" s="1296"/>
      <c r="AGY198" s="1296"/>
      <c r="AGZ198" s="1296"/>
      <c r="AHA198" s="1296"/>
      <c r="AHB198" s="1296"/>
      <c r="AHC198" s="1296"/>
      <c r="AHD198" s="1296"/>
      <c r="AHE198" s="1296"/>
      <c r="AHF198" s="1296"/>
      <c r="AHG198" s="1296"/>
      <c r="AHH198" s="1296"/>
      <c r="AHI198" s="1296"/>
      <c r="AHJ198" s="1296"/>
      <c r="AHK198" s="1296"/>
      <c r="AHL198" s="1296"/>
      <c r="AHM198" s="1296"/>
      <c r="AHN198" s="1296"/>
      <c r="AHO198" s="1296"/>
      <c r="AHP198" s="1296"/>
      <c r="AHQ198" s="1296"/>
      <c r="AHR198" s="1296"/>
      <c r="AHS198" s="1296"/>
      <c r="AHT198" s="1296"/>
      <c r="AHU198" s="1296"/>
      <c r="AHV198" s="1296"/>
      <c r="AHW198" s="1296"/>
      <c r="AHX198" s="1296"/>
      <c r="AHY198" s="1296"/>
      <c r="AHZ198" s="1296"/>
      <c r="AIA198" s="1296"/>
      <c r="AIB198" s="1296"/>
      <c r="AIC198" s="1296"/>
      <c r="AID198" s="1296"/>
      <c r="AIE198" s="1296"/>
      <c r="AIF198" s="1296"/>
      <c r="AIG198" s="1296"/>
      <c r="AIH198" s="1296"/>
      <c r="AII198" s="1296"/>
      <c r="AIJ198" s="1296"/>
      <c r="AIK198" s="1296"/>
      <c r="AIL198" s="1296"/>
      <c r="AIM198" s="1296"/>
      <c r="AIN198" s="1296"/>
      <c r="AIO198" s="1296"/>
      <c r="AIP198" s="1296"/>
      <c r="AIQ198" s="1296"/>
      <c r="AIR198" s="1296"/>
      <c r="AIS198" s="1296"/>
      <c r="AIT198" s="1296"/>
      <c r="AIU198" s="1296"/>
      <c r="AIV198" s="1296"/>
      <c r="AIW198" s="1296"/>
      <c r="AIX198" s="1296"/>
      <c r="AIY198" s="1296"/>
      <c r="AIZ198" s="1296"/>
      <c r="AJA198" s="1296"/>
      <c r="AJB198" s="1296"/>
      <c r="AJC198" s="1296"/>
      <c r="AJD198" s="1296"/>
      <c r="AJE198" s="1296"/>
      <c r="AJF198" s="1296"/>
      <c r="AJG198" s="1296"/>
      <c r="AJH198" s="1296"/>
      <c r="AJI198" s="1296"/>
      <c r="AJJ198" s="1296"/>
      <c r="AJK198" s="1296"/>
      <c r="AJL198" s="1296"/>
      <c r="AJM198" s="1296"/>
      <c r="AJN198" s="1296"/>
      <c r="AJO198" s="1296"/>
      <c r="AJP198" s="1296"/>
      <c r="AJQ198" s="1296"/>
      <c r="AJR198" s="1296"/>
      <c r="AJS198" s="1296"/>
      <c r="AJT198" s="1296"/>
      <c r="AJU198" s="1296"/>
      <c r="AJV198" s="1296"/>
      <c r="AJW198" s="1296"/>
      <c r="AJX198" s="1296"/>
      <c r="AJY198" s="1296"/>
      <c r="AJZ198" s="1296"/>
      <c r="AKA198" s="1296"/>
      <c r="AKB198" s="1296"/>
      <c r="AKC198" s="1296"/>
      <c r="AKD198" s="1296"/>
      <c r="AKE198" s="1296"/>
      <c r="AKF198" s="1296"/>
      <c r="AKG198" s="1296"/>
      <c r="AKH198" s="1296"/>
      <c r="AKI198" s="1296"/>
      <c r="AKJ198" s="1296"/>
      <c r="AKK198" s="1296"/>
      <c r="AKL198" s="1296"/>
      <c r="AKM198" s="1296"/>
      <c r="AKN198" s="1296"/>
      <c r="AKO198" s="1296"/>
      <c r="AKP198" s="1296"/>
      <c r="AKQ198" s="1296"/>
      <c r="AKR198" s="1296"/>
      <c r="AKS198" s="1296"/>
      <c r="AKT198" s="1296"/>
      <c r="AKU198" s="1296"/>
      <c r="AKV198" s="1296"/>
      <c r="AKW198" s="1296"/>
      <c r="AKX198" s="1296"/>
      <c r="AKY198" s="1296"/>
      <c r="AKZ198" s="1296"/>
      <c r="ALA198" s="1296"/>
      <c r="ALB198" s="1296"/>
      <c r="ALC198" s="1296"/>
      <c r="ALD198" s="1296"/>
      <c r="ALE198" s="1296"/>
      <c r="ALF198" s="1296"/>
      <c r="ALG198" s="1296"/>
      <c r="ALH198" s="1296"/>
      <c r="ALI198" s="1296"/>
      <c r="ALJ198" s="1296"/>
      <c r="ALK198" s="1296"/>
      <c r="ALL198" s="1296"/>
      <c r="ALM198" s="1296"/>
      <c r="ALN198" s="1296"/>
      <c r="ALO198" s="1296"/>
      <c r="ALP198" s="1296"/>
      <c r="ALQ198" s="1296"/>
      <c r="ALR198" s="1296"/>
      <c r="ALS198" s="1296"/>
      <c r="ALT198" s="1296"/>
      <c r="ALU198" s="1296"/>
      <c r="ALV198" s="1296"/>
      <c r="ALW198" s="1296"/>
      <c r="ALX198" s="1296"/>
      <c r="ALY198" s="1296"/>
      <c r="ALZ198" s="1296"/>
      <c r="AMA198" s="1296"/>
      <c r="AMB198" s="1296"/>
      <c r="AMC198" s="1296"/>
      <c r="AMD198" s="1296"/>
      <c r="AME198" s="1296"/>
      <c r="AMF198" s="1296"/>
      <c r="AMG198" s="1296"/>
      <c r="AMH198" s="1296"/>
      <c r="AMI198" s="1296"/>
      <c r="AMJ198" s="1296"/>
      <c r="AMK198" s="1296"/>
      <c r="AML198" s="1296"/>
      <c r="AMM198" s="1296"/>
      <c r="AMN198" s="1296"/>
      <c r="AMO198" s="1296"/>
      <c r="AMP198" s="1296"/>
      <c r="AMQ198" s="1296"/>
      <c r="AMR198" s="1296"/>
      <c r="AMS198" s="1296"/>
      <c r="AMT198" s="1296"/>
      <c r="AMU198" s="1296"/>
      <c r="AMV198" s="1296"/>
      <c r="AMW198" s="1296"/>
      <c r="AMX198" s="1296"/>
      <c r="AMY198" s="1296"/>
      <c r="AMZ198" s="1296"/>
      <c r="ANA198" s="1296"/>
      <c r="ANB198" s="1296"/>
      <c r="ANC198" s="1296"/>
      <c r="AND198" s="1296"/>
      <c r="ANE198" s="1296"/>
      <c r="ANF198" s="1296"/>
      <c r="ANG198" s="1296"/>
      <c r="ANH198" s="1296"/>
      <c r="ANI198" s="1296"/>
      <c r="ANJ198" s="1296"/>
      <c r="ANK198" s="1296"/>
      <c r="ANL198" s="1296"/>
      <c r="ANM198" s="1296"/>
      <c r="ANN198" s="1296"/>
      <c r="ANO198" s="1296"/>
      <c r="ANP198" s="1296"/>
      <c r="ANQ198" s="1296"/>
      <c r="ANR198" s="1296"/>
      <c r="ANS198" s="1296"/>
      <c r="ANT198" s="1296"/>
      <c r="ANU198" s="1296"/>
      <c r="ANV198" s="1296"/>
      <c r="ANW198" s="1296"/>
      <c r="ANX198" s="1296"/>
      <c r="ANY198" s="1296"/>
      <c r="ANZ198" s="1296"/>
      <c r="AOA198" s="1296"/>
      <c r="AOB198" s="1296"/>
      <c r="AOC198" s="1296"/>
      <c r="AOD198" s="1296"/>
      <c r="AOE198" s="1296"/>
      <c r="AOF198" s="1296"/>
      <c r="AOG198" s="1296"/>
      <c r="AOH198" s="1296"/>
      <c r="AOI198" s="1296"/>
      <c r="AOJ198" s="1296"/>
      <c r="AOK198" s="1296"/>
      <c r="AOL198" s="1296"/>
      <c r="AOM198" s="1296"/>
      <c r="AON198" s="1296"/>
      <c r="AOO198" s="1296"/>
      <c r="AOP198" s="1296"/>
      <c r="AOQ198" s="1296"/>
      <c r="AOR198" s="1296"/>
      <c r="AOS198" s="1296"/>
      <c r="AOT198" s="1296"/>
      <c r="AOU198" s="1296"/>
      <c r="AOV198" s="1296"/>
      <c r="AOW198" s="1296"/>
      <c r="AOX198" s="1296"/>
      <c r="AOY198" s="1296"/>
      <c r="AOZ198" s="1296"/>
      <c r="APA198" s="1296"/>
      <c r="APB198" s="1296"/>
      <c r="APC198" s="1296"/>
      <c r="APD198" s="1296"/>
      <c r="APE198" s="1296"/>
      <c r="APF198" s="1296"/>
      <c r="APG198" s="1296"/>
      <c r="APH198" s="1296"/>
      <c r="API198" s="1296"/>
      <c r="APJ198" s="1296"/>
      <c r="APK198" s="1296"/>
      <c r="APL198" s="1296"/>
      <c r="APM198" s="1296"/>
      <c r="APN198" s="1296"/>
      <c r="APO198" s="1296"/>
      <c r="APP198" s="1296"/>
      <c r="APQ198" s="1296"/>
      <c r="APR198" s="1296"/>
      <c r="APS198" s="1296"/>
      <c r="APT198" s="1296"/>
      <c r="APU198" s="1296"/>
      <c r="APV198" s="1296"/>
      <c r="APW198" s="1296"/>
      <c r="APX198" s="1296"/>
      <c r="APY198" s="1296"/>
      <c r="APZ198" s="1296"/>
      <c r="AQA198" s="1296"/>
      <c r="AQB198" s="1296"/>
      <c r="AQC198" s="1296"/>
      <c r="AQD198" s="1296"/>
      <c r="AQE198" s="1296"/>
      <c r="AQF198" s="1296"/>
      <c r="AQG198" s="1296"/>
      <c r="AQH198" s="1296"/>
      <c r="AQI198" s="1296"/>
      <c r="AQJ198" s="1296"/>
      <c r="AQK198" s="1296"/>
      <c r="AQL198" s="1296"/>
      <c r="AQM198" s="1296"/>
      <c r="AQN198" s="1296"/>
      <c r="AQO198" s="1296"/>
      <c r="AQP198" s="1296"/>
      <c r="AQQ198" s="1296"/>
      <c r="AQR198" s="1296"/>
      <c r="AQS198" s="1296"/>
      <c r="AQT198" s="1296"/>
      <c r="AQU198" s="1296"/>
      <c r="AQV198" s="1296"/>
      <c r="AQW198" s="1296"/>
      <c r="AQX198" s="1296"/>
      <c r="AQY198" s="1296"/>
      <c r="AQZ198" s="1296"/>
      <c r="ARA198" s="1296"/>
      <c r="ARB198" s="1296"/>
      <c r="ARC198" s="1296"/>
      <c r="ARD198" s="1296"/>
      <c r="ARE198" s="1296"/>
      <c r="ARF198" s="1296"/>
      <c r="ARG198" s="1296"/>
      <c r="ARH198" s="1296"/>
      <c r="ARI198" s="1296"/>
      <c r="ARJ198" s="1296"/>
      <c r="ARK198" s="1296"/>
      <c r="ARL198" s="1296"/>
      <c r="ARM198" s="1296"/>
      <c r="ARN198" s="1296"/>
      <c r="ARO198" s="1296"/>
      <c r="ARP198" s="1296"/>
      <c r="ARQ198" s="1296"/>
      <c r="ARR198" s="1296"/>
      <c r="ARS198" s="1296"/>
      <c r="ART198" s="1296"/>
      <c r="ARU198" s="1296"/>
      <c r="ARV198" s="1296"/>
      <c r="ARW198" s="1296"/>
      <c r="ARX198" s="1296"/>
      <c r="ARY198" s="1296"/>
      <c r="ARZ198" s="1296"/>
      <c r="ASA198" s="1296"/>
      <c r="ASB198" s="1296"/>
      <c r="ASC198" s="1296"/>
      <c r="ASD198" s="1296"/>
      <c r="ASE198" s="1296"/>
      <c r="ASF198" s="1296"/>
      <c r="ASG198" s="1296"/>
      <c r="ASH198" s="1296"/>
      <c r="ASI198" s="1296"/>
      <c r="ASJ198" s="1296"/>
      <c r="ASK198" s="1296"/>
      <c r="ASL198" s="1296"/>
      <c r="ASM198" s="1296"/>
      <c r="ASN198" s="1296"/>
      <c r="ASO198" s="1296"/>
      <c r="ASP198" s="1296"/>
      <c r="ASQ198" s="1296"/>
      <c r="ASR198" s="1296"/>
      <c r="ASS198" s="1296"/>
      <c r="AST198" s="1296"/>
      <c r="ASU198" s="1296"/>
      <c r="ASV198" s="1296"/>
      <c r="ASW198" s="1296"/>
      <c r="ASX198" s="1296"/>
      <c r="ASY198" s="1296"/>
      <c r="ASZ198" s="1296"/>
      <c r="ATA198" s="1296"/>
      <c r="ATB198" s="1296"/>
      <c r="ATC198" s="1296"/>
      <c r="ATD198" s="1296"/>
      <c r="ATE198" s="1296"/>
      <c r="ATF198" s="1296"/>
      <c r="ATG198" s="1296"/>
      <c r="ATH198" s="1296"/>
      <c r="ATI198" s="1296"/>
      <c r="ATJ198" s="1296"/>
      <c r="ATK198" s="1296"/>
      <c r="ATL198" s="1296"/>
      <c r="ATM198" s="1296"/>
      <c r="ATN198" s="1296"/>
      <c r="ATO198" s="1296"/>
      <c r="ATP198" s="1296"/>
      <c r="ATQ198" s="1296"/>
      <c r="ATR198" s="1296"/>
      <c r="ATS198" s="1296"/>
      <c r="ATT198" s="1296"/>
      <c r="ATU198" s="1296"/>
      <c r="ATV198" s="1296"/>
      <c r="ATW198" s="1296"/>
      <c r="ATX198" s="1296"/>
      <c r="ATY198" s="1296"/>
      <c r="ATZ198" s="1296"/>
      <c r="AUA198" s="1296"/>
      <c r="AUB198" s="1296"/>
      <c r="AUC198" s="1296"/>
      <c r="AUD198" s="1296"/>
      <c r="AUE198" s="1296"/>
      <c r="AUF198" s="1296"/>
      <c r="AUG198" s="1296"/>
      <c r="AUH198" s="1296"/>
      <c r="AUI198" s="1296"/>
      <c r="AUJ198" s="1296"/>
      <c r="AUK198" s="1296"/>
      <c r="AUL198" s="1296"/>
      <c r="AUM198" s="1296"/>
      <c r="AUN198" s="1296"/>
      <c r="AUO198" s="1296"/>
      <c r="AUP198" s="1296"/>
      <c r="AUQ198" s="1296"/>
      <c r="AUR198" s="1296"/>
      <c r="AUS198" s="1296"/>
      <c r="AUT198" s="1296"/>
      <c r="AUU198" s="1296"/>
      <c r="AUV198" s="1296"/>
      <c r="AUW198" s="1296"/>
      <c r="AUX198" s="1296"/>
      <c r="AUY198" s="1296"/>
      <c r="AUZ198" s="1296"/>
      <c r="AVA198" s="1296"/>
      <c r="AVB198" s="1296"/>
      <c r="AVC198" s="1296"/>
      <c r="AVD198" s="1296"/>
      <c r="AVE198" s="1296"/>
      <c r="AVF198" s="1296"/>
      <c r="AVG198" s="1296"/>
      <c r="AVH198" s="1296"/>
      <c r="AVI198" s="1296"/>
      <c r="AVJ198" s="1296"/>
      <c r="AVK198" s="1296"/>
      <c r="AVL198" s="1296"/>
      <c r="AVM198" s="1296"/>
      <c r="AVN198" s="1296"/>
      <c r="AVO198" s="1296"/>
      <c r="AVP198" s="1296"/>
      <c r="AVQ198" s="1296"/>
      <c r="AVR198" s="1296"/>
      <c r="AVS198" s="1296"/>
      <c r="AVT198" s="1296"/>
      <c r="AVU198" s="1296"/>
      <c r="AVV198" s="1296"/>
      <c r="AVW198" s="1296"/>
      <c r="AVX198" s="1296"/>
      <c r="AVY198" s="1296"/>
      <c r="AVZ198" s="1296"/>
      <c r="AWA198" s="1296"/>
      <c r="AWB198" s="1296"/>
      <c r="AWC198" s="1296"/>
      <c r="AWD198" s="1296"/>
      <c r="AWE198" s="1296"/>
      <c r="AWF198" s="1296"/>
      <c r="AWG198" s="1296"/>
      <c r="AWH198" s="1296"/>
      <c r="AWI198" s="1296"/>
      <c r="AWJ198" s="1296"/>
      <c r="AWK198" s="1296"/>
      <c r="AWL198" s="1296"/>
      <c r="AWM198" s="1296"/>
      <c r="AWN198" s="1296"/>
      <c r="AWO198" s="1296"/>
      <c r="AWP198" s="1296"/>
      <c r="AWQ198" s="1296"/>
      <c r="AWR198" s="1296"/>
      <c r="AWS198" s="1296"/>
      <c r="AWT198" s="1296"/>
      <c r="AWU198" s="1296"/>
      <c r="AWV198" s="1296"/>
      <c r="AWW198" s="1296"/>
      <c r="AWX198" s="1296"/>
      <c r="AWY198" s="1296"/>
      <c r="AWZ198" s="1296"/>
      <c r="AXA198" s="1296"/>
      <c r="AXB198" s="1296"/>
      <c r="AXC198" s="1296"/>
      <c r="AXD198" s="1296"/>
      <c r="AXE198" s="1296"/>
      <c r="AXF198" s="1296"/>
      <c r="AXG198" s="1296"/>
      <c r="AXH198" s="1296"/>
      <c r="AXI198" s="1296"/>
      <c r="AXJ198" s="1296"/>
      <c r="AXK198" s="1296"/>
      <c r="AXL198" s="1296"/>
      <c r="AXM198" s="1296"/>
      <c r="AXN198" s="1296"/>
      <c r="AXO198" s="1296"/>
      <c r="AXP198" s="1296"/>
      <c r="AXQ198" s="1296"/>
      <c r="AXR198" s="1296"/>
      <c r="AXS198" s="1296"/>
      <c r="AXT198" s="1296"/>
      <c r="AXU198" s="1296"/>
      <c r="AXV198" s="1296"/>
      <c r="AXW198" s="1296"/>
      <c r="AXX198" s="1296"/>
      <c r="AXY198" s="1296"/>
      <c r="AXZ198" s="1296"/>
      <c r="AYA198" s="1296"/>
      <c r="AYB198" s="1296"/>
      <c r="AYC198" s="1296"/>
      <c r="AYD198" s="1296"/>
      <c r="AYE198" s="1296"/>
      <c r="AYF198" s="1296"/>
      <c r="AYG198" s="1296"/>
      <c r="AYH198" s="1296"/>
      <c r="AYI198" s="1296"/>
      <c r="AYJ198" s="1296"/>
      <c r="AYK198" s="1296"/>
      <c r="AYL198" s="1296"/>
      <c r="AYM198" s="1296"/>
      <c r="AYN198" s="1296"/>
      <c r="AYO198" s="1296"/>
      <c r="AYP198" s="1296"/>
      <c r="AYQ198" s="1296"/>
      <c r="AYR198" s="1296"/>
      <c r="AYS198" s="1296"/>
      <c r="AYT198" s="1296"/>
      <c r="AYU198" s="1296"/>
      <c r="AYV198" s="1296"/>
      <c r="AYW198" s="1296"/>
      <c r="AYX198" s="1296"/>
      <c r="AYY198" s="1296"/>
      <c r="AYZ198" s="1296"/>
      <c r="AZA198" s="1296"/>
      <c r="AZB198" s="1296"/>
      <c r="AZC198" s="1296"/>
      <c r="AZD198" s="1296"/>
      <c r="AZE198" s="1296"/>
      <c r="AZF198" s="1296"/>
      <c r="AZG198" s="1296"/>
      <c r="AZH198" s="1296"/>
      <c r="AZI198" s="1296"/>
      <c r="AZJ198" s="1296"/>
      <c r="AZK198" s="1296"/>
      <c r="AZL198" s="1296"/>
      <c r="AZM198" s="1296"/>
      <c r="AZN198" s="1296"/>
      <c r="AZO198" s="1296"/>
      <c r="AZP198" s="1296"/>
      <c r="AZQ198" s="1296"/>
      <c r="AZR198" s="1296"/>
      <c r="AZS198" s="1296"/>
      <c r="AZT198" s="1296"/>
      <c r="AZU198" s="1296"/>
      <c r="AZV198" s="1296"/>
      <c r="AZW198" s="1296"/>
      <c r="AZX198" s="1296"/>
      <c r="AZY198" s="1296"/>
      <c r="AZZ198" s="1296"/>
      <c r="BAA198" s="1296"/>
      <c r="BAB198" s="1296"/>
      <c r="BAC198" s="1296"/>
      <c r="BAD198" s="1296"/>
      <c r="BAE198" s="1296"/>
      <c r="BAF198" s="1296"/>
      <c r="BAG198" s="1296"/>
      <c r="BAH198" s="1296"/>
      <c r="BAI198" s="1296"/>
      <c r="BAJ198" s="1296"/>
      <c r="BAK198" s="1296"/>
      <c r="BAL198" s="1296"/>
      <c r="BAM198" s="1296"/>
      <c r="BAN198" s="1296"/>
      <c r="BAO198" s="1296"/>
      <c r="BAP198" s="1296"/>
      <c r="BAQ198" s="1296"/>
      <c r="BAR198" s="1296"/>
      <c r="BAS198" s="1296"/>
      <c r="BAT198" s="1296"/>
      <c r="BAU198" s="1296"/>
      <c r="BAV198" s="1296"/>
      <c r="BAW198" s="1296"/>
      <c r="BAX198" s="1296"/>
      <c r="BAY198" s="1296"/>
      <c r="BAZ198" s="1296"/>
      <c r="BBA198" s="1296"/>
      <c r="BBB198" s="1296"/>
      <c r="BBC198" s="1296"/>
      <c r="BBD198" s="1296"/>
      <c r="BBE198" s="1296"/>
      <c r="BBF198" s="1296"/>
      <c r="BBG198" s="1296"/>
      <c r="BBH198" s="1296"/>
      <c r="BBI198" s="1296"/>
      <c r="BBJ198" s="1296"/>
      <c r="BBK198" s="1296"/>
      <c r="BBL198" s="1296"/>
      <c r="BBM198" s="1296"/>
      <c r="BBN198" s="1296"/>
      <c r="BBO198" s="1296"/>
      <c r="BBP198" s="1296"/>
      <c r="BBQ198" s="1296"/>
      <c r="BBR198" s="1296"/>
      <c r="BBS198" s="1296"/>
      <c r="BBT198" s="1296"/>
      <c r="BBU198" s="1296"/>
      <c r="BBV198" s="1296"/>
      <c r="BBW198" s="1296"/>
      <c r="BBX198" s="1296"/>
      <c r="BBY198" s="1296"/>
      <c r="BBZ198" s="1296"/>
      <c r="BCA198" s="1296"/>
      <c r="BCB198" s="1296"/>
      <c r="BCC198" s="1296"/>
      <c r="BCD198" s="1296"/>
      <c r="BCE198" s="1296"/>
      <c r="BCF198" s="1296"/>
      <c r="BCG198" s="1296"/>
      <c r="BCH198" s="1296"/>
      <c r="BCI198" s="1296"/>
      <c r="BCJ198" s="1296"/>
      <c r="BCK198" s="1296"/>
      <c r="BCL198" s="1296"/>
      <c r="BCM198" s="1296"/>
      <c r="BCN198" s="1296"/>
      <c r="BCO198" s="1296"/>
      <c r="BCP198" s="1296"/>
      <c r="BCQ198" s="1296"/>
      <c r="BCR198" s="1296"/>
      <c r="BCS198" s="1296"/>
      <c r="BCT198" s="1296"/>
      <c r="BCU198" s="1296"/>
      <c r="BCV198" s="1296"/>
      <c r="BCW198" s="1296"/>
      <c r="BCX198" s="1296"/>
      <c r="BCY198" s="1296"/>
      <c r="BCZ198" s="1296"/>
      <c r="BDA198" s="1296"/>
      <c r="BDB198" s="1296"/>
      <c r="BDC198" s="1296"/>
      <c r="BDD198" s="1296"/>
      <c r="BDE198" s="1296"/>
      <c r="BDF198" s="1296"/>
      <c r="BDG198" s="1296"/>
      <c r="BDH198" s="1296"/>
      <c r="BDI198" s="1296"/>
      <c r="BDJ198" s="1296"/>
      <c r="BDK198" s="1296"/>
      <c r="BDL198" s="1296"/>
      <c r="BDM198" s="1296"/>
      <c r="BDN198" s="1296"/>
      <c r="BDO198" s="1296"/>
      <c r="BDP198" s="1296"/>
      <c r="BDQ198" s="1296"/>
      <c r="BDR198" s="1296"/>
      <c r="BDS198" s="1296"/>
      <c r="BDT198" s="1296"/>
      <c r="BDU198" s="1296"/>
      <c r="BDV198" s="1296"/>
      <c r="BDW198" s="1296"/>
      <c r="BDX198" s="1296"/>
      <c r="BDY198" s="1296"/>
      <c r="BDZ198" s="1296"/>
      <c r="BEA198" s="1296"/>
      <c r="BEB198" s="1296"/>
      <c r="BEC198" s="1296"/>
      <c r="BED198" s="1296"/>
      <c r="BEE198" s="1296"/>
      <c r="BEF198" s="1296"/>
      <c r="BEG198" s="1296"/>
      <c r="BEH198" s="1296"/>
      <c r="BEI198" s="1296"/>
      <c r="BEJ198" s="1296"/>
      <c r="BEK198" s="1296"/>
      <c r="BEL198" s="1296"/>
      <c r="BEM198" s="1296"/>
      <c r="BEN198" s="1296"/>
      <c r="BEO198" s="1296"/>
      <c r="BEP198" s="1296"/>
      <c r="BEQ198" s="1296"/>
      <c r="BER198" s="1296"/>
      <c r="BES198" s="1296"/>
      <c r="BET198" s="1296"/>
      <c r="BEU198" s="1296"/>
      <c r="BEV198" s="1296"/>
      <c r="BEW198" s="1296"/>
      <c r="BEX198" s="1296"/>
      <c r="BEY198" s="1296"/>
      <c r="BEZ198" s="1296"/>
      <c r="BFA198" s="1296"/>
      <c r="BFB198" s="1296"/>
      <c r="BFC198" s="1296"/>
      <c r="BFD198" s="1296"/>
      <c r="BFE198" s="1296"/>
      <c r="BFF198" s="1296"/>
      <c r="BFG198" s="1296"/>
      <c r="BFH198" s="1296"/>
      <c r="BFI198" s="1296"/>
      <c r="BFJ198" s="1296"/>
      <c r="BFK198" s="1296"/>
      <c r="BFL198" s="1296"/>
      <c r="BFM198" s="1296"/>
      <c r="BFN198" s="1296"/>
      <c r="BFO198" s="1296"/>
      <c r="BFP198" s="1296"/>
      <c r="BFQ198" s="1296"/>
      <c r="BFR198" s="1296"/>
      <c r="BFS198" s="1296"/>
      <c r="BFT198" s="1296"/>
      <c r="BFU198" s="1296"/>
      <c r="BFV198" s="1296"/>
      <c r="BFW198" s="1296"/>
      <c r="BFX198" s="1296"/>
      <c r="BFY198" s="1296"/>
      <c r="BFZ198" s="1296"/>
      <c r="BGA198" s="1296"/>
      <c r="BGB198" s="1296"/>
      <c r="BGC198" s="1296"/>
      <c r="BGD198" s="1296"/>
      <c r="BGE198" s="1296"/>
      <c r="BGF198" s="1296"/>
      <c r="BGG198" s="1296"/>
      <c r="BGH198" s="1296"/>
      <c r="BGI198" s="1296"/>
      <c r="BGJ198" s="1296"/>
      <c r="BGK198" s="1296"/>
      <c r="BGL198" s="1296"/>
      <c r="BGM198" s="1296"/>
      <c r="BGN198" s="1296"/>
      <c r="BGO198" s="1296"/>
      <c r="BGP198" s="1296"/>
      <c r="BGQ198" s="1296"/>
      <c r="BGR198" s="1296"/>
      <c r="BGS198" s="1296"/>
      <c r="BGT198" s="1296"/>
      <c r="BGU198" s="1296"/>
      <c r="BGV198" s="1296"/>
      <c r="BGW198" s="1296"/>
      <c r="BGX198" s="1296"/>
      <c r="BGY198" s="1296"/>
      <c r="BGZ198" s="1296"/>
      <c r="BHA198" s="1296"/>
      <c r="BHB198" s="1296"/>
      <c r="BHC198" s="1296"/>
      <c r="BHD198" s="1296"/>
      <c r="BHE198" s="1296"/>
      <c r="BHF198" s="1296"/>
      <c r="BHG198" s="1296"/>
      <c r="BHH198" s="1296"/>
      <c r="BHI198" s="1296"/>
      <c r="BHJ198" s="1296"/>
      <c r="BHK198" s="1296"/>
      <c r="BHL198" s="1296"/>
      <c r="BHM198" s="1296"/>
      <c r="BHN198" s="1296"/>
      <c r="BHO198" s="1296"/>
      <c r="BHP198" s="1296"/>
      <c r="BHQ198" s="1296"/>
      <c r="BHR198" s="1296"/>
      <c r="BHS198" s="1296"/>
      <c r="BHT198" s="1296"/>
      <c r="BHU198" s="1296"/>
      <c r="BHV198" s="1296"/>
      <c r="BHW198" s="1296"/>
      <c r="BHX198" s="1296"/>
      <c r="BHY198" s="1296"/>
      <c r="BHZ198" s="1296"/>
      <c r="BIA198" s="1296"/>
      <c r="BIB198" s="1296"/>
      <c r="BIC198" s="1296"/>
      <c r="BID198" s="1296"/>
      <c r="BIE198" s="1296"/>
      <c r="BIF198" s="1296"/>
      <c r="BIG198" s="1296"/>
      <c r="BIH198" s="1296"/>
      <c r="BII198" s="1296"/>
      <c r="BIJ198" s="1296"/>
      <c r="BIK198" s="1296"/>
      <c r="BIL198" s="1296"/>
      <c r="BIM198" s="1296"/>
      <c r="BIN198" s="1296"/>
      <c r="BIO198" s="1296"/>
      <c r="BIP198" s="1296"/>
      <c r="BIQ198" s="1296"/>
      <c r="BIR198" s="1296"/>
      <c r="BIS198" s="1296"/>
      <c r="BIT198" s="1296"/>
      <c r="BIU198" s="1296"/>
      <c r="BIV198" s="1296"/>
      <c r="BIW198" s="1296"/>
      <c r="BIX198" s="1296"/>
      <c r="BIY198" s="1296"/>
      <c r="BIZ198" s="1296"/>
      <c r="BJA198" s="1296"/>
      <c r="BJB198" s="1296"/>
      <c r="BJC198" s="1296"/>
      <c r="BJD198" s="1296"/>
      <c r="BJE198" s="1296"/>
      <c r="BJF198" s="1296"/>
      <c r="BJG198" s="1296"/>
      <c r="BJH198" s="1296"/>
      <c r="BJI198" s="1296"/>
      <c r="BJJ198" s="1296"/>
      <c r="BJK198" s="1296"/>
      <c r="BJL198" s="1296"/>
      <c r="BJM198" s="1296"/>
      <c r="BJN198" s="1296"/>
      <c r="BJO198" s="1296"/>
      <c r="BJP198" s="1296"/>
      <c r="BJQ198" s="1296"/>
      <c r="BJR198" s="1296"/>
      <c r="BJS198" s="1296"/>
      <c r="BJT198" s="1296"/>
      <c r="BJU198" s="1296"/>
      <c r="BJV198" s="1296"/>
      <c r="BJW198" s="1296"/>
      <c r="BJX198" s="1296"/>
      <c r="BJY198" s="1296"/>
      <c r="BJZ198" s="1296"/>
      <c r="BKA198" s="1296"/>
      <c r="BKB198" s="1296"/>
      <c r="BKC198" s="1296"/>
      <c r="BKD198" s="1296"/>
      <c r="BKE198" s="1296"/>
      <c r="BKF198" s="1296"/>
      <c r="BKG198" s="1296"/>
      <c r="BKH198" s="1296"/>
      <c r="BKI198" s="1296"/>
      <c r="BKJ198" s="1296"/>
      <c r="BKK198" s="1296"/>
      <c r="BKL198" s="1296"/>
      <c r="BKM198" s="1296"/>
      <c r="BKN198" s="1296"/>
      <c r="BKO198" s="1296"/>
      <c r="BKP198" s="1296"/>
      <c r="BKQ198" s="1296"/>
      <c r="BKR198" s="1296"/>
      <c r="BKS198" s="1296"/>
      <c r="BKT198" s="1296"/>
      <c r="BKU198" s="1296"/>
      <c r="BKV198" s="1296"/>
      <c r="BKW198" s="1296"/>
      <c r="BKX198" s="1296"/>
      <c r="BKY198" s="1296"/>
      <c r="BKZ198" s="1296"/>
      <c r="BLA198" s="1296"/>
      <c r="BLB198" s="1296"/>
      <c r="BLC198" s="1296"/>
      <c r="BLD198" s="1296"/>
      <c r="BLE198" s="1296"/>
      <c r="BLF198" s="1296"/>
      <c r="BLG198" s="1296"/>
      <c r="BLH198" s="1296"/>
      <c r="BLI198" s="1296"/>
      <c r="BLJ198" s="1296"/>
      <c r="BLK198" s="1296"/>
      <c r="BLL198" s="1296"/>
      <c r="BLM198" s="1296"/>
      <c r="BLN198" s="1296"/>
      <c r="BLO198" s="1296"/>
      <c r="BLP198" s="1296"/>
      <c r="BLQ198" s="1296"/>
      <c r="BLR198" s="1296"/>
      <c r="BLS198" s="1296"/>
      <c r="BLT198" s="1296"/>
      <c r="BLU198" s="1296"/>
      <c r="BLV198" s="1296"/>
      <c r="BLW198" s="1296"/>
      <c r="BLX198" s="1296"/>
      <c r="BLY198" s="1296"/>
      <c r="BLZ198" s="1296"/>
      <c r="BMA198" s="1296"/>
      <c r="BMB198" s="1296"/>
      <c r="BMC198" s="1296"/>
      <c r="BMD198" s="1296"/>
      <c r="BME198" s="1296"/>
      <c r="BMF198" s="1296"/>
      <c r="BMG198" s="1296"/>
      <c r="BMH198" s="1296"/>
      <c r="BMI198" s="1296"/>
      <c r="BMJ198" s="1296"/>
      <c r="BMK198" s="1296"/>
      <c r="BML198" s="1296"/>
      <c r="BMM198" s="1296"/>
      <c r="BMN198" s="1296"/>
      <c r="BMO198" s="1296"/>
      <c r="BMP198" s="1296"/>
      <c r="BMQ198" s="1296"/>
      <c r="BMR198" s="1296"/>
      <c r="BMS198" s="1296"/>
      <c r="BMT198" s="1296"/>
      <c r="BMU198" s="1296"/>
      <c r="BMV198" s="1296"/>
      <c r="BMW198" s="1296"/>
      <c r="BMX198" s="1296"/>
      <c r="BMY198" s="1296"/>
      <c r="BMZ198" s="1296"/>
      <c r="BNA198" s="1296"/>
      <c r="BNB198" s="1296"/>
      <c r="BNC198" s="1296"/>
      <c r="BND198" s="1296"/>
      <c r="BNE198" s="1296"/>
      <c r="BNF198" s="1296"/>
      <c r="BNG198" s="1296"/>
      <c r="BNH198" s="1296"/>
      <c r="BNI198" s="1296"/>
      <c r="BNJ198" s="1296"/>
      <c r="BNK198" s="1296"/>
      <c r="BNL198" s="1296"/>
      <c r="BNM198" s="1296"/>
      <c r="BNN198" s="1296"/>
      <c r="BNO198" s="1296"/>
      <c r="BNP198" s="1296"/>
      <c r="BNQ198" s="1296"/>
      <c r="BNR198" s="1296"/>
      <c r="BNS198" s="1296"/>
      <c r="BNT198" s="1296"/>
      <c r="BNU198" s="1296"/>
      <c r="BNV198" s="1296"/>
      <c r="BNW198" s="1296"/>
      <c r="BNX198" s="1296"/>
      <c r="BNY198" s="1296"/>
      <c r="BNZ198" s="1296"/>
      <c r="BOA198" s="1296"/>
      <c r="BOB198" s="1296"/>
      <c r="BOC198" s="1296"/>
      <c r="BOD198" s="1296"/>
      <c r="BOE198" s="1296"/>
      <c r="BOF198" s="1296"/>
      <c r="BOG198" s="1296"/>
      <c r="BOH198" s="1296"/>
      <c r="BOI198" s="1296"/>
      <c r="BOJ198" s="1296"/>
      <c r="BOK198" s="1296"/>
      <c r="BOL198" s="1296"/>
      <c r="BOM198" s="1296"/>
      <c r="BON198" s="1296"/>
      <c r="BOO198" s="1296"/>
      <c r="BOP198" s="1296"/>
      <c r="BOQ198" s="1296"/>
      <c r="BOR198" s="1296"/>
      <c r="BOS198" s="1296"/>
      <c r="BOT198" s="1296"/>
      <c r="BOU198" s="1296"/>
      <c r="BOV198" s="1296"/>
      <c r="BOW198" s="1296"/>
      <c r="BOX198" s="1296"/>
      <c r="BOY198" s="1296"/>
      <c r="BOZ198" s="1296"/>
      <c r="BPA198" s="1296"/>
      <c r="BPB198" s="1296"/>
      <c r="BPC198" s="1296"/>
      <c r="BPD198" s="1296"/>
      <c r="BPE198" s="1296"/>
      <c r="BPF198" s="1296"/>
      <c r="BPG198" s="1296"/>
      <c r="BPH198" s="1296"/>
      <c r="BPI198" s="1296"/>
      <c r="BPJ198" s="1296"/>
      <c r="BPK198" s="1296"/>
      <c r="BPL198" s="1296"/>
      <c r="BPM198" s="1296"/>
      <c r="BPN198" s="1296"/>
      <c r="BPO198" s="1296"/>
      <c r="BPP198" s="1296"/>
      <c r="BPQ198" s="1296"/>
      <c r="BPR198" s="1296"/>
      <c r="BPS198" s="1296"/>
      <c r="BPT198" s="1296"/>
      <c r="BPU198" s="1296"/>
      <c r="BPV198" s="1296"/>
      <c r="BPW198" s="1296"/>
      <c r="BPX198" s="1296"/>
      <c r="BPY198" s="1296"/>
      <c r="BPZ198" s="1296"/>
      <c r="BQA198" s="1296"/>
      <c r="BQB198" s="1296"/>
      <c r="BQC198" s="1296"/>
      <c r="BQD198" s="1296"/>
      <c r="BQE198" s="1296"/>
      <c r="BQF198" s="1296"/>
      <c r="BQG198" s="1296"/>
      <c r="BQH198" s="1296"/>
      <c r="BQI198" s="1296"/>
      <c r="BQJ198" s="1296"/>
      <c r="BQK198" s="1296"/>
      <c r="BQL198" s="1296"/>
      <c r="BQM198" s="1296"/>
      <c r="BQN198" s="1296"/>
      <c r="BQO198" s="1296"/>
      <c r="BQP198" s="1296"/>
      <c r="BQQ198" s="1296"/>
      <c r="BQR198" s="1296"/>
      <c r="BQS198" s="1296"/>
      <c r="BQT198" s="1296"/>
      <c r="BQU198" s="1296"/>
      <c r="BQV198" s="1296"/>
      <c r="BQW198" s="1296"/>
      <c r="BQX198" s="1296"/>
      <c r="BQY198" s="1296"/>
      <c r="BQZ198" s="1296"/>
      <c r="BRA198" s="1296"/>
      <c r="BRB198" s="1296"/>
      <c r="BRC198" s="1296"/>
      <c r="BRD198" s="1296"/>
      <c r="BRE198" s="1296"/>
      <c r="BRF198" s="1296"/>
      <c r="BRG198" s="1296"/>
      <c r="BRH198" s="1296"/>
      <c r="BRI198" s="1296"/>
      <c r="BRJ198" s="1296"/>
      <c r="BRK198" s="1296"/>
      <c r="BRL198" s="1296"/>
      <c r="BRM198" s="1296"/>
      <c r="BRN198" s="1296"/>
      <c r="BRO198" s="1296"/>
      <c r="BRP198" s="1296"/>
      <c r="BRQ198" s="1296"/>
      <c r="BRR198" s="1296"/>
      <c r="BRS198" s="1296"/>
      <c r="BRT198" s="1296"/>
      <c r="BRU198" s="1296"/>
      <c r="BRV198" s="1296"/>
      <c r="BRW198" s="1296"/>
      <c r="BRX198" s="1296"/>
      <c r="BRY198" s="1296"/>
      <c r="BRZ198" s="1296"/>
      <c r="BSA198" s="1296"/>
      <c r="BSB198" s="1296"/>
      <c r="BSC198" s="1296"/>
      <c r="BSD198" s="1296"/>
      <c r="BSE198" s="1296"/>
      <c r="BSF198" s="1296"/>
      <c r="BSG198" s="1296"/>
      <c r="BSH198" s="1296"/>
      <c r="BSI198" s="1296"/>
      <c r="BSJ198" s="1296"/>
      <c r="BSK198" s="1296"/>
      <c r="BSL198" s="1296"/>
      <c r="BSM198" s="1296"/>
      <c r="BSN198" s="1296"/>
      <c r="BSO198" s="1296"/>
      <c r="BSP198" s="1296"/>
      <c r="BSQ198" s="1296"/>
      <c r="BSR198" s="1296"/>
      <c r="BSS198" s="1296"/>
      <c r="BST198" s="1296"/>
      <c r="BSU198" s="1296"/>
      <c r="BSV198" s="1296"/>
      <c r="BSW198" s="1296"/>
      <c r="BSX198" s="1296"/>
      <c r="BSY198" s="1296"/>
      <c r="BSZ198" s="1296"/>
      <c r="BTA198" s="1296"/>
      <c r="BTB198" s="1296"/>
      <c r="BTC198" s="1296"/>
      <c r="BTD198" s="1296"/>
      <c r="BTE198" s="1296"/>
      <c r="BTF198" s="1296"/>
      <c r="BTG198" s="1296"/>
      <c r="BTH198" s="1296"/>
      <c r="BTI198" s="1296"/>
      <c r="BTJ198" s="1296"/>
      <c r="BTK198" s="1296"/>
      <c r="BTL198" s="1296"/>
      <c r="BTM198" s="1296"/>
      <c r="BTN198" s="1296"/>
      <c r="BTO198" s="1296"/>
      <c r="BTP198" s="1296"/>
      <c r="BTQ198" s="1296"/>
      <c r="BTR198" s="1296"/>
      <c r="BTS198" s="1296"/>
      <c r="BTT198" s="1296"/>
      <c r="BTU198" s="1296"/>
      <c r="BTV198" s="1296"/>
      <c r="BTW198" s="1296"/>
      <c r="BTX198" s="1296"/>
      <c r="BTY198" s="1296"/>
      <c r="BTZ198" s="1296"/>
      <c r="BUA198" s="1296"/>
      <c r="BUB198" s="1296"/>
      <c r="BUC198" s="1296"/>
      <c r="BUD198" s="1296"/>
      <c r="BUE198" s="1296"/>
      <c r="BUF198" s="1296"/>
      <c r="BUG198" s="1296"/>
      <c r="BUH198" s="1296"/>
      <c r="BUI198" s="1296"/>
      <c r="BUJ198" s="1296"/>
      <c r="BUK198" s="1296"/>
      <c r="BUL198" s="1296"/>
      <c r="BUM198" s="1296"/>
      <c r="BUN198" s="1296"/>
      <c r="BUO198" s="1296"/>
      <c r="BUP198" s="1296"/>
      <c r="BUQ198" s="1296"/>
      <c r="BUR198" s="1296"/>
      <c r="BUS198" s="1296"/>
      <c r="BUT198" s="1296"/>
      <c r="BUU198" s="1296"/>
      <c r="BUV198" s="1296"/>
      <c r="BUW198" s="1296"/>
      <c r="BUX198" s="1296"/>
      <c r="BUY198" s="1296"/>
      <c r="BUZ198" s="1296"/>
      <c r="BVA198" s="1296"/>
      <c r="BVB198" s="1296"/>
      <c r="BVC198" s="1296"/>
      <c r="BVD198" s="1296"/>
      <c r="BVE198" s="1296"/>
      <c r="BVF198" s="1296"/>
      <c r="BVG198" s="1296"/>
      <c r="BVH198" s="1296"/>
      <c r="BVI198" s="1296"/>
      <c r="BVJ198" s="1296"/>
      <c r="BVK198" s="1296"/>
      <c r="BVL198" s="1296"/>
      <c r="BVM198" s="1296"/>
      <c r="BVN198" s="1296"/>
      <c r="BVO198" s="1296"/>
      <c r="BVP198" s="1296"/>
      <c r="BVQ198" s="1296"/>
      <c r="BVR198" s="1296"/>
      <c r="BVS198" s="1296"/>
      <c r="BVT198" s="1296"/>
      <c r="BVU198" s="1296"/>
      <c r="BVV198" s="1296"/>
      <c r="BVW198" s="1296"/>
      <c r="BVX198" s="1296"/>
      <c r="BVY198" s="1296"/>
      <c r="BVZ198" s="1296"/>
      <c r="BWA198" s="1296"/>
      <c r="BWB198" s="1296"/>
      <c r="BWC198" s="1296"/>
      <c r="BWD198" s="1296"/>
      <c r="BWE198" s="1296"/>
      <c r="BWF198" s="1296"/>
      <c r="BWG198" s="1296"/>
      <c r="BWH198" s="1296"/>
      <c r="BWI198" s="1296"/>
      <c r="BWJ198" s="1296"/>
      <c r="BWK198" s="1296"/>
      <c r="BWL198" s="1296"/>
      <c r="BWM198" s="1296"/>
      <c r="BWN198" s="1296"/>
      <c r="BWO198" s="1296"/>
      <c r="BWP198" s="1296"/>
      <c r="BWQ198" s="1296"/>
      <c r="BWR198" s="1296"/>
      <c r="BWS198" s="1296"/>
      <c r="BWT198" s="1296"/>
      <c r="BWU198" s="1296"/>
      <c r="BWV198" s="1296"/>
      <c r="BWW198" s="1296"/>
      <c r="BWX198" s="1296"/>
      <c r="BWY198" s="1296"/>
      <c r="BWZ198" s="1296"/>
      <c r="BXA198" s="1296"/>
      <c r="BXB198" s="1296"/>
      <c r="BXC198" s="1296"/>
      <c r="BXD198" s="1296"/>
      <c r="BXE198" s="1296"/>
      <c r="BXF198" s="1296"/>
      <c r="BXG198" s="1296"/>
      <c r="BXH198" s="1296"/>
      <c r="BXI198" s="1296"/>
      <c r="BXJ198" s="1296"/>
      <c r="BXK198" s="1296"/>
      <c r="BXL198" s="1296"/>
      <c r="BXM198" s="1296"/>
      <c r="BXN198" s="1296"/>
      <c r="BXO198" s="1296"/>
      <c r="BXP198" s="1296"/>
      <c r="BXQ198" s="1296"/>
      <c r="BXR198" s="1296"/>
      <c r="BXS198" s="1296"/>
      <c r="BXT198" s="1296"/>
      <c r="BXU198" s="1296"/>
      <c r="BXV198" s="1296"/>
      <c r="BXW198" s="1296"/>
      <c r="BXX198" s="1296"/>
      <c r="BXY198" s="1296"/>
      <c r="BXZ198" s="1296"/>
      <c r="BYA198" s="1296"/>
      <c r="BYB198" s="1296"/>
      <c r="BYC198" s="1296"/>
      <c r="BYD198" s="1296"/>
      <c r="BYE198" s="1296"/>
      <c r="BYF198" s="1296"/>
      <c r="BYG198" s="1296"/>
      <c r="BYH198" s="1296"/>
      <c r="BYI198" s="1296"/>
      <c r="BYJ198" s="1296"/>
      <c r="BYK198" s="1296"/>
      <c r="BYL198" s="1296"/>
      <c r="BYM198" s="1296"/>
      <c r="BYN198" s="1296"/>
      <c r="BYO198" s="1296"/>
      <c r="BYP198" s="1296"/>
      <c r="BYQ198" s="1296"/>
      <c r="BYR198" s="1296"/>
      <c r="BYS198" s="1296"/>
      <c r="BYT198" s="1296"/>
      <c r="BYU198" s="1296"/>
      <c r="BYV198" s="1296"/>
      <c r="BYW198" s="1296"/>
      <c r="BYX198" s="1296"/>
      <c r="BYY198" s="1296"/>
      <c r="BYZ198" s="1296"/>
      <c r="BZA198" s="1296"/>
      <c r="BZB198" s="1296"/>
      <c r="BZC198" s="1296"/>
      <c r="BZD198" s="1296"/>
      <c r="BZE198" s="1296"/>
      <c r="BZF198" s="1296"/>
      <c r="BZG198" s="1296"/>
      <c r="BZH198" s="1296"/>
      <c r="BZI198" s="1296"/>
      <c r="BZJ198" s="1296"/>
      <c r="BZK198" s="1296"/>
      <c r="BZL198" s="1296"/>
      <c r="BZM198" s="1296"/>
      <c r="BZN198" s="1296"/>
      <c r="BZO198" s="1296"/>
      <c r="BZP198" s="1296"/>
      <c r="BZQ198" s="1296"/>
      <c r="BZR198" s="1296"/>
      <c r="BZS198" s="1296"/>
      <c r="BZT198" s="1296"/>
      <c r="BZU198" s="1296"/>
      <c r="BZV198" s="1296"/>
      <c r="BZW198" s="1296"/>
      <c r="BZX198" s="1296"/>
      <c r="BZY198" s="1296"/>
      <c r="BZZ198" s="1296"/>
      <c r="CAA198" s="1296"/>
      <c r="CAB198" s="1296"/>
      <c r="CAC198" s="1296"/>
      <c r="CAD198" s="1296"/>
      <c r="CAE198" s="1296"/>
      <c r="CAF198" s="1296"/>
      <c r="CAG198" s="1296"/>
      <c r="CAH198" s="1296"/>
      <c r="CAI198" s="1296"/>
      <c r="CAJ198" s="1296"/>
      <c r="CAK198" s="1296"/>
      <c r="CAL198" s="1296"/>
      <c r="CAM198" s="1296"/>
      <c r="CAN198" s="1296"/>
      <c r="CAO198" s="1296"/>
      <c r="CAP198" s="1296"/>
      <c r="CAQ198" s="1296"/>
      <c r="CAR198" s="1296"/>
      <c r="CAS198" s="1296"/>
      <c r="CAT198" s="1296"/>
      <c r="CAU198" s="1296"/>
      <c r="CAV198" s="1296"/>
      <c r="CAW198" s="1296"/>
      <c r="CAX198" s="1296"/>
      <c r="CAY198" s="1296"/>
      <c r="CAZ198" s="1296"/>
      <c r="CBA198" s="1296"/>
      <c r="CBB198" s="1296"/>
      <c r="CBC198" s="1296"/>
      <c r="CBD198" s="1296"/>
      <c r="CBE198" s="1296"/>
      <c r="CBF198" s="1296"/>
      <c r="CBG198" s="1296"/>
      <c r="CBH198" s="1296"/>
      <c r="CBI198" s="1296"/>
      <c r="CBJ198" s="1296"/>
      <c r="CBK198" s="1296"/>
      <c r="CBL198" s="1296"/>
      <c r="CBM198" s="1296"/>
      <c r="CBN198" s="1296"/>
      <c r="CBO198" s="1296"/>
      <c r="CBP198" s="1296"/>
      <c r="CBQ198" s="1296"/>
      <c r="CBR198" s="1296"/>
      <c r="CBS198" s="1296"/>
      <c r="CBT198" s="1296"/>
      <c r="CBU198" s="1296"/>
      <c r="CBV198" s="1296"/>
      <c r="CBW198" s="1296"/>
      <c r="CBX198" s="1296"/>
      <c r="CBY198" s="1296"/>
      <c r="CBZ198" s="1296"/>
      <c r="CCA198" s="1296"/>
      <c r="CCB198" s="1296"/>
      <c r="CCC198" s="1296"/>
      <c r="CCD198" s="1296"/>
      <c r="CCE198" s="1296"/>
      <c r="CCF198" s="1296"/>
      <c r="CCG198" s="1296"/>
      <c r="CCH198" s="1296"/>
      <c r="CCI198" s="1296"/>
      <c r="CCJ198" s="1296"/>
      <c r="CCK198" s="1296"/>
      <c r="CCL198" s="1296"/>
      <c r="CCM198" s="1296"/>
      <c r="CCN198" s="1296"/>
      <c r="CCO198" s="1296"/>
      <c r="CCP198" s="1296"/>
      <c r="CCQ198" s="1296"/>
      <c r="CCR198" s="1296"/>
      <c r="CCS198" s="1296"/>
      <c r="CCT198" s="1296"/>
      <c r="CCU198" s="1296"/>
      <c r="CCV198" s="1296"/>
      <c r="CCW198" s="1296"/>
      <c r="CCX198" s="1296"/>
      <c r="CCY198" s="1296"/>
      <c r="CCZ198" s="1296"/>
      <c r="CDA198" s="1296"/>
      <c r="CDB198" s="1296"/>
      <c r="CDC198" s="1296"/>
      <c r="CDD198" s="1296"/>
      <c r="CDE198" s="1296"/>
      <c r="CDF198" s="1296"/>
      <c r="CDG198" s="1296"/>
      <c r="CDH198" s="1296"/>
      <c r="CDI198" s="1296"/>
      <c r="CDJ198" s="1296"/>
      <c r="CDK198" s="1296"/>
      <c r="CDL198" s="1296"/>
      <c r="CDM198" s="1296"/>
      <c r="CDN198" s="1296"/>
      <c r="CDO198" s="1296"/>
      <c r="CDP198" s="1296"/>
      <c r="CDQ198" s="1296"/>
      <c r="CDR198" s="1296"/>
      <c r="CDS198" s="1296"/>
      <c r="CDT198" s="1296"/>
      <c r="CDU198" s="1296"/>
      <c r="CDV198" s="1296"/>
      <c r="CDW198" s="1296"/>
      <c r="CDX198" s="1296"/>
      <c r="CDY198" s="1296"/>
      <c r="CDZ198" s="1296"/>
      <c r="CEA198" s="1296"/>
      <c r="CEB198" s="1296"/>
      <c r="CEC198" s="1296"/>
      <c r="CED198" s="1296"/>
      <c r="CEE198" s="1296"/>
      <c r="CEF198" s="1296"/>
      <c r="CEG198" s="1296"/>
      <c r="CEH198" s="1296"/>
      <c r="CEI198" s="1296"/>
      <c r="CEJ198" s="1296"/>
      <c r="CEK198" s="1296"/>
      <c r="CEL198" s="1296"/>
      <c r="CEM198" s="1296"/>
      <c r="CEN198" s="1296"/>
      <c r="CEO198" s="1296"/>
      <c r="CEP198" s="1296"/>
      <c r="CEQ198" s="1296"/>
      <c r="CER198" s="1296"/>
      <c r="CES198" s="1296"/>
      <c r="CET198" s="1296"/>
      <c r="CEU198" s="1296"/>
      <c r="CEV198" s="1296"/>
      <c r="CEW198" s="1296"/>
      <c r="CEX198" s="1296"/>
      <c r="CEY198" s="1296"/>
      <c r="CEZ198" s="1296"/>
      <c r="CFA198" s="1296"/>
      <c r="CFB198" s="1296"/>
      <c r="CFC198" s="1296"/>
      <c r="CFD198" s="1296"/>
      <c r="CFE198" s="1296"/>
      <c r="CFF198" s="1296"/>
      <c r="CFG198" s="1296"/>
      <c r="CFH198" s="1296"/>
      <c r="CFI198" s="1296"/>
      <c r="CFJ198" s="1296"/>
      <c r="CFK198" s="1296"/>
      <c r="CFL198" s="1296"/>
      <c r="CFM198" s="1296"/>
      <c r="CFN198" s="1296"/>
      <c r="CFO198" s="1296"/>
      <c r="CFP198" s="1296"/>
      <c r="CFQ198" s="1296"/>
      <c r="CFR198" s="1296"/>
      <c r="CFS198" s="1296"/>
      <c r="CFT198" s="1296"/>
      <c r="CFU198" s="1296"/>
      <c r="CFV198" s="1296"/>
      <c r="CFW198" s="1296"/>
      <c r="CFX198" s="1296"/>
      <c r="CFY198" s="1296"/>
      <c r="CFZ198" s="1296"/>
      <c r="CGA198" s="1296"/>
      <c r="CGB198" s="1296"/>
      <c r="CGC198" s="1296"/>
      <c r="CGD198" s="1296"/>
      <c r="CGE198" s="1296"/>
      <c r="CGF198" s="1296"/>
      <c r="CGG198" s="1296"/>
      <c r="CGH198" s="1296"/>
      <c r="CGI198" s="1296"/>
      <c r="CGJ198" s="1296"/>
      <c r="CGK198" s="1296"/>
      <c r="CGL198" s="1296"/>
      <c r="CGM198" s="1296"/>
      <c r="CGN198" s="1296"/>
      <c r="CGO198" s="1296"/>
      <c r="CGP198" s="1296"/>
      <c r="CGQ198" s="1296"/>
      <c r="CGR198" s="1296"/>
      <c r="CGS198" s="1296"/>
      <c r="CGT198" s="1296"/>
      <c r="CGU198" s="1296"/>
      <c r="CGV198" s="1296"/>
      <c r="CGW198" s="1296"/>
      <c r="CGX198" s="1296"/>
      <c r="CGY198" s="1296"/>
      <c r="CGZ198" s="1296"/>
      <c r="CHA198" s="1296"/>
      <c r="CHB198" s="1296"/>
      <c r="CHC198" s="1296"/>
      <c r="CHD198" s="1296"/>
      <c r="CHE198" s="1296"/>
      <c r="CHF198" s="1296"/>
      <c r="CHG198" s="1296"/>
      <c r="CHH198" s="1296"/>
      <c r="CHI198" s="1296"/>
      <c r="CHJ198" s="1296"/>
      <c r="CHK198" s="1296"/>
      <c r="CHL198" s="1296"/>
      <c r="CHM198" s="1296"/>
      <c r="CHN198" s="1296"/>
      <c r="CHO198" s="1296"/>
      <c r="CHP198" s="1296"/>
      <c r="CHQ198" s="1296"/>
      <c r="CHR198" s="1296"/>
      <c r="CHS198" s="1296"/>
      <c r="CHT198" s="1296"/>
      <c r="CHU198" s="1296"/>
      <c r="CHV198" s="1296"/>
      <c r="CHW198" s="1296"/>
      <c r="CHX198" s="1296"/>
      <c r="CHY198" s="1296"/>
      <c r="CHZ198" s="1296"/>
      <c r="CIA198" s="1296"/>
      <c r="CIB198" s="1296"/>
      <c r="CIC198" s="1296"/>
      <c r="CID198" s="1296"/>
      <c r="CIE198" s="1296"/>
      <c r="CIF198" s="1296"/>
      <c r="CIG198" s="1296"/>
      <c r="CIH198" s="1296"/>
      <c r="CII198" s="1296"/>
      <c r="CIJ198" s="1296"/>
      <c r="CIK198" s="1296"/>
      <c r="CIL198" s="1296"/>
      <c r="CIM198" s="1296"/>
      <c r="CIN198" s="1296"/>
      <c r="CIO198" s="1296"/>
      <c r="CIP198" s="1296"/>
      <c r="CIQ198" s="1296"/>
      <c r="CIR198" s="1296"/>
      <c r="CIS198" s="1296"/>
      <c r="CIT198" s="1296"/>
      <c r="CIU198" s="1296"/>
      <c r="CIV198" s="1296"/>
      <c r="CIW198" s="1296"/>
      <c r="CIX198" s="1296"/>
      <c r="CIY198" s="1296"/>
      <c r="CIZ198" s="1296"/>
      <c r="CJA198" s="1296"/>
      <c r="CJB198" s="1296"/>
      <c r="CJC198" s="1296"/>
      <c r="CJD198" s="1296"/>
      <c r="CJE198" s="1296"/>
      <c r="CJF198" s="1296"/>
      <c r="CJG198" s="1296"/>
      <c r="CJH198" s="1296"/>
      <c r="CJI198" s="1296"/>
      <c r="CJJ198" s="1296"/>
      <c r="CJK198" s="1296"/>
      <c r="CJL198" s="1296"/>
      <c r="CJM198" s="1296"/>
      <c r="CJN198" s="1296"/>
      <c r="CJO198" s="1296"/>
      <c r="CJP198" s="1296"/>
      <c r="CJQ198" s="1296"/>
      <c r="CJR198" s="1296"/>
      <c r="CJS198" s="1296"/>
      <c r="CJT198" s="1296"/>
      <c r="CJU198" s="1296"/>
      <c r="CJV198" s="1296"/>
      <c r="CJW198" s="1296"/>
      <c r="CJX198" s="1296"/>
      <c r="CJY198" s="1296"/>
      <c r="CJZ198" s="1296"/>
      <c r="CKA198" s="1296"/>
      <c r="CKB198" s="1296"/>
      <c r="CKC198" s="1296"/>
      <c r="CKD198" s="1296"/>
      <c r="CKE198" s="1296"/>
      <c r="CKF198" s="1296"/>
      <c r="CKG198" s="1296"/>
      <c r="CKH198" s="1296"/>
      <c r="CKI198" s="1296"/>
      <c r="CKJ198" s="1296"/>
      <c r="CKK198" s="1296"/>
      <c r="CKL198" s="1296"/>
      <c r="CKM198" s="1296"/>
      <c r="CKN198" s="1296"/>
      <c r="CKO198" s="1296"/>
      <c r="CKP198" s="1296"/>
      <c r="CKQ198" s="1296"/>
      <c r="CKR198" s="1296"/>
      <c r="CKS198" s="1296"/>
      <c r="CKT198" s="1296"/>
      <c r="CKU198" s="1296"/>
      <c r="CKV198" s="1296"/>
      <c r="CKW198" s="1296"/>
      <c r="CKX198" s="1296"/>
      <c r="CKY198" s="1296"/>
      <c r="CKZ198" s="1296"/>
      <c r="CLA198" s="1296"/>
      <c r="CLB198" s="1296"/>
      <c r="CLC198" s="1296"/>
      <c r="CLD198" s="1296"/>
      <c r="CLE198" s="1296"/>
      <c r="CLF198" s="1296"/>
      <c r="CLG198" s="1296"/>
      <c r="CLH198" s="1296"/>
      <c r="CLI198" s="1296"/>
      <c r="CLJ198" s="1296"/>
      <c r="CLK198" s="1296"/>
      <c r="CLL198" s="1296"/>
      <c r="CLM198" s="1296"/>
      <c r="CLN198" s="1296"/>
      <c r="CLO198" s="1296"/>
      <c r="CLP198" s="1296"/>
      <c r="CLQ198" s="1296"/>
      <c r="CLR198" s="1296"/>
      <c r="CLS198" s="1296"/>
      <c r="CLT198" s="1296"/>
      <c r="CLU198" s="1296"/>
      <c r="CLV198" s="1296"/>
      <c r="CLW198" s="1296"/>
      <c r="CLX198" s="1296"/>
      <c r="CLY198" s="1296"/>
      <c r="CLZ198" s="1296"/>
      <c r="CMA198" s="1296"/>
      <c r="CMB198" s="1296"/>
      <c r="CMC198" s="1296"/>
      <c r="CMD198" s="1296"/>
      <c r="CME198" s="1296"/>
      <c r="CMF198" s="1296"/>
      <c r="CMG198" s="1296"/>
      <c r="CMH198" s="1296"/>
      <c r="CMI198" s="1296"/>
      <c r="CMJ198" s="1296"/>
      <c r="CMK198" s="1296"/>
      <c r="CML198" s="1296"/>
      <c r="CMM198" s="1296"/>
      <c r="CMN198" s="1296"/>
      <c r="CMO198" s="1296"/>
      <c r="CMP198" s="1296"/>
      <c r="CMQ198" s="1296"/>
      <c r="CMR198" s="1296"/>
      <c r="CMS198" s="1296"/>
      <c r="CMT198" s="1296"/>
      <c r="CMU198" s="1296"/>
      <c r="CMV198" s="1296"/>
      <c r="CMW198" s="1296"/>
      <c r="CMX198" s="1296"/>
      <c r="CMY198" s="1296"/>
      <c r="CMZ198" s="1296"/>
      <c r="CNA198" s="1296"/>
      <c r="CNB198" s="1296"/>
      <c r="CNC198" s="1296"/>
      <c r="CND198" s="1296"/>
      <c r="CNE198" s="1296"/>
      <c r="CNF198" s="1296"/>
      <c r="CNG198" s="1296"/>
      <c r="CNH198" s="1296"/>
      <c r="CNI198" s="1296"/>
      <c r="CNJ198" s="1296"/>
      <c r="CNK198" s="1296"/>
      <c r="CNL198" s="1296"/>
      <c r="CNM198" s="1296"/>
      <c r="CNN198" s="1296"/>
      <c r="CNO198" s="1296"/>
      <c r="CNP198" s="1296"/>
      <c r="CNQ198" s="1296"/>
      <c r="CNR198" s="1296"/>
      <c r="CNS198" s="1296"/>
      <c r="CNT198" s="1296"/>
      <c r="CNU198" s="1296"/>
      <c r="CNV198" s="1296"/>
      <c r="CNW198" s="1296"/>
      <c r="CNX198" s="1296"/>
      <c r="CNY198" s="1296"/>
      <c r="CNZ198" s="1296"/>
      <c r="COA198" s="1296"/>
      <c r="COB198" s="1296"/>
      <c r="COC198" s="1296"/>
      <c r="COD198" s="1296"/>
      <c r="COE198" s="1296"/>
      <c r="COF198" s="1296"/>
      <c r="COG198" s="1296"/>
      <c r="COH198" s="1296"/>
      <c r="COI198" s="1296"/>
      <c r="COJ198" s="1296"/>
      <c r="COK198" s="1296"/>
      <c r="COL198" s="1296"/>
      <c r="COM198" s="1296"/>
      <c r="CON198" s="1296"/>
      <c r="COO198" s="1296"/>
      <c r="COP198" s="1296"/>
      <c r="COQ198" s="1296"/>
      <c r="COR198" s="1296"/>
      <c r="COS198" s="1296"/>
      <c r="COT198" s="1296"/>
      <c r="COU198" s="1296"/>
      <c r="COV198" s="1296"/>
      <c r="COW198" s="1296"/>
      <c r="COX198" s="1296"/>
      <c r="COY198" s="1296"/>
      <c r="COZ198" s="1296"/>
      <c r="CPA198" s="1296"/>
      <c r="CPB198" s="1296"/>
      <c r="CPC198" s="1296"/>
      <c r="CPD198" s="1296"/>
      <c r="CPE198" s="1296"/>
      <c r="CPF198" s="1296"/>
      <c r="CPG198" s="1296"/>
      <c r="CPH198" s="1296"/>
      <c r="CPI198" s="1296"/>
      <c r="CPJ198" s="1296"/>
      <c r="CPK198" s="1296"/>
      <c r="CPL198" s="1296"/>
      <c r="CPM198" s="1296"/>
      <c r="CPN198" s="1296"/>
      <c r="CPO198" s="1296"/>
      <c r="CPP198" s="1296"/>
      <c r="CPQ198" s="1296"/>
      <c r="CPR198" s="1296"/>
      <c r="CPS198" s="1296"/>
      <c r="CPT198" s="1296"/>
      <c r="CPU198" s="1296"/>
      <c r="CPV198" s="1296"/>
      <c r="CPW198" s="1296"/>
      <c r="CPX198" s="1296"/>
      <c r="CPY198" s="1296"/>
      <c r="CPZ198" s="1296"/>
      <c r="CQA198" s="1296"/>
      <c r="CQB198" s="1296"/>
      <c r="CQC198" s="1296"/>
      <c r="CQD198" s="1296"/>
      <c r="CQE198" s="1296"/>
      <c r="CQF198" s="1296"/>
      <c r="CQG198" s="1296"/>
      <c r="CQH198" s="1296"/>
      <c r="CQI198" s="1296"/>
      <c r="CQJ198" s="1296"/>
      <c r="CQK198" s="1296"/>
      <c r="CQL198" s="1296"/>
      <c r="CQM198" s="1296"/>
      <c r="CQN198" s="1296"/>
      <c r="CQO198" s="1296"/>
      <c r="CQP198" s="1296"/>
      <c r="CQQ198" s="1296"/>
      <c r="CQR198" s="1296"/>
      <c r="CQS198" s="1296"/>
      <c r="CQT198" s="1296"/>
      <c r="CQU198" s="1296"/>
      <c r="CQV198" s="1296"/>
      <c r="CQW198" s="1296"/>
      <c r="CQX198" s="1296"/>
      <c r="CQY198" s="1296"/>
      <c r="CQZ198" s="1296"/>
      <c r="CRA198" s="1296"/>
      <c r="CRB198" s="1296"/>
      <c r="CRC198" s="1296"/>
      <c r="CRD198" s="1296"/>
      <c r="CRE198" s="1296"/>
      <c r="CRF198" s="1296"/>
      <c r="CRG198" s="1296"/>
      <c r="CRH198" s="1296"/>
      <c r="CRI198" s="1296"/>
      <c r="CRJ198" s="1296"/>
      <c r="CRK198" s="1296"/>
      <c r="CRL198" s="1296"/>
      <c r="CRM198" s="1296"/>
      <c r="CRN198" s="1296"/>
      <c r="CRO198" s="1296"/>
      <c r="CRP198" s="1296"/>
      <c r="CRQ198" s="1296"/>
      <c r="CRR198" s="1296"/>
      <c r="CRS198" s="1296"/>
      <c r="CRT198" s="1296"/>
      <c r="CRU198" s="1296"/>
      <c r="CRV198" s="1296"/>
      <c r="CRW198" s="1296"/>
      <c r="CRX198" s="1296"/>
      <c r="CRY198" s="1296"/>
      <c r="CRZ198" s="1296"/>
      <c r="CSA198" s="1296"/>
      <c r="CSB198" s="1296"/>
      <c r="CSC198" s="1296"/>
      <c r="CSD198" s="1296"/>
      <c r="CSE198" s="1296"/>
      <c r="CSF198" s="1296"/>
      <c r="CSG198" s="1296"/>
      <c r="CSH198" s="1296"/>
      <c r="CSI198" s="1296"/>
      <c r="CSJ198" s="1296"/>
      <c r="CSK198" s="1296"/>
      <c r="CSL198" s="1296"/>
      <c r="CSM198" s="1296"/>
      <c r="CSN198" s="1296"/>
      <c r="CSO198" s="1296"/>
      <c r="CSP198" s="1296"/>
      <c r="CSQ198" s="1296"/>
      <c r="CSR198" s="1296"/>
      <c r="CSS198" s="1296"/>
      <c r="CST198" s="1296"/>
      <c r="CSU198" s="1296"/>
      <c r="CSV198" s="1296"/>
      <c r="CSW198" s="1296"/>
      <c r="CSX198" s="1296"/>
      <c r="CSY198" s="1296"/>
      <c r="CSZ198" s="1296"/>
      <c r="CTA198" s="1296"/>
      <c r="CTB198" s="1296"/>
      <c r="CTC198" s="1296"/>
      <c r="CTD198" s="1296"/>
      <c r="CTE198" s="1296"/>
      <c r="CTF198" s="1296"/>
      <c r="CTG198" s="1296"/>
      <c r="CTH198" s="1296"/>
      <c r="CTI198" s="1296"/>
      <c r="CTJ198" s="1296"/>
      <c r="CTK198" s="1296"/>
      <c r="CTL198" s="1296"/>
      <c r="CTM198" s="1296"/>
      <c r="CTN198" s="1296"/>
      <c r="CTO198" s="1296"/>
      <c r="CTP198" s="1296"/>
      <c r="CTQ198" s="1296"/>
      <c r="CTR198" s="1296"/>
      <c r="CTS198" s="1296"/>
      <c r="CTT198" s="1296"/>
      <c r="CTU198" s="1296"/>
      <c r="CTV198" s="1296"/>
      <c r="CTW198" s="1296"/>
      <c r="CTX198" s="1296"/>
      <c r="CTY198" s="1296"/>
      <c r="CTZ198" s="1296"/>
      <c r="CUA198" s="1296"/>
      <c r="CUB198" s="1296"/>
      <c r="CUC198" s="1296"/>
      <c r="CUD198" s="1296"/>
      <c r="CUE198" s="1296"/>
      <c r="CUF198" s="1296"/>
      <c r="CUG198" s="1296"/>
      <c r="CUH198" s="1296"/>
      <c r="CUI198" s="1296"/>
      <c r="CUJ198" s="1296"/>
      <c r="CUK198" s="1296"/>
      <c r="CUL198" s="1296"/>
      <c r="CUM198" s="1296"/>
      <c r="CUN198" s="1296"/>
      <c r="CUO198" s="1296"/>
      <c r="CUP198" s="1296"/>
      <c r="CUQ198" s="1296"/>
      <c r="CUR198" s="1296"/>
      <c r="CUS198" s="1296"/>
      <c r="CUT198" s="1296"/>
      <c r="CUU198" s="1296"/>
      <c r="CUV198" s="1296"/>
      <c r="CUW198" s="1296"/>
      <c r="CUX198" s="1296"/>
      <c r="CUY198" s="1296"/>
      <c r="CUZ198" s="1296"/>
      <c r="CVA198" s="1296"/>
      <c r="CVB198" s="1296"/>
      <c r="CVC198" s="1296"/>
      <c r="CVD198" s="1296"/>
      <c r="CVE198" s="1296"/>
      <c r="CVF198" s="1296"/>
      <c r="CVG198" s="1296"/>
      <c r="CVH198" s="1296"/>
      <c r="CVI198" s="1296"/>
      <c r="CVJ198" s="1296"/>
      <c r="CVK198" s="1296"/>
      <c r="CVL198" s="1296"/>
      <c r="CVM198" s="1296"/>
      <c r="CVN198" s="1296"/>
      <c r="CVO198" s="1296"/>
      <c r="CVP198" s="1296"/>
      <c r="CVQ198" s="1296"/>
      <c r="CVR198" s="1296"/>
      <c r="CVS198" s="1296"/>
      <c r="CVT198" s="1296"/>
      <c r="CVU198" s="1296"/>
      <c r="CVV198" s="1296"/>
      <c r="CVW198" s="1296"/>
      <c r="CVX198" s="1296"/>
      <c r="CVY198" s="1296"/>
      <c r="CVZ198" s="1296"/>
      <c r="CWA198" s="1296"/>
      <c r="CWB198" s="1296"/>
      <c r="CWC198" s="1296"/>
      <c r="CWD198" s="1296"/>
      <c r="CWE198" s="1296"/>
      <c r="CWF198" s="1296"/>
      <c r="CWG198" s="1296"/>
      <c r="CWH198" s="1296"/>
      <c r="CWI198" s="1296"/>
      <c r="CWJ198" s="1296"/>
      <c r="CWK198" s="1296"/>
      <c r="CWL198" s="1296"/>
      <c r="CWM198" s="1296"/>
      <c r="CWN198" s="1296"/>
      <c r="CWO198" s="1296"/>
      <c r="CWP198" s="1296"/>
      <c r="CWQ198" s="1296"/>
      <c r="CWR198" s="1296"/>
      <c r="CWS198" s="1296"/>
      <c r="CWT198" s="1296"/>
      <c r="CWU198" s="1296"/>
      <c r="CWV198" s="1296"/>
      <c r="CWW198" s="1296"/>
      <c r="CWX198" s="1296"/>
      <c r="CWY198" s="1296"/>
      <c r="CWZ198" s="1296"/>
      <c r="CXA198" s="1296"/>
      <c r="CXB198" s="1296"/>
      <c r="CXC198" s="1296"/>
      <c r="CXD198" s="1296"/>
      <c r="CXE198" s="1296"/>
      <c r="CXF198" s="1296"/>
      <c r="CXG198" s="1296"/>
      <c r="CXH198" s="1296"/>
      <c r="CXI198" s="1296"/>
      <c r="CXJ198" s="1296"/>
      <c r="CXK198" s="1296"/>
      <c r="CXL198" s="1296"/>
      <c r="CXM198" s="1296"/>
      <c r="CXN198" s="1296"/>
      <c r="CXO198" s="1296"/>
      <c r="CXP198" s="1296"/>
      <c r="CXQ198" s="1296"/>
      <c r="CXR198" s="1296"/>
      <c r="CXS198" s="1296"/>
      <c r="CXT198" s="1296"/>
      <c r="CXU198" s="1296"/>
      <c r="CXV198" s="1296"/>
      <c r="CXW198" s="1296"/>
      <c r="CXX198" s="1296"/>
      <c r="CXY198" s="1296"/>
      <c r="CXZ198" s="1296"/>
      <c r="CYA198" s="1296"/>
      <c r="CYB198" s="1296"/>
      <c r="CYC198" s="1296"/>
      <c r="CYD198" s="1296"/>
      <c r="CYE198" s="1296"/>
      <c r="CYF198" s="1296"/>
      <c r="CYG198" s="1296"/>
      <c r="CYH198" s="1296"/>
      <c r="CYI198" s="1296"/>
      <c r="CYJ198" s="1296"/>
      <c r="CYK198" s="1296"/>
      <c r="CYL198" s="1296"/>
      <c r="CYM198" s="1296"/>
      <c r="CYN198" s="1296"/>
      <c r="CYO198" s="1296"/>
      <c r="CYP198" s="1296"/>
      <c r="CYQ198" s="1296"/>
      <c r="CYR198" s="1296"/>
      <c r="CYS198" s="1296"/>
      <c r="CYT198" s="1296"/>
      <c r="CYU198" s="1296"/>
      <c r="CYV198" s="1296"/>
      <c r="CYW198" s="1296"/>
      <c r="CYX198" s="1296"/>
      <c r="CYY198" s="1296"/>
      <c r="CYZ198" s="1296"/>
      <c r="CZA198" s="1296"/>
      <c r="CZB198" s="1296"/>
      <c r="CZC198" s="1296"/>
      <c r="CZD198" s="1296"/>
      <c r="CZE198" s="1296"/>
      <c r="CZF198" s="1296"/>
      <c r="CZG198" s="1296"/>
      <c r="CZH198" s="1296"/>
      <c r="CZI198" s="1296"/>
      <c r="CZJ198" s="1296"/>
      <c r="CZK198" s="1296"/>
      <c r="CZL198" s="1296"/>
      <c r="CZM198" s="1296"/>
      <c r="CZN198" s="1296"/>
      <c r="CZO198" s="1296"/>
      <c r="CZP198" s="1296"/>
      <c r="CZQ198" s="1296"/>
      <c r="CZR198" s="1296"/>
      <c r="CZS198" s="1296"/>
      <c r="CZT198" s="1296"/>
      <c r="CZU198" s="1296"/>
      <c r="CZV198" s="1296"/>
      <c r="CZW198" s="1296"/>
      <c r="CZX198" s="1296"/>
      <c r="CZY198" s="1296"/>
      <c r="CZZ198" s="1296"/>
      <c r="DAA198" s="1296"/>
      <c r="DAB198" s="1296"/>
      <c r="DAC198" s="1296"/>
      <c r="DAD198" s="1296"/>
      <c r="DAE198" s="1296"/>
      <c r="DAF198" s="1296"/>
      <c r="DAG198" s="1296"/>
      <c r="DAH198" s="1296"/>
      <c r="DAI198" s="1296"/>
      <c r="DAJ198" s="1296"/>
      <c r="DAK198" s="1296"/>
      <c r="DAL198" s="1296"/>
      <c r="DAM198" s="1296"/>
      <c r="DAN198" s="1296"/>
      <c r="DAO198" s="1296"/>
      <c r="DAP198" s="1296"/>
      <c r="DAQ198" s="1296"/>
      <c r="DAR198" s="1296"/>
      <c r="DAS198" s="1296"/>
      <c r="DAT198" s="1296"/>
      <c r="DAU198" s="1296"/>
      <c r="DAV198" s="1296"/>
      <c r="DAW198" s="1296"/>
      <c r="DAX198" s="1296"/>
      <c r="DAY198" s="1296"/>
      <c r="DAZ198" s="1296"/>
      <c r="DBA198" s="1296"/>
      <c r="DBB198" s="1296"/>
      <c r="DBC198" s="1296"/>
      <c r="DBD198" s="1296"/>
      <c r="DBE198" s="1296"/>
      <c r="DBF198" s="1296"/>
      <c r="DBG198" s="1296"/>
      <c r="DBH198" s="1296"/>
      <c r="DBI198" s="1296"/>
      <c r="DBJ198" s="1296"/>
      <c r="DBK198" s="1296"/>
      <c r="DBL198" s="1296"/>
      <c r="DBM198" s="1296"/>
      <c r="DBN198" s="1296"/>
      <c r="DBO198" s="1296"/>
      <c r="DBP198" s="1296"/>
      <c r="DBQ198" s="1296"/>
      <c r="DBR198" s="1296"/>
      <c r="DBS198" s="1296"/>
      <c r="DBT198" s="1296"/>
      <c r="DBU198" s="1296"/>
      <c r="DBV198" s="1296"/>
      <c r="DBW198" s="1296"/>
      <c r="DBX198" s="1296"/>
      <c r="DBY198" s="1296"/>
      <c r="DBZ198" s="1296"/>
      <c r="DCA198" s="1296"/>
      <c r="DCB198" s="1296"/>
      <c r="DCC198" s="1296"/>
      <c r="DCD198" s="1296"/>
      <c r="DCE198" s="1296"/>
      <c r="DCF198" s="1296"/>
      <c r="DCG198" s="1296"/>
      <c r="DCH198" s="1296"/>
      <c r="DCI198" s="1296"/>
      <c r="DCJ198" s="1296"/>
      <c r="DCK198" s="1296"/>
      <c r="DCL198" s="1296"/>
      <c r="DCM198" s="1296"/>
      <c r="DCN198" s="1296"/>
      <c r="DCO198" s="1296"/>
      <c r="DCP198" s="1296"/>
      <c r="DCQ198" s="1296"/>
      <c r="DCR198" s="1296"/>
      <c r="DCS198" s="1296"/>
      <c r="DCT198" s="1296"/>
      <c r="DCU198" s="1296"/>
      <c r="DCV198" s="1296"/>
      <c r="DCW198" s="1296"/>
      <c r="DCX198" s="1296"/>
      <c r="DCY198" s="1296"/>
      <c r="DCZ198" s="1296"/>
      <c r="DDA198" s="1296"/>
      <c r="DDB198" s="1296"/>
      <c r="DDC198" s="1296"/>
      <c r="DDD198" s="1296"/>
      <c r="DDE198" s="1296"/>
      <c r="DDF198" s="1296"/>
      <c r="DDG198" s="1296"/>
      <c r="DDH198" s="1296"/>
      <c r="DDI198" s="1296"/>
      <c r="DDJ198" s="1296"/>
      <c r="DDK198" s="1296"/>
      <c r="DDL198" s="1296"/>
      <c r="DDM198" s="1296"/>
      <c r="DDN198" s="1296"/>
      <c r="DDO198" s="1296"/>
      <c r="DDP198" s="1296"/>
      <c r="DDQ198" s="1296"/>
      <c r="DDR198" s="1296"/>
      <c r="DDS198" s="1296"/>
      <c r="DDT198" s="1296"/>
      <c r="DDU198" s="1296"/>
      <c r="DDV198" s="1296"/>
      <c r="DDW198" s="1296"/>
      <c r="DDX198" s="1296"/>
      <c r="DDY198" s="1296"/>
      <c r="DDZ198" s="1296"/>
      <c r="DEA198" s="1296"/>
      <c r="DEB198" s="1296"/>
      <c r="DEC198" s="1296"/>
      <c r="DED198" s="1296"/>
      <c r="DEE198" s="1296"/>
      <c r="DEF198" s="1296"/>
      <c r="DEG198" s="1296"/>
      <c r="DEH198" s="1296"/>
      <c r="DEI198" s="1296"/>
      <c r="DEJ198" s="1296"/>
      <c r="DEK198" s="1296"/>
      <c r="DEL198" s="1296"/>
      <c r="DEM198" s="1296"/>
      <c r="DEN198" s="1296"/>
      <c r="DEO198" s="1296"/>
      <c r="DEP198" s="1296"/>
      <c r="DEQ198" s="1296"/>
      <c r="DER198" s="1296"/>
      <c r="DES198" s="1296"/>
      <c r="DET198" s="1296"/>
      <c r="DEU198" s="1296"/>
      <c r="DEV198" s="1296"/>
      <c r="DEW198" s="1296"/>
      <c r="DEX198" s="1296"/>
      <c r="DEY198" s="1296"/>
      <c r="DEZ198" s="1296"/>
      <c r="DFA198" s="1296"/>
      <c r="DFB198" s="1296"/>
      <c r="DFC198" s="1296"/>
      <c r="DFD198" s="1296"/>
      <c r="DFE198" s="1296"/>
      <c r="DFF198" s="1296"/>
      <c r="DFG198" s="1296"/>
      <c r="DFH198" s="1296"/>
      <c r="DFI198" s="1296"/>
      <c r="DFJ198" s="1296"/>
      <c r="DFK198" s="1296"/>
      <c r="DFL198" s="1296"/>
      <c r="DFM198" s="1296"/>
      <c r="DFN198" s="1296"/>
      <c r="DFO198" s="1296"/>
      <c r="DFP198" s="1296"/>
      <c r="DFQ198" s="1296"/>
      <c r="DFR198" s="1296"/>
      <c r="DFS198" s="1296"/>
      <c r="DFT198" s="1296"/>
      <c r="DFU198" s="1296"/>
      <c r="DFV198" s="1296"/>
      <c r="DFW198" s="1296"/>
      <c r="DFX198" s="1296"/>
      <c r="DFY198" s="1296"/>
      <c r="DFZ198" s="1296"/>
      <c r="DGA198" s="1296"/>
      <c r="DGB198" s="1296"/>
      <c r="DGC198" s="1296"/>
      <c r="DGD198" s="1296"/>
      <c r="DGE198" s="1296"/>
      <c r="DGF198" s="1296"/>
      <c r="DGG198" s="1296"/>
      <c r="DGH198" s="1296"/>
      <c r="DGI198" s="1296"/>
      <c r="DGJ198" s="1296"/>
      <c r="DGK198" s="1296"/>
      <c r="DGL198" s="1296"/>
      <c r="DGM198" s="1296"/>
      <c r="DGN198" s="1296"/>
      <c r="DGO198" s="1296"/>
      <c r="DGP198" s="1296"/>
      <c r="DGQ198" s="1296"/>
      <c r="DGR198" s="1296"/>
      <c r="DGS198" s="1296"/>
      <c r="DGT198" s="1296"/>
      <c r="DGU198" s="1296"/>
      <c r="DGV198" s="1296"/>
      <c r="DGW198" s="1296"/>
      <c r="DGX198" s="1296"/>
      <c r="DGY198" s="1296"/>
      <c r="DGZ198" s="1296"/>
      <c r="DHA198" s="1296"/>
      <c r="DHB198" s="1296"/>
      <c r="DHC198" s="1296"/>
      <c r="DHD198" s="1296"/>
      <c r="DHE198" s="1296"/>
      <c r="DHF198" s="1296"/>
      <c r="DHG198" s="1296"/>
      <c r="DHH198" s="1296"/>
      <c r="DHI198" s="1296"/>
      <c r="DHJ198" s="1296"/>
      <c r="DHK198" s="1296"/>
      <c r="DHL198" s="1296"/>
      <c r="DHM198" s="1296"/>
      <c r="DHN198" s="1296"/>
      <c r="DHO198" s="1296"/>
      <c r="DHP198" s="1296"/>
      <c r="DHQ198" s="1296"/>
      <c r="DHR198" s="1296"/>
      <c r="DHS198" s="1296"/>
      <c r="DHT198" s="1296"/>
      <c r="DHU198" s="1296"/>
      <c r="DHV198" s="1296"/>
      <c r="DHW198" s="1296"/>
      <c r="DHX198" s="1296"/>
      <c r="DHY198" s="1296"/>
      <c r="DHZ198" s="1296"/>
      <c r="DIA198" s="1296"/>
      <c r="DIB198" s="1296"/>
      <c r="DIC198" s="1296"/>
      <c r="DID198" s="1296"/>
      <c r="DIE198" s="1296"/>
      <c r="DIF198" s="1296"/>
      <c r="DIG198" s="1296"/>
      <c r="DIH198" s="1296"/>
      <c r="DII198" s="1296"/>
      <c r="DIJ198" s="1296"/>
      <c r="DIK198" s="1296"/>
      <c r="DIL198" s="1296"/>
      <c r="DIM198" s="1296"/>
      <c r="DIN198" s="1296"/>
      <c r="DIO198" s="1296"/>
      <c r="DIP198" s="1296"/>
      <c r="DIQ198" s="1296"/>
      <c r="DIR198" s="1296"/>
      <c r="DIS198" s="1296"/>
      <c r="DIT198" s="1296"/>
      <c r="DIU198" s="1296"/>
      <c r="DIV198" s="1296"/>
      <c r="DIW198" s="1296"/>
      <c r="DIX198" s="1296"/>
      <c r="DIY198" s="1296"/>
      <c r="DIZ198" s="1296"/>
      <c r="DJA198" s="1296"/>
      <c r="DJB198" s="1296"/>
      <c r="DJC198" s="1296"/>
      <c r="DJD198" s="1296"/>
      <c r="DJE198" s="1296"/>
      <c r="DJF198" s="1296"/>
      <c r="DJG198" s="1296"/>
      <c r="DJH198" s="1296"/>
      <c r="DJI198" s="1296"/>
      <c r="DJJ198" s="1296"/>
      <c r="DJK198" s="1296"/>
      <c r="DJL198" s="1296"/>
      <c r="DJM198" s="1296"/>
      <c r="DJN198" s="1296"/>
      <c r="DJO198" s="1296"/>
      <c r="DJP198" s="1296"/>
      <c r="DJQ198" s="1296"/>
      <c r="DJR198" s="1296"/>
      <c r="DJS198" s="1296"/>
      <c r="DJT198" s="1296"/>
      <c r="DJU198" s="1296"/>
      <c r="DJV198" s="1296"/>
      <c r="DJW198" s="1296"/>
      <c r="DJX198" s="1296"/>
      <c r="DJY198" s="1296"/>
      <c r="DJZ198" s="1296"/>
      <c r="DKA198" s="1296"/>
      <c r="DKB198" s="1296"/>
      <c r="DKC198" s="1296"/>
      <c r="DKD198" s="1296"/>
      <c r="DKE198" s="1296"/>
      <c r="DKF198" s="1296"/>
      <c r="DKG198" s="1296"/>
      <c r="DKH198" s="1296"/>
      <c r="DKI198" s="1296"/>
      <c r="DKJ198" s="1296"/>
      <c r="DKK198" s="1296"/>
      <c r="DKL198" s="1296"/>
      <c r="DKM198" s="1296"/>
      <c r="DKN198" s="1296"/>
      <c r="DKO198" s="1296"/>
      <c r="DKP198" s="1296"/>
      <c r="DKQ198" s="1296"/>
      <c r="DKR198" s="1296"/>
      <c r="DKS198" s="1296"/>
      <c r="DKT198" s="1296"/>
      <c r="DKU198" s="1296"/>
      <c r="DKV198" s="1296"/>
      <c r="DKW198" s="1296"/>
      <c r="DKX198" s="1296"/>
      <c r="DKY198" s="1296"/>
      <c r="DKZ198" s="1296"/>
      <c r="DLA198" s="1296"/>
      <c r="DLB198" s="1296"/>
      <c r="DLC198" s="1296"/>
      <c r="DLD198" s="1296"/>
      <c r="DLE198" s="1296"/>
      <c r="DLF198" s="1296"/>
      <c r="DLG198" s="1296"/>
      <c r="DLH198" s="1296"/>
      <c r="DLI198" s="1296"/>
      <c r="DLJ198" s="1296"/>
      <c r="DLK198" s="1296"/>
      <c r="DLL198" s="1296"/>
      <c r="DLM198" s="1296"/>
      <c r="DLN198" s="1296"/>
      <c r="DLO198" s="1296"/>
      <c r="DLP198" s="1296"/>
      <c r="DLQ198" s="1296"/>
      <c r="DLR198" s="1296"/>
      <c r="DLS198" s="1296"/>
      <c r="DLT198" s="1296"/>
      <c r="DLU198" s="1296"/>
      <c r="DLV198" s="1296"/>
      <c r="DLW198" s="1296"/>
      <c r="DLX198" s="1296"/>
      <c r="DLY198" s="1296"/>
      <c r="DLZ198" s="1296"/>
      <c r="DMA198" s="1296"/>
      <c r="DMB198" s="1296"/>
      <c r="DMC198" s="1296"/>
      <c r="DMD198" s="1296"/>
      <c r="DME198" s="1296"/>
      <c r="DMF198" s="1296"/>
      <c r="DMG198" s="1296"/>
      <c r="DMH198" s="1296"/>
      <c r="DMI198" s="1296"/>
      <c r="DMJ198" s="1296"/>
      <c r="DMK198" s="1296"/>
      <c r="DML198" s="1296"/>
      <c r="DMM198" s="1296"/>
      <c r="DMN198" s="1296"/>
      <c r="DMO198" s="1296"/>
      <c r="DMP198" s="1296"/>
      <c r="DMQ198" s="1296"/>
      <c r="DMR198" s="1296"/>
      <c r="DMS198" s="1296"/>
      <c r="DMT198" s="1296"/>
      <c r="DMU198" s="1296"/>
      <c r="DMV198" s="1296"/>
      <c r="DMW198" s="1296"/>
      <c r="DMX198" s="1296"/>
      <c r="DMY198" s="1296"/>
      <c r="DMZ198" s="1296"/>
      <c r="DNA198" s="1296"/>
      <c r="DNB198" s="1296"/>
      <c r="DNC198" s="1296"/>
      <c r="DND198" s="1296"/>
      <c r="DNE198" s="1296"/>
      <c r="DNF198" s="1296"/>
      <c r="DNG198" s="1296"/>
      <c r="DNH198" s="1296"/>
      <c r="DNI198" s="1296"/>
      <c r="DNJ198" s="1296"/>
      <c r="DNK198" s="1296"/>
      <c r="DNL198" s="1296"/>
      <c r="DNM198" s="1296"/>
      <c r="DNN198" s="1296"/>
      <c r="DNO198" s="1296"/>
      <c r="DNP198" s="1296"/>
      <c r="DNQ198" s="1296"/>
      <c r="DNR198" s="1296"/>
      <c r="DNS198" s="1296"/>
      <c r="DNT198" s="1296"/>
      <c r="DNU198" s="1296"/>
      <c r="DNV198" s="1296"/>
      <c r="DNW198" s="1296"/>
      <c r="DNX198" s="1296"/>
      <c r="DNY198" s="1296"/>
      <c r="DNZ198" s="1296"/>
      <c r="DOA198" s="1296"/>
      <c r="DOB198" s="1296"/>
      <c r="DOC198" s="1296"/>
      <c r="DOD198" s="1296"/>
      <c r="DOE198" s="1296"/>
      <c r="DOF198" s="1296"/>
      <c r="DOG198" s="1296"/>
      <c r="DOH198" s="1296"/>
      <c r="DOI198" s="1296"/>
      <c r="DOJ198" s="1296"/>
      <c r="DOK198" s="1296"/>
      <c r="DOL198" s="1296"/>
      <c r="DOM198" s="1296"/>
      <c r="DON198" s="1296"/>
      <c r="DOO198" s="1296"/>
      <c r="DOP198" s="1296"/>
      <c r="DOQ198" s="1296"/>
      <c r="DOR198" s="1296"/>
      <c r="DOS198" s="1296"/>
      <c r="DOT198" s="1296"/>
      <c r="DOU198" s="1296"/>
      <c r="DOV198" s="1296"/>
      <c r="DOW198" s="1296"/>
      <c r="DOX198" s="1296"/>
      <c r="DOY198" s="1296"/>
      <c r="DOZ198" s="1296"/>
      <c r="DPA198" s="1296"/>
      <c r="DPB198" s="1296"/>
      <c r="DPC198" s="1296"/>
      <c r="DPD198" s="1296"/>
      <c r="DPE198" s="1296"/>
      <c r="DPF198" s="1296"/>
      <c r="DPG198" s="1296"/>
      <c r="DPH198" s="1296"/>
      <c r="DPI198" s="1296"/>
      <c r="DPJ198" s="1296"/>
      <c r="DPK198" s="1296"/>
      <c r="DPL198" s="1296"/>
      <c r="DPM198" s="1296"/>
      <c r="DPN198" s="1296"/>
      <c r="DPO198" s="1296"/>
      <c r="DPP198" s="1296"/>
      <c r="DPQ198" s="1296"/>
      <c r="DPR198" s="1296"/>
      <c r="DPS198" s="1296"/>
      <c r="DPT198" s="1296"/>
      <c r="DPU198" s="1296"/>
      <c r="DPV198" s="1296"/>
      <c r="DPW198" s="1296"/>
      <c r="DPX198" s="1296"/>
      <c r="DPY198" s="1296"/>
      <c r="DPZ198" s="1296"/>
      <c r="DQA198" s="1296"/>
      <c r="DQB198" s="1296"/>
      <c r="DQC198" s="1296"/>
      <c r="DQD198" s="1296"/>
      <c r="DQE198" s="1296"/>
      <c r="DQF198" s="1296"/>
      <c r="DQG198" s="1296"/>
      <c r="DQH198" s="1296"/>
      <c r="DQI198" s="1296"/>
      <c r="DQJ198" s="1296"/>
      <c r="DQK198" s="1296"/>
      <c r="DQL198" s="1296"/>
      <c r="DQM198" s="1296"/>
      <c r="DQN198" s="1296"/>
      <c r="DQO198" s="1296"/>
      <c r="DQP198" s="1296"/>
      <c r="DQQ198" s="1296"/>
      <c r="DQR198" s="1296"/>
      <c r="DQS198" s="1296"/>
      <c r="DQT198" s="1296"/>
      <c r="DQU198" s="1296"/>
      <c r="DQV198" s="1296"/>
      <c r="DQW198" s="1296"/>
      <c r="DQX198" s="1296"/>
      <c r="DQY198" s="1296"/>
      <c r="DQZ198" s="1296"/>
      <c r="DRA198" s="1296"/>
      <c r="DRB198" s="1296"/>
      <c r="DRC198" s="1296"/>
      <c r="DRD198" s="1296"/>
      <c r="DRE198" s="1296"/>
      <c r="DRF198" s="1296"/>
      <c r="DRG198" s="1296"/>
      <c r="DRH198" s="1296"/>
      <c r="DRI198" s="1296"/>
      <c r="DRJ198" s="1296"/>
      <c r="DRK198" s="1296"/>
      <c r="DRL198" s="1296"/>
      <c r="DRM198" s="1296"/>
      <c r="DRN198" s="1296"/>
      <c r="DRO198" s="1296"/>
      <c r="DRP198" s="1296"/>
      <c r="DRQ198" s="1296"/>
      <c r="DRR198" s="1296"/>
      <c r="DRS198" s="1296"/>
      <c r="DRT198" s="1296"/>
      <c r="DRU198" s="1296"/>
      <c r="DRV198" s="1296"/>
      <c r="DRW198" s="1296"/>
      <c r="DRX198" s="1296"/>
      <c r="DRY198" s="1296"/>
      <c r="DRZ198" s="1296"/>
      <c r="DSA198" s="1296"/>
      <c r="DSB198" s="1296"/>
      <c r="DSC198" s="1296"/>
      <c r="DSD198" s="1296"/>
      <c r="DSE198" s="1296"/>
      <c r="DSF198" s="1296"/>
      <c r="DSG198" s="1296"/>
      <c r="DSH198" s="1296"/>
      <c r="DSI198" s="1296"/>
      <c r="DSJ198" s="1296"/>
      <c r="DSK198" s="1296"/>
      <c r="DSL198" s="1296"/>
      <c r="DSM198" s="1296"/>
      <c r="DSN198" s="1296"/>
      <c r="DSO198" s="1296"/>
      <c r="DSP198" s="1296"/>
      <c r="DSQ198" s="1296"/>
      <c r="DSR198" s="1296"/>
      <c r="DSS198" s="1296"/>
      <c r="DST198" s="1296"/>
      <c r="DSU198" s="1296"/>
      <c r="DSV198" s="1296"/>
      <c r="DSW198" s="1296"/>
      <c r="DSX198" s="1296"/>
      <c r="DSY198" s="1296"/>
      <c r="DSZ198" s="1296"/>
      <c r="DTA198" s="1296"/>
      <c r="DTB198" s="1296"/>
      <c r="DTC198" s="1296"/>
      <c r="DTD198" s="1296"/>
      <c r="DTE198" s="1296"/>
      <c r="DTF198" s="1296"/>
      <c r="DTG198" s="1296"/>
      <c r="DTH198" s="1296"/>
      <c r="DTI198" s="1296"/>
      <c r="DTJ198" s="1296"/>
      <c r="DTK198" s="1296"/>
      <c r="DTL198" s="1296"/>
      <c r="DTM198" s="1296"/>
      <c r="DTN198" s="1296"/>
      <c r="DTO198" s="1296"/>
      <c r="DTP198" s="1296"/>
      <c r="DTQ198" s="1296"/>
      <c r="DTR198" s="1296"/>
      <c r="DTS198" s="1296"/>
      <c r="DTT198" s="1296"/>
      <c r="DTU198" s="1296"/>
      <c r="DTV198" s="1296"/>
      <c r="DTW198" s="1296"/>
      <c r="DTX198" s="1296"/>
      <c r="DTY198" s="1296"/>
      <c r="DTZ198" s="1296"/>
      <c r="DUA198" s="1296"/>
      <c r="DUB198" s="1296"/>
      <c r="DUC198" s="1296"/>
      <c r="DUD198" s="1296"/>
      <c r="DUE198" s="1296"/>
      <c r="DUF198" s="1296"/>
      <c r="DUG198" s="1296"/>
      <c r="DUH198" s="1296"/>
      <c r="DUI198" s="1296"/>
      <c r="DUJ198" s="1296"/>
      <c r="DUK198" s="1296"/>
      <c r="DUL198" s="1296"/>
      <c r="DUM198" s="1296"/>
      <c r="DUN198" s="1296"/>
      <c r="DUO198" s="1296"/>
      <c r="DUP198" s="1296"/>
      <c r="DUQ198" s="1296"/>
      <c r="DUR198" s="1296"/>
      <c r="DUS198" s="1296"/>
      <c r="DUT198" s="1296"/>
      <c r="DUU198" s="1296"/>
      <c r="DUV198" s="1296"/>
      <c r="DUW198" s="1296"/>
      <c r="DUX198" s="1296"/>
      <c r="DUY198" s="1296"/>
      <c r="DUZ198" s="1296"/>
      <c r="DVA198" s="1296"/>
      <c r="DVB198" s="1296"/>
      <c r="DVC198" s="1296"/>
      <c r="DVD198" s="1296"/>
      <c r="DVE198" s="1296"/>
      <c r="DVF198" s="1296"/>
      <c r="DVG198" s="1296"/>
      <c r="DVH198" s="1296"/>
      <c r="DVI198" s="1296"/>
      <c r="DVJ198" s="1296"/>
      <c r="DVK198" s="1296"/>
      <c r="DVL198" s="1296"/>
      <c r="DVM198" s="1296"/>
      <c r="DVN198" s="1296"/>
      <c r="DVO198" s="1296"/>
      <c r="DVP198" s="1296"/>
      <c r="DVQ198" s="1296"/>
      <c r="DVR198" s="1296"/>
      <c r="DVS198" s="1296"/>
      <c r="DVT198" s="1296"/>
      <c r="DVU198" s="1296"/>
      <c r="DVV198" s="1296"/>
      <c r="DVW198" s="1296"/>
      <c r="DVX198" s="1296"/>
      <c r="DVY198" s="1296"/>
      <c r="DVZ198" s="1296"/>
      <c r="DWA198" s="1296"/>
      <c r="DWB198" s="1296"/>
      <c r="DWC198" s="1296"/>
      <c r="DWD198" s="1296"/>
      <c r="DWE198" s="1296"/>
      <c r="DWF198" s="1296"/>
      <c r="DWG198" s="1296"/>
      <c r="DWH198" s="1296"/>
      <c r="DWI198" s="1296"/>
      <c r="DWJ198" s="1296"/>
      <c r="DWK198" s="1296"/>
      <c r="DWL198" s="1296"/>
      <c r="DWM198" s="1296"/>
      <c r="DWN198" s="1296"/>
      <c r="DWO198" s="1296"/>
      <c r="DWP198" s="1296"/>
      <c r="DWQ198" s="1296"/>
      <c r="DWR198" s="1296"/>
      <c r="DWS198" s="1296"/>
      <c r="DWT198" s="1296"/>
      <c r="DWU198" s="1296"/>
      <c r="DWV198" s="1296"/>
      <c r="DWW198" s="1296"/>
      <c r="DWX198" s="1296"/>
      <c r="DWY198" s="1296"/>
      <c r="DWZ198" s="1296"/>
      <c r="DXA198" s="1296"/>
      <c r="DXB198" s="1296"/>
      <c r="DXC198" s="1296"/>
      <c r="DXD198" s="1296"/>
      <c r="DXE198" s="1296"/>
      <c r="DXF198" s="1296"/>
      <c r="DXG198" s="1296"/>
      <c r="DXH198" s="1296"/>
      <c r="DXI198" s="1296"/>
      <c r="DXJ198" s="1296"/>
      <c r="DXK198" s="1296"/>
      <c r="DXL198" s="1296"/>
      <c r="DXM198" s="1296"/>
      <c r="DXN198" s="1296"/>
      <c r="DXO198" s="1296"/>
      <c r="DXP198" s="1296"/>
      <c r="DXQ198" s="1296"/>
      <c r="DXR198" s="1296"/>
      <c r="DXS198" s="1296"/>
      <c r="DXT198" s="1296"/>
      <c r="DXU198" s="1296"/>
      <c r="DXV198" s="1296"/>
      <c r="DXW198" s="1296"/>
      <c r="DXX198" s="1296"/>
      <c r="DXY198" s="1296"/>
      <c r="DXZ198" s="1296"/>
      <c r="DYA198" s="1296"/>
      <c r="DYB198" s="1296"/>
      <c r="DYC198" s="1296"/>
      <c r="DYD198" s="1296"/>
      <c r="DYE198" s="1296"/>
      <c r="DYF198" s="1296"/>
      <c r="DYG198" s="1296"/>
      <c r="DYH198" s="1296"/>
      <c r="DYI198" s="1296"/>
      <c r="DYJ198" s="1296"/>
      <c r="DYK198" s="1296"/>
      <c r="DYL198" s="1296"/>
      <c r="DYM198" s="1296"/>
      <c r="DYN198" s="1296"/>
      <c r="DYO198" s="1296"/>
      <c r="DYP198" s="1296"/>
      <c r="DYQ198" s="1296"/>
      <c r="DYR198" s="1296"/>
      <c r="DYS198" s="1296"/>
      <c r="DYT198" s="1296"/>
      <c r="DYU198" s="1296"/>
      <c r="DYV198" s="1296"/>
      <c r="DYW198" s="1296"/>
      <c r="DYX198" s="1296"/>
      <c r="DYY198" s="1296"/>
      <c r="DYZ198" s="1296"/>
      <c r="DZA198" s="1296"/>
      <c r="DZB198" s="1296"/>
      <c r="DZC198" s="1296"/>
      <c r="DZD198" s="1296"/>
      <c r="DZE198" s="1296"/>
      <c r="DZF198" s="1296"/>
      <c r="DZG198" s="1296"/>
      <c r="DZH198" s="1296"/>
      <c r="DZI198" s="1296"/>
      <c r="DZJ198" s="1296"/>
      <c r="DZK198" s="1296"/>
      <c r="DZL198" s="1296"/>
      <c r="DZM198" s="1296"/>
      <c r="DZN198" s="1296"/>
      <c r="DZO198" s="1296"/>
      <c r="DZP198" s="1296"/>
      <c r="DZQ198" s="1296"/>
      <c r="DZR198" s="1296"/>
      <c r="DZS198" s="1296"/>
      <c r="DZT198" s="1296"/>
      <c r="DZU198" s="1296"/>
      <c r="DZV198" s="1296"/>
      <c r="DZW198" s="1296"/>
      <c r="DZX198" s="1296"/>
      <c r="DZY198" s="1296"/>
      <c r="DZZ198" s="1296"/>
      <c r="EAA198" s="1296"/>
      <c r="EAB198" s="1296"/>
      <c r="EAC198" s="1296"/>
      <c r="EAD198" s="1296"/>
      <c r="EAE198" s="1296"/>
      <c r="EAF198" s="1296"/>
      <c r="EAG198" s="1296"/>
      <c r="EAH198" s="1296"/>
      <c r="EAI198" s="1296"/>
      <c r="EAJ198" s="1296"/>
      <c r="EAK198" s="1296"/>
      <c r="EAL198" s="1296"/>
      <c r="EAM198" s="1296"/>
      <c r="EAN198" s="1296"/>
      <c r="EAO198" s="1296"/>
      <c r="EAP198" s="1296"/>
      <c r="EAQ198" s="1296"/>
      <c r="EAR198" s="1296"/>
      <c r="EAS198" s="1296"/>
      <c r="EAT198" s="1296"/>
      <c r="EAU198" s="1296"/>
      <c r="EAV198" s="1296"/>
      <c r="EAW198" s="1296"/>
      <c r="EAX198" s="1296"/>
      <c r="EAY198" s="1296"/>
      <c r="EAZ198" s="1296"/>
      <c r="EBA198" s="1296"/>
      <c r="EBB198" s="1296"/>
      <c r="EBC198" s="1296"/>
      <c r="EBD198" s="1296"/>
      <c r="EBE198" s="1296"/>
      <c r="EBF198" s="1296"/>
      <c r="EBG198" s="1296"/>
      <c r="EBH198" s="1296"/>
      <c r="EBI198" s="1296"/>
      <c r="EBJ198" s="1296"/>
      <c r="EBK198" s="1296"/>
      <c r="EBL198" s="1296"/>
      <c r="EBM198" s="1296"/>
      <c r="EBN198" s="1296"/>
      <c r="EBO198" s="1296"/>
      <c r="EBP198" s="1296"/>
      <c r="EBQ198" s="1296"/>
      <c r="EBR198" s="1296"/>
      <c r="EBS198" s="1296"/>
      <c r="EBT198" s="1296"/>
      <c r="EBU198" s="1296"/>
      <c r="EBV198" s="1296"/>
      <c r="EBW198" s="1296"/>
      <c r="EBX198" s="1296"/>
      <c r="EBY198" s="1296"/>
      <c r="EBZ198" s="1296"/>
      <c r="ECA198" s="1296"/>
      <c r="ECB198" s="1296"/>
      <c r="ECC198" s="1296"/>
      <c r="ECD198" s="1296"/>
      <c r="ECE198" s="1296"/>
      <c r="ECF198" s="1296"/>
      <c r="ECG198" s="1296"/>
      <c r="ECH198" s="1296"/>
      <c r="ECI198" s="1296"/>
      <c r="ECJ198" s="1296"/>
      <c r="ECK198" s="1296"/>
      <c r="ECL198" s="1296"/>
      <c r="ECM198" s="1296"/>
      <c r="ECN198" s="1296"/>
      <c r="ECO198" s="1296"/>
      <c r="ECP198" s="1296"/>
      <c r="ECQ198" s="1296"/>
      <c r="ECR198" s="1296"/>
      <c r="ECS198" s="1296"/>
      <c r="ECT198" s="1296"/>
      <c r="ECU198" s="1296"/>
      <c r="ECV198" s="1296"/>
      <c r="ECW198" s="1296"/>
      <c r="ECX198" s="1296"/>
      <c r="ECY198" s="1296"/>
      <c r="ECZ198" s="1296"/>
      <c r="EDA198" s="1296"/>
      <c r="EDB198" s="1296"/>
      <c r="EDC198" s="1296"/>
      <c r="EDD198" s="1296"/>
      <c r="EDE198" s="1296"/>
      <c r="EDF198" s="1296"/>
      <c r="EDG198" s="1296"/>
      <c r="EDH198" s="1296"/>
      <c r="EDI198" s="1296"/>
      <c r="EDJ198" s="1296"/>
      <c r="EDK198" s="1296"/>
      <c r="EDL198" s="1296"/>
      <c r="EDM198" s="1296"/>
      <c r="EDN198" s="1296"/>
      <c r="EDO198" s="1296"/>
      <c r="EDP198" s="1296"/>
      <c r="EDQ198" s="1296"/>
      <c r="EDR198" s="1296"/>
      <c r="EDS198" s="1296"/>
      <c r="EDT198" s="1296"/>
      <c r="EDU198" s="1296"/>
      <c r="EDV198" s="1296"/>
      <c r="EDW198" s="1296"/>
      <c r="EDX198" s="1296"/>
      <c r="EDY198" s="1296"/>
      <c r="EDZ198" s="1296"/>
      <c r="EEA198" s="1296"/>
      <c r="EEB198" s="1296"/>
      <c r="EEC198" s="1296"/>
      <c r="EED198" s="1296"/>
      <c r="EEE198" s="1296"/>
      <c r="EEF198" s="1296"/>
      <c r="EEG198" s="1296"/>
      <c r="EEH198" s="1296"/>
      <c r="EEI198" s="1296"/>
      <c r="EEJ198" s="1296"/>
      <c r="EEK198" s="1296"/>
      <c r="EEL198" s="1296"/>
      <c r="EEM198" s="1296"/>
      <c r="EEN198" s="1296"/>
      <c r="EEO198" s="1296"/>
      <c r="EEP198" s="1296"/>
      <c r="EEQ198" s="1296"/>
      <c r="EER198" s="1296"/>
      <c r="EES198" s="1296"/>
      <c r="EET198" s="1296"/>
      <c r="EEU198" s="1296"/>
      <c r="EEV198" s="1296"/>
      <c r="EEW198" s="1296"/>
      <c r="EEX198" s="1296"/>
      <c r="EEY198" s="1296"/>
      <c r="EEZ198" s="1296"/>
      <c r="EFA198" s="1296"/>
      <c r="EFB198" s="1296"/>
      <c r="EFC198" s="1296"/>
      <c r="EFD198" s="1296"/>
      <c r="EFE198" s="1296"/>
      <c r="EFF198" s="1296"/>
      <c r="EFG198" s="1296"/>
      <c r="EFH198" s="1296"/>
      <c r="EFI198" s="1296"/>
      <c r="EFJ198" s="1296"/>
      <c r="EFK198" s="1296"/>
      <c r="EFL198" s="1296"/>
      <c r="EFM198" s="1296"/>
      <c r="EFN198" s="1296"/>
      <c r="EFO198" s="1296"/>
      <c r="EFP198" s="1296"/>
      <c r="EFQ198" s="1296"/>
      <c r="EFR198" s="1296"/>
      <c r="EFS198" s="1296"/>
      <c r="EFT198" s="1296"/>
      <c r="EFU198" s="1296"/>
      <c r="EFV198" s="1296"/>
      <c r="EFW198" s="1296"/>
      <c r="EFX198" s="1296"/>
      <c r="EFY198" s="1296"/>
      <c r="EFZ198" s="1296"/>
      <c r="EGA198" s="1296"/>
      <c r="EGB198" s="1296"/>
      <c r="EGC198" s="1296"/>
      <c r="EGD198" s="1296"/>
      <c r="EGE198" s="1296"/>
      <c r="EGF198" s="1296"/>
      <c r="EGG198" s="1296"/>
      <c r="EGH198" s="1296"/>
      <c r="EGI198" s="1296"/>
      <c r="EGJ198" s="1296"/>
      <c r="EGK198" s="1296"/>
      <c r="EGL198" s="1296"/>
      <c r="EGM198" s="1296"/>
      <c r="EGN198" s="1296"/>
      <c r="EGO198" s="1296"/>
      <c r="EGP198" s="1296"/>
      <c r="EGQ198" s="1296"/>
      <c r="EGR198" s="1296"/>
      <c r="EGS198" s="1296"/>
      <c r="EGT198" s="1296"/>
      <c r="EGU198" s="1296"/>
      <c r="EGV198" s="1296"/>
      <c r="EGW198" s="1296"/>
      <c r="EGX198" s="1296"/>
      <c r="EGY198" s="1296"/>
      <c r="EGZ198" s="1296"/>
      <c r="EHA198" s="1296"/>
      <c r="EHB198" s="1296"/>
      <c r="EHC198" s="1296"/>
      <c r="EHD198" s="1296"/>
      <c r="EHE198" s="1296"/>
      <c r="EHF198" s="1296"/>
      <c r="EHG198" s="1296"/>
      <c r="EHH198" s="1296"/>
      <c r="EHI198" s="1296"/>
      <c r="EHJ198" s="1296"/>
      <c r="EHK198" s="1296"/>
      <c r="EHL198" s="1296"/>
      <c r="EHM198" s="1296"/>
      <c r="EHN198" s="1296"/>
      <c r="EHO198" s="1296"/>
      <c r="EHP198" s="1296"/>
      <c r="EHQ198" s="1296"/>
      <c r="EHR198" s="1296"/>
      <c r="EHS198" s="1296"/>
      <c r="EHT198" s="1296"/>
      <c r="EHU198" s="1296"/>
      <c r="EHV198" s="1296"/>
      <c r="EHW198" s="1296"/>
      <c r="EHX198" s="1296"/>
      <c r="EHY198" s="1296"/>
      <c r="EHZ198" s="1296"/>
      <c r="EIA198" s="1296"/>
      <c r="EIB198" s="1296"/>
      <c r="EIC198" s="1296"/>
      <c r="EID198" s="1296"/>
      <c r="EIE198" s="1296"/>
      <c r="EIF198" s="1296"/>
      <c r="EIG198" s="1296"/>
      <c r="EIH198" s="1296"/>
      <c r="EII198" s="1296"/>
      <c r="EIJ198" s="1296"/>
      <c r="EIK198" s="1296"/>
      <c r="EIL198" s="1296"/>
      <c r="EIM198" s="1296"/>
      <c r="EIN198" s="1296"/>
      <c r="EIO198" s="1296"/>
      <c r="EIP198" s="1296"/>
      <c r="EIQ198" s="1296"/>
      <c r="EIR198" s="1296"/>
      <c r="EIS198" s="1296"/>
      <c r="EIT198" s="1296"/>
      <c r="EIU198" s="1296"/>
      <c r="EIV198" s="1296"/>
      <c r="EIW198" s="1296"/>
      <c r="EIX198" s="1296"/>
      <c r="EIY198" s="1296"/>
      <c r="EIZ198" s="1296"/>
      <c r="EJA198" s="1296"/>
      <c r="EJB198" s="1296"/>
      <c r="EJC198" s="1296"/>
      <c r="EJD198" s="1296"/>
      <c r="EJE198" s="1296"/>
      <c r="EJF198" s="1296"/>
      <c r="EJG198" s="1296"/>
      <c r="EJH198" s="1296"/>
      <c r="EJI198" s="1296"/>
      <c r="EJJ198" s="1296"/>
      <c r="EJK198" s="1296"/>
      <c r="EJL198" s="1296"/>
      <c r="EJM198" s="1296"/>
      <c r="EJN198" s="1296"/>
      <c r="EJO198" s="1296"/>
      <c r="EJP198" s="1296"/>
      <c r="EJQ198" s="1296"/>
      <c r="EJR198" s="1296"/>
      <c r="EJS198" s="1296"/>
      <c r="EJT198" s="1296"/>
      <c r="EJU198" s="1296"/>
      <c r="EJV198" s="1296"/>
      <c r="EJW198" s="1296"/>
      <c r="EJX198" s="1296"/>
      <c r="EJY198" s="1296"/>
      <c r="EJZ198" s="1296"/>
      <c r="EKA198" s="1296"/>
      <c r="EKB198" s="1296"/>
      <c r="EKC198" s="1296"/>
      <c r="EKD198" s="1296"/>
      <c r="EKE198" s="1296"/>
      <c r="EKF198" s="1296"/>
      <c r="EKG198" s="1296"/>
      <c r="EKH198" s="1296"/>
      <c r="EKI198" s="1296"/>
      <c r="EKJ198" s="1296"/>
      <c r="EKK198" s="1296"/>
      <c r="EKL198" s="1296"/>
      <c r="EKM198" s="1296"/>
      <c r="EKN198" s="1296"/>
      <c r="EKO198" s="1296"/>
      <c r="EKP198" s="1296"/>
      <c r="EKQ198" s="1296"/>
      <c r="EKR198" s="1296"/>
      <c r="EKS198" s="1296"/>
      <c r="EKT198" s="1296"/>
      <c r="EKU198" s="1296"/>
      <c r="EKV198" s="1296"/>
      <c r="EKW198" s="1296"/>
      <c r="EKX198" s="1296"/>
      <c r="EKY198" s="1296"/>
      <c r="EKZ198" s="1296"/>
      <c r="ELA198" s="1296"/>
      <c r="ELB198" s="1296"/>
      <c r="ELC198" s="1296"/>
      <c r="ELD198" s="1296"/>
      <c r="ELE198" s="1296"/>
      <c r="ELF198" s="1296"/>
      <c r="ELG198" s="1296"/>
      <c r="ELH198" s="1296"/>
      <c r="ELI198" s="1296"/>
      <c r="ELJ198" s="1296"/>
      <c r="ELK198" s="1296"/>
      <c r="ELL198" s="1296"/>
      <c r="ELM198" s="1296"/>
      <c r="ELN198" s="1296"/>
      <c r="ELO198" s="1296"/>
      <c r="ELP198" s="1296"/>
      <c r="ELQ198" s="1296"/>
      <c r="ELR198" s="1296"/>
      <c r="ELS198" s="1296"/>
      <c r="ELT198" s="1296"/>
      <c r="ELU198" s="1296"/>
      <c r="ELV198" s="1296"/>
      <c r="ELW198" s="1296"/>
      <c r="ELX198" s="1296"/>
      <c r="ELY198" s="1296"/>
      <c r="ELZ198" s="1296"/>
      <c r="EMA198" s="1296"/>
      <c r="EMB198" s="1296"/>
      <c r="EMC198" s="1296"/>
      <c r="EMD198" s="1296"/>
      <c r="EME198" s="1296"/>
      <c r="EMF198" s="1296"/>
      <c r="EMG198" s="1296"/>
      <c r="EMH198" s="1296"/>
      <c r="EMI198" s="1296"/>
      <c r="EMJ198" s="1296"/>
      <c r="EMK198" s="1296"/>
      <c r="EML198" s="1296"/>
      <c r="EMM198" s="1296"/>
      <c r="EMN198" s="1296"/>
      <c r="EMO198" s="1296"/>
      <c r="EMP198" s="1296"/>
      <c r="EMQ198" s="1296"/>
      <c r="EMR198" s="1296"/>
      <c r="EMS198" s="1296"/>
      <c r="EMT198" s="1296"/>
      <c r="EMU198" s="1296"/>
      <c r="EMV198" s="1296"/>
      <c r="EMW198" s="1296"/>
      <c r="EMX198" s="1296"/>
      <c r="EMY198" s="1296"/>
      <c r="EMZ198" s="1296"/>
      <c r="ENA198" s="1296"/>
      <c r="ENB198" s="1296"/>
      <c r="ENC198" s="1296"/>
      <c r="END198" s="1296"/>
      <c r="ENE198" s="1296"/>
      <c r="ENF198" s="1296"/>
      <c r="ENG198" s="1296"/>
      <c r="ENH198" s="1296"/>
      <c r="ENI198" s="1296"/>
      <c r="ENJ198" s="1296"/>
      <c r="ENK198" s="1296"/>
      <c r="ENL198" s="1296"/>
      <c r="ENM198" s="1296"/>
      <c r="ENN198" s="1296"/>
      <c r="ENO198" s="1296"/>
      <c r="ENP198" s="1296"/>
      <c r="ENQ198" s="1296"/>
      <c r="ENR198" s="1296"/>
      <c r="ENS198" s="1296"/>
      <c r="ENT198" s="1296"/>
      <c r="ENU198" s="1296"/>
      <c r="ENV198" s="1296"/>
      <c r="ENW198" s="1296"/>
      <c r="ENX198" s="1296"/>
      <c r="ENY198" s="1296"/>
      <c r="ENZ198" s="1296"/>
      <c r="EOA198" s="1296"/>
      <c r="EOB198" s="1296"/>
      <c r="EOC198" s="1296"/>
      <c r="EOD198" s="1296"/>
      <c r="EOE198" s="1296"/>
      <c r="EOF198" s="1296"/>
      <c r="EOG198" s="1296"/>
      <c r="EOH198" s="1296"/>
      <c r="EOI198" s="1296"/>
      <c r="EOJ198" s="1296"/>
      <c r="EOK198" s="1296"/>
      <c r="EOL198" s="1296"/>
      <c r="EOM198" s="1296"/>
      <c r="EON198" s="1296"/>
      <c r="EOO198" s="1296"/>
      <c r="EOP198" s="1296"/>
      <c r="EOQ198" s="1296"/>
      <c r="EOR198" s="1296"/>
      <c r="EOS198" s="1296"/>
      <c r="EOT198" s="1296"/>
      <c r="EOU198" s="1296"/>
      <c r="EOV198" s="1296"/>
      <c r="EOW198" s="1296"/>
      <c r="EOX198" s="1296"/>
      <c r="EOY198" s="1296"/>
      <c r="EOZ198" s="1296"/>
      <c r="EPA198" s="1296"/>
      <c r="EPB198" s="1296"/>
      <c r="EPC198" s="1296"/>
      <c r="EPD198" s="1296"/>
      <c r="EPE198" s="1296"/>
      <c r="EPF198" s="1296"/>
      <c r="EPG198" s="1296"/>
      <c r="EPH198" s="1296"/>
      <c r="EPI198" s="1296"/>
      <c r="EPJ198" s="1296"/>
      <c r="EPK198" s="1296"/>
      <c r="EPL198" s="1296"/>
      <c r="EPM198" s="1296"/>
      <c r="EPN198" s="1296"/>
      <c r="EPO198" s="1296"/>
      <c r="EPP198" s="1296"/>
      <c r="EPQ198" s="1296"/>
      <c r="EPR198" s="1296"/>
      <c r="EPS198" s="1296"/>
      <c r="EPT198" s="1296"/>
      <c r="EPU198" s="1296"/>
      <c r="EPV198" s="1296"/>
      <c r="EPW198" s="1296"/>
      <c r="EPX198" s="1296"/>
      <c r="EPY198" s="1296"/>
      <c r="EPZ198" s="1296"/>
      <c r="EQA198" s="1296"/>
      <c r="EQB198" s="1296"/>
      <c r="EQC198" s="1296"/>
      <c r="EQD198" s="1296"/>
      <c r="EQE198" s="1296"/>
      <c r="EQF198" s="1296"/>
      <c r="EQG198" s="1296"/>
      <c r="EQH198" s="1296"/>
      <c r="EQI198" s="1296"/>
      <c r="EQJ198" s="1296"/>
      <c r="EQK198" s="1296"/>
      <c r="EQL198" s="1296"/>
      <c r="EQM198" s="1296"/>
      <c r="EQN198" s="1296"/>
      <c r="EQO198" s="1296"/>
      <c r="EQP198" s="1296"/>
      <c r="EQQ198" s="1296"/>
      <c r="EQR198" s="1296"/>
      <c r="EQS198" s="1296"/>
      <c r="EQT198" s="1296"/>
      <c r="EQU198" s="1296"/>
      <c r="EQV198" s="1296"/>
      <c r="EQW198" s="1296"/>
      <c r="EQX198" s="1296"/>
      <c r="EQY198" s="1296"/>
      <c r="EQZ198" s="1296"/>
      <c r="ERA198" s="1296"/>
      <c r="ERB198" s="1296"/>
      <c r="ERC198" s="1296"/>
      <c r="ERD198" s="1296"/>
      <c r="ERE198" s="1296"/>
      <c r="ERF198" s="1296"/>
      <c r="ERG198" s="1296"/>
      <c r="ERH198" s="1296"/>
      <c r="ERI198" s="1296"/>
      <c r="ERJ198" s="1296"/>
      <c r="ERK198" s="1296"/>
      <c r="ERL198" s="1296"/>
      <c r="ERM198" s="1296"/>
      <c r="ERN198" s="1296"/>
      <c r="ERO198" s="1296"/>
      <c r="ERP198" s="1296"/>
      <c r="ERQ198" s="1296"/>
      <c r="ERR198" s="1296"/>
      <c r="ERS198" s="1296"/>
      <c r="ERT198" s="1296"/>
      <c r="ERU198" s="1296"/>
      <c r="ERV198" s="1296"/>
      <c r="ERW198" s="1296"/>
      <c r="ERX198" s="1296"/>
      <c r="ERY198" s="1296"/>
      <c r="ERZ198" s="1296"/>
      <c r="ESA198" s="1296"/>
      <c r="ESB198" s="1296"/>
      <c r="ESC198" s="1296"/>
      <c r="ESD198" s="1296"/>
      <c r="ESE198" s="1296"/>
      <c r="ESF198" s="1296"/>
      <c r="ESG198" s="1296"/>
      <c r="ESH198" s="1296"/>
      <c r="ESI198" s="1296"/>
      <c r="ESJ198" s="1296"/>
      <c r="ESK198" s="1296"/>
      <c r="ESL198" s="1296"/>
      <c r="ESM198" s="1296"/>
      <c r="ESN198" s="1296"/>
      <c r="ESO198" s="1296"/>
      <c r="ESP198" s="1296"/>
      <c r="ESQ198" s="1296"/>
      <c r="ESR198" s="1296"/>
      <c r="ESS198" s="1296"/>
      <c r="EST198" s="1296"/>
      <c r="ESU198" s="1296"/>
      <c r="ESV198" s="1296"/>
      <c r="ESW198" s="1296"/>
      <c r="ESX198" s="1296"/>
      <c r="ESY198" s="1296"/>
      <c r="ESZ198" s="1296"/>
      <c r="ETA198" s="1296"/>
      <c r="ETB198" s="1296"/>
      <c r="ETC198" s="1296"/>
      <c r="ETD198" s="1296"/>
      <c r="ETE198" s="1296"/>
      <c r="ETF198" s="1296"/>
      <c r="ETG198" s="1296"/>
      <c r="ETH198" s="1296"/>
      <c r="ETI198" s="1296"/>
      <c r="ETJ198" s="1296"/>
      <c r="ETK198" s="1296"/>
      <c r="ETL198" s="1296"/>
      <c r="ETM198" s="1296"/>
      <c r="ETN198" s="1296"/>
      <c r="ETO198" s="1296"/>
      <c r="ETP198" s="1296"/>
      <c r="ETQ198" s="1296"/>
      <c r="ETR198" s="1296"/>
      <c r="ETS198" s="1296"/>
      <c r="ETT198" s="1296"/>
      <c r="ETU198" s="1296"/>
      <c r="ETV198" s="1296"/>
      <c r="ETW198" s="1296"/>
      <c r="ETX198" s="1296"/>
      <c r="ETY198" s="1296"/>
      <c r="ETZ198" s="1296"/>
      <c r="EUA198" s="1296"/>
      <c r="EUB198" s="1296"/>
      <c r="EUC198" s="1296"/>
      <c r="EUD198" s="1296"/>
      <c r="EUE198" s="1296"/>
      <c r="EUF198" s="1296"/>
      <c r="EUG198" s="1296"/>
      <c r="EUH198" s="1296"/>
      <c r="EUI198" s="1296"/>
      <c r="EUJ198" s="1296"/>
      <c r="EUK198" s="1296"/>
      <c r="EUL198" s="1296"/>
      <c r="EUM198" s="1296"/>
      <c r="EUN198" s="1296"/>
      <c r="EUO198" s="1296"/>
      <c r="EUP198" s="1296"/>
      <c r="EUQ198" s="1296"/>
      <c r="EUR198" s="1296"/>
      <c r="EUS198" s="1296"/>
      <c r="EUT198" s="1296"/>
      <c r="EUU198" s="1296"/>
      <c r="EUV198" s="1296"/>
      <c r="EUW198" s="1296"/>
      <c r="EUX198" s="1296"/>
      <c r="EUY198" s="1296"/>
      <c r="EUZ198" s="1296"/>
      <c r="EVA198" s="1296"/>
      <c r="EVB198" s="1296"/>
      <c r="EVC198" s="1296"/>
      <c r="EVD198" s="1296"/>
      <c r="EVE198" s="1296"/>
      <c r="EVF198" s="1296"/>
      <c r="EVG198" s="1296"/>
      <c r="EVH198" s="1296"/>
      <c r="EVI198" s="1296"/>
      <c r="EVJ198" s="1296"/>
      <c r="EVK198" s="1296"/>
      <c r="EVL198" s="1296"/>
      <c r="EVM198" s="1296"/>
      <c r="EVN198" s="1296"/>
      <c r="EVO198" s="1296"/>
      <c r="EVP198" s="1296"/>
      <c r="EVQ198" s="1296"/>
      <c r="EVR198" s="1296"/>
      <c r="EVS198" s="1296"/>
      <c r="EVT198" s="1296"/>
      <c r="EVU198" s="1296"/>
      <c r="EVV198" s="1296"/>
      <c r="EVW198" s="1296"/>
      <c r="EVX198" s="1296"/>
      <c r="EVY198" s="1296"/>
      <c r="EVZ198" s="1296"/>
      <c r="EWA198" s="1296"/>
      <c r="EWB198" s="1296"/>
      <c r="EWC198" s="1296"/>
      <c r="EWD198" s="1296"/>
      <c r="EWE198" s="1296"/>
      <c r="EWF198" s="1296"/>
      <c r="EWG198" s="1296"/>
      <c r="EWH198" s="1296"/>
      <c r="EWI198" s="1296"/>
      <c r="EWJ198" s="1296"/>
      <c r="EWK198" s="1296"/>
      <c r="EWL198" s="1296"/>
      <c r="EWM198" s="1296"/>
      <c r="EWN198" s="1296"/>
      <c r="EWO198" s="1296"/>
      <c r="EWP198" s="1296"/>
      <c r="EWQ198" s="1296"/>
      <c r="EWR198" s="1296"/>
      <c r="EWS198" s="1296"/>
      <c r="EWT198" s="1296"/>
      <c r="EWU198" s="1296"/>
      <c r="EWV198" s="1296"/>
      <c r="EWW198" s="1296"/>
      <c r="EWX198" s="1296"/>
      <c r="EWY198" s="1296"/>
      <c r="EWZ198" s="1296"/>
      <c r="EXA198" s="1296"/>
      <c r="EXB198" s="1296"/>
      <c r="EXC198" s="1296"/>
      <c r="EXD198" s="1296"/>
      <c r="EXE198" s="1296"/>
      <c r="EXF198" s="1296"/>
      <c r="EXG198" s="1296"/>
      <c r="EXH198" s="1296"/>
      <c r="EXI198" s="1296"/>
      <c r="EXJ198" s="1296"/>
      <c r="EXK198" s="1296"/>
      <c r="EXL198" s="1296"/>
      <c r="EXM198" s="1296"/>
      <c r="EXN198" s="1296"/>
      <c r="EXO198" s="1296"/>
      <c r="EXP198" s="1296"/>
      <c r="EXQ198" s="1296"/>
      <c r="EXR198" s="1296"/>
      <c r="EXS198" s="1296"/>
      <c r="EXT198" s="1296"/>
      <c r="EXU198" s="1296"/>
      <c r="EXV198" s="1296"/>
      <c r="EXW198" s="1296"/>
      <c r="EXX198" s="1296"/>
      <c r="EXY198" s="1296"/>
      <c r="EXZ198" s="1296"/>
      <c r="EYA198" s="1296"/>
      <c r="EYB198" s="1296"/>
      <c r="EYC198" s="1296"/>
      <c r="EYD198" s="1296"/>
      <c r="EYE198" s="1296"/>
      <c r="EYF198" s="1296"/>
      <c r="EYG198" s="1296"/>
      <c r="EYH198" s="1296"/>
      <c r="EYI198" s="1296"/>
      <c r="EYJ198" s="1296"/>
      <c r="EYK198" s="1296"/>
      <c r="EYL198" s="1296"/>
      <c r="EYM198" s="1296"/>
      <c r="EYN198" s="1296"/>
      <c r="EYO198" s="1296"/>
      <c r="EYP198" s="1296"/>
      <c r="EYQ198" s="1296"/>
      <c r="EYR198" s="1296"/>
      <c r="EYS198" s="1296"/>
      <c r="EYT198" s="1296"/>
      <c r="EYU198" s="1296"/>
      <c r="EYV198" s="1296"/>
      <c r="EYW198" s="1296"/>
      <c r="EYX198" s="1296"/>
      <c r="EYY198" s="1296"/>
      <c r="EYZ198" s="1296"/>
      <c r="EZA198" s="1296"/>
      <c r="EZB198" s="1296"/>
      <c r="EZC198" s="1296"/>
      <c r="EZD198" s="1296"/>
      <c r="EZE198" s="1296"/>
      <c r="EZF198" s="1296"/>
      <c r="EZG198" s="1296"/>
      <c r="EZH198" s="1296"/>
      <c r="EZI198" s="1296"/>
      <c r="EZJ198" s="1296"/>
      <c r="EZK198" s="1296"/>
      <c r="EZL198" s="1296"/>
      <c r="EZM198" s="1296"/>
      <c r="EZN198" s="1296"/>
      <c r="EZO198" s="1296"/>
      <c r="EZP198" s="1296"/>
      <c r="EZQ198" s="1296"/>
      <c r="EZR198" s="1296"/>
      <c r="EZS198" s="1296"/>
      <c r="EZT198" s="1296"/>
      <c r="EZU198" s="1296"/>
      <c r="EZV198" s="1296"/>
      <c r="EZW198" s="1296"/>
      <c r="EZX198" s="1296"/>
      <c r="EZY198" s="1296"/>
      <c r="EZZ198" s="1296"/>
      <c r="FAA198" s="1296"/>
      <c r="FAB198" s="1296"/>
      <c r="FAC198" s="1296"/>
      <c r="FAD198" s="1296"/>
      <c r="FAE198" s="1296"/>
      <c r="FAF198" s="1296"/>
      <c r="FAG198" s="1296"/>
      <c r="FAH198" s="1296"/>
      <c r="FAI198" s="1296"/>
      <c r="FAJ198" s="1296"/>
      <c r="FAK198" s="1296"/>
      <c r="FAL198" s="1296"/>
      <c r="FAM198" s="1296"/>
      <c r="FAN198" s="1296"/>
      <c r="FAO198" s="1296"/>
      <c r="FAP198" s="1296"/>
      <c r="FAQ198" s="1296"/>
      <c r="FAR198" s="1296"/>
      <c r="FAS198" s="1296"/>
      <c r="FAT198" s="1296"/>
      <c r="FAU198" s="1296"/>
      <c r="FAV198" s="1296"/>
      <c r="FAW198" s="1296"/>
      <c r="FAX198" s="1296"/>
      <c r="FAY198" s="1296"/>
      <c r="FAZ198" s="1296"/>
      <c r="FBA198" s="1296"/>
      <c r="FBB198" s="1296"/>
      <c r="FBC198" s="1296"/>
      <c r="FBD198" s="1296"/>
      <c r="FBE198" s="1296"/>
      <c r="FBF198" s="1296"/>
      <c r="FBG198" s="1296"/>
      <c r="FBH198" s="1296"/>
      <c r="FBI198" s="1296"/>
      <c r="FBJ198" s="1296"/>
      <c r="FBK198" s="1296"/>
      <c r="FBL198" s="1296"/>
      <c r="FBM198" s="1296"/>
      <c r="FBN198" s="1296"/>
      <c r="FBO198" s="1296"/>
      <c r="FBP198" s="1296"/>
      <c r="FBQ198" s="1296"/>
      <c r="FBR198" s="1296"/>
      <c r="FBS198" s="1296"/>
      <c r="FBT198" s="1296"/>
      <c r="FBU198" s="1296"/>
      <c r="FBV198" s="1296"/>
      <c r="FBW198" s="1296"/>
      <c r="FBX198" s="1296"/>
      <c r="FBY198" s="1296"/>
      <c r="FBZ198" s="1296"/>
      <c r="FCA198" s="1296"/>
      <c r="FCB198" s="1296"/>
      <c r="FCC198" s="1296"/>
      <c r="FCD198" s="1296"/>
      <c r="FCE198" s="1296"/>
      <c r="FCF198" s="1296"/>
      <c r="FCG198" s="1296"/>
      <c r="FCH198" s="1296"/>
      <c r="FCI198" s="1296"/>
      <c r="FCJ198" s="1296"/>
      <c r="FCK198" s="1296"/>
      <c r="FCL198" s="1296"/>
      <c r="FCM198" s="1296"/>
      <c r="FCN198" s="1296"/>
      <c r="FCO198" s="1296"/>
      <c r="FCP198" s="1296"/>
      <c r="FCQ198" s="1296"/>
      <c r="FCR198" s="1296"/>
      <c r="FCS198" s="1296"/>
      <c r="FCT198" s="1296"/>
      <c r="FCU198" s="1296"/>
      <c r="FCV198" s="1296"/>
      <c r="FCW198" s="1296"/>
      <c r="FCX198" s="1296"/>
      <c r="FCY198" s="1296"/>
      <c r="FCZ198" s="1296"/>
      <c r="FDA198" s="1296"/>
      <c r="FDB198" s="1296"/>
      <c r="FDC198" s="1296"/>
      <c r="FDD198" s="1296"/>
      <c r="FDE198" s="1296"/>
      <c r="FDF198" s="1296"/>
      <c r="FDG198" s="1296"/>
      <c r="FDH198" s="1296"/>
      <c r="FDI198" s="1296"/>
      <c r="FDJ198" s="1296"/>
      <c r="FDK198" s="1296"/>
      <c r="FDL198" s="1296"/>
      <c r="FDM198" s="1296"/>
      <c r="FDN198" s="1296"/>
      <c r="FDO198" s="1296"/>
      <c r="FDP198" s="1296"/>
      <c r="FDQ198" s="1296"/>
      <c r="FDR198" s="1296"/>
      <c r="FDS198" s="1296"/>
      <c r="FDT198" s="1296"/>
      <c r="FDU198" s="1296"/>
      <c r="FDV198" s="1296"/>
      <c r="FDW198" s="1296"/>
      <c r="FDX198" s="1296"/>
      <c r="FDY198" s="1296"/>
      <c r="FDZ198" s="1296"/>
      <c r="FEA198" s="1296"/>
      <c r="FEB198" s="1296"/>
      <c r="FEC198" s="1296"/>
      <c r="FED198" s="1296"/>
      <c r="FEE198" s="1296"/>
      <c r="FEF198" s="1296"/>
      <c r="FEG198" s="1296"/>
      <c r="FEH198" s="1296"/>
      <c r="FEI198" s="1296"/>
      <c r="FEJ198" s="1296"/>
      <c r="FEK198" s="1296"/>
      <c r="FEL198" s="1296"/>
      <c r="FEM198" s="1296"/>
      <c r="FEN198" s="1296"/>
      <c r="FEO198" s="1296"/>
      <c r="FEP198" s="1296"/>
      <c r="FEQ198" s="1296"/>
      <c r="FER198" s="1296"/>
      <c r="FES198" s="1296"/>
      <c r="FET198" s="1296"/>
      <c r="FEU198" s="1296"/>
      <c r="FEV198" s="1296"/>
      <c r="FEW198" s="1296"/>
      <c r="FEX198" s="1296"/>
      <c r="FEY198" s="1296"/>
      <c r="FEZ198" s="1296"/>
      <c r="FFA198" s="1296"/>
      <c r="FFB198" s="1296"/>
      <c r="FFC198" s="1296"/>
      <c r="FFD198" s="1296"/>
      <c r="FFE198" s="1296"/>
      <c r="FFF198" s="1296"/>
      <c r="FFG198" s="1296"/>
      <c r="FFH198" s="1296"/>
      <c r="FFI198" s="1296"/>
      <c r="FFJ198" s="1296"/>
      <c r="FFK198" s="1296"/>
      <c r="FFL198" s="1296"/>
      <c r="FFM198" s="1296"/>
      <c r="FFN198" s="1296"/>
      <c r="FFO198" s="1296"/>
      <c r="FFP198" s="1296"/>
      <c r="FFQ198" s="1296"/>
      <c r="FFR198" s="1296"/>
      <c r="FFS198" s="1296"/>
      <c r="FFT198" s="1296"/>
      <c r="FFU198" s="1296"/>
      <c r="FFV198" s="1296"/>
      <c r="FFW198" s="1296"/>
      <c r="FFX198" s="1296"/>
      <c r="FFY198" s="1296"/>
      <c r="FFZ198" s="1296"/>
      <c r="FGA198" s="1296"/>
      <c r="FGB198" s="1296"/>
      <c r="FGC198" s="1296"/>
      <c r="FGD198" s="1296"/>
      <c r="FGE198" s="1296"/>
      <c r="FGF198" s="1296"/>
      <c r="FGG198" s="1296"/>
      <c r="FGH198" s="1296"/>
      <c r="FGI198" s="1296"/>
      <c r="FGJ198" s="1296"/>
      <c r="FGK198" s="1296"/>
      <c r="FGL198" s="1296"/>
      <c r="FGM198" s="1296"/>
      <c r="FGN198" s="1296"/>
      <c r="FGO198" s="1296"/>
      <c r="FGP198" s="1296"/>
      <c r="FGQ198" s="1296"/>
      <c r="FGR198" s="1296"/>
      <c r="FGS198" s="1296"/>
      <c r="FGT198" s="1296"/>
      <c r="FGU198" s="1296"/>
      <c r="FGV198" s="1296"/>
      <c r="FGW198" s="1296"/>
      <c r="FGX198" s="1296"/>
      <c r="FGY198" s="1296"/>
      <c r="FGZ198" s="1296"/>
      <c r="FHA198" s="1296"/>
      <c r="FHB198" s="1296"/>
      <c r="FHC198" s="1296"/>
      <c r="FHD198" s="1296"/>
      <c r="FHE198" s="1296"/>
      <c r="FHF198" s="1296"/>
      <c r="FHG198" s="1296"/>
      <c r="FHH198" s="1296"/>
      <c r="FHI198" s="1296"/>
      <c r="FHJ198" s="1296"/>
      <c r="FHK198" s="1296"/>
      <c r="FHL198" s="1296"/>
      <c r="FHM198" s="1296"/>
      <c r="FHN198" s="1296"/>
      <c r="FHO198" s="1296"/>
      <c r="FHP198" s="1296"/>
      <c r="FHQ198" s="1296"/>
      <c r="FHR198" s="1296"/>
      <c r="FHS198" s="1296"/>
      <c r="FHT198" s="1296"/>
      <c r="FHU198" s="1296"/>
      <c r="FHV198" s="1296"/>
      <c r="FHW198" s="1296"/>
      <c r="FHX198" s="1296"/>
      <c r="FHY198" s="1296"/>
      <c r="FHZ198" s="1296"/>
      <c r="FIA198" s="1296"/>
      <c r="FIB198" s="1296"/>
      <c r="FIC198" s="1296"/>
      <c r="FID198" s="1296"/>
      <c r="FIE198" s="1296"/>
      <c r="FIF198" s="1296"/>
      <c r="FIG198" s="1296"/>
      <c r="FIH198" s="1296"/>
      <c r="FII198" s="1296"/>
      <c r="FIJ198" s="1296"/>
      <c r="FIK198" s="1296"/>
      <c r="FIL198" s="1296"/>
      <c r="FIM198" s="1296"/>
      <c r="FIN198" s="1296"/>
      <c r="FIO198" s="1296"/>
      <c r="FIP198" s="1296"/>
      <c r="FIQ198" s="1296"/>
      <c r="FIR198" s="1296"/>
      <c r="FIS198" s="1296"/>
      <c r="FIT198" s="1296"/>
      <c r="FIU198" s="1296"/>
      <c r="FIV198" s="1296"/>
      <c r="FIW198" s="1296"/>
      <c r="FIX198" s="1296"/>
      <c r="FIY198" s="1296"/>
      <c r="FIZ198" s="1296"/>
      <c r="FJA198" s="1296"/>
      <c r="FJB198" s="1296"/>
      <c r="FJC198" s="1296"/>
      <c r="FJD198" s="1296"/>
      <c r="FJE198" s="1296"/>
      <c r="FJF198" s="1296"/>
      <c r="FJG198" s="1296"/>
      <c r="FJH198" s="1296"/>
      <c r="FJI198" s="1296"/>
      <c r="FJJ198" s="1296"/>
      <c r="FJK198" s="1296"/>
      <c r="FJL198" s="1296"/>
      <c r="FJM198" s="1296"/>
      <c r="FJN198" s="1296"/>
      <c r="FJO198" s="1296"/>
      <c r="FJP198" s="1296"/>
      <c r="FJQ198" s="1296"/>
      <c r="FJR198" s="1296"/>
      <c r="FJS198" s="1296"/>
      <c r="FJT198" s="1296"/>
      <c r="FJU198" s="1296"/>
      <c r="FJV198" s="1296"/>
      <c r="FJW198" s="1296"/>
      <c r="FJX198" s="1296"/>
      <c r="FJY198" s="1296"/>
      <c r="FJZ198" s="1296"/>
      <c r="FKA198" s="1296"/>
      <c r="FKB198" s="1296"/>
      <c r="FKC198" s="1296"/>
      <c r="FKD198" s="1296"/>
      <c r="FKE198" s="1296"/>
      <c r="FKF198" s="1296"/>
      <c r="FKG198" s="1296"/>
      <c r="FKH198" s="1296"/>
      <c r="FKI198" s="1296"/>
      <c r="FKJ198" s="1296"/>
      <c r="FKK198" s="1296"/>
      <c r="FKL198" s="1296"/>
      <c r="FKM198" s="1296"/>
      <c r="FKN198" s="1296"/>
      <c r="FKO198" s="1296"/>
      <c r="FKP198" s="1296"/>
      <c r="FKQ198" s="1296"/>
      <c r="FKR198" s="1296"/>
      <c r="FKS198" s="1296"/>
      <c r="FKT198" s="1296"/>
      <c r="FKU198" s="1296"/>
      <c r="FKV198" s="1296"/>
      <c r="FKW198" s="1296"/>
      <c r="FKX198" s="1296"/>
      <c r="FKY198" s="1296"/>
      <c r="FKZ198" s="1296"/>
      <c r="FLA198" s="1296"/>
      <c r="FLB198" s="1296"/>
      <c r="FLC198" s="1296"/>
      <c r="FLD198" s="1296"/>
      <c r="FLE198" s="1296"/>
      <c r="FLF198" s="1296"/>
      <c r="FLG198" s="1296"/>
      <c r="FLH198" s="1296"/>
      <c r="FLI198" s="1296"/>
      <c r="FLJ198" s="1296"/>
      <c r="FLK198" s="1296"/>
      <c r="FLL198" s="1296"/>
      <c r="FLM198" s="1296"/>
      <c r="FLN198" s="1296"/>
      <c r="FLO198" s="1296"/>
      <c r="FLP198" s="1296"/>
      <c r="FLQ198" s="1296"/>
      <c r="FLR198" s="1296"/>
      <c r="FLS198" s="1296"/>
      <c r="FLT198" s="1296"/>
      <c r="FLU198" s="1296"/>
      <c r="FLV198" s="1296"/>
      <c r="FLW198" s="1296"/>
      <c r="FLX198" s="1296"/>
      <c r="FLY198" s="1296"/>
      <c r="FLZ198" s="1296"/>
      <c r="FMA198" s="1296"/>
      <c r="FMB198" s="1296"/>
      <c r="FMC198" s="1296"/>
      <c r="FMD198" s="1296"/>
      <c r="FME198" s="1296"/>
      <c r="FMF198" s="1296"/>
      <c r="FMG198" s="1296"/>
      <c r="FMH198" s="1296"/>
      <c r="FMI198" s="1296"/>
      <c r="FMJ198" s="1296"/>
      <c r="FMK198" s="1296"/>
      <c r="FML198" s="1296"/>
      <c r="FMM198" s="1296"/>
      <c r="FMN198" s="1296"/>
      <c r="FMO198" s="1296"/>
      <c r="FMP198" s="1296"/>
      <c r="FMQ198" s="1296"/>
      <c r="FMR198" s="1296"/>
      <c r="FMS198" s="1296"/>
      <c r="FMT198" s="1296"/>
      <c r="FMU198" s="1296"/>
      <c r="FMV198" s="1296"/>
      <c r="FMW198" s="1296"/>
      <c r="FMX198" s="1296"/>
      <c r="FMY198" s="1296"/>
      <c r="FMZ198" s="1296"/>
      <c r="FNA198" s="1296"/>
      <c r="FNB198" s="1296"/>
      <c r="FNC198" s="1296"/>
      <c r="FND198" s="1296"/>
      <c r="FNE198" s="1296"/>
      <c r="FNF198" s="1296"/>
      <c r="FNG198" s="1296"/>
      <c r="FNH198" s="1296"/>
      <c r="FNI198" s="1296"/>
      <c r="FNJ198" s="1296"/>
      <c r="FNK198" s="1296"/>
      <c r="FNL198" s="1296"/>
      <c r="FNM198" s="1296"/>
      <c r="FNN198" s="1296"/>
      <c r="FNO198" s="1296"/>
      <c r="FNP198" s="1296"/>
      <c r="FNQ198" s="1296"/>
      <c r="FNR198" s="1296"/>
      <c r="FNS198" s="1296"/>
      <c r="FNT198" s="1296"/>
      <c r="FNU198" s="1296"/>
      <c r="FNV198" s="1296"/>
      <c r="FNW198" s="1296"/>
      <c r="FNX198" s="1296"/>
      <c r="FNY198" s="1296"/>
      <c r="FNZ198" s="1296"/>
      <c r="FOA198" s="1296"/>
      <c r="FOB198" s="1296"/>
      <c r="FOC198" s="1296"/>
      <c r="FOD198" s="1296"/>
      <c r="FOE198" s="1296"/>
      <c r="FOF198" s="1296"/>
      <c r="FOG198" s="1296"/>
      <c r="FOH198" s="1296"/>
      <c r="FOI198" s="1296"/>
      <c r="FOJ198" s="1296"/>
      <c r="FOK198" s="1296"/>
      <c r="FOL198" s="1296"/>
      <c r="FOM198" s="1296"/>
      <c r="FON198" s="1296"/>
      <c r="FOO198" s="1296"/>
      <c r="FOP198" s="1296"/>
      <c r="FOQ198" s="1296"/>
      <c r="FOR198" s="1296"/>
      <c r="FOS198" s="1296"/>
      <c r="FOT198" s="1296"/>
      <c r="FOU198" s="1296"/>
      <c r="FOV198" s="1296"/>
      <c r="FOW198" s="1296"/>
      <c r="FOX198" s="1296"/>
      <c r="FOY198" s="1296"/>
      <c r="FOZ198" s="1296"/>
      <c r="FPA198" s="1296"/>
      <c r="FPB198" s="1296"/>
      <c r="FPC198" s="1296"/>
      <c r="FPD198" s="1296"/>
      <c r="FPE198" s="1296"/>
      <c r="FPF198" s="1296"/>
      <c r="FPG198" s="1296"/>
      <c r="FPH198" s="1296"/>
      <c r="FPI198" s="1296"/>
      <c r="FPJ198" s="1296"/>
      <c r="FPK198" s="1296"/>
      <c r="FPL198" s="1296"/>
      <c r="FPM198" s="1296"/>
      <c r="FPN198" s="1296"/>
      <c r="FPO198" s="1296"/>
      <c r="FPP198" s="1296"/>
      <c r="FPQ198" s="1296"/>
      <c r="FPR198" s="1296"/>
      <c r="FPS198" s="1296"/>
      <c r="FPT198" s="1296"/>
      <c r="FPU198" s="1296"/>
      <c r="FPV198" s="1296"/>
      <c r="FPW198" s="1296"/>
      <c r="FPX198" s="1296"/>
      <c r="FPY198" s="1296"/>
      <c r="FPZ198" s="1296"/>
      <c r="FQA198" s="1296"/>
      <c r="FQB198" s="1296"/>
      <c r="FQC198" s="1296"/>
      <c r="FQD198" s="1296"/>
      <c r="FQE198" s="1296"/>
      <c r="FQF198" s="1296"/>
      <c r="FQG198" s="1296"/>
      <c r="FQH198" s="1296"/>
      <c r="FQI198" s="1296"/>
      <c r="FQJ198" s="1296"/>
      <c r="FQK198" s="1296"/>
      <c r="FQL198" s="1296"/>
      <c r="FQM198" s="1296"/>
      <c r="FQN198" s="1296"/>
      <c r="FQO198" s="1296"/>
      <c r="FQP198" s="1296"/>
      <c r="FQQ198" s="1296"/>
      <c r="FQR198" s="1296"/>
      <c r="FQS198" s="1296"/>
      <c r="FQT198" s="1296"/>
      <c r="FQU198" s="1296"/>
      <c r="FQV198" s="1296"/>
      <c r="FQW198" s="1296"/>
      <c r="FQX198" s="1296"/>
      <c r="FQY198" s="1296"/>
      <c r="FQZ198" s="1296"/>
      <c r="FRA198" s="1296"/>
      <c r="FRB198" s="1296"/>
      <c r="FRC198" s="1296"/>
      <c r="FRD198" s="1296"/>
      <c r="FRE198" s="1296"/>
      <c r="FRF198" s="1296"/>
      <c r="FRG198" s="1296"/>
      <c r="FRH198" s="1296"/>
      <c r="FRI198" s="1296"/>
      <c r="FRJ198" s="1296"/>
      <c r="FRK198" s="1296"/>
      <c r="FRL198" s="1296"/>
      <c r="FRM198" s="1296"/>
      <c r="FRN198" s="1296"/>
      <c r="FRO198" s="1296"/>
      <c r="FRP198" s="1296"/>
      <c r="FRQ198" s="1296"/>
      <c r="FRR198" s="1296"/>
      <c r="FRS198" s="1296"/>
      <c r="FRT198" s="1296"/>
      <c r="FRU198" s="1296"/>
      <c r="FRV198" s="1296"/>
      <c r="FRW198" s="1296"/>
      <c r="FRX198" s="1296"/>
      <c r="FRY198" s="1296"/>
      <c r="FRZ198" s="1296"/>
      <c r="FSA198" s="1296"/>
      <c r="FSB198" s="1296"/>
      <c r="FSC198" s="1296"/>
      <c r="FSD198" s="1296"/>
      <c r="FSE198" s="1296"/>
      <c r="FSF198" s="1296"/>
      <c r="FSG198" s="1296"/>
      <c r="FSH198" s="1296"/>
      <c r="FSI198" s="1296"/>
      <c r="FSJ198" s="1296"/>
      <c r="FSK198" s="1296"/>
      <c r="FSL198" s="1296"/>
      <c r="FSM198" s="1296"/>
      <c r="FSN198" s="1296"/>
      <c r="FSO198" s="1296"/>
      <c r="FSP198" s="1296"/>
      <c r="FSQ198" s="1296"/>
      <c r="FSR198" s="1296"/>
      <c r="FSS198" s="1296"/>
      <c r="FST198" s="1296"/>
      <c r="FSU198" s="1296"/>
      <c r="FSV198" s="1296"/>
      <c r="FSW198" s="1296"/>
      <c r="FSX198" s="1296"/>
      <c r="FSY198" s="1296"/>
      <c r="FSZ198" s="1296"/>
      <c r="FTA198" s="1296"/>
      <c r="FTB198" s="1296"/>
      <c r="FTC198" s="1296"/>
      <c r="FTD198" s="1296"/>
      <c r="FTE198" s="1296"/>
      <c r="FTF198" s="1296"/>
      <c r="FTG198" s="1296"/>
      <c r="FTH198" s="1296"/>
      <c r="FTI198" s="1296"/>
      <c r="FTJ198" s="1296"/>
      <c r="FTK198" s="1296"/>
      <c r="FTL198" s="1296"/>
      <c r="FTM198" s="1296"/>
      <c r="FTN198" s="1296"/>
      <c r="FTO198" s="1296"/>
      <c r="FTP198" s="1296"/>
      <c r="FTQ198" s="1296"/>
      <c r="FTR198" s="1296"/>
      <c r="FTS198" s="1296"/>
      <c r="FTT198" s="1296"/>
      <c r="FTU198" s="1296"/>
      <c r="FTV198" s="1296"/>
      <c r="FTW198" s="1296"/>
      <c r="FTX198" s="1296"/>
      <c r="FTY198" s="1296"/>
      <c r="FTZ198" s="1296"/>
      <c r="FUA198" s="1296"/>
      <c r="FUB198" s="1296"/>
      <c r="FUC198" s="1296"/>
      <c r="FUD198" s="1296"/>
      <c r="FUE198" s="1296"/>
      <c r="FUF198" s="1296"/>
      <c r="FUG198" s="1296"/>
      <c r="FUH198" s="1296"/>
      <c r="FUI198" s="1296"/>
      <c r="FUJ198" s="1296"/>
      <c r="FUK198" s="1296"/>
      <c r="FUL198" s="1296"/>
      <c r="FUM198" s="1296"/>
      <c r="FUN198" s="1296"/>
      <c r="FUO198" s="1296"/>
      <c r="FUP198" s="1296"/>
      <c r="FUQ198" s="1296"/>
      <c r="FUR198" s="1296"/>
      <c r="FUS198" s="1296"/>
      <c r="FUT198" s="1296"/>
      <c r="FUU198" s="1296"/>
      <c r="FUV198" s="1296"/>
      <c r="FUW198" s="1296"/>
      <c r="FUX198" s="1296"/>
      <c r="FUY198" s="1296"/>
      <c r="FUZ198" s="1296"/>
      <c r="FVA198" s="1296"/>
      <c r="FVB198" s="1296"/>
      <c r="FVC198" s="1296"/>
      <c r="FVD198" s="1296"/>
      <c r="FVE198" s="1296"/>
      <c r="FVF198" s="1296"/>
      <c r="FVG198" s="1296"/>
      <c r="FVH198" s="1296"/>
      <c r="FVI198" s="1296"/>
      <c r="FVJ198" s="1296"/>
      <c r="FVK198" s="1296"/>
      <c r="FVL198" s="1296"/>
      <c r="FVM198" s="1296"/>
      <c r="FVN198" s="1296"/>
      <c r="FVO198" s="1296"/>
      <c r="FVP198" s="1296"/>
      <c r="FVQ198" s="1296"/>
      <c r="FVR198" s="1296"/>
      <c r="FVS198" s="1296"/>
      <c r="FVT198" s="1296"/>
      <c r="FVU198" s="1296"/>
      <c r="FVV198" s="1296"/>
      <c r="FVW198" s="1296"/>
      <c r="FVX198" s="1296"/>
      <c r="FVY198" s="1296"/>
      <c r="FVZ198" s="1296"/>
      <c r="FWA198" s="1296"/>
      <c r="FWB198" s="1296"/>
      <c r="FWC198" s="1296"/>
      <c r="FWD198" s="1296"/>
      <c r="FWE198" s="1296"/>
      <c r="FWF198" s="1296"/>
      <c r="FWG198" s="1296"/>
      <c r="FWH198" s="1296"/>
      <c r="FWI198" s="1296"/>
      <c r="FWJ198" s="1296"/>
      <c r="FWK198" s="1296"/>
      <c r="FWL198" s="1296"/>
      <c r="FWM198" s="1296"/>
      <c r="FWN198" s="1296"/>
      <c r="FWO198" s="1296"/>
      <c r="FWP198" s="1296"/>
      <c r="FWQ198" s="1296"/>
      <c r="FWR198" s="1296"/>
      <c r="FWS198" s="1296"/>
      <c r="FWT198" s="1296"/>
      <c r="FWU198" s="1296"/>
      <c r="FWV198" s="1296"/>
      <c r="FWW198" s="1296"/>
      <c r="FWX198" s="1296"/>
      <c r="FWY198" s="1296"/>
      <c r="FWZ198" s="1296"/>
      <c r="FXA198" s="1296"/>
      <c r="FXB198" s="1296"/>
      <c r="FXC198" s="1296"/>
      <c r="FXD198" s="1296"/>
      <c r="FXE198" s="1296"/>
      <c r="FXF198" s="1296"/>
      <c r="FXG198" s="1296"/>
      <c r="FXH198" s="1296"/>
      <c r="FXI198" s="1296"/>
      <c r="FXJ198" s="1296"/>
      <c r="FXK198" s="1296"/>
      <c r="FXL198" s="1296"/>
      <c r="FXM198" s="1296"/>
      <c r="FXN198" s="1296"/>
      <c r="FXO198" s="1296"/>
      <c r="FXP198" s="1296"/>
      <c r="FXQ198" s="1296"/>
      <c r="FXR198" s="1296"/>
      <c r="FXS198" s="1296"/>
      <c r="FXT198" s="1296"/>
      <c r="FXU198" s="1296"/>
      <c r="FXV198" s="1296"/>
      <c r="FXW198" s="1296"/>
      <c r="FXX198" s="1296"/>
      <c r="FXY198" s="1296"/>
      <c r="FXZ198" s="1296"/>
      <c r="FYA198" s="1296"/>
      <c r="FYB198" s="1296"/>
      <c r="FYC198" s="1296"/>
      <c r="FYD198" s="1296"/>
      <c r="FYE198" s="1296"/>
      <c r="FYF198" s="1296"/>
      <c r="FYG198" s="1296"/>
      <c r="FYH198" s="1296"/>
      <c r="FYI198" s="1296"/>
      <c r="FYJ198" s="1296"/>
      <c r="FYK198" s="1296"/>
      <c r="FYL198" s="1296"/>
      <c r="FYM198" s="1296"/>
      <c r="FYN198" s="1296"/>
      <c r="FYO198" s="1296"/>
      <c r="FYP198" s="1296"/>
      <c r="FYQ198" s="1296"/>
      <c r="FYR198" s="1296"/>
      <c r="FYS198" s="1296"/>
      <c r="FYT198" s="1296"/>
      <c r="FYU198" s="1296"/>
      <c r="FYV198" s="1296"/>
      <c r="FYW198" s="1296"/>
      <c r="FYX198" s="1296"/>
      <c r="FYY198" s="1296"/>
      <c r="FYZ198" s="1296"/>
      <c r="FZA198" s="1296"/>
      <c r="FZB198" s="1296"/>
      <c r="FZC198" s="1296"/>
      <c r="FZD198" s="1296"/>
      <c r="FZE198" s="1296"/>
      <c r="FZF198" s="1296"/>
      <c r="FZG198" s="1296"/>
      <c r="FZH198" s="1296"/>
      <c r="FZI198" s="1296"/>
      <c r="FZJ198" s="1296"/>
      <c r="FZK198" s="1296"/>
      <c r="FZL198" s="1296"/>
      <c r="FZM198" s="1296"/>
      <c r="FZN198" s="1296"/>
      <c r="FZO198" s="1296"/>
      <c r="FZP198" s="1296"/>
      <c r="FZQ198" s="1296"/>
      <c r="FZR198" s="1296"/>
      <c r="FZS198" s="1296"/>
      <c r="FZT198" s="1296"/>
      <c r="FZU198" s="1296"/>
      <c r="FZV198" s="1296"/>
      <c r="FZW198" s="1296"/>
      <c r="FZX198" s="1296"/>
      <c r="FZY198" s="1296"/>
      <c r="FZZ198" s="1296"/>
      <c r="GAA198" s="1296"/>
      <c r="GAB198" s="1296"/>
      <c r="GAC198" s="1296"/>
      <c r="GAD198" s="1296"/>
      <c r="GAE198" s="1296"/>
      <c r="GAF198" s="1296"/>
      <c r="GAG198" s="1296"/>
      <c r="GAH198" s="1296"/>
      <c r="GAI198" s="1296"/>
      <c r="GAJ198" s="1296"/>
      <c r="GAK198" s="1296"/>
      <c r="GAL198" s="1296"/>
      <c r="GAM198" s="1296"/>
      <c r="GAN198" s="1296"/>
      <c r="GAO198" s="1296"/>
      <c r="GAP198" s="1296"/>
      <c r="GAQ198" s="1296"/>
      <c r="GAR198" s="1296"/>
      <c r="GAS198" s="1296"/>
      <c r="GAT198" s="1296"/>
      <c r="GAU198" s="1296"/>
      <c r="GAV198" s="1296"/>
      <c r="GAW198" s="1296"/>
      <c r="GAX198" s="1296"/>
      <c r="GAY198" s="1296"/>
      <c r="GAZ198" s="1296"/>
      <c r="GBA198" s="1296"/>
      <c r="GBB198" s="1296"/>
      <c r="GBC198" s="1296"/>
      <c r="GBD198" s="1296"/>
      <c r="GBE198" s="1296"/>
      <c r="GBF198" s="1296"/>
      <c r="GBG198" s="1296"/>
      <c r="GBH198" s="1296"/>
      <c r="GBI198" s="1296"/>
      <c r="GBJ198" s="1296"/>
      <c r="GBK198" s="1296"/>
      <c r="GBL198" s="1296"/>
      <c r="GBM198" s="1296"/>
      <c r="GBN198" s="1296"/>
      <c r="GBO198" s="1296"/>
      <c r="GBP198" s="1296"/>
      <c r="GBQ198" s="1296"/>
      <c r="GBR198" s="1296"/>
      <c r="GBS198" s="1296"/>
      <c r="GBT198" s="1296"/>
      <c r="GBU198" s="1296"/>
      <c r="GBV198" s="1296"/>
      <c r="GBW198" s="1296"/>
      <c r="GBX198" s="1296"/>
      <c r="GBY198" s="1296"/>
      <c r="GBZ198" s="1296"/>
      <c r="GCA198" s="1296"/>
      <c r="GCB198" s="1296"/>
      <c r="GCC198" s="1296"/>
      <c r="GCD198" s="1296"/>
      <c r="GCE198" s="1296"/>
      <c r="GCF198" s="1296"/>
      <c r="GCG198" s="1296"/>
      <c r="GCH198" s="1296"/>
      <c r="GCI198" s="1296"/>
      <c r="GCJ198" s="1296"/>
      <c r="GCK198" s="1296"/>
      <c r="GCL198" s="1296"/>
      <c r="GCM198" s="1296"/>
      <c r="GCN198" s="1296"/>
      <c r="GCO198" s="1296"/>
      <c r="GCP198" s="1296"/>
      <c r="GCQ198" s="1296"/>
      <c r="GCR198" s="1296"/>
      <c r="GCS198" s="1296"/>
      <c r="GCT198" s="1296"/>
      <c r="GCU198" s="1296"/>
      <c r="GCV198" s="1296"/>
      <c r="GCW198" s="1296"/>
      <c r="GCX198" s="1296"/>
      <c r="GCY198" s="1296"/>
      <c r="GCZ198" s="1296"/>
      <c r="GDA198" s="1296"/>
      <c r="GDB198" s="1296"/>
      <c r="GDC198" s="1296"/>
      <c r="GDD198" s="1296"/>
      <c r="GDE198" s="1296"/>
      <c r="GDF198" s="1296"/>
      <c r="GDG198" s="1296"/>
      <c r="GDH198" s="1296"/>
      <c r="GDI198" s="1296"/>
      <c r="GDJ198" s="1296"/>
      <c r="GDK198" s="1296"/>
      <c r="GDL198" s="1296"/>
      <c r="GDM198" s="1296"/>
      <c r="GDN198" s="1296"/>
      <c r="GDO198" s="1296"/>
      <c r="GDP198" s="1296"/>
      <c r="GDQ198" s="1296"/>
      <c r="GDR198" s="1296"/>
      <c r="GDS198" s="1296"/>
      <c r="GDT198" s="1296"/>
      <c r="GDU198" s="1296"/>
      <c r="GDV198" s="1296"/>
      <c r="GDW198" s="1296"/>
      <c r="GDX198" s="1296"/>
      <c r="GDY198" s="1296"/>
      <c r="GDZ198" s="1296"/>
      <c r="GEA198" s="1296"/>
      <c r="GEB198" s="1296"/>
      <c r="GEC198" s="1296"/>
      <c r="GED198" s="1296"/>
      <c r="GEE198" s="1296"/>
      <c r="GEF198" s="1296"/>
      <c r="GEG198" s="1296"/>
      <c r="GEH198" s="1296"/>
      <c r="GEI198" s="1296"/>
      <c r="GEJ198" s="1296"/>
      <c r="GEK198" s="1296"/>
      <c r="GEL198" s="1296"/>
      <c r="GEM198" s="1296"/>
      <c r="GEN198" s="1296"/>
      <c r="GEO198" s="1296"/>
      <c r="GEP198" s="1296"/>
      <c r="GEQ198" s="1296"/>
      <c r="GER198" s="1296"/>
      <c r="GES198" s="1296"/>
      <c r="GET198" s="1296"/>
      <c r="GEU198" s="1296"/>
      <c r="GEV198" s="1296"/>
      <c r="GEW198" s="1296"/>
      <c r="GEX198" s="1296"/>
      <c r="GEY198" s="1296"/>
      <c r="GEZ198" s="1296"/>
      <c r="GFA198" s="1296"/>
      <c r="GFB198" s="1296"/>
      <c r="GFC198" s="1296"/>
      <c r="GFD198" s="1296"/>
      <c r="GFE198" s="1296"/>
      <c r="GFF198" s="1296"/>
      <c r="GFG198" s="1296"/>
      <c r="GFH198" s="1296"/>
      <c r="GFI198" s="1296"/>
      <c r="GFJ198" s="1296"/>
      <c r="GFK198" s="1296"/>
      <c r="GFL198" s="1296"/>
      <c r="GFM198" s="1296"/>
      <c r="GFN198" s="1296"/>
      <c r="GFO198" s="1296"/>
      <c r="GFP198" s="1296"/>
      <c r="GFQ198" s="1296"/>
      <c r="GFR198" s="1296"/>
      <c r="GFS198" s="1296"/>
      <c r="GFT198" s="1296"/>
      <c r="GFU198" s="1296"/>
      <c r="GFV198" s="1296"/>
      <c r="GFW198" s="1296"/>
      <c r="GFX198" s="1296"/>
      <c r="GFY198" s="1296"/>
      <c r="GFZ198" s="1296"/>
      <c r="GGA198" s="1296"/>
      <c r="GGB198" s="1296"/>
      <c r="GGC198" s="1296"/>
      <c r="GGD198" s="1296"/>
      <c r="GGE198" s="1296"/>
      <c r="GGF198" s="1296"/>
      <c r="GGG198" s="1296"/>
      <c r="GGH198" s="1296"/>
      <c r="GGI198" s="1296"/>
      <c r="GGJ198" s="1296"/>
      <c r="GGK198" s="1296"/>
      <c r="GGL198" s="1296"/>
      <c r="GGM198" s="1296"/>
      <c r="GGN198" s="1296"/>
      <c r="GGO198" s="1296"/>
      <c r="GGP198" s="1296"/>
      <c r="GGQ198" s="1296"/>
      <c r="GGR198" s="1296"/>
      <c r="GGS198" s="1296"/>
      <c r="GGT198" s="1296"/>
      <c r="GGU198" s="1296"/>
      <c r="GGV198" s="1296"/>
      <c r="GGW198" s="1296"/>
      <c r="GGX198" s="1296"/>
      <c r="GGY198" s="1296"/>
      <c r="GGZ198" s="1296"/>
      <c r="GHA198" s="1296"/>
      <c r="GHB198" s="1296"/>
      <c r="GHC198" s="1296"/>
      <c r="GHD198" s="1296"/>
      <c r="GHE198" s="1296"/>
      <c r="GHF198" s="1296"/>
      <c r="GHG198" s="1296"/>
      <c r="GHH198" s="1296"/>
      <c r="GHI198" s="1296"/>
      <c r="GHJ198" s="1296"/>
      <c r="GHK198" s="1296"/>
      <c r="GHL198" s="1296"/>
      <c r="GHM198" s="1296"/>
      <c r="GHN198" s="1296"/>
      <c r="GHO198" s="1296"/>
      <c r="GHP198" s="1296"/>
      <c r="GHQ198" s="1296"/>
      <c r="GHR198" s="1296"/>
      <c r="GHS198" s="1296"/>
      <c r="GHT198" s="1296"/>
      <c r="GHU198" s="1296"/>
      <c r="GHV198" s="1296"/>
      <c r="GHW198" s="1296"/>
      <c r="GHX198" s="1296"/>
      <c r="GHY198" s="1296"/>
      <c r="GHZ198" s="1296"/>
      <c r="GIA198" s="1296"/>
      <c r="GIB198" s="1296"/>
      <c r="GIC198" s="1296"/>
      <c r="GID198" s="1296"/>
      <c r="GIE198" s="1296"/>
      <c r="GIF198" s="1296"/>
      <c r="GIG198" s="1296"/>
      <c r="GIH198" s="1296"/>
      <c r="GII198" s="1296"/>
      <c r="GIJ198" s="1296"/>
      <c r="GIK198" s="1296"/>
      <c r="GIL198" s="1296"/>
      <c r="GIM198" s="1296"/>
      <c r="GIN198" s="1296"/>
      <c r="GIO198" s="1296"/>
      <c r="GIP198" s="1296"/>
      <c r="GIQ198" s="1296"/>
      <c r="GIR198" s="1296"/>
      <c r="GIS198" s="1296"/>
      <c r="GIT198" s="1296"/>
      <c r="GIU198" s="1296"/>
      <c r="GIV198" s="1296"/>
      <c r="GIW198" s="1296"/>
      <c r="GIX198" s="1296"/>
      <c r="GIY198" s="1296"/>
      <c r="GIZ198" s="1296"/>
      <c r="GJA198" s="1296"/>
      <c r="GJB198" s="1296"/>
      <c r="GJC198" s="1296"/>
      <c r="GJD198" s="1296"/>
      <c r="GJE198" s="1296"/>
      <c r="GJF198" s="1296"/>
      <c r="GJG198" s="1296"/>
      <c r="GJH198" s="1296"/>
      <c r="GJI198" s="1296"/>
      <c r="GJJ198" s="1296"/>
      <c r="GJK198" s="1296"/>
      <c r="GJL198" s="1296"/>
      <c r="GJM198" s="1296"/>
      <c r="GJN198" s="1296"/>
      <c r="GJO198" s="1296"/>
      <c r="GJP198" s="1296"/>
      <c r="GJQ198" s="1296"/>
      <c r="GJR198" s="1296"/>
      <c r="GJS198" s="1296"/>
      <c r="GJT198" s="1296"/>
      <c r="GJU198" s="1296"/>
      <c r="GJV198" s="1296"/>
      <c r="GJW198" s="1296"/>
      <c r="GJX198" s="1296"/>
      <c r="GJY198" s="1296"/>
      <c r="GJZ198" s="1296"/>
      <c r="GKA198" s="1296"/>
      <c r="GKB198" s="1296"/>
      <c r="GKC198" s="1296"/>
      <c r="GKD198" s="1296"/>
      <c r="GKE198" s="1296"/>
      <c r="GKF198" s="1296"/>
      <c r="GKG198" s="1296"/>
      <c r="GKH198" s="1296"/>
      <c r="GKI198" s="1296"/>
      <c r="GKJ198" s="1296"/>
      <c r="GKK198" s="1296"/>
      <c r="GKL198" s="1296"/>
      <c r="GKM198" s="1296"/>
      <c r="GKN198" s="1296"/>
      <c r="GKO198" s="1296"/>
      <c r="GKP198" s="1296"/>
      <c r="GKQ198" s="1296"/>
      <c r="GKR198" s="1296"/>
      <c r="GKS198" s="1296"/>
      <c r="GKT198" s="1296"/>
      <c r="GKU198" s="1296"/>
      <c r="GKV198" s="1296"/>
      <c r="GKW198" s="1296"/>
      <c r="GKX198" s="1296"/>
      <c r="GKY198" s="1296"/>
      <c r="GKZ198" s="1296"/>
      <c r="GLA198" s="1296"/>
      <c r="GLB198" s="1296"/>
      <c r="GLC198" s="1296"/>
      <c r="GLD198" s="1296"/>
      <c r="GLE198" s="1296"/>
      <c r="GLF198" s="1296"/>
      <c r="GLG198" s="1296"/>
      <c r="GLH198" s="1296"/>
      <c r="GLI198" s="1296"/>
      <c r="GLJ198" s="1296"/>
      <c r="GLK198" s="1296"/>
      <c r="GLL198" s="1296"/>
      <c r="GLM198" s="1296"/>
      <c r="GLN198" s="1296"/>
      <c r="GLO198" s="1296"/>
      <c r="GLP198" s="1296"/>
      <c r="GLQ198" s="1296"/>
      <c r="GLR198" s="1296"/>
      <c r="GLS198" s="1296"/>
      <c r="GLT198" s="1296"/>
      <c r="GLU198" s="1296"/>
      <c r="GLV198" s="1296"/>
      <c r="GLW198" s="1296"/>
      <c r="GLX198" s="1296"/>
      <c r="GLY198" s="1296"/>
      <c r="GLZ198" s="1296"/>
      <c r="GMA198" s="1296"/>
      <c r="GMB198" s="1296"/>
      <c r="GMC198" s="1296"/>
      <c r="GMD198" s="1296"/>
      <c r="GME198" s="1296"/>
      <c r="GMF198" s="1296"/>
      <c r="GMG198" s="1296"/>
      <c r="GMH198" s="1296"/>
      <c r="GMI198" s="1296"/>
      <c r="GMJ198" s="1296"/>
      <c r="GMK198" s="1296"/>
      <c r="GML198" s="1296"/>
      <c r="GMM198" s="1296"/>
      <c r="GMN198" s="1296"/>
      <c r="GMO198" s="1296"/>
      <c r="GMP198" s="1296"/>
      <c r="GMQ198" s="1296"/>
      <c r="GMR198" s="1296"/>
      <c r="GMS198" s="1296"/>
      <c r="GMT198" s="1296"/>
      <c r="GMU198" s="1296"/>
      <c r="GMV198" s="1296"/>
      <c r="GMW198" s="1296"/>
      <c r="GMX198" s="1296"/>
      <c r="GMY198" s="1296"/>
      <c r="GMZ198" s="1296"/>
      <c r="GNA198" s="1296"/>
      <c r="GNB198" s="1296"/>
      <c r="GNC198" s="1296"/>
      <c r="GND198" s="1296"/>
      <c r="GNE198" s="1296"/>
      <c r="GNF198" s="1296"/>
      <c r="GNG198" s="1296"/>
      <c r="GNH198" s="1296"/>
      <c r="GNI198" s="1296"/>
      <c r="GNJ198" s="1296"/>
      <c r="GNK198" s="1296"/>
      <c r="GNL198" s="1296"/>
      <c r="GNM198" s="1296"/>
      <c r="GNN198" s="1296"/>
      <c r="GNO198" s="1296"/>
      <c r="GNP198" s="1296"/>
      <c r="GNQ198" s="1296"/>
      <c r="GNR198" s="1296"/>
      <c r="GNS198" s="1296"/>
      <c r="GNT198" s="1296"/>
      <c r="GNU198" s="1296"/>
      <c r="GNV198" s="1296"/>
      <c r="GNW198" s="1296"/>
      <c r="GNX198" s="1296"/>
      <c r="GNY198" s="1296"/>
      <c r="GNZ198" s="1296"/>
      <c r="GOA198" s="1296"/>
      <c r="GOB198" s="1296"/>
      <c r="GOC198" s="1296"/>
      <c r="GOD198" s="1296"/>
      <c r="GOE198" s="1296"/>
      <c r="GOF198" s="1296"/>
      <c r="GOG198" s="1296"/>
      <c r="GOH198" s="1296"/>
      <c r="GOI198" s="1296"/>
      <c r="GOJ198" s="1296"/>
      <c r="GOK198" s="1296"/>
      <c r="GOL198" s="1296"/>
      <c r="GOM198" s="1296"/>
      <c r="GON198" s="1296"/>
      <c r="GOO198" s="1296"/>
      <c r="GOP198" s="1296"/>
      <c r="GOQ198" s="1296"/>
      <c r="GOR198" s="1296"/>
      <c r="GOS198" s="1296"/>
      <c r="GOT198" s="1296"/>
      <c r="GOU198" s="1296"/>
      <c r="GOV198" s="1296"/>
      <c r="GOW198" s="1296"/>
      <c r="GOX198" s="1296"/>
      <c r="GOY198" s="1296"/>
      <c r="GOZ198" s="1296"/>
      <c r="GPA198" s="1296"/>
      <c r="GPB198" s="1296"/>
      <c r="GPC198" s="1296"/>
      <c r="GPD198" s="1296"/>
      <c r="GPE198" s="1296"/>
      <c r="GPF198" s="1296"/>
      <c r="GPG198" s="1296"/>
      <c r="GPH198" s="1296"/>
      <c r="GPI198" s="1296"/>
      <c r="GPJ198" s="1296"/>
      <c r="GPK198" s="1296"/>
      <c r="GPL198" s="1296"/>
      <c r="GPM198" s="1296"/>
      <c r="GPN198" s="1296"/>
      <c r="GPO198" s="1296"/>
      <c r="GPP198" s="1296"/>
      <c r="GPQ198" s="1296"/>
      <c r="GPR198" s="1296"/>
      <c r="GPS198" s="1296"/>
      <c r="GPT198" s="1296"/>
      <c r="GPU198" s="1296"/>
      <c r="GPV198" s="1296"/>
      <c r="GPW198" s="1296"/>
      <c r="GPX198" s="1296"/>
      <c r="GPY198" s="1296"/>
      <c r="GPZ198" s="1296"/>
      <c r="GQA198" s="1296"/>
      <c r="GQB198" s="1296"/>
      <c r="GQC198" s="1296"/>
      <c r="GQD198" s="1296"/>
      <c r="GQE198" s="1296"/>
      <c r="GQF198" s="1296"/>
      <c r="GQG198" s="1296"/>
      <c r="GQH198" s="1296"/>
      <c r="GQI198" s="1296"/>
      <c r="GQJ198" s="1296"/>
      <c r="GQK198" s="1296"/>
      <c r="GQL198" s="1296"/>
      <c r="GQM198" s="1296"/>
      <c r="GQN198" s="1296"/>
      <c r="GQO198" s="1296"/>
      <c r="GQP198" s="1296"/>
      <c r="GQQ198" s="1296"/>
      <c r="GQR198" s="1296"/>
      <c r="GQS198" s="1296"/>
      <c r="GQT198" s="1296"/>
      <c r="GQU198" s="1296"/>
      <c r="GQV198" s="1296"/>
      <c r="GQW198" s="1296"/>
      <c r="GQX198" s="1296"/>
      <c r="GQY198" s="1296"/>
      <c r="GQZ198" s="1296"/>
      <c r="GRA198" s="1296"/>
      <c r="GRB198" s="1296"/>
      <c r="GRC198" s="1296"/>
      <c r="GRD198" s="1296"/>
      <c r="GRE198" s="1296"/>
      <c r="GRF198" s="1296"/>
      <c r="GRG198" s="1296"/>
      <c r="GRH198" s="1296"/>
      <c r="GRI198" s="1296"/>
      <c r="GRJ198" s="1296"/>
      <c r="GRK198" s="1296"/>
      <c r="GRL198" s="1296"/>
      <c r="GRM198" s="1296"/>
      <c r="GRN198" s="1296"/>
      <c r="GRO198" s="1296"/>
      <c r="GRP198" s="1296"/>
      <c r="GRQ198" s="1296"/>
      <c r="GRR198" s="1296"/>
      <c r="GRS198" s="1296"/>
      <c r="GRT198" s="1296"/>
      <c r="GRU198" s="1296"/>
      <c r="GRV198" s="1296"/>
      <c r="GRW198" s="1296"/>
      <c r="GRX198" s="1296"/>
      <c r="GRY198" s="1296"/>
      <c r="GRZ198" s="1296"/>
      <c r="GSA198" s="1296"/>
      <c r="GSB198" s="1296"/>
      <c r="GSC198" s="1296"/>
      <c r="GSD198" s="1296"/>
      <c r="GSE198" s="1296"/>
      <c r="GSF198" s="1296"/>
      <c r="GSG198" s="1296"/>
      <c r="GSH198" s="1296"/>
      <c r="GSI198" s="1296"/>
      <c r="GSJ198" s="1296"/>
      <c r="GSK198" s="1296"/>
      <c r="GSL198" s="1296"/>
      <c r="GSM198" s="1296"/>
      <c r="GSN198" s="1296"/>
      <c r="GSO198" s="1296"/>
      <c r="GSP198" s="1296"/>
      <c r="GSQ198" s="1296"/>
      <c r="GSR198" s="1296"/>
      <c r="GSS198" s="1296"/>
      <c r="GST198" s="1296"/>
      <c r="GSU198" s="1296"/>
      <c r="GSV198" s="1296"/>
      <c r="GSW198" s="1296"/>
      <c r="GSX198" s="1296"/>
      <c r="GSY198" s="1296"/>
      <c r="GSZ198" s="1296"/>
      <c r="GTA198" s="1296"/>
      <c r="GTB198" s="1296"/>
      <c r="GTC198" s="1296"/>
      <c r="GTD198" s="1296"/>
      <c r="GTE198" s="1296"/>
      <c r="GTF198" s="1296"/>
      <c r="GTG198" s="1296"/>
      <c r="GTH198" s="1296"/>
      <c r="GTI198" s="1296"/>
      <c r="GTJ198" s="1296"/>
      <c r="GTK198" s="1296"/>
      <c r="GTL198" s="1296"/>
      <c r="GTM198" s="1296"/>
      <c r="GTN198" s="1296"/>
      <c r="GTO198" s="1296"/>
      <c r="GTP198" s="1296"/>
      <c r="GTQ198" s="1296"/>
      <c r="GTR198" s="1296"/>
      <c r="GTS198" s="1296"/>
      <c r="GTT198" s="1296"/>
      <c r="GTU198" s="1296"/>
      <c r="GTV198" s="1296"/>
      <c r="GTW198" s="1296"/>
      <c r="GTX198" s="1296"/>
      <c r="GTY198" s="1296"/>
      <c r="GTZ198" s="1296"/>
      <c r="GUA198" s="1296"/>
      <c r="GUB198" s="1296"/>
      <c r="GUC198" s="1296"/>
      <c r="GUD198" s="1296"/>
      <c r="GUE198" s="1296"/>
      <c r="GUF198" s="1296"/>
      <c r="GUG198" s="1296"/>
      <c r="GUH198" s="1296"/>
      <c r="GUI198" s="1296"/>
      <c r="GUJ198" s="1296"/>
      <c r="GUK198" s="1296"/>
      <c r="GUL198" s="1296"/>
      <c r="GUM198" s="1296"/>
      <c r="GUN198" s="1296"/>
      <c r="GUO198" s="1296"/>
      <c r="GUP198" s="1296"/>
      <c r="GUQ198" s="1296"/>
      <c r="GUR198" s="1296"/>
      <c r="GUS198" s="1296"/>
      <c r="GUT198" s="1296"/>
      <c r="GUU198" s="1296"/>
      <c r="GUV198" s="1296"/>
      <c r="GUW198" s="1296"/>
      <c r="GUX198" s="1296"/>
      <c r="GUY198" s="1296"/>
      <c r="GUZ198" s="1296"/>
      <c r="GVA198" s="1296"/>
      <c r="GVB198" s="1296"/>
      <c r="GVC198" s="1296"/>
      <c r="GVD198" s="1296"/>
      <c r="GVE198" s="1296"/>
      <c r="GVF198" s="1296"/>
      <c r="GVG198" s="1296"/>
      <c r="GVH198" s="1296"/>
      <c r="GVI198" s="1296"/>
      <c r="GVJ198" s="1296"/>
      <c r="GVK198" s="1296"/>
      <c r="GVL198" s="1296"/>
      <c r="GVM198" s="1296"/>
      <c r="GVN198" s="1296"/>
      <c r="GVO198" s="1296"/>
      <c r="GVP198" s="1296"/>
      <c r="GVQ198" s="1296"/>
      <c r="GVR198" s="1296"/>
      <c r="GVS198" s="1296"/>
      <c r="GVT198" s="1296"/>
      <c r="GVU198" s="1296"/>
      <c r="GVV198" s="1296"/>
      <c r="GVW198" s="1296"/>
      <c r="GVX198" s="1296"/>
      <c r="GVY198" s="1296"/>
      <c r="GVZ198" s="1296"/>
      <c r="GWA198" s="1296"/>
      <c r="GWB198" s="1296"/>
      <c r="GWC198" s="1296"/>
      <c r="GWD198" s="1296"/>
      <c r="GWE198" s="1296"/>
      <c r="GWF198" s="1296"/>
      <c r="GWG198" s="1296"/>
      <c r="GWH198" s="1296"/>
      <c r="GWI198" s="1296"/>
      <c r="GWJ198" s="1296"/>
      <c r="GWK198" s="1296"/>
      <c r="GWL198" s="1296"/>
      <c r="GWM198" s="1296"/>
      <c r="GWN198" s="1296"/>
      <c r="GWO198" s="1296"/>
      <c r="GWP198" s="1296"/>
      <c r="GWQ198" s="1296"/>
      <c r="GWR198" s="1296"/>
      <c r="GWS198" s="1296"/>
      <c r="GWT198" s="1296"/>
      <c r="GWU198" s="1296"/>
      <c r="GWV198" s="1296"/>
      <c r="GWW198" s="1296"/>
      <c r="GWX198" s="1296"/>
      <c r="GWY198" s="1296"/>
      <c r="GWZ198" s="1296"/>
      <c r="GXA198" s="1296"/>
      <c r="GXB198" s="1296"/>
      <c r="GXC198" s="1296"/>
      <c r="GXD198" s="1296"/>
      <c r="GXE198" s="1296"/>
      <c r="GXF198" s="1296"/>
      <c r="GXG198" s="1296"/>
      <c r="GXH198" s="1296"/>
      <c r="GXI198" s="1296"/>
      <c r="GXJ198" s="1296"/>
      <c r="GXK198" s="1296"/>
      <c r="GXL198" s="1296"/>
      <c r="GXM198" s="1296"/>
      <c r="GXN198" s="1296"/>
      <c r="GXO198" s="1296"/>
      <c r="GXP198" s="1296"/>
      <c r="GXQ198" s="1296"/>
      <c r="GXR198" s="1296"/>
      <c r="GXS198" s="1296"/>
      <c r="GXT198" s="1296"/>
      <c r="GXU198" s="1296"/>
      <c r="GXV198" s="1296"/>
      <c r="GXW198" s="1296"/>
      <c r="GXX198" s="1296"/>
      <c r="GXY198" s="1296"/>
      <c r="GXZ198" s="1296"/>
      <c r="GYA198" s="1296"/>
      <c r="GYB198" s="1296"/>
      <c r="GYC198" s="1296"/>
      <c r="GYD198" s="1296"/>
      <c r="GYE198" s="1296"/>
      <c r="GYF198" s="1296"/>
      <c r="GYG198" s="1296"/>
      <c r="GYH198" s="1296"/>
      <c r="GYI198" s="1296"/>
      <c r="GYJ198" s="1296"/>
      <c r="GYK198" s="1296"/>
      <c r="GYL198" s="1296"/>
      <c r="GYM198" s="1296"/>
      <c r="GYN198" s="1296"/>
      <c r="GYO198" s="1296"/>
      <c r="GYP198" s="1296"/>
      <c r="GYQ198" s="1296"/>
      <c r="GYR198" s="1296"/>
      <c r="GYS198" s="1296"/>
      <c r="GYT198" s="1296"/>
      <c r="GYU198" s="1296"/>
      <c r="GYV198" s="1296"/>
      <c r="GYW198" s="1296"/>
      <c r="GYX198" s="1296"/>
      <c r="GYY198" s="1296"/>
      <c r="GYZ198" s="1296"/>
      <c r="GZA198" s="1296"/>
      <c r="GZB198" s="1296"/>
      <c r="GZC198" s="1296"/>
      <c r="GZD198" s="1296"/>
      <c r="GZE198" s="1296"/>
      <c r="GZF198" s="1296"/>
      <c r="GZG198" s="1296"/>
      <c r="GZH198" s="1296"/>
      <c r="GZI198" s="1296"/>
      <c r="GZJ198" s="1296"/>
      <c r="GZK198" s="1296"/>
      <c r="GZL198" s="1296"/>
      <c r="GZM198" s="1296"/>
      <c r="GZN198" s="1296"/>
      <c r="GZO198" s="1296"/>
      <c r="GZP198" s="1296"/>
      <c r="GZQ198" s="1296"/>
      <c r="GZR198" s="1296"/>
      <c r="GZS198" s="1296"/>
      <c r="GZT198" s="1296"/>
      <c r="GZU198" s="1296"/>
      <c r="GZV198" s="1296"/>
      <c r="GZW198" s="1296"/>
      <c r="GZX198" s="1296"/>
      <c r="GZY198" s="1296"/>
      <c r="GZZ198" s="1296"/>
      <c r="HAA198" s="1296"/>
      <c r="HAB198" s="1296"/>
      <c r="HAC198" s="1296"/>
      <c r="HAD198" s="1296"/>
      <c r="HAE198" s="1296"/>
      <c r="HAF198" s="1296"/>
      <c r="HAG198" s="1296"/>
      <c r="HAH198" s="1296"/>
      <c r="HAI198" s="1296"/>
      <c r="HAJ198" s="1296"/>
      <c r="HAK198" s="1296"/>
      <c r="HAL198" s="1296"/>
      <c r="HAM198" s="1296"/>
      <c r="HAN198" s="1296"/>
      <c r="HAO198" s="1296"/>
      <c r="HAP198" s="1296"/>
      <c r="HAQ198" s="1296"/>
      <c r="HAR198" s="1296"/>
      <c r="HAS198" s="1296"/>
      <c r="HAT198" s="1296"/>
      <c r="HAU198" s="1296"/>
      <c r="HAV198" s="1296"/>
      <c r="HAW198" s="1296"/>
      <c r="HAX198" s="1296"/>
      <c r="HAY198" s="1296"/>
      <c r="HAZ198" s="1296"/>
      <c r="HBA198" s="1296"/>
      <c r="HBB198" s="1296"/>
      <c r="HBC198" s="1296"/>
      <c r="HBD198" s="1296"/>
      <c r="HBE198" s="1296"/>
      <c r="HBF198" s="1296"/>
      <c r="HBG198" s="1296"/>
      <c r="HBH198" s="1296"/>
      <c r="HBI198" s="1296"/>
      <c r="HBJ198" s="1296"/>
      <c r="HBK198" s="1296"/>
      <c r="HBL198" s="1296"/>
      <c r="HBM198" s="1296"/>
      <c r="HBN198" s="1296"/>
      <c r="HBO198" s="1296"/>
      <c r="HBP198" s="1296"/>
      <c r="HBQ198" s="1296"/>
      <c r="HBR198" s="1296"/>
      <c r="HBS198" s="1296"/>
      <c r="HBT198" s="1296"/>
      <c r="HBU198" s="1296"/>
      <c r="HBV198" s="1296"/>
      <c r="HBW198" s="1296"/>
      <c r="HBX198" s="1296"/>
      <c r="HBY198" s="1296"/>
      <c r="HBZ198" s="1296"/>
      <c r="HCA198" s="1296"/>
      <c r="HCB198" s="1296"/>
      <c r="HCC198" s="1296"/>
      <c r="HCD198" s="1296"/>
      <c r="HCE198" s="1296"/>
      <c r="HCF198" s="1296"/>
      <c r="HCG198" s="1296"/>
      <c r="HCH198" s="1296"/>
      <c r="HCI198" s="1296"/>
      <c r="HCJ198" s="1296"/>
      <c r="HCK198" s="1296"/>
      <c r="HCL198" s="1296"/>
      <c r="HCM198" s="1296"/>
      <c r="HCN198" s="1296"/>
      <c r="HCO198" s="1296"/>
      <c r="HCP198" s="1296"/>
      <c r="HCQ198" s="1296"/>
      <c r="HCR198" s="1296"/>
      <c r="HCS198" s="1296"/>
      <c r="HCT198" s="1296"/>
      <c r="HCU198" s="1296"/>
      <c r="HCV198" s="1296"/>
      <c r="HCW198" s="1296"/>
      <c r="HCX198" s="1296"/>
      <c r="HCY198" s="1296"/>
      <c r="HCZ198" s="1296"/>
      <c r="HDA198" s="1296"/>
      <c r="HDB198" s="1296"/>
      <c r="HDC198" s="1296"/>
      <c r="HDD198" s="1296"/>
      <c r="HDE198" s="1296"/>
      <c r="HDF198" s="1296"/>
      <c r="HDG198" s="1296"/>
      <c r="HDH198" s="1296"/>
      <c r="HDI198" s="1296"/>
      <c r="HDJ198" s="1296"/>
      <c r="HDK198" s="1296"/>
      <c r="HDL198" s="1296"/>
      <c r="HDM198" s="1296"/>
      <c r="HDN198" s="1296"/>
      <c r="HDO198" s="1296"/>
      <c r="HDP198" s="1296"/>
      <c r="HDQ198" s="1296"/>
      <c r="HDR198" s="1296"/>
      <c r="HDS198" s="1296"/>
      <c r="HDT198" s="1296"/>
      <c r="HDU198" s="1296"/>
      <c r="HDV198" s="1296"/>
      <c r="HDW198" s="1296"/>
      <c r="HDX198" s="1296"/>
      <c r="HDY198" s="1296"/>
      <c r="HDZ198" s="1296"/>
      <c r="HEA198" s="1296"/>
      <c r="HEB198" s="1296"/>
      <c r="HEC198" s="1296"/>
      <c r="HED198" s="1296"/>
      <c r="HEE198" s="1296"/>
      <c r="HEF198" s="1296"/>
      <c r="HEG198" s="1296"/>
      <c r="HEH198" s="1296"/>
      <c r="HEI198" s="1296"/>
      <c r="HEJ198" s="1296"/>
      <c r="HEK198" s="1296"/>
      <c r="HEL198" s="1296"/>
      <c r="HEM198" s="1296"/>
      <c r="HEN198" s="1296"/>
      <c r="HEO198" s="1296"/>
      <c r="HEP198" s="1296"/>
      <c r="HEQ198" s="1296"/>
      <c r="HER198" s="1296"/>
      <c r="HES198" s="1296"/>
      <c r="HET198" s="1296"/>
      <c r="HEU198" s="1296"/>
      <c r="HEV198" s="1296"/>
      <c r="HEW198" s="1296"/>
      <c r="HEX198" s="1296"/>
      <c r="HEY198" s="1296"/>
      <c r="HEZ198" s="1296"/>
      <c r="HFA198" s="1296"/>
      <c r="HFB198" s="1296"/>
      <c r="HFC198" s="1296"/>
      <c r="HFD198" s="1296"/>
      <c r="HFE198" s="1296"/>
      <c r="HFF198" s="1296"/>
      <c r="HFG198" s="1296"/>
      <c r="HFH198" s="1296"/>
      <c r="HFI198" s="1296"/>
      <c r="HFJ198" s="1296"/>
      <c r="HFK198" s="1296"/>
      <c r="HFL198" s="1296"/>
      <c r="HFM198" s="1296"/>
      <c r="HFN198" s="1296"/>
      <c r="HFO198" s="1296"/>
      <c r="HFP198" s="1296"/>
      <c r="HFQ198" s="1296"/>
      <c r="HFR198" s="1296"/>
      <c r="HFS198" s="1296"/>
      <c r="HFT198" s="1296"/>
      <c r="HFU198" s="1296"/>
      <c r="HFV198" s="1296"/>
      <c r="HFW198" s="1296"/>
      <c r="HFX198" s="1296"/>
      <c r="HFY198" s="1296"/>
      <c r="HFZ198" s="1296"/>
      <c r="HGA198" s="1296"/>
      <c r="HGB198" s="1296"/>
      <c r="HGC198" s="1296"/>
      <c r="HGD198" s="1296"/>
      <c r="HGE198" s="1296"/>
      <c r="HGF198" s="1296"/>
      <c r="HGG198" s="1296"/>
      <c r="HGH198" s="1296"/>
      <c r="HGI198" s="1296"/>
      <c r="HGJ198" s="1296"/>
      <c r="HGK198" s="1296"/>
      <c r="HGL198" s="1296"/>
      <c r="HGM198" s="1296"/>
      <c r="HGN198" s="1296"/>
      <c r="HGO198" s="1296"/>
      <c r="HGP198" s="1296"/>
      <c r="HGQ198" s="1296"/>
      <c r="HGR198" s="1296"/>
      <c r="HGS198" s="1296"/>
      <c r="HGT198" s="1296"/>
      <c r="HGU198" s="1296"/>
      <c r="HGV198" s="1296"/>
      <c r="HGW198" s="1296"/>
      <c r="HGX198" s="1296"/>
      <c r="HGY198" s="1296"/>
      <c r="HGZ198" s="1296"/>
      <c r="HHA198" s="1296"/>
      <c r="HHB198" s="1296"/>
      <c r="HHC198" s="1296"/>
      <c r="HHD198" s="1296"/>
      <c r="HHE198" s="1296"/>
      <c r="HHF198" s="1296"/>
      <c r="HHG198" s="1296"/>
      <c r="HHH198" s="1296"/>
      <c r="HHI198" s="1296"/>
      <c r="HHJ198" s="1296"/>
      <c r="HHK198" s="1296"/>
      <c r="HHL198" s="1296"/>
      <c r="HHM198" s="1296"/>
      <c r="HHN198" s="1296"/>
      <c r="HHO198" s="1296"/>
      <c r="HHP198" s="1296"/>
      <c r="HHQ198" s="1296"/>
      <c r="HHR198" s="1296"/>
      <c r="HHS198" s="1296"/>
      <c r="HHT198" s="1296"/>
      <c r="HHU198" s="1296"/>
      <c r="HHV198" s="1296"/>
      <c r="HHW198" s="1296"/>
      <c r="HHX198" s="1296"/>
      <c r="HHY198" s="1296"/>
      <c r="HHZ198" s="1296"/>
      <c r="HIA198" s="1296"/>
      <c r="HIB198" s="1296"/>
      <c r="HIC198" s="1296"/>
      <c r="HID198" s="1296"/>
      <c r="HIE198" s="1296"/>
      <c r="HIF198" s="1296"/>
      <c r="HIG198" s="1296"/>
      <c r="HIH198" s="1296"/>
      <c r="HII198" s="1296"/>
      <c r="HIJ198" s="1296"/>
      <c r="HIK198" s="1296"/>
      <c r="HIL198" s="1296"/>
      <c r="HIM198" s="1296"/>
      <c r="HIN198" s="1296"/>
      <c r="HIO198" s="1296"/>
      <c r="HIP198" s="1296"/>
      <c r="HIQ198" s="1296"/>
      <c r="HIR198" s="1296"/>
      <c r="HIS198" s="1296"/>
      <c r="HIT198" s="1296"/>
      <c r="HIU198" s="1296"/>
      <c r="HIV198" s="1296"/>
      <c r="HIW198" s="1296"/>
      <c r="HIX198" s="1296"/>
      <c r="HIY198" s="1296"/>
      <c r="HIZ198" s="1296"/>
      <c r="HJA198" s="1296"/>
      <c r="HJB198" s="1296"/>
      <c r="HJC198" s="1296"/>
      <c r="HJD198" s="1296"/>
      <c r="HJE198" s="1296"/>
      <c r="HJF198" s="1296"/>
      <c r="HJG198" s="1296"/>
      <c r="HJH198" s="1296"/>
      <c r="HJI198" s="1296"/>
      <c r="HJJ198" s="1296"/>
      <c r="HJK198" s="1296"/>
      <c r="HJL198" s="1296"/>
      <c r="HJM198" s="1296"/>
      <c r="HJN198" s="1296"/>
      <c r="HJO198" s="1296"/>
      <c r="HJP198" s="1296"/>
      <c r="HJQ198" s="1296"/>
      <c r="HJR198" s="1296"/>
      <c r="HJS198" s="1296"/>
      <c r="HJT198" s="1296"/>
      <c r="HJU198" s="1296"/>
      <c r="HJV198" s="1296"/>
      <c r="HJW198" s="1296"/>
      <c r="HJX198" s="1296"/>
      <c r="HJY198" s="1296"/>
      <c r="HJZ198" s="1296"/>
      <c r="HKA198" s="1296"/>
      <c r="HKB198" s="1296"/>
      <c r="HKC198" s="1296"/>
      <c r="HKD198" s="1296"/>
      <c r="HKE198" s="1296"/>
      <c r="HKF198" s="1296"/>
      <c r="HKG198" s="1296"/>
      <c r="HKH198" s="1296"/>
      <c r="HKI198" s="1296"/>
      <c r="HKJ198" s="1296"/>
      <c r="HKK198" s="1296"/>
      <c r="HKL198" s="1296"/>
      <c r="HKM198" s="1296"/>
      <c r="HKN198" s="1296"/>
      <c r="HKO198" s="1296"/>
      <c r="HKP198" s="1296"/>
      <c r="HKQ198" s="1296"/>
      <c r="HKR198" s="1296"/>
      <c r="HKS198" s="1296"/>
      <c r="HKT198" s="1296"/>
      <c r="HKU198" s="1296"/>
      <c r="HKV198" s="1296"/>
      <c r="HKW198" s="1296"/>
      <c r="HKX198" s="1296"/>
      <c r="HKY198" s="1296"/>
      <c r="HKZ198" s="1296"/>
      <c r="HLA198" s="1296"/>
      <c r="HLB198" s="1296"/>
      <c r="HLC198" s="1296"/>
      <c r="HLD198" s="1296"/>
      <c r="HLE198" s="1296"/>
      <c r="HLF198" s="1296"/>
      <c r="HLG198" s="1296"/>
      <c r="HLH198" s="1296"/>
      <c r="HLI198" s="1296"/>
      <c r="HLJ198" s="1296"/>
      <c r="HLK198" s="1296"/>
      <c r="HLL198" s="1296"/>
      <c r="HLM198" s="1296"/>
      <c r="HLN198" s="1296"/>
      <c r="HLO198" s="1296"/>
      <c r="HLP198" s="1296"/>
      <c r="HLQ198" s="1296"/>
      <c r="HLR198" s="1296"/>
      <c r="HLS198" s="1296"/>
      <c r="HLT198" s="1296"/>
      <c r="HLU198" s="1296"/>
      <c r="HLV198" s="1296"/>
      <c r="HLW198" s="1296"/>
      <c r="HLX198" s="1296"/>
      <c r="HLY198" s="1296"/>
      <c r="HLZ198" s="1296"/>
      <c r="HMA198" s="1296"/>
      <c r="HMB198" s="1296"/>
      <c r="HMC198" s="1296"/>
      <c r="HMD198" s="1296"/>
      <c r="HME198" s="1296"/>
      <c r="HMF198" s="1296"/>
      <c r="HMG198" s="1296"/>
      <c r="HMH198" s="1296"/>
      <c r="HMI198" s="1296"/>
      <c r="HMJ198" s="1296"/>
      <c r="HMK198" s="1296"/>
      <c r="HML198" s="1296"/>
      <c r="HMM198" s="1296"/>
      <c r="HMN198" s="1296"/>
      <c r="HMO198" s="1296"/>
      <c r="HMP198" s="1296"/>
      <c r="HMQ198" s="1296"/>
      <c r="HMR198" s="1296"/>
      <c r="HMS198" s="1296"/>
      <c r="HMT198" s="1296"/>
      <c r="HMU198" s="1296"/>
      <c r="HMV198" s="1296"/>
      <c r="HMW198" s="1296"/>
      <c r="HMX198" s="1296"/>
      <c r="HMY198" s="1296"/>
      <c r="HMZ198" s="1296"/>
      <c r="HNA198" s="1296"/>
      <c r="HNB198" s="1296"/>
      <c r="HNC198" s="1296"/>
      <c r="HND198" s="1296"/>
      <c r="HNE198" s="1296"/>
      <c r="HNF198" s="1296"/>
      <c r="HNG198" s="1296"/>
      <c r="HNH198" s="1296"/>
      <c r="HNI198" s="1296"/>
      <c r="HNJ198" s="1296"/>
      <c r="HNK198" s="1296"/>
      <c r="HNL198" s="1296"/>
      <c r="HNM198" s="1296"/>
      <c r="HNN198" s="1296"/>
      <c r="HNO198" s="1296"/>
      <c r="HNP198" s="1296"/>
      <c r="HNQ198" s="1296"/>
      <c r="HNR198" s="1296"/>
      <c r="HNS198" s="1296"/>
      <c r="HNT198" s="1296"/>
      <c r="HNU198" s="1296"/>
      <c r="HNV198" s="1296"/>
      <c r="HNW198" s="1296"/>
      <c r="HNX198" s="1296"/>
      <c r="HNY198" s="1296"/>
      <c r="HNZ198" s="1296"/>
      <c r="HOA198" s="1296"/>
      <c r="HOB198" s="1296"/>
      <c r="HOC198" s="1296"/>
      <c r="HOD198" s="1296"/>
      <c r="HOE198" s="1296"/>
      <c r="HOF198" s="1296"/>
      <c r="HOG198" s="1296"/>
      <c r="HOH198" s="1296"/>
      <c r="HOI198" s="1296"/>
      <c r="HOJ198" s="1296"/>
      <c r="HOK198" s="1296"/>
      <c r="HOL198" s="1296"/>
      <c r="HOM198" s="1296"/>
      <c r="HON198" s="1296"/>
      <c r="HOO198" s="1296"/>
      <c r="HOP198" s="1296"/>
      <c r="HOQ198" s="1296"/>
      <c r="HOR198" s="1296"/>
      <c r="HOS198" s="1296"/>
      <c r="HOT198" s="1296"/>
      <c r="HOU198" s="1296"/>
      <c r="HOV198" s="1296"/>
      <c r="HOW198" s="1296"/>
      <c r="HOX198" s="1296"/>
      <c r="HOY198" s="1296"/>
      <c r="HOZ198" s="1296"/>
      <c r="HPA198" s="1296"/>
      <c r="HPB198" s="1296"/>
      <c r="HPC198" s="1296"/>
      <c r="HPD198" s="1296"/>
      <c r="HPE198" s="1296"/>
      <c r="HPF198" s="1296"/>
      <c r="HPG198" s="1296"/>
      <c r="HPH198" s="1296"/>
      <c r="HPI198" s="1296"/>
      <c r="HPJ198" s="1296"/>
      <c r="HPK198" s="1296"/>
      <c r="HPL198" s="1296"/>
      <c r="HPM198" s="1296"/>
      <c r="HPN198" s="1296"/>
      <c r="HPO198" s="1296"/>
      <c r="HPP198" s="1296"/>
      <c r="HPQ198" s="1296"/>
      <c r="HPR198" s="1296"/>
      <c r="HPS198" s="1296"/>
      <c r="HPT198" s="1296"/>
      <c r="HPU198" s="1296"/>
      <c r="HPV198" s="1296"/>
      <c r="HPW198" s="1296"/>
      <c r="HPX198" s="1296"/>
      <c r="HPY198" s="1296"/>
      <c r="HPZ198" s="1296"/>
      <c r="HQA198" s="1296"/>
      <c r="HQB198" s="1296"/>
      <c r="HQC198" s="1296"/>
      <c r="HQD198" s="1296"/>
      <c r="HQE198" s="1296"/>
      <c r="HQF198" s="1296"/>
      <c r="HQG198" s="1296"/>
      <c r="HQH198" s="1296"/>
      <c r="HQI198" s="1296"/>
      <c r="HQJ198" s="1296"/>
      <c r="HQK198" s="1296"/>
      <c r="HQL198" s="1296"/>
      <c r="HQM198" s="1296"/>
      <c r="HQN198" s="1296"/>
      <c r="HQO198" s="1296"/>
      <c r="HQP198" s="1296"/>
      <c r="HQQ198" s="1296"/>
      <c r="HQR198" s="1296"/>
      <c r="HQS198" s="1296"/>
      <c r="HQT198" s="1296"/>
      <c r="HQU198" s="1296"/>
      <c r="HQV198" s="1296"/>
      <c r="HQW198" s="1296"/>
      <c r="HQX198" s="1296"/>
      <c r="HQY198" s="1296"/>
      <c r="HQZ198" s="1296"/>
      <c r="HRA198" s="1296"/>
      <c r="HRB198" s="1296"/>
      <c r="HRC198" s="1296"/>
      <c r="HRD198" s="1296"/>
      <c r="HRE198" s="1296"/>
      <c r="HRF198" s="1296"/>
      <c r="HRG198" s="1296"/>
      <c r="HRH198" s="1296"/>
      <c r="HRI198" s="1296"/>
      <c r="HRJ198" s="1296"/>
      <c r="HRK198" s="1296"/>
      <c r="HRL198" s="1296"/>
      <c r="HRM198" s="1296"/>
      <c r="HRN198" s="1296"/>
      <c r="HRO198" s="1296"/>
      <c r="HRP198" s="1296"/>
      <c r="HRQ198" s="1296"/>
      <c r="HRR198" s="1296"/>
      <c r="HRS198" s="1296"/>
      <c r="HRT198" s="1296"/>
      <c r="HRU198" s="1296"/>
      <c r="HRV198" s="1296"/>
      <c r="HRW198" s="1296"/>
      <c r="HRX198" s="1296"/>
      <c r="HRY198" s="1296"/>
      <c r="HRZ198" s="1296"/>
      <c r="HSA198" s="1296"/>
      <c r="HSB198" s="1296"/>
      <c r="HSC198" s="1296"/>
      <c r="HSD198" s="1296"/>
      <c r="HSE198" s="1296"/>
      <c r="HSF198" s="1296"/>
      <c r="HSG198" s="1296"/>
      <c r="HSH198" s="1296"/>
      <c r="HSI198" s="1296"/>
      <c r="HSJ198" s="1296"/>
      <c r="HSK198" s="1296"/>
      <c r="HSL198" s="1296"/>
      <c r="HSM198" s="1296"/>
      <c r="HSN198" s="1296"/>
      <c r="HSO198" s="1296"/>
      <c r="HSP198" s="1296"/>
      <c r="HSQ198" s="1296"/>
      <c r="HSR198" s="1296"/>
      <c r="HSS198" s="1296"/>
      <c r="HST198" s="1296"/>
      <c r="HSU198" s="1296"/>
      <c r="HSV198" s="1296"/>
      <c r="HSW198" s="1296"/>
      <c r="HSX198" s="1296"/>
      <c r="HSY198" s="1296"/>
      <c r="HSZ198" s="1296"/>
      <c r="HTA198" s="1296"/>
      <c r="HTB198" s="1296"/>
      <c r="HTC198" s="1296"/>
      <c r="HTD198" s="1296"/>
      <c r="HTE198" s="1296"/>
      <c r="HTF198" s="1296"/>
      <c r="HTG198" s="1296"/>
      <c r="HTH198" s="1296"/>
      <c r="HTI198" s="1296"/>
      <c r="HTJ198" s="1296"/>
      <c r="HTK198" s="1296"/>
      <c r="HTL198" s="1296"/>
      <c r="HTM198" s="1296"/>
      <c r="HTN198" s="1296"/>
      <c r="HTO198" s="1296"/>
      <c r="HTP198" s="1296"/>
      <c r="HTQ198" s="1296"/>
      <c r="HTR198" s="1296"/>
      <c r="HTS198" s="1296"/>
      <c r="HTT198" s="1296"/>
      <c r="HTU198" s="1296"/>
      <c r="HTV198" s="1296"/>
      <c r="HTW198" s="1296"/>
      <c r="HTX198" s="1296"/>
      <c r="HTY198" s="1296"/>
      <c r="HTZ198" s="1296"/>
      <c r="HUA198" s="1296"/>
      <c r="HUB198" s="1296"/>
      <c r="HUC198" s="1296"/>
      <c r="HUD198" s="1296"/>
      <c r="HUE198" s="1296"/>
      <c r="HUF198" s="1296"/>
      <c r="HUG198" s="1296"/>
      <c r="HUH198" s="1296"/>
      <c r="HUI198" s="1296"/>
      <c r="HUJ198" s="1296"/>
      <c r="HUK198" s="1296"/>
      <c r="HUL198" s="1296"/>
      <c r="HUM198" s="1296"/>
      <c r="HUN198" s="1296"/>
      <c r="HUO198" s="1296"/>
      <c r="HUP198" s="1296"/>
      <c r="HUQ198" s="1296"/>
      <c r="HUR198" s="1296"/>
      <c r="HUS198" s="1296"/>
      <c r="HUT198" s="1296"/>
      <c r="HUU198" s="1296"/>
      <c r="HUV198" s="1296"/>
      <c r="HUW198" s="1296"/>
      <c r="HUX198" s="1296"/>
      <c r="HUY198" s="1296"/>
      <c r="HUZ198" s="1296"/>
      <c r="HVA198" s="1296"/>
      <c r="HVB198" s="1296"/>
      <c r="HVC198" s="1296"/>
      <c r="HVD198" s="1296"/>
      <c r="HVE198" s="1296"/>
      <c r="HVF198" s="1296"/>
      <c r="HVG198" s="1296"/>
      <c r="HVH198" s="1296"/>
      <c r="HVI198" s="1296"/>
      <c r="HVJ198" s="1296"/>
      <c r="HVK198" s="1296"/>
      <c r="HVL198" s="1296"/>
      <c r="HVM198" s="1296"/>
      <c r="HVN198" s="1296"/>
      <c r="HVO198" s="1296"/>
      <c r="HVP198" s="1296"/>
      <c r="HVQ198" s="1296"/>
      <c r="HVR198" s="1296"/>
      <c r="HVS198" s="1296"/>
      <c r="HVT198" s="1296"/>
      <c r="HVU198" s="1296"/>
      <c r="HVV198" s="1296"/>
      <c r="HVW198" s="1296"/>
      <c r="HVX198" s="1296"/>
      <c r="HVY198" s="1296"/>
      <c r="HVZ198" s="1296"/>
      <c r="HWA198" s="1296"/>
      <c r="HWB198" s="1296"/>
      <c r="HWC198" s="1296"/>
      <c r="HWD198" s="1296"/>
      <c r="HWE198" s="1296"/>
      <c r="HWF198" s="1296"/>
      <c r="HWG198" s="1296"/>
      <c r="HWH198" s="1296"/>
      <c r="HWI198" s="1296"/>
      <c r="HWJ198" s="1296"/>
      <c r="HWK198" s="1296"/>
      <c r="HWL198" s="1296"/>
      <c r="HWM198" s="1296"/>
      <c r="HWN198" s="1296"/>
      <c r="HWO198" s="1296"/>
      <c r="HWP198" s="1296"/>
      <c r="HWQ198" s="1296"/>
      <c r="HWR198" s="1296"/>
      <c r="HWS198" s="1296"/>
      <c r="HWT198" s="1296"/>
      <c r="HWU198" s="1296"/>
      <c r="HWV198" s="1296"/>
      <c r="HWW198" s="1296"/>
      <c r="HWX198" s="1296"/>
      <c r="HWY198" s="1296"/>
      <c r="HWZ198" s="1296"/>
      <c r="HXA198" s="1296"/>
      <c r="HXB198" s="1296"/>
      <c r="HXC198" s="1296"/>
      <c r="HXD198" s="1296"/>
      <c r="HXE198" s="1296"/>
      <c r="HXF198" s="1296"/>
      <c r="HXG198" s="1296"/>
      <c r="HXH198" s="1296"/>
      <c r="HXI198" s="1296"/>
      <c r="HXJ198" s="1296"/>
      <c r="HXK198" s="1296"/>
      <c r="HXL198" s="1296"/>
      <c r="HXM198" s="1296"/>
      <c r="HXN198" s="1296"/>
      <c r="HXO198" s="1296"/>
      <c r="HXP198" s="1296"/>
      <c r="HXQ198" s="1296"/>
      <c r="HXR198" s="1296"/>
      <c r="HXS198" s="1296"/>
      <c r="HXT198" s="1296"/>
      <c r="HXU198" s="1296"/>
      <c r="HXV198" s="1296"/>
      <c r="HXW198" s="1296"/>
      <c r="HXX198" s="1296"/>
      <c r="HXY198" s="1296"/>
      <c r="HXZ198" s="1296"/>
      <c r="HYA198" s="1296"/>
      <c r="HYB198" s="1296"/>
      <c r="HYC198" s="1296"/>
      <c r="HYD198" s="1296"/>
      <c r="HYE198" s="1296"/>
      <c r="HYF198" s="1296"/>
      <c r="HYG198" s="1296"/>
      <c r="HYH198" s="1296"/>
      <c r="HYI198" s="1296"/>
      <c r="HYJ198" s="1296"/>
      <c r="HYK198" s="1296"/>
      <c r="HYL198" s="1296"/>
      <c r="HYM198" s="1296"/>
      <c r="HYN198" s="1296"/>
      <c r="HYO198" s="1296"/>
      <c r="HYP198" s="1296"/>
      <c r="HYQ198" s="1296"/>
      <c r="HYR198" s="1296"/>
      <c r="HYS198" s="1296"/>
      <c r="HYT198" s="1296"/>
      <c r="HYU198" s="1296"/>
      <c r="HYV198" s="1296"/>
      <c r="HYW198" s="1296"/>
      <c r="HYX198" s="1296"/>
      <c r="HYY198" s="1296"/>
      <c r="HYZ198" s="1296"/>
      <c r="HZA198" s="1296"/>
      <c r="HZB198" s="1296"/>
      <c r="HZC198" s="1296"/>
      <c r="HZD198" s="1296"/>
      <c r="HZE198" s="1296"/>
      <c r="HZF198" s="1296"/>
      <c r="HZG198" s="1296"/>
      <c r="HZH198" s="1296"/>
      <c r="HZI198" s="1296"/>
      <c r="HZJ198" s="1296"/>
      <c r="HZK198" s="1296"/>
      <c r="HZL198" s="1296"/>
      <c r="HZM198" s="1296"/>
      <c r="HZN198" s="1296"/>
      <c r="HZO198" s="1296"/>
      <c r="HZP198" s="1296"/>
      <c r="HZQ198" s="1296"/>
      <c r="HZR198" s="1296"/>
      <c r="HZS198" s="1296"/>
      <c r="HZT198" s="1296"/>
      <c r="HZU198" s="1296"/>
      <c r="HZV198" s="1296"/>
      <c r="HZW198" s="1296"/>
      <c r="HZX198" s="1296"/>
      <c r="HZY198" s="1296"/>
      <c r="HZZ198" s="1296"/>
      <c r="IAA198" s="1296"/>
      <c r="IAB198" s="1296"/>
      <c r="IAC198" s="1296"/>
      <c r="IAD198" s="1296"/>
      <c r="IAE198" s="1296"/>
      <c r="IAF198" s="1296"/>
      <c r="IAG198" s="1296"/>
      <c r="IAH198" s="1296"/>
      <c r="IAI198" s="1296"/>
      <c r="IAJ198" s="1296"/>
      <c r="IAK198" s="1296"/>
      <c r="IAL198" s="1296"/>
      <c r="IAM198" s="1296"/>
      <c r="IAN198" s="1296"/>
      <c r="IAO198" s="1296"/>
      <c r="IAP198" s="1296"/>
      <c r="IAQ198" s="1296"/>
      <c r="IAR198" s="1296"/>
      <c r="IAS198" s="1296"/>
      <c r="IAT198" s="1296"/>
      <c r="IAU198" s="1296"/>
      <c r="IAV198" s="1296"/>
      <c r="IAW198" s="1296"/>
      <c r="IAX198" s="1296"/>
      <c r="IAY198" s="1296"/>
      <c r="IAZ198" s="1296"/>
      <c r="IBA198" s="1296"/>
      <c r="IBB198" s="1296"/>
      <c r="IBC198" s="1296"/>
      <c r="IBD198" s="1296"/>
      <c r="IBE198" s="1296"/>
      <c r="IBF198" s="1296"/>
      <c r="IBG198" s="1296"/>
      <c r="IBH198" s="1296"/>
      <c r="IBI198" s="1296"/>
      <c r="IBJ198" s="1296"/>
      <c r="IBK198" s="1296"/>
      <c r="IBL198" s="1296"/>
      <c r="IBM198" s="1296"/>
      <c r="IBN198" s="1296"/>
      <c r="IBO198" s="1296"/>
      <c r="IBP198" s="1296"/>
      <c r="IBQ198" s="1296"/>
      <c r="IBR198" s="1296"/>
      <c r="IBS198" s="1296"/>
      <c r="IBT198" s="1296"/>
      <c r="IBU198" s="1296"/>
      <c r="IBV198" s="1296"/>
      <c r="IBW198" s="1296"/>
      <c r="IBX198" s="1296"/>
      <c r="IBY198" s="1296"/>
      <c r="IBZ198" s="1296"/>
      <c r="ICA198" s="1296"/>
      <c r="ICB198" s="1296"/>
      <c r="ICC198" s="1296"/>
      <c r="ICD198" s="1296"/>
      <c r="ICE198" s="1296"/>
      <c r="ICF198" s="1296"/>
      <c r="ICG198" s="1296"/>
      <c r="ICH198" s="1296"/>
      <c r="ICI198" s="1296"/>
      <c r="ICJ198" s="1296"/>
      <c r="ICK198" s="1296"/>
      <c r="ICL198" s="1296"/>
      <c r="ICM198" s="1296"/>
      <c r="ICN198" s="1296"/>
      <c r="ICO198" s="1296"/>
      <c r="ICP198" s="1296"/>
      <c r="ICQ198" s="1296"/>
      <c r="ICR198" s="1296"/>
      <c r="ICS198" s="1296"/>
      <c r="ICT198" s="1296"/>
      <c r="ICU198" s="1296"/>
      <c r="ICV198" s="1296"/>
      <c r="ICW198" s="1296"/>
      <c r="ICX198" s="1296"/>
      <c r="ICY198" s="1296"/>
      <c r="ICZ198" s="1296"/>
      <c r="IDA198" s="1296"/>
      <c r="IDB198" s="1296"/>
      <c r="IDC198" s="1296"/>
      <c r="IDD198" s="1296"/>
      <c r="IDE198" s="1296"/>
      <c r="IDF198" s="1296"/>
      <c r="IDG198" s="1296"/>
      <c r="IDH198" s="1296"/>
      <c r="IDI198" s="1296"/>
      <c r="IDJ198" s="1296"/>
      <c r="IDK198" s="1296"/>
      <c r="IDL198" s="1296"/>
      <c r="IDM198" s="1296"/>
      <c r="IDN198" s="1296"/>
      <c r="IDO198" s="1296"/>
      <c r="IDP198" s="1296"/>
      <c r="IDQ198" s="1296"/>
      <c r="IDR198" s="1296"/>
      <c r="IDS198" s="1296"/>
      <c r="IDT198" s="1296"/>
      <c r="IDU198" s="1296"/>
      <c r="IDV198" s="1296"/>
      <c r="IDW198" s="1296"/>
      <c r="IDX198" s="1296"/>
      <c r="IDY198" s="1296"/>
      <c r="IDZ198" s="1296"/>
      <c r="IEA198" s="1296"/>
      <c r="IEB198" s="1296"/>
      <c r="IEC198" s="1296"/>
      <c r="IED198" s="1296"/>
      <c r="IEE198" s="1296"/>
      <c r="IEF198" s="1296"/>
      <c r="IEG198" s="1296"/>
      <c r="IEH198" s="1296"/>
      <c r="IEI198" s="1296"/>
      <c r="IEJ198" s="1296"/>
      <c r="IEK198" s="1296"/>
      <c r="IEL198" s="1296"/>
      <c r="IEM198" s="1296"/>
      <c r="IEN198" s="1296"/>
      <c r="IEO198" s="1296"/>
      <c r="IEP198" s="1296"/>
      <c r="IEQ198" s="1296"/>
      <c r="IER198" s="1296"/>
      <c r="IES198" s="1296"/>
      <c r="IET198" s="1296"/>
      <c r="IEU198" s="1296"/>
      <c r="IEV198" s="1296"/>
      <c r="IEW198" s="1296"/>
      <c r="IEX198" s="1296"/>
      <c r="IEY198" s="1296"/>
      <c r="IEZ198" s="1296"/>
      <c r="IFA198" s="1296"/>
      <c r="IFB198" s="1296"/>
      <c r="IFC198" s="1296"/>
      <c r="IFD198" s="1296"/>
      <c r="IFE198" s="1296"/>
      <c r="IFF198" s="1296"/>
      <c r="IFG198" s="1296"/>
      <c r="IFH198" s="1296"/>
      <c r="IFI198" s="1296"/>
      <c r="IFJ198" s="1296"/>
      <c r="IFK198" s="1296"/>
      <c r="IFL198" s="1296"/>
      <c r="IFM198" s="1296"/>
      <c r="IFN198" s="1296"/>
      <c r="IFO198" s="1296"/>
      <c r="IFP198" s="1296"/>
      <c r="IFQ198" s="1296"/>
      <c r="IFR198" s="1296"/>
      <c r="IFS198" s="1296"/>
      <c r="IFT198" s="1296"/>
      <c r="IFU198" s="1296"/>
      <c r="IFV198" s="1296"/>
      <c r="IFW198" s="1296"/>
      <c r="IFX198" s="1296"/>
      <c r="IFY198" s="1296"/>
      <c r="IFZ198" s="1296"/>
      <c r="IGA198" s="1296"/>
      <c r="IGB198" s="1296"/>
      <c r="IGC198" s="1296"/>
      <c r="IGD198" s="1296"/>
      <c r="IGE198" s="1296"/>
      <c r="IGF198" s="1296"/>
      <c r="IGG198" s="1296"/>
      <c r="IGH198" s="1296"/>
      <c r="IGI198" s="1296"/>
      <c r="IGJ198" s="1296"/>
      <c r="IGK198" s="1296"/>
      <c r="IGL198" s="1296"/>
      <c r="IGM198" s="1296"/>
      <c r="IGN198" s="1296"/>
      <c r="IGO198" s="1296"/>
      <c r="IGP198" s="1296"/>
      <c r="IGQ198" s="1296"/>
      <c r="IGR198" s="1296"/>
      <c r="IGS198" s="1296"/>
      <c r="IGT198" s="1296"/>
      <c r="IGU198" s="1296"/>
      <c r="IGV198" s="1296"/>
      <c r="IGW198" s="1296"/>
      <c r="IGX198" s="1296"/>
      <c r="IGY198" s="1296"/>
      <c r="IGZ198" s="1296"/>
      <c r="IHA198" s="1296"/>
      <c r="IHB198" s="1296"/>
      <c r="IHC198" s="1296"/>
      <c r="IHD198" s="1296"/>
      <c r="IHE198" s="1296"/>
      <c r="IHF198" s="1296"/>
      <c r="IHG198" s="1296"/>
      <c r="IHH198" s="1296"/>
      <c r="IHI198" s="1296"/>
      <c r="IHJ198" s="1296"/>
      <c r="IHK198" s="1296"/>
      <c r="IHL198" s="1296"/>
      <c r="IHM198" s="1296"/>
      <c r="IHN198" s="1296"/>
      <c r="IHO198" s="1296"/>
      <c r="IHP198" s="1296"/>
      <c r="IHQ198" s="1296"/>
      <c r="IHR198" s="1296"/>
      <c r="IHS198" s="1296"/>
      <c r="IHT198" s="1296"/>
      <c r="IHU198" s="1296"/>
      <c r="IHV198" s="1296"/>
      <c r="IHW198" s="1296"/>
      <c r="IHX198" s="1296"/>
      <c r="IHY198" s="1296"/>
      <c r="IHZ198" s="1296"/>
      <c r="IIA198" s="1296"/>
      <c r="IIB198" s="1296"/>
      <c r="IIC198" s="1296"/>
      <c r="IID198" s="1296"/>
      <c r="IIE198" s="1296"/>
      <c r="IIF198" s="1296"/>
      <c r="IIG198" s="1296"/>
      <c r="IIH198" s="1296"/>
      <c r="III198" s="1296"/>
      <c r="IIJ198" s="1296"/>
      <c r="IIK198" s="1296"/>
      <c r="IIL198" s="1296"/>
      <c r="IIM198" s="1296"/>
      <c r="IIN198" s="1296"/>
      <c r="IIO198" s="1296"/>
      <c r="IIP198" s="1296"/>
      <c r="IIQ198" s="1296"/>
      <c r="IIR198" s="1296"/>
      <c r="IIS198" s="1296"/>
      <c r="IIT198" s="1296"/>
      <c r="IIU198" s="1296"/>
      <c r="IIV198" s="1296"/>
      <c r="IIW198" s="1296"/>
      <c r="IIX198" s="1296"/>
      <c r="IIY198" s="1296"/>
      <c r="IIZ198" s="1296"/>
      <c r="IJA198" s="1296"/>
      <c r="IJB198" s="1296"/>
      <c r="IJC198" s="1296"/>
      <c r="IJD198" s="1296"/>
      <c r="IJE198" s="1296"/>
      <c r="IJF198" s="1296"/>
      <c r="IJG198" s="1296"/>
      <c r="IJH198" s="1296"/>
      <c r="IJI198" s="1296"/>
      <c r="IJJ198" s="1296"/>
      <c r="IJK198" s="1296"/>
      <c r="IJL198" s="1296"/>
      <c r="IJM198" s="1296"/>
      <c r="IJN198" s="1296"/>
      <c r="IJO198" s="1296"/>
      <c r="IJP198" s="1296"/>
      <c r="IJQ198" s="1296"/>
      <c r="IJR198" s="1296"/>
      <c r="IJS198" s="1296"/>
      <c r="IJT198" s="1296"/>
      <c r="IJU198" s="1296"/>
      <c r="IJV198" s="1296"/>
      <c r="IJW198" s="1296"/>
      <c r="IJX198" s="1296"/>
      <c r="IJY198" s="1296"/>
      <c r="IJZ198" s="1296"/>
      <c r="IKA198" s="1296"/>
      <c r="IKB198" s="1296"/>
      <c r="IKC198" s="1296"/>
      <c r="IKD198" s="1296"/>
      <c r="IKE198" s="1296"/>
      <c r="IKF198" s="1296"/>
      <c r="IKG198" s="1296"/>
      <c r="IKH198" s="1296"/>
      <c r="IKI198" s="1296"/>
      <c r="IKJ198" s="1296"/>
      <c r="IKK198" s="1296"/>
      <c r="IKL198" s="1296"/>
      <c r="IKM198" s="1296"/>
      <c r="IKN198" s="1296"/>
      <c r="IKO198" s="1296"/>
      <c r="IKP198" s="1296"/>
      <c r="IKQ198" s="1296"/>
      <c r="IKR198" s="1296"/>
      <c r="IKS198" s="1296"/>
      <c r="IKT198" s="1296"/>
      <c r="IKU198" s="1296"/>
      <c r="IKV198" s="1296"/>
      <c r="IKW198" s="1296"/>
      <c r="IKX198" s="1296"/>
      <c r="IKY198" s="1296"/>
      <c r="IKZ198" s="1296"/>
      <c r="ILA198" s="1296"/>
      <c r="ILB198" s="1296"/>
      <c r="ILC198" s="1296"/>
      <c r="ILD198" s="1296"/>
      <c r="ILE198" s="1296"/>
      <c r="ILF198" s="1296"/>
      <c r="ILG198" s="1296"/>
      <c r="ILH198" s="1296"/>
      <c r="ILI198" s="1296"/>
      <c r="ILJ198" s="1296"/>
      <c r="ILK198" s="1296"/>
      <c r="ILL198" s="1296"/>
      <c r="ILM198" s="1296"/>
      <c r="ILN198" s="1296"/>
      <c r="ILO198" s="1296"/>
      <c r="ILP198" s="1296"/>
      <c r="ILQ198" s="1296"/>
      <c r="ILR198" s="1296"/>
      <c r="ILS198" s="1296"/>
      <c r="ILT198" s="1296"/>
      <c r="ILU198" s="1296"/>
      <c r="ILV198" s="1296"/>
      <c r="ILW198" s="1296"/>
      <c r="ILX198" s="1296"/>
      <c r="ILY198" s="1296"/>
      <c r="ILZ198" s="1296"/>
      <c r="IMA198" s="1296"/>
      <c r="IMB198" s="1296"/>
      <c r="IMC198" s="1296"/>
      <c r="IMD198" s="1296"/>
      <c r="IME198" s="1296"/>
      <c r="IMF198" s="1296"/>
      <c r="IMG198" s="1296"/>
      <c r="IMH198" s="1296"/>
      <c r="IMI198" s="1296"/>
      <c r="IMJ198" s="1296"/>
      <c r="IMK198" s="1296"/>
      <c r="IML198" s="1296"/>
      <c r="IMM198" s="1296"/>
      <c r="IMN198" s="1296"/>
      <c r="IMO198" s="1296"/>
      <c r="IMP198" s="1296"/>
      <c r="IMQ198" s="1296"/>
      <c r="IMR198" s="1296"/>
      <c r="IMS198" s="1296"/>
      <c r="IMT198" s="1296"/>
      <c r="IMU198" s="1296"/>
      <c r="IMV198" s="1296"/>
      <c r="IMW198" s="1296"/>
      <c r="IMX198" s="1296"/>
      <c r="IMY198" s="1296"/>
      <c r="IMZ198" s="1296"/>
      <c r="INA198" s="1296"/>
      <c r="INB198" s="1296"/>
      <c r="INC198" s="1296"/>
      <c r="IND198" s="1296"/>
      <c r="INE198" s="1296"/>
      <c r="INF198" s="1296"/>
      <c r="ING198" s="1296"/>
      <c r="INH198" s="1296"/>
      <c r="INI198" s="1296"/>
      <c r="INJ198" s="1296"/>
      <c r="INK198" s="1296"/>
      <c r="INL198" s="1296"/>
      <c r="INM198" s="1296"/>
      <c r="INN198" s="1296"/>
      <c r="INO198" s="1296"/>
      <c r="INP198" s="1296"/>
      <c r="INQ198" s="1296"/>
      <c r="INR198" s="1296"/>
      <c r="INS198" s="1296"/>
      <c r="INT198" s="1296"/>
      <c r="INU198" s="1296"/>
      <c r="INV198" s="1296"/>
      <c r="INW198" s="1296"/>
      <c r="INX198" s="1296"/>
      <c r="INY198" s="1296"/>
      <c r="INZ198" s="1296"/>
      <c r="IOA198" s="1296"/>
      <c r="IOB198" s="1296"/>
      <c r="IOC198" s="1296"/>
      <c r="IOD198" s="1296"/>
      <c r="IOE198" s="1296"/>
      <c r="IOF198" s="1296"/>
      <c r="IOG198" s="1296"/>
      <c r="IOH198" s="1296"/>
      <c r="IOI198" s="1296"/>
      <c r="IOJ198" s="1296"/>
      <c r="IOK198" s="1296"/>
      <c r="IOL198" s="1296"/>
      <c r="IOM198" s="1296"/>
      <c r="ION198" s="1296"/>
      <c r="IOO198" s="1296"/>
      <c r="IOP198" s="1296"/>
      <c r="IOQ198" s="1296"/>
      <c r="IOR198" s="1296"/>
      <c r="IOS198" s="1296"/>
      <c r="IOT198" s="1296"/>
      <c r="IOU198" s="1296"/>
      <c r="IOV198" s="1296"/>
      <c r="IOW198" s="1296"/>
      <c r="IOX198" s="1296"/>
      <c r="IOY198" s="1296"/>
      <c r="IOZ198" s="1296"/>
      <c r="IPA198" s="1296"/>
      <c r="IPB198" s="1296"/>
      <c r="IPC198" s="1296"/>
      <c r="IPD198" s="1296"/>
      <c r="IPE198" s="1296"/>
      <c r="IPF198" s="1296"/>
      <c r="IPG198" s="1296"/>
      <c r="IPH198" s="1296"/>
      <c r="IPI198" s="1296"/>
      <c r="IPJ198" s="1296"/>
      <c r="IPK198" s="1296"/>
      <c r="IPL198" s="1296"/>
      <c r="IPM198" s="1296"/>
      <c r="IPN198" s="1296"/>
      <c r="IPO198" s="1296"/>
      <c r="IPP198" s="1296"/>
      <c r="IPQ198" s="1296"/>
      <c r="IPR198" s="1296"/>
      <c r="IPS198" s="1296"/>
      <c r="IPT198" s="1296"/>
      <c r="IPU198" s="1296"/>
      <c r="IPV198" s="1296"/>
      <c r="IPW198" s="1296"/>
      <c r="IPX198" s="1296"/>
      <c r="IPY198" s="1296"/>
      <c r="IPZ198" s="1296"/>
      <c r="IQA198" s="1296"/>
      <c r="IQB198" s="1296"/>
      <c r="IQC198" s="1296"/>
      <c r="IQD198" s="1296"/>
      <c r="IQE198" s="1296"/>
      <c r="IQF198" s="1296"/>
      <c r="IQG198" s="1296"/>
      <c r="IQH198" s="1296"/>
      <c r="IQI198" s="1296"/>
      <c r="IQJ198" s="1296"/>
      <c r="IQK198" s="1296"/>
      <c r="IQL198" s="1296"/>
      <c r="IQM198" s="1296"/>
      <c r="IQN198" s="1296"/>
      <c r="IQO198" s="1296"/>
      <c r="IQP198" s="1296"/>
      <c r="IQQ198" s="1296"/>
      <c r="IQR198" s="1296"/>
      <c r="IQS198" s="1296"/>
      <c r="IQT198" s="1296"/>
      <c r="IQU198" s="1296"/>
      <c r="IQV198" s="1296"/>
      <c r="IQW198" s="1296"/>
      <c r="IQX198" s="1296"/>
      <c r="IQY198" s="1296"/>
      <c r="IQZ198" s="1296"/>
      <c r="IRA198" s="1296"/>
      <c r="IRB198" s="1296"/>
      <c r="IRC198" s="1296"/>
      <c r="IRD198" s="1296"/>
      <c r="IRE198" s="1296"/>
      <c r="IRF198" s="1296"/>
      <c r="IRG198" s="1296"/>
      <c r="IRH198" s="1296"/>
      <c r="IRI198" s="1296"/>
      <c r="IRJ198" s="1296"/>
      <c r="IRK198" s="1296"/>
      <c r="IRL198" s="1296"/>
      <c r="IRM198" s="1296"/>
      <c r="IRN198" s="1296"/>
      <c r="IRO198" s="1296"/>
      <c r="IRP198" s="1296"/>
      <c r="IRQ198" s="1296"/>
      <c r="IRR198" s="1296"/>
      <c r="IRS198" s="1296"/>
      <c r="IRT198" s="1296"/>
      <c r="IRU198" s="1296"/>
      <c r="IRV198" s="1296"/>
      <c r="IRW198" s="1296"/>
      <c r="IRX198" s="1296"/>
      <c r="IRY198" s="1296"/>
      <c r="IRZ198" s="1296"/>
      <c r="ISA198" s="1296"/>
      <c r="ISB198" s="1296"/>
      <c r="ISC198" s="1296"/>
      <c r="ISD198" s="1296"/>
      <c r="ISE198" s="1296"/>
      <c r="ISF198" s="1296"/>
      <c r="ISG198" s="1296"/>
      <c r="ISH198" s="1296"/>
      <c r="ISI198" s="1296"/>
      <c r="ISJ198" s="1296"/>
      <c r="ISK198" s="1296"/>
      <c r="ISL198" s="1296"/>
      <c r="ISM198" s="1296"/>
      <c r="ISN198" s="1296"/>
      <c r="ISO198" s="1296"/>
      <c r="ISP198" s="1296"/>
      <c r="ISQ198" s="1296"/>
      <c r="ISR198" s="1296"/>
      <c r="ISS198" s="1296"/>
      <c r="IST198" s="1296"/>
      <c r="ISU198" s="1296"/>
      <c r="ISV198" s="1296"/>
      <c r="ISW198" s="1296"/>
      <c r="ISX198" s="1296"/>
      <c r="ISY198" s="1296"/>
      <c r="ISZ198" s="1296"/>
      <c r="ITA198" s="1296"/>
      <c r="ITB198" s="1296"/>
      <c r="ITC198" s="1296"/>
      <c r="ITD198" s="1296"/>
      <c r="ITE198" s="1296"/>
      <c r="ITF198" s="1296"/>
      <c r="ITG198" s="1296"/>
      <c r="ITH198" s="1296"/>
      <c r="ITI198" s="1296"/>
      <c r="ITJ198" s="1296"/>
      <c r="ITK198" s="1296"/>
      <c r="ITL198" s="1296"/>
      <c r="ITM198" s="1296"/>
      <c r="ITN198" s="1296"/>
      <c r="ITO198" s="1296"/>
      <c r="ITP198" s="1296"/>
      <c r="ITQ198" s="1296"/>
      <c r="ITR198" s="1296"/>
      <c r="ITS198" s="1296"/>
      <c r="ITT198" s="1296"/>
      <c r="ITU198" s="1296"/>
      <c r="ITV198" s="1296"/>
      <c r="ITW198" s="1296"/>
      <c r="ITX198" s="1296"/>
      <c r="ITY198" s="1296"/>
      <c r="ITZ198" s="1296"/>
      <c r="IUA198" s="1296"/>
      <c r="IUB198" s="1296"/>
      <c r="IUC198" s="1296"/>
      <c r="IUD198" s="1296"/>
      <c r="IUE198" s="1296"/>
      <c r="IUF198" s="1296"/>
      <c r="IUG198" s="1296"/>
      <c r="IUH198" s="1296"/>
      <c r="IUI198" s="1296"/>
      <c r="IUJ198" s="1296"/>
      <c r="IUK198" s="1296"/>
      <c r="IUL198" s="1296"/>
      <c r="IUM198" s="1296"/>
      <c r="IUN198" s="1296"/>
      <c r="IUO198" s="1296"/>
      <c r="IUP198" s="1296"/>
      <c r="IUQ198" s="1296"/>
      <c r="IUR198" s="1296"/>
      <c r="IUS198" s="1296"/>
      <c r="IUT198" s="1296"/>
      <c r="IUU198" s="1296"/>
      <c r="IUV198" s="1296"/>
      <c r="IUW198" s="1296"/>
      <c r="IUX198" s="1296"/>
      <c r="IUY198" s="1296"/>
      <c r="IUZ198" s="1296"/>
      <c r="IVA198" s="1296"/>
      <c r="IVB198" s="1296"/>
      <c r="IVC198" s="1296"/>
      <c r="IVD198" s="1296"/>
      <c r="IVE198" s="1296"/>
      <c r="IVF198" s="1296"/>
      <c r="IVG198" s="1296"/>
      <c r="IVH198" s="1296"/>
      <c r="IVI198" s="1296"/>
      <c r="IVJ198" s="1296"/>
      <c r="IVK198" s="1296"/>
      <c r="IVL198" s="1296"/>
      <c r="IVM198" s="1296"/>
      <c r="IVN198" s="1296"/>
      <c r="IVO198" s="1296"/>
      <c r="IVP198" s="1296"/>
      <c r="IVQ198" s="1296"/>
      <c r="IVR198" s="1296"/>
      <c r="IVS198" s="1296"/>
      <c r="IVT198" s="1296"/>
      <c r="IVU198" s="1296"/>
      <c r="IVV198" s="1296"/>
      <c r="IVW198" s="1296"/>
      <c r="IVX198" s="1296"/>
      <c r="IVY198" s="1296"/>
      <c r="IVZ198" s="1296"/>
      <c r="IWA198" s="1296"/>
      <c r="IWB198" s="1296"/>
      <c r="IWC198" s="1296"/>
      <c r="IWD198" s="1296"/>
      <c r="IWE198" s="1296"/>
      <c r="IWF198" s="1296"/>
      <c r="IWG198" s="1296"/>
      <c r="IWH198" s="1296"/>
      <c r="IWI198" s="1296"/>
      <c r="IWJ198" s="1296"/>
      <c r="IWK198" s="1296"/>
      <c r="IWL198" s="1296"/>
      <c r="IWM198" s="1296"/>
      <c r="IWN198" s="1296"/>
      <c r="IWO198" s="1296"/>
      <c r="IWP198" s="1296"/>
      <c r="IWQ198" s="1296"/>
      <c r="IWR198" s="1296"/>
      <c r="IWS198" s="1296"/>
      <c r="IWT198" s="1296"/>
      <c r="IWU198" s="1296"/>
      <c r="IWV198" s="1296"/>
      <c r="IWW198" s="1296"/>
      <c r="IWX198" s="1296"/>
      <c r="IWY198" s="1296"/>
      <c r="IWZ198" s="1296"/>
      <c r="IXA198" s="1296"/>
      <c r="IXB198" s="1296"/>
      <c r="IXC198" s="1296"/>
      <c r="IXD198" s="1296"/>
      <c r="IXE198" s="1296"/>
      <c r="IXF198" s="1296"/>
      <c r="IXG198" s="1296"/>
      <c r="IXH198" s="1296"/>
      <c r="IXI198" s="1296"/>
      <c r="IXJ198" s="1296"/>
      <c r="IXK198" s="1296"/>
      <c r="IXL198" s="1296"/>
      <c r="IXM198" s="1296"/>
      <c r="IXN198" s="1296"/>
      <c r="IXO198" s="1296"/>
      <c r="IXP198" s="1296"/>
      <c r="IXQ198" s="1296"/>
      <c r="IXR198" s="1296"/>
      <c r="IXS198" s="1296"/>
      <c r="IXT198" s="1296"/>
      <c r="IXU198" s="1296"/>
      <c r="IXV198" s="1296"/>
      <c r="IXW198" s="1296"/>
      <c r="IXX198" s="1296"/>
      <c r="IXY198" s="1296"/>
      <c r="IXZ198" s="1296"/>
      <c r="IYA198" s="1296"/>
      <c r="IYB198" s="1296"/>
      <c r="IYC198" s="1296"/>
      <c r="IYD198" s="1296"/>
      <c r="IYE198" s="1296"/>
      <c r="IYF198" s="1296"/>
      <c r="IYG198" s="1296"/>
      <c r="IYH198" s="1296"/>
      <c r="IYI198" s="1296"/>
      <c r="IYJ198" s="1296"/>
      <c r="IYK198" s="1296"/>
      <c r="IYL198" s="1296"/>
      <c r="IYM198" s="1296"/>
      <c r="IYN198" s="1296"/>
      <c r="IYO198" s="1296"/>
      <c r="IYP198" s="1296"/>
      <c r="IYQ198" s="1296"/>
      <c r="IYR198" s="1296"/>
      <c r="IYS198" s="1296"/>
      <c r="IYT198" s="1296"/>
      <c r="IYU198" s="1296"/>
      <c r="IYV198" s="1296"/>
      <c r="IYW198" s="1296"/>
      <c r="IYX198" s="1296"/>
      <c r="IYY198" s="1296"/>
      <c r="IYZ198" s="1296"/>
      <c r="IZA198" s="1296"/>
      <c r="IZB198" s="1296"/>
      <c r="IZC198" s="1296"/>
      <c r="IZD198" s="1296"/>
      <c r="IZE198" s="1296"/>
      <c r="IZF198" s="1296"/>
      <c r="IZG198" s="1296"/>
      <c r="IZH198" s="1296"/>
      <c r="IZI198" s="1296"/>
      <c r="IZJ198" s="1296"/>
      <c r="IZK198" s="1296"/>
      <c r="IZL198" s="1296"/>
      <c r="IZM198" s="1296"/>
      <c r="IZN198" s="1296"/>
      <c r="IZO198" s="1296"/>
      <c r="IZP198" s="1296"/>
      <c r="IZQ198" s="1296"/>
      <c r="IZR198" s="1296"/>
      <c r="IZS198" s="1296"/>
      <c r="IZT198" s="1296"/>
      <c r="IZU198" s="1296"/>
      <c r="IZV198" s="1296"/>
      <c r="IZW198" s="1296"/>
      <c r="IZX198" s="1296"/>
      <c r="IZY198" s="1296"/>
      <c r="IZZ198" s="1296"/>
      <c r="JAA198" s="1296"/>
      <c r="JAB198" s="1296"/>
      <c r="JAC198" s="1296"/>
      <c r="JAD198" s="1296"/>
      <c r="JAE198" s="1296"/>
      <c r="JAF198" s="1296"/>
      <c r="JAG198" s="1296"/>
      <c r="JAH198" s="1296"/>
      <c r="JAI198" s="1296"/>
      <c r="JAJ198" s="1296"/>
      <c r="JAK198" s="1296"/>
      <c r="JAL198" s="1296"/>
      <c r="JAM198" s="1296"/>
      <c r="JAN198" s="1296"/>
      <c r="JAO198" s="1296"/>
      <c r="JAP198" s="1296"/>
      <c r="JAQ198" s="1296"/>
      <c r="JAR198" s="1296"/>
      <c r="JAS198" s="1296"/>
      <c r="JAT198" s="1296"/>
      <c r="JAU198" s="1296"/>
      <c r="JAV198" s="1296"/>
      <c r="JAW198" s="1296"/>
      <c r="JAX198" s="1296"/>
      <c r="JAY198" s="1296"/>
      <c r="JAZ198" s="1296"/>
      <c r="JBA198" s="1296"/>
      <c r="JBB198" s="1296"/>
      <c r="JBC198" s="1296"/>
      <c r="JBD198" s="1296"/>
      <c r="JBE198" s="1296"/>
      <c r="JBF198" s="1296"/>
      <c r="JBG198" s="1296"/>
      <c r="JBH198" s="1296"/>
      <c r="JBI198" s="1296"/>
      <c r="JBJ198" s="1296"/>
      <c r="JBK198" s="1296"/>
      <c r="JBL198" s="1296"/>
      <c r="JBM198" s="1296"/>
      <c r="JBN198" s="1296"/>
      <c r="JBO198" s="1296"/>
      <c r="JBP198" s="1296"/>
      <c r="JBQ198" s="1296"/>
      <c r="JBR198" s="1296"/>
      <c r="JBS198" s="1296"/>
      <c r="JBT198" s="1296"/>
      <c r="JBU198" s="1296"/>
      <c r="JBV198" s="1296"/>
      <c r="JBW198" s="1296"/>
      <c r="JBX198" s="1296"/>
      <c r="JBY198" s="1296"/>
      <c r="JBZ198" s="1296"/>
      <c r="JCA198" s="1296"/>
      <c r="JCB198" s="1296"/>
      <c r="JCC198" s="1296"/>
      <c r="JCD198" s="1296"/>
      <c r="JCE198" s="1296"/>
      <c r="JCF198" s="1296"/>
      <c r="JCG198" s="1296"/>
      <c r="JCH198" s="1296"/>
      <c r="JCI198" s="1296"/>
      <c r="JCJ198" s="1296"/>
      <c r="JCK198" s="1296"/>
      <c r="JCL198" s="1296"/>
      <c r="JCM198" s="1296"/>
      <c r="JCN198" s="1296"/>
      <c r="JCO198" s="1296"/>
      <c r="JCP198" s="1296"/>
      <c r="JCQ198" s="1296"/>
      <c r="JCR198" s="1296"/>
      <c r="JCS198" s="1296"/>
      <c r="JCT198" s="1296"/>
      <c r="JCU198" s="1296"/>
      <c r="JCV198" s="1296"/>
      <c r="JCW198" s="1296"/>
      <c r="JCX198" s="1296"/>
      <c r="JCY198" s="1296"/>
      <c r="JCZ198" s="1296"/>
      <c r="JDA198" s="1296"/>
      <c r="JDB198" s="1296"/>
      <c r="JDC198" s="1296"/>
      <c r="JDD198" s="1296"/>
      <c r="JDE198" s="1296"/>
      <c r="JDF198" s="1296"/>
      <c r="JDG198" s="1296"/>
      <c r="JDH198" s="1296"/>
      <c r="JDI198" s="1296"/>
      <c r="JDJ198" s="1296"/>
      <c r="JDK198" s="1296"/>
      <c r="JDL198" s="1296"/>
      <c r="JDM198" s="1296"/>
      <c r="JDN198" s="1296"/>
      <c r="JDO198" s="1296"/>
      <c r="JDP198" s="1296"/>
      <c r="JDQ198" s="1296"/>
      <c r="JDR198" s="1296"/>
      <c r="JDS198" s="1296"/>
      <c r="JDT198" s="1296"/>
      <c r="JDU198" s="1296"/>
      <c r="JDV198" s="1296"/>
      <c r="JDW198" s="1296"/>
      <c r="JDX198" s="1296"/>
      <c r="JDY198" s="1296"/>
      <c r="JDZ198" s="1296"/>
      <c r="JEA198" s="1296"/>
      <c r="JEB198" s="1296"/>
      <c r="JEC198" s="1296"/>
      <c r="JED198" s="1296"/>
      <c r="JEE198" s="1296"/>
      <c r="JEF198" s="1296"/>
      <c r="JEG198" s="1296"/>
      <c r="JEH198" s="1296"/>
      <c r="JEI198" s="1296"/>
      <c r="JEJ198" s="1296"/>
      <c r="JEK198" s="1296"/>
      <c r="JEL198" s="1296"/>
      <c r="JEM198" s="1296"/>
      <c r="JEN198" s="1296"/>
      <c r="JEO198" s="1296"/>
      <c r="JEP198" s="1296"/>
      <c r="JEQ198" s="1296"/>
      <c r="JER198" s="1296"/>
      <c r="JES198" s="1296"/>
      <c r="JET198" s="1296"/>
      <c r="JEU198" s="1296"/>
      <c r="JEV198" s="1296"/>
      <c r="JEW198" s="1296"/>
      <c r="JEX198" s="1296"/>
      <c r="JEY198" s="1296"/>
      <c r="JEZ198" s="1296"/>
      <c r="JFA198" s="1296"/>
      <c r="JFB198" s="1296"/>
      <c r="JFC198" s="1296"/>
      <c r="JFD198" s="1296"/>
      <c r="JFE198" s="1296"/>
      <c r="JFF198" s="1296"/>
      <c r="JFG198" s="1296"/>
      <c r="JFH198" s="1296"/>
      <c r="JFI198" s="1296"/>
      <c r="JFJ198" s="1296"/>
      <c r="JFK198" s="1296"/>
      <c r="JFL198" s="1296"/>
      <c r="JFM198" s="1296"/>
      <c r="JFN198" s="1296"/>
      <c r="JFO198" s="1296"/>
      <c r="JFP198" s="1296"/>
      <c r="JFQ198" s="1296"/>
      <c r="JFR198" s="1296"/>
      <c r="JFS198" s="1296"/>
      <c r="JFT198" s="1296"/>
      <c r="JFU198" s="1296"/>
      <c r="JFV198" s="1296"/>
      <c r="JFW198" s="1296"/>
      <c r="JFX198" s="1296"/>
      <c r="JFY198" s="1296"/>
      <c r="JFZ198" s="1296"/>
      <c r="JGA198" s="1296"/>
      <c r="JGB198" s="1296"/>
      <c r="JGC198" s="1296"/>
      <c r="JGD198" s="1296"/>
      <c r="JGE198" s="1296"/>
      <c r="JGF198" s="1296"/>
      <c r="JGG198" s="1296"/>
      <c r="JGH198" s="1296"/>
      <c r="JGI198" s="1296"/>
      <c r="JGJ198" s="1296"/>
      <c r="JGK198" s="1296"/>
      <c r="JGL198" s="1296"/>
      <c r="JGM198" s="1296"/>
      <c r="JGN198" s="1296"/>
      <c r="JGO198" s="1296"/>
      <c r="JGP198" s="1296"/>
      <c r="JGQ198" s="1296"/>
      <c r="JGR198" s="1296"/>
      <c r="JGS198" s="1296"/>
      <c r="JGT198" s="1296"/>
      <c r="JGU198" s="1296"/>
      <c r="JGV198" s="1296"/>
      <c r="JGW198" s="1296"/>
      <c r="JGX198" s="1296"/>
      <c r="JGY198" s="1296"/>
      <c r="JGZ198" s="1296"/>
      <c r="JHA198" s="1296"/>
      <c r="JHB198" s="1296"/>
      <c r="JHC198" s="1296"/>
      <c r="JHD198" s="1296"/>
      <c r="JHE198" s="1296"/>
      <c r="JHF198" s="1296"/>
      <c r="JHG198" s="1296"/>
      <c r="JHH198" s="1296"/>
      <c r="JHI198" s="1296"/>
      <c r="JHJ198" s="1296"/>
      <c r="JHK198" s="1296"/>
      <c r="JHL198" s="1296"/>
      <c r="JHM198" s="1296"/>
      <c r="JHN198" s="1296"/>
      <c r="JHO198" s="1296"/>
      <c r="JHP198" s="1296"/>
      <c r="JHQ198" s="1296"/>
      <c r="JHR198" s="1296"/>
      <c r="JHS198" s="1296"/>
      <c r="JHT198" s="1296"/>
      <c r="JHU198" s="1296"/>
      <c r="JHV198" s="1296"/>
      <c r="JHW198" s="1296"/>
      <c r="JHX198" s="1296"/>
      <c r="JHY198" s="1296"/>
      <c r="JHZ198" s="1296"/>
      <c r="JIA198" s="1296"/>
      <c r="JIB198" s="1296"/>
      <c r="JIC198" s="1296"/>
      <c r="JID198" s="1296"/>
      <c r="JIE198" s="1296"/>
      <c r="JIF198" s="1296"/>
      <c r="JIG198" s="1296"/>
      <c r="JIH198" s="1296"/>
      <c r="JII198" s="1296"/>
      <c r="JIJ198" s="1296"/>
      <c r="JIK198" s="1296"/>
      <c r="JIL198" s="1296"/>
      <c r="JIM198" s="1296"/>
      <c r="JIN198" s="1296"/>
      <c r="JIO198" s="1296"/>
      <c r="JIP198" s="1296"/>
      <c r="JIQ198" s="1296"/>
      <c r="JIR198" s="1296"/>
      <c r="JIS198" s="1296"/>
      <c r="JIT198" s="1296"/>
      <c r="JIU198" s="1296"/>
      <c r="JIV198" s="1296"/>
      <c r="JIW198" s="1296"/>
      <c r="JIX198" s="1296"/>
      <c r="JIY198" s="1296"/>
      <c r="JIZ198" s="1296"/>
      <c r="JJA198" s="1296"/>
      <c r="JJB198" s="1296"/>
      <c r="JJC198" s="1296"/>
      <c r="JJD198" s="1296"/>
      <c r="JJE198" s="1296"/>
      <c r="JJF198" s="1296"/>
      <c r="JJG198" s="1296"/>
      <c r="JJH198" s="1296"/>
      <c r="JJI198" s="1296"/>
      <c r="JJJ198" s="1296"/>
      <c r="JJK198" s="1296"/>
      <c r="JJL198" s="1296"/>
      <c r="JJM198" s="1296"/>
      <c r="JJN198" s="1296"/>
      <c r="JJO198" s="1296"/>
      <c r="JJP198" s="1296"/>
      <c r="JJQ198" s="1296"/>
      <c r="JJR198" s="1296"/>
      <c r="JJS198" s="1296"/>
      <c r="JJT198" s="1296"/>
      <c r="JJU198" s="1296"/>
      <c r="JJV198" s="1296"/>
      <c r="JJW198" s="1296"/>
      <c r="JJX198" s="1296"/>
      <c r="JJY198" s="1296"/>
      <c r="JJZ198" s="1296"/>
      <c r="JKA198" s="1296"/>
      <c r="JKB198" s="1296"/>
      <c r="JKC198" s="1296"/>
      <c r="JKD198" s="1296"/>
      <c r="JKE198" s="1296"/>
      <c r="JKF198" s="1296"/>
      <c r="JKG198" s="1296"/>
      <c r="JKH198" s="1296"/>
      <c r="JKI198" s="1296"/>
      <c r="JKJ198" s="1296"/>
      <c r="JKK198" s="1296"/>
      <c r="JKL198" s="1296"/>
      <c r="JKM198" s="1296"/>
      <c r="JKN198" s="1296"/>
      <c r="JKO198" s="1296"/>
      <c r="JKP198" s="1296"/>
      <c r="JKQ198" s="1296"/>
      <c r="JKR198" s="1296"/>
      <c r="JKS198" s="1296"/>
      <c r="JKT198" s="1296"/>
      <c r="JKU198" s="1296"/>
      <c r="JKV198" s="1296"/>
      <c r="JKW198" s="1296"/>
      <c r="JKX198" s="1296"/>
      <c r="JKY198" s="1296"/>
      <c r="JKZ198" s="1296"/>
      <c r="JLA198" s="1296"/>
      <c r="JLB198" s="1296"/>
      <c r="JLC198" s="1296"/>
      <c r="JLD198" s="1296"/>
      <c r="JLE198" s="1296"/>
      <c r="JLF198" s="1296"/>
      <c r="JLG198" s="1296"/>
      <c r="JLH198" s="1296"/>
      <c r="JLI198" s="1296"/>
      <c r="JLJ198" s="1296"/>
      <c r="JLK198" s="1296"/>
      <c r="JLL198" s="1296"/>
      <c r="JLM198" s="1296"/>
      <c r="JLN198" s="1296"/>
      <c r="JLO198" s="1296"/>
      <c r="JLP198" s="1296"/>
      <c r="JLQ198" s="1296"/>
      <c r="JLR198" s="1296"/>
      <c r="JLS198" s="1296"/>
      <c r="JLT198" s="1296"/>
      <c r="JLU198" s="1296"/>
      <c r="JLV198" s="1296"/>
      <c r="JLW198" s="1296"/>
      <c r="JLX198" s="1296"/>
      <c r="JLY198" s="1296"/>
      <c r="JLZ198" s="1296"/>
      <c r="JMA198" s="1296"/>
      <c r="JMB198" s="1296"/>
      <c r="JMC198" s="1296"/>
      <c r="JMD198" s="1296"/>
      <c r="JME198" s="1296"/>
      <c r="JMF198" s="1296"/>
      <c r="JMG198" s="1296"/>
      <c r="JMH198" s="1296"/>
      <c r="JMI198" s="1296"/>
      <c r="JMJ198" s="1296"/>
      <c r="JMK198" s="1296"/>
      <c r="JML198" s="1296"/>
      <c r="JMM198" s="1296"/>
      <c r="JMN198" s="1296"/>
      <c r="JMO198" s="1296"/>
      <c r="JMP198" s="1296"/>
      <c r="JMQ198" s="1296"/>
      <c r="JMR198" s="1296"/>
      <c r="JMS198" s="1296"/>
      <c r="JMT198" s="1296"/>
      <c r="JMU198" s="1296"/>
      <c r="JMV198" s="1296"/>
      <c r="JMW198" s="1296"/>
      <c r="JMX198" s="1296"/>
      <c r="JMY198" s="1296"/>
      <c r="JMZ198" s="1296"/>
      <c r="JNA198" s="1296"/>
      <c r="JNB198" s="1296"/>
      <c r="JNC198" s="1296"/>
      <c r="JND198" s="1296"/>
      <c r="JNE198" s="1296"/>
      <c r="JNF198" s="1296"/>
      <c r="JNG198" s="1296"/>
      <c r="JNH198" s="1296"/>
      <c r="JNI198" s="1296"/>
      <c r="JNJ198" s="1296"/>
      <c r="JNK198" s="1296"/>
      <c r="JNL198" s="1296"/>
      <c r="JNM198" s="1296"/>
      <c r="JNN198" s="1296"/>
      <c r="JNO198" s="1296"/>
      <c r="JNP198" s="1296"/>
      <c r="JNQ198" s="1296"/>
      <c r="JNR198" s="1296"/>
      <c r="JNS198" s="1296"/>
      <c r="JNT198" s="1296"/>
      <c r="JNU198" s="1296"/>
      <c r="JNV198" s="1296"/>
      <c r="JNW198" s="1296"/>
      <c r="JNX198" s="1296"/>
      <c r="JNY198" s="1296"/>
      <c r="JNZ198" s="1296"/>
      <c r="JOA198" s="1296"/>
      <c r="JOB198" s="1296"/>
      <c r="JOC198" s="1296"/>
      <c r="JOD198" s="1296"/>
      <c r="JOE198" s="1296"/>
      <c r="JOF198" s="1296"/>
      <c r="JOG198" s="1296"/>
      <c r="JOH198" s="1296"/>
      <c r="JOI198" s="1296"/>
      <c r="JOJ198" s="1296"/>
      <c r="JOK198" s="1296"/>
      <c r="JOL198" s="1296"/>
      <c r="JOM198" s="1296"/>
      <c r="JON198" s="1296"/>
      <c r="JOO198" s="1296"/>
      <c r="JOP198" s="1296"/>
      <c r="JOQ198" s="1296"/>
      <c r="JOR198" s="1296"/>
      <c r="JOS198" s="1296"/>
      <c r="JOT198" s="1296"/>
      <c r="JOU198" s="1296"/>
      <c r="JOV198" s="1296"/>
      <c r="JOW198" s="1296"/>
      <c r="JOX198" s="1296"/>
      <c r="JOY198" s="1296"/>
      <c r="JOZ198" s="1296"/>
      <c r="JPA198" s="1296"/>
      <c r="JPB198" s="1296"/>
      <c r="JPC198" s="1296"/>
      <c r="JPD198" s="1296"/>
      <c r="JPE198" s="1296"/>
      <c r="JPF198" s="1296"/>
      <c r="JPG198" s="1296"/>
      <c r="JPH198" s="1296"/>
      <c r="JPI198" s="1296"/>
      <c r="JPJ198" s="1296"/>
      <c r="JPK198" s="1296"/>
      <c r="JPL198" s="1296"/>
      <c r="JPM198" s="1296"/>
      <c r="JPN198" s="1296"/>
      <c r="JPO198" s="1296"/>
      <c r="JPP198" s="1296"/>
      <c r="JPQ198" s="1296"/>
      <c r="JPR198" s="1296"/>
      <c r="JPS198" s="1296"/>
      <c r="JPT198" s="1296"/>
      <c r="JPU198" s="1296"/>
      <c r="JPV198" s="1296"/>
      <c r="JPW198" s="1296"/>
      <c r="JPX198" s="1296"/>
      <c r="JPY198" s="1296"/>
      <c r="JPZ198" s="1296"/>
      <c r="JQA198" s="1296"/>
      <c r="JQB198" s="1296"/>
      <c r="JQC198" s="1296"/>
      <c r="JQD198" s="1296"/>
      <c r="JQE198" s="1296"/>
      <c r="JQF198" s="1296"/>
      <c r="JQG198" s="1296"/>
      <c r="JQH198" s="1296"/>
      <c r="JQI198" s="1296"/>
      <c r="JQJ198" s="1296"/>
      <c r="JQK198" s="1296"/>
      <c r="JQL198" s="1296"/>
      <c r="JQM198" s="1296"/>
      <c r="JQN198" s="1296"/>
      <c r="JQO198" s="1296"/>
      <c r="JQP198" s="1296"/>
      <c r="JQQ198" s="1296"/>
      <c r="JQR198" s="1296"/>
      <c r="JQS198" s="1296"/>
      <c r="JQT198" s="1296"/>
      <c r="JQU198" s="1296"/>
      <c r="JQV198" s="1296"/>
      <c r="JQW198" s="1296"/>
      <c r="JQX198" s="1296"/>
      <c r="JQY198" s="1296"/>
      <c r="JQZ198" s="1296"/>
      <c r="JRA198" s="1296"/>
      <c r="JRB198" s="1296"/>
      <c r="JRC198" s="1296"/>
      <c r="JRD198" s="1296"/>
      <c r="JRE198" s="1296"/>
      <c r="JRF198" s="1296"/>
      <c r="JRG198" s="1296"/>
      <c r="JRH198" s="1296"/>
      <c r="JRI198" s="1296"/>
      <c r="JRJ198" s="1296"/>
      <c r="JRK198" s="1296"/>
      <c r="JRL198" s="1296"/>
      <c r="JRM198" s="1296"/>
      <c r="JRN198" s="1296"/>
      <c r="JRO198" s="1296"/>
      <c r="JRP198" s="1296"/>
      <c r="JRQ198" s="1296"/>
      <c r="JRR198" s="1296"/>
      <c r="JRS198" s="1296"/>
      <c r="JRT198" s="1296"/>
      <c r="JRU198" s="1296"/>
      <c r="JRV198" s="1296"/>
      <c r="JRW198" s="1296"/>
      <c r="JRX198" s="1296"/>
      <c r="JRY198" s="1296"/>
      <c r="JRZ198" s="1296"/>
      <c r="JSA198" s="1296"/>
      <c r="JSB198" s="1296"/>
      <c r="JSC198" s="1296"/>
      <c r="JSD198" s="1296"/>
      <c r="JSE198" s="1296"/>
      <c r="JSF198" s="1296"/>
      <c r="JSG198" s="1296"/>
      <c r="JSH198" s="1296"/>
      <c r="JSI198" s="1296"/>
      <c r="JSJ198" s="1296"/>
      <c r="JSK198" s="1296"/>
      <c r="JSL198" s="1296"/>
      <c r="JSM198" s="1296"/>
      <c r="JSN198" s="1296"/>
      <c r="JSO198" s="1296"/>
      <c r="JSP198" s="1296"/>
      <c r="JSQ198" s="1296"/>
      <c r="JSR198" s="1296"/>
      <c r="JSS198" s="1296"/>
      <c r="JST198" s="1296"/>
      <c r="JSU198" s="1296"/>
      <c r="JSV198" s="1296"/>
      <c r="JSW198" s="1296"/>
      <c r="JSX198" s="1296"/>
      <c r="JSY198" s="1296"/>
      <c r="JSZ198" s="1296"/>
      <c r="JTA198" s="1296"/>
      <c r="JTB198" s="1296"/>
      <c r="JTC198" s="1296"/>
      <c r="JTD198" s="1296"/>
      <c r="JTE198" s="1296"/>
      <c r="JTF198" s="1296"/>
      <c r="JTG198" s="1296"/>
      <c r="JTH198" s="1296"/>
      <c r="JTI198" s="1296"/>
      <c r="JTJ198" s="1296"/>
      <c r="JTK198" s="1296"/>
      <c r="JTL198" s="1296"/>
      <c r="JTM198" s="1296"/>
      <c r="JTN198" s="1296"/>
      <c r="JTO198" s="1296"/>
      <c r="JTP198" s="1296"/>
      <c r="JTQ198" s="1296"/>
      <c r="JTR198" s="1296"/>
      <c r="JTS198" s="1296"/>
      <c r="JTT198" s="1296"/>
      <c r="JTU198" s="1296"/>
      <c r="JTV198" s="1296"/>
      <c r="JTW198" s="1296"/>
      <c r="JTX198" s="1296"/>
      <c r="JTY198" s="1296"/>
      <c r="JTZ198" s="1296"/>
      <c r="JUA198" s="1296"/>
      <c r="JUB198" s="1296"/>
      <c r="JUC198" s="1296"/>
      <c r="JUD198" s="1296"/>
      <c r="JUE198" s="1296"/>
      <c r="JUF198" s="1296"/>
      <c r="JUG198" s="1296"/>
      <c r="JUH198" s="1296"/>
      <c r="JUI198" s="1296"/>
      <c r="JUJ198" s="1296"/>
      <c r="JUK198" s="1296"/>
      <c r="JUL198" s="1296"/>
      <c r="JUM198" s="1296"/>
      <c r="JUN198" s="1296"/>
      <c r="JUO198" s="1296"/>
      <c r="JUP198" s="1296"/>
      <c r="JUQ198" s="1296"/>
      <c r="JUR198" s="1296"/>
      <c r="JUS198" s="1296"/>
      <c r="JUT198" s="1296"/>
      <c r="JUU198" s="1296"/>
      <c r="JUV198" s="1296"/>
      <c r="JUW198" s="1296"/>
      <c r="JUX198" s="1296"/>
      <c r="JUY198" s="1296"/>
      <c r="JUZ198" s="1296"/>
      <c r="JVA198" s="1296"/>
      <c r="JVB198" s="1296"/>
      <c r="JVC198" s="1296"/>
      <c r="JVD198" s="1296"/>
      <c r="JVE198" s="1296"/>
      <c r="JVF198" s="1296"/>
      <c r="JVG198" s="1296"/>
      <c r="JVH198" s="1296"/>
      <c r="JVI198" s="1296"/>
      <c r="JVJ198" s="1296"/>
      <c r="JVK198" s="1296"/>
      <c r="JVL198" s="1296"/>
      <c r="JVM198" s="1296"/>
      <c r="JVN198" s="1296"/>
      <c r="JVO198" s="1296"/>
      <c r="JVP198" s="1296"/>
      <c r="JVQ198" s="1296"/>
      <c r="JVR198" s="1296"/>
      <c r="JVS198" s="1296"/>
      <c r="JVT198" s="1296"/>
      <c r="JVU198" s="1296"/>
      <c r="JVV198" s="1296"/>
      <c r="JVW198" s="1296"/>
      <c r="JVX198" s="1296"/>
      <c r="JVY198" s="1296"/>
      <c r="JVZ198" s="1296"/>
      <c r="JWA198" s="1296"/>
      <c r="JWB198" s="1296"/>
      <c r="JWC198" s="1296"/>
      <c r="JWD198" s="1296"/>
      <c r="JWE198" s="1296"/>
      <c r="JWF198" s="1296"/>
      <c r="JWG198" s="1296"/>
      <c r="JWH198" s="1296"/>
      <c r="JWI198" s="1296"/>
      <c r="JWJ198" s="1296"/>
      <c r="JWK198" s="1296"/>
      <c r="JWL198" s="1296"/>
      <c r="JWM198" s="1296"/>
      <c r="JWN198" s="1296"/>
      <c r="JWO198" s="1296"/>
      <c r="JWP198" s="1296"/>
      <c r="JWQ198" s="1296"/>
      <c r="JWR198" s="1296"/>
      <c r="JWS198" s="1296"/>
      <c r="JWT198" s="1296"/>
      <c r="JWU198" s="1296"/>
      <c r="JWV198" s="1296"/>
      <c r="JWW198" s="1296"/>
      <c r="JWX198" s="1296"/>
      <c r="JWY198" s="1296"/>
      <c r="JWZ198" s="1296"/>
      <c r="JXA198" s="1296"/>
      <c r="JXB198" s="1296"/>
      <c r="JXC198" s="1296"/>
      <c r="JXD198" s="1296"/>
      <c r="JXE198" s="1296"/>
      <c r="JXF198" s="1296"/>
      <c r="JXG198" s="1296"/>
      <c r="JXH198" s="1296"/>
      <c r="JXI198" s="1296"/>
      <c r="JXJ198" s="1296"/>
      <c r="JXK198" s="1296"/>
      <c r="JXL198" s="1296"/>
      <c r="JXM198" s="1296"/>
      <c r="JXN198" s="1296"/>
      <c r="JXO198" s="1296"/>
      <c r="JXP198" s="1296"/>
      <c r="JXQ198" s="1296"/>
      <c r="JXR198" s="1296"/>
      <c r="JXS198" s="1296"/>
      <c r="JXT198" s="1296"/>
      <c r="JXU198" s="1296"/>
      <c r="JXV198" s="1296"/>
      <c r="JXW198" s="1296"/>
      <c r="JXX198" s="1296"/>
      <c r="JXY198" s="1296"/>
      <c r="JXZ198" s="1296"/>
      <c r="JYA198" s="1296"/>
      <c r="JYB198" s="1296"/>
      <c r="JYC198" s="1296"/>
      <c r="JYD198" s="1296"/>
      <c r="JYE198" s="1296"/>
      <c r="JYF198" s="1296"/>
      <c r="JYG198" s="1296"/>
      <c r="JYH198" s="1296"/>
      <c r="JYI198" s="1296"/>
      <c r="JYJ198" s="1296"/>
      <c r="JYK198" s="1296"/>
      <c r="JYL198" s="1296"/>
      <c r="JYM198" s="1296"/>
      <c r="JYN198" s="1296"/>
      <c r="JYO198" s="1296"/>
      <c r="JYP198" s="1296"/>
      <c r="JYQ198" s="1296"/>
      <c r="JYR198" s="1296"/>
      <c r="JYS198" s="1296"/>
      <c r="JYT198" s="1296"/>
      <c r="JYU198" s="1296"/>
      <c r="JYV198" s="1296"/>
      <c r="JYW198" s="1296"/>
      <c r="JYX198" s="1296"/>
      <c r="JYY198" s="1296"/>
      <c r="JYZ198" s="1296"/>
      <c r="JZA198" s="1296"/>
      <c r="JZB198" s="1296"/>
      <c r="JZC198" s="1296"/>
      <c r="JZD198" s="1296"/>
      <c r="JZE198" s="1296"/>
      <c r="JZF198" s="1296"/>
      <c r="JZG198" s="1296"/>
      <c r="JZH198" s="1296"/>
      <c r="JZI198" s="1296"/>
      <c r="JZJ198" s="1296"/>
      <c r="JZK198" s="1296"/>
      <c r="JZL198" s="1296"/>
      <c r="JZM198" s="1296"/>
      <c r="JZN198" s="1296"/>
      <c r="JZO198" s="1296"/>
      <c r="JZP198" s="1296"/>
      <c r="JZQ198" s="1296"/>
      <c r="JZR198" s="1296"/>
      <c r="JZS198" s="1296"/>
      <c r="JZT198" s="1296"/>
      <c r="JZU198" s="1296"/>
      <c r="JZV198" s="1296"/>
      <c r="JZW198" s="1296"/>
      <c r="JZX198" s="1296"/>
      <c r="JZY198" s="1296"/>
      <c r="JZZ198" s="1296"/>
      <c r="KAA198" s="1296"/>
      <c r="KAB198" s="1296"/>
      <c r="KAC198" s="1296"/>
      <c r="KAD198" s="1296"/>
      <c r="KAE198" s="1296"/>
      <c r="KAF198" s="1296"/>
      <c r="KAG198" s="1296"/>
      <c r="KAH198" s="1296"/>
      <c r="KAI198" s="1296"/>
      <c r="KAJ198" s="1296"/>
      <c r="KAK198" s="1296"/>
      <c r="KAL198" s="1296"/>
      <c r="KAM198" s="1296"/>
      <c r="KAN198" s="1296"/>
      <c r="KAO198" s="1296"/>
      <c r="KAP198" s="1296"/>
      <c r="KAQ198" s="1296"/>
      <c r="KAR198" s="1296"/>
      <c r="KAS198" s="1296"/>
      <c r="KAT198" s="1296"/>
      <c r="KAU198" s="1296"/>
      <c r="KAV198" s="1296"/>
      <c r="KAW198" s="1296"/>
      <c r="KAX198" s="1296"/>
      <c r="KAY198" s="1296"/>
      <c r="KAZ198" s="1296"/>
      <c r="KBA198" s="1296"/>
      <c r="KBB198" s="1296"/>
      <c r="KBC198" s="1296"/>
      <c r="KBD198" s="1296"/>
      <c r="KBE198" s="1296"/>
      <c r="KBF198" s="1296"/>
      <c r="KBG198" s="1296"/>
      <c r="KBH198" s="1296"/>
      <c r="KBI198" s="1296"/>
      <c r="KBJ198" s="1296"/>
      <c r="KBK198" s="1296"/>
      <c r="KBL198" s="1296"/>
      <c r="KBM198" s="1296"/>
      <c r="KBN198" s="1296"/>
      <c r="KBO198" s="1296"/>
      <c r="KBP198" s="1296"/>
      <c r="KBQ198" s="1296"/>
      <c r="KBR198" s="1296"/>
      <c r="KBS198" s="1296"/>
      <c r="KBT198" s="1296"/>
      <c r="KBU198" s="1296"/>
      <c r="KBV198" s="1296"/>
      <c r="KBW198" s="1296"/>
      <c r="KBX198" s="1296"/>
      <c r="KBY198" s="1296"/>
      <c r="KBZ198" s="1296"/>
      <c r="KCA198" s="1296"/>
      <c r="KCB198" s="1296"/>
      <c r="KCC198" s="1296"/>
      <c r="KCD198" s="1296"/>
      <c r="KCE198" s="1296"/>
      <c r="KCF198" s="1296"/>
      <c r="KCG198" s="1296"/>
      <c r="KCH198" s="1296"/>
      <c r="KCI198" s="1296"/>
      <c r="KCJ198" s="1296"/>
      <c r="KCK198" s="1296"/>
      <c r="KCL198" s="1296"/>
      <c r="KCM198" s="1296"/>
      <c r="KCN198" s="1296"/>
      <c r="KCO198" s="1296"/>
      <c r="KCP198" s="1296"/>
      <c r="KCQ198" s="1296"/>
      <c r="KCR198" s="1296"/>
      <c r="KCS198" s="1296"/>
      <c r="KCT198" s="1296"/>
      <c r="KCU198" s="1296"/>
      <c r="KCV198" s="1296"/>
      <c r="KCW198" s="1296"/>
      <c r="KCX198" s="1296"/>
      <c r="KCY198" s="1296"/>
      <c r="KCZ198" s="1296"/>
      <c r="KDA198" s="1296"/>
      <c r="KDB198" s="1296"/>
      <c r="KDC198" s="1296"/>
      <c r="KDD198" s="1296"/>
      <c r="KDE198" s="1296"/>
      <c r="KDF198" s="1296"/>
      <c r="KDG198" s="1296"/>
      <c r="KDH198" s="1296"/>
      <c r="KDI198" s="1296"/>
      <c r="KDJ198" s="1296"/>
      <c r="KDK198" s="1296"/>
      <c r="KDL198" s="1296"/>
      <c r="KDM198" s="1296"/>
      <c r="KDN198" s="1296"/>
      <c r="KDO198" s="1296"/>
      <c r="KDP198" s="1296"/>
      <c r="KDQ198" s="1296"/>
      <c r="KDR198" s="1296"/>
      <c r="KDS198" s="1296"/>
      <c r="KDT198" s="1296"/>
      <c r="KDU198" s="1296"/>
      <c r="KDV198" s="1296"/>
      <c r="KDW198" s="1296"/>
      <c r="KDX198" s="1296"/>
      <c r="KDY198" s="1296"/>
      <c r="KDZ198" s="1296"/>
      <c r="KEA198" s="1296"/>
      <c r="KEB198" s="1296"/>
      <c r="KEC198" s="1296"/>
      <c r="KED198" s="1296"/>
      <c r="KEE198" s="1296"/>
      <c r="KEF198" s="1296"/>
      <c r="KEG198" s="1296"/>
      <c r="KEH198" s="1296"/>
      <c r="KEI198" s="1296"/>
      <c r="KEJ198" s="1296"/>
      <c r="KEK198" s="1296"/>
      <c r="KEL198" s="1296"/>
      <c r="KEM198" s="1296"/>
      <c r="KEN198" s="1296"/>
      <c r="KEO198" s="1296"/>
      <c r="KEP198" s="1296"/>
      <c r="KEQ198" s="1296"/>
      <c r="KER198" s="1296"/>
      <c r="KES198" s="1296"/>
      <c r="KET198" s="1296"/>
      <c r="KEU198" s="1296"/>
      <c r="KEV198" s="1296"/>
      <c r="KEW198" s="1296"/>
      <c r="KEX198" s="1296"/>
      <c r="KEY198" s="1296"/>
      <c r="KEZ198" s="1296"/>
      <c r="KFA198" s="1296"/>
      <c r="KFB198" s="1296"/>
      <c r="KFC198" s="1296"/>
      <c r="KFD198" s="1296"/>
      <c r="KFE198" s="1296"/>
      <c r="KFF198" s="1296"/>
      <c r="KFG198" s="1296"/>
      <c r="KFH198" s="1296"/>
      <c r="KFI198" s="1296"/>
      <c r="KFJ198" s="1296"/>
      <c r="KFK198" s="1296"/>
      <c r="KFL198" s="1296"/>
      <c r="KFM198" s="1296"/>
      <c r="KFN198" s="1296"/>
      <c r="KFO198" s="1296"/>
      <c r="KFP198" s="1296"/>
      <c r="KFQ198" s="1296"/>
      <c r="KFR198" s="1296"/>
      <c r="KFS198" s="1296"/>
      <c r="KFT198" s="1296"/>
      <c r="KFU198" s="1296"/>
      <c r="KFV198" s="1296"/>
      <c r="KFW198" s="1296"/>
      <c r="KFX198" s="1296"/>
      <c r="KFY198" s="1296"/>
      <c r="KFZ198" s="1296"/>
      <c r="KGA198" s="1296"/>
      <c r="KGB198" s="1296"/>
      <c r="KGC198" s="1296"/>
      <c r="KGD198" s="1296"/>
      <c r="KGE198" s="1296"/>
      <c r="KGF198" s="1296"/>
      <c r="KGG198" s="1296"/>
      <c r="KGH198" s="1296"/>
      <c r="KGI198" s="1296"/>
      <c r="KGJ198" s="1296"/>
      <c r="KGK198" s="1296"/>
      <c r="KGL198" s="1296"/>
      <c r="KGM198" s="1296"/>
      <c r="KGN198" s="1296"/>
      <c r="KGO198" s="1296"/>
      <c r="KGP198" s="1296"/>
      <c r="KGQ198" s="1296"/>
      <c r="KGR198" s="1296"/>
      <c r="KGS198" s="1296"/>
      <c r="KGT198" s="1296"/>
      <c r="KGU198" s="1296"/>
      <c r="KGV198" s="1296"/>
      <c r="KGW198" s="1296"/>
      <c r="KGX198" s="1296"/>
      <c r="KGY198" s="1296"/>
      <c r="KGZ198" s="1296"/>
      <c r="KHA198" s="1296"/>
      <c r="KHB198" s="1296"/>
      <c r="KHC198" s="1296"/>
      <c r="KHD198" s="1296"/>
      <c r="KHE198" s="1296"/>
      <c r="KHF198" s="1296"/>
      <c r="KHG198" s="1296"/>
      <c r="KHH198" s="1296"/>
      <c r="KHI198" s="1296"/>
      <c r="KHJ198" s="1296"/>
      <c r="KHK198" s="1296"/>
      <c r="KHL198" s="1296"/>
      <c r="KHM198" s="1296"/>
      <c r="KHN198" s="1296"/>
      <c r="KHO198" s="1296"/>
      <c r="KHP198" s="1296"/>
      <c r="KHQ198" s="1296"/>
      <c r="KHR198" s="1296"/>
      <c r="KHS198" s="1296"/>
      <c r="KHT198" s="1296"/>
      <c r="KHU198" s="1296"/>
      <c r="KHV198" s="1296"/>
      <c r="KHW198" s="1296"/>
      <c r="KHX198" s="1296"/>
      <c r="KHY198" s="1296"/>
      <c r="KHZ198" s="1296"/>
      <c r="KIA198" s="1296"/>
      <c r="KIB198" s="1296"/>
      <c r="KIC198" s="1296"/>
      <c r="KID198" s="1296"/>
      <c r="KIE198" s="1296"/>
      <c r="KIF198" s="1296"/>
      <c r="KIG198" s="1296"/>
      <c r="KIH198" s="1296"/>
      <c r="KII198" s="1296"/>
      <c r="KIJ198" s="1296"/>
      <c r="KIK198" s="1296"/>
      <c r="KIL198" s="1296"/>
      <c r="KIM198" s="1296"/>
      <c r="KIN198" s="1296"/>
      <c r="KIO198" s="1296"/>
      <c r="KIP198" s="1296"/>
      <c r="KIQ198" s="1296"/>
      <c r="KIR198" s="1296"/>
      <c r="KIS198" s="1296"/>
      <c r="KIT198" s="1296"/>
      <c r="KIU198" s="1296"/>
      <c r="KIV198" s="1296"/>
      <c r="KIW198" s="1296"/>
      <c r="KIX198" s="1296"/>
      <c r="KIY198" s="1296"/>
      <c r="KIZ198" s="1296"/>
      <c r="KJA198" s="1296"/>
      <c r="KJB198" s="1296"/>
      <c r="KJC198" s="1296"/>
      <c r="KJD198" s="1296"/>
      <c r="KJE198" s="1296"/>
      <c r="KJF198" s="1296"/>
      <c r="KJG198" s="1296"/>
      <c r="KJH198" s="1296"/>
      <c r="KJI198" s="1296"/>
      <c r="KJJ198" s="1296"/>
      <c r="KJK198" s="1296"/>
      <c r="KJL198" s="1296"/>
      <c r="KJM198" s="1296"/>
      <c r="KJN198" s="1296"/>
      <c r="KJO198" s="1296"/>
      <c r="KJP198" s="1296"/>
      <c r="KJQ198" s="1296"/>
      <c r="KJR198" s="1296"/>
      <c r="KJS198" s="1296"/>
      <c r="KJT198" s="1296"/>
      <c r="KJU198" s="1296"/>
      <c r="KJV198" s="1296"/>
      <c r="KJW198" s="1296"/>
      <c r="KJX198" s="1296"/>
      <c r="KJY198" s="1296"/>
      <c r="KJZ198" s="1296"/>
      <c r="KKA198" s="1296"/>
      <c r="KKB198" s="1296"/>
      <c r="KKC198" s="1296"/>
      <c r="KKD198" s="1296"/>
      <c r="KKE198" s="1296"/>
      <c r="KKF198" s="1296"/>
      <c r="KKG198" s="1296"/>
      <c r="KKH198" s="1296"/>
      <c r="KKI198" s="1296"/>
      <c r="KKJ198" s="1296"/>
      <c r="KKK198" s="1296"/>
      <c r="KKL198" s="1296"/>
      <c r="KKM198" s="1296"/>
      <c r="KKN198" s="1296"/>
      <c r="KKO198" s="1296"/>
      <c r="KKP198" s="1296"/>
      <c r="KKQ198" s="1296"/>
      <c r="KKR198" s="1296"/>
      <c r="KKS198" s="1296"/>
      <c r="KKT198" s="1296"/>
      <c r="KKU198" s="1296"/>
      <c r="KKV198" s="1296"/>
      <c r="KKW198" s="1296"/>
      <c r="KKX198" s="1296"/>
      <c r="KKY198" s="1296"/>
      <c r="KKZ198" s="1296"/>
      <c r="KLA198" s="1296"/>
      <c r="KLB198" s="1296"/>
      <c r="KLC198" s="1296"/>
      <c r="KLD198" s="1296"/>
      <c r="KLE198" s="1296"/>
      <c r="KLF198" s="1296"/>
      <c r="KLG198" s="1296"/>
      <c r="KLH198" s="1296"/>
      <c r="KLI198" s="1296"/>
      <c r="KLJ198" s="1296"/>
      <c r="KLK198" s="1296"/>
      <c r="KLL198" s="1296"/>
      <c r="KLM198" s="1296"/>
      <c r="KLN198" s="1296"/>
      <c r="KLO198" s="1296"/>
      <c r="KLP198" s="1296"/>
      <c r="KLQ198" s="1296"/>
      <c r="KLR198" s="1296"/>
      <c r="KLS198" s="1296"/>
      <c r="KLT198" s="1296"/>
      <c r="KLU198" s="1296"/>
      <c r="KLV198" s="1296"/>
      <c r="KLW198" s="1296"/>
      <c r="KLX198" s="1296"/>
      <c r="KLY198" s="1296"/>
      <c r="KLZ198" s="1296"/>
      <c r="KMA198" s="1296"/>
      <c r="KMB198" s="1296"/>
      <c r="KMC198" s="1296"/>
      <c r="KMD198" s="1296"/>
      <c r="KME198" s="1296"/>
      <c r="KMF198" s="1296"/>
      <c r="KMG198" s="1296"/>
      <c r="KMH198" s="1296"/>
      <c r="KMI198" s="1296"/>
      <c r="KMJ198" s="1296"/>
      <c r="KMK198" s="1296"/>
      <c r="KML198" s="1296"/>
      <c r="KMM198" s="1296"/>
      <c r="KMN198" s="1296"/>
      <c r="KMO198" s="1296"/>
      <c r="KMP198" s="1296"/>
      <c r="KMQ198" s="1296"/>
      <c r="KMR198" s="1296"/>
      <c r="KMS198" s="1296"/>
      <c r="KMT198" s="1296"/>
      <c r="KMU198" s="1296"/>
      <c r="KMV198" s="1296"/>
      <c r="KMW198" s="1296"/>
      <c r="KMX198" s="1296"/>
      <c r="KMY198" s="1296"/>
      <c r="KMZ198" s="1296"/>
      <c r="KNA198" s="1296"/>
      <c r="KNB198" s="1296"/>
      <c r="KNC198" s="1296"/>
      <c r="KND198" s="1296"/>
      <c r="KNE198" s="1296"/>
      <c r="KNF198" s="1296"/>
      <c r="KNG198" s="1296"/>
      <c r="KNH198" s="1296"/>
      <c r="KNI198" s="1296"/>
      <c r="KNJ198" s="1296"/>
      <c r="KNK198" s="1296"/>
      <c r="KNL198" s="1296"/>
      <c r="KNM198" s="1296"/>
      <c r="KNN198" s="1296"/>
      <c r="KNO198" s="1296"/>
      <c r="KNP198" s="1296"/>
      <c r="KNQ198" s="1296"/>
      <c r="KNR198" s="1296"/>
      <c r="KNS198" s="1296"/>
      <c r="KNT198" s="1296"/>
      <c r="KNU198" s="1296"/>
      <c r="KNV198" s="1296"/>
      <c r="KNW198" s="1296"/>
      <c r="KNX198" s="1296"/>
      <c r="KNY198" s="1296"/>
      <c r="KNZ198" s="1296"/>
      <c r="KOA198" s="1296"/>
      <c r="KOB198" s="1296"/>
      <c r="KOC198" s="1296"/>
      <c r="KOD198" s="1296"/>
      <c r="KOE198" s="1296"/>
      <c r="KOF198" s="1296"/>
      <c r="KOG198" s="1296"/>
      <c r="KOH198" s="1296"/>
      <c r="KOI198" s="1296"/>
      <c r="KOJ198" s="1296"/>
      <c r="KOK198" s="1296"/>
      <c r="KOL198" s="1296"/>
      <c r="KOM198" s="1296"/>
      <c r="KON198" s="1296"/>
      <c r="KOO198" s="1296"/>
      <c r="KOP198" s="1296"/>
      <c r="KOQ198" s="1296"/>
      <c r="KOR198" s="1296"/>
      <c r="KOS198" s="1296"/>
      <c r="KOT198" s="1296"/>
      <c r="KOU198" s="1296"/>
      <c r="KOV198" s="1296"/>
      <c r="KOW198" s="1296"/>
      <c r="KOX198" s="1296"/>
      <c r="KOY198" s="1296"/>
      <c r="KOZ198" s="1296"/>
      <c r="KPA198" s="1296"/>
      <c r="KPB198" s="1296"/>
      <c r="KPC198" s="1296"/>
      <c r="KPD198" s="1296"/>
      <c r="KPE198" s="1296"/>
      <c r="KPF198" s="1296"/>
      <c r="KPG198" s="1296"/>
      <c r="KPH198" s="1296"/>
      <c r="KPI198" s="1296"/>
      <c r="KPJ198" s="1296"/>
      <c r="KPK198" s="1296"/>
      <c r="KPL198" s="1296"/>
      <c r="KPM198" s="1296"/>
      <c r="KPN198" s="1296"/>
      <c r="KPO198" s="1296"/>
      <c r="KPP198" s="1296"/>
      <c r="KPQ198" s="1296"/>
      <c r="KPR198" s="1296"/>
      <c r="KPS198" s="1296"/>
      <c r="KPT198" s="1296"/>
      <c r="KPU198" s="1296"/>
      <c r="KPV198" s="1296"/>
      <c r="KPW198" s="1296"/>
      <c r="KPX198" s="1296"/>
      <c r="KPY198" s="1296"/>
      <c r="KPZ198" s="1296"/>
      <c r="KQA198" s="1296"/>
      <c r="KQB198" s="1296"/>
      <c r="KQC198" s="1296"/>
      <c r="KQD198" s="1296"/>
      <c r="KQE198" s="1296"/>
      <c r="KQF198" s="1296"/>
      <c r="KQG198" s="1296"/>
      <c r="KQH198" s="1296"/>
      <c r="KQI198" s="1296"/>
      <c r="KQJ198" s="1296"/>
      <c r="KQK198" s="1296"/>
      <c r="KQL198" s="1296"/>
      <c r="KQM198" s="1296"/>
      <c r="KQN198" s="1296"/>
      <c r="KQO198" s="1296"/>
      <c r="KQP198" s="1296"/>
      <c r="KQQ198" s="1296"/>
      <c r="KQR198" s="1296"/>
      <c r="KQS198" s="1296"/>
      <c r="KQT198" s="1296"/>
      <c r="KQU198" s="1296"/>
      <c r="KQV198" s="1296"/>
      <c r="KQW198" s="1296"/>
      <c r="KQX198" s="1296"/>
      <c r="KQY198" s="1296"/>
      <c r="KQZ198" s="1296"/>
      <c r="KRA198" s="1296"/>
      <c r="KRB198" s="1296"/>
      <c r="KRC198" s="1296"/>
      <c r="KRD198" s="1296"/>
      <c r="KRE198" s="1296"/>
      <c r="KRF198" s="1296"/>
      <c r="KRG198" s="1296"/>
      <c r="KRH198" s="1296"/>
      <c r="KRI198" s="1296"/>
      <c r="KRJ198" s="1296"/>
      <c r="KRK198" s="1296"/>
      <c r="KRL198" s="1296"/>
      <c r="KRM198" s="1296"/>
      <c r="KRN198" s="1296"/>
      <c r="KRO198" s="1296"/>
      <c r="KRP198" s="1296"/>
      <c r="KRQ198" s="1296"/>
      <c r="KRR198" s="1296"/>
      <c r="KRS198" s="1296"/>
      <c r="KRT198" s="1296"/>
      <c r="KRU198" s="1296"/>
      <c r="KRV198" s="1296"/>
      <c r="KRW198" s="1296"/>
      <c r="KRX198" s="1296"/>
      <c r="KRY198" s="1296"/>
      <c r="KRZ198" s="1296"/>
      <c r="KSA198" s="1296"/>
      <c r="KSB198" s="1296"/>
      <c r="KSC198" s="1296"/>
      <c r="KSD198" s="1296"/>
      <c r="KSE198" s="1296"/>
      <c r="KSF198" s="1296"/>
      <c r="KSG198" s="1296"/>
      <c r="KSH198" s="1296"/>
      <c r="KSI198" s="1296"/>
      <c r="KSJ198" s="1296"/>
      <c r="KSK198" s="1296"/>
      <c r="KSL198" s="1296"/>
      <c r="KSM198" s="1296"/>
      <c r="KSN198" s="1296"/>
      <c r="KSO198" s="1296"/>
      <c r="KSP198" s="1296"/>
      <c r="KSQ198" s="1296"/>
      <c r="KSR198" s="1296"/>
      <c r="KSS198" s="1296"/>
      <c r="KST198" s="1296"/>
      <c r="KSU198" s="1296"/>
      <c r="KSV198" s="1296"/>
      <c r="KSW198" s="1296"/>
      <c r="KSX198" s="1296"/>
      <c r="KSY198" s="1296"/>
      <c r="KSZ198" s="1296"/>
      <c r="KTA198" s="1296"/>
      <c r="KTB198" s="1296"/>
      <c r="KTC198" s="1296"/>
      <c r="KTD198" s="1296"/>
      <c r="KTE198" s="1296"/>
      <c r="KTF198" s="1296"/>
      <c r="KTG198" s="1296"/>
      <c r="KTH198" s="1296"/>
      <c r="KTI198" s="1296"/>
      <c r="KTJ198" s="1296"/>
      <c r="KTK198" s="1296"/>
      <c r="KTL198" s="1296"/>
      <c r="KTM198" s="1296"/>
      <c r="KTN198" s="1296"/>
      <c r="KTO198" s="1296"/>
      <c r="KTP198" s="1296"/>
      <c r="KTQ198" s="1296"/>
      <c r="KTR198" s="1296"/>
      <c r="KTS198" s="1296"/>
      <c r="KTT198" s="1296"/>
      <c r="KTU198" s="1296"/>
      <c r="KTV198" s="1296"/>
      <c r="KTW198" s="1296"/>
      <c r="KTX198" s="1296"/>
      <c r="KTY198" s="1296"/>
      <c r="KTZ198" s="1296"/>
      <c r="KUA198" s="1296"/>
      <c r="KUB198" s="1296"/>
      <c r="KUC198" s="1296"/>
      <c r="KUD198" s="1296"/>
      <c r="KUE198" s="1296"/>
      <c r="KUF198" s="1296"/>
      <c r="KUG198" s="1296"/>
      <c r="KUH198" s="1296"/>
      <c r="KUI198" s="1296"/>
      <c r="KUJ198" s="1296"/>
      <c r="KUK198" s="1296"/>
      <c r="KUL198" s="1296"/>
      <c r="KUM198" s="1296"/>
      <c r="KUN198" s="1296"/>
      <c r="KUO198" s="1296"/>
      <c r="KUP198" s="1296"/>
      <c r="KUQ198" s="1296"/>
      <c r="KUR198" s="1296"/>
      <c r="KUS198" s="1296"/>
      <c r="KUT198" s="1296"/>
      <c r="KUU198" s="1296"/>
      <c r="KUV198" s="1296"/>
      <c r="KUW198" s="1296"/>
      <c r="KUX198" s="1296"/>
      <c r="KUY198" s="1296"/>
      <c r="KUZ198" s="1296"/>
      <c r="KVA198" s="1296"/>
      <c r="KVB198" s="1296"/>
      <c r="KVC198" s="1296"/>
      <c r="KVD198" s="1296"/>
      <c r="KVE198" s="1296"/>
      <c r="KVF198" s="1296"/>
      <c r="KVG198" s="1296"/>
      <c r="KVH198" s="1296"/>
      <c r="KVI198" s="1296"/>
      <c r="KVJ198" s="1296"/>
      <c r="KVK198" s="1296"/>
      <c r="KVL198" s="1296"/>
      <c r="KVM198" s="1296"/>
      <c r="KVN198" s="1296"/>
      <c r="KVO198" s="1296"/>
      <c r="KVP198" s="1296"/>
      <c r="KVQ198" s="1296"/>
      <c r="KVR198" s="1296"/>
      <c r="KVS198" s="1296"/>
      <c r="KVT198" s="1296"/>
      <c r="KVU198" s="1296"/>
      <c r="KVV198" s="1296"/>
      <c r="KVW198" s="1296"/>
      <c r="KVX198" s="1296"/>
      <c r="KVY198" s="1296"/>
      <c r="KVZ198" s="1296"/>
      <c r="KWA198" s="1296"/>
      <c r="KWB198" s="1296"/>
      <c r="KWC198" s="1296"/>
      <c r="KWD198" s="1296"/>
      <c r="KWE198" s="1296"/>
      <c r="KWF198" s="1296"/>
      <c r="KWG198" s="1296"/>
      <c r="KWH198" s="1296"/>
      <c r="KWI198" s="1296"/>
      <c r="KWJ198" s="1296"/>
      <c r="KWK198" s="1296"/>
      <c r="KWL198" s="1296"/>
      <c r="KWM198" s="1296"/>
      <c r="KWN198" s="1296"/>
      <c r="KWO198" s="1296"/>
      <c r="KWP198" s="1296"/>
      <c r="KWQ198" s="1296"/>
      <c r="KWR198" s="1296"/>
      <c r="KWS198" s="1296"/>
      <c r="KWT198" s="1296"/>
      <c r="KWU198" s="1296"/>
      <c r="KWV198" s="1296"/>
      <c r="KWW198" s="1296"/>
      <c r="KWX198" s="1296"/>
      <c r="KWY198" s="1296"/>
      <c r="KWZ198" s="1296"/>
      <c r="KXA198" s="1296"/>
      <c r="KXB198" s="1296"/>
      <c r="KXC198" s="1296"/>
      <c r="KXD198" s="1296"/>
      <c r="KXE198" s="1296"/>
      <c r="KXF198" s="1296"/>
      <c r="KXG198" s="1296"/>
      <c r="KXH198" s="1296"/>
      <c r="KXI198" s="1296"/>
      <c r="KXJ198" s="1296"/>
      <c r="KXK198" s="1296"/>
      <c r="KXL198" s="1296"/>
      <c r="KXM198" s="1296"/>
      <c r="KXN198" s="1296"/>
      <c r="KXO198" s="1296"/>
      <c r="KXP198" s="1296"/>
      <c r="KXQ198" s="1296"/>
      <c r="KXR198" s="1296"/>
      <c r="KXS198" s="1296"/>
      <c r="KXT198" s="1296"/>
      <c r="KXU198" s="1296"/>
      <c r="KXV198" s="1296"/>
      <c r="KXW198" s="1296"/>
      <c r="KXX198" s="1296"/>
      <c r="KXY198" s="1296"/>
      <c r="KXZ198" s="1296"/>
      <c r="KYA198" s="1296"/>
      <c r="KYB198" s="1296"/>
      <c r="KYC198" s="1296"/>
      <c r="KYD198" s="1296"/>
      <c r="KYE198" s="1296"/>
      <c r="KYF198" s="1296"/>
      <c r="KYG198" s="1296"/>
      <c r="KYH198" s="1296"/>
      <c r="KYI198" s="1296"/>
      <c r="KYJ198" s="1296"/>
      <c r="KYK198" s="1296"/>
      <c r="KYL198" s="1296"/>
      <c r="KYM198" s="1296"/>
      <c r="KYN198" s="1296"/>
      <c r="KYO198" s="1296"/>
      <c r="KYP198" s="1296"/>
      <c r="KYQ198" s="1296"/>
      <c r="KYR198" s="1296"/>
      <c r="KYS198" s="1296"/>
      <c r="KYT198" s="1296"/>
      <c r="KYU198" s="1296"/>
      <c r="KYV198" s="1296"/>
      <c r="KYW198" s="1296"/>
      <c r="KYX198" s="1296"/>
      <c r="KYY198" s="1296"/>
      <c r="KYZ198" s="1296"/>
      <c r="KZA198" s="1296"/>
      <c r="KZB198" s="1296"/>
      <c r="KZC198" s="1296"/>
      <c r="KZD198" s="1296"/>
      <c r="KZE198" s="1296"/>
      <c r="KZF198" s="1296"/>
      <c r="KZG198" s="1296"/>
      <c r="KZH198" s="1296"/>
      <c r="KZI198" s="1296"/>
      <c r="KZJ198" s="1296"/>
      <c r="KZK198" s="1296"/>
      <c r="KZL198" s="1296"/>
      <c r="KZM198" s="1296"/>
      <c r="KZN198" s="1296"/>
      <c r="KZO198" s="1296"/>
      <c r="KZP198" s="1296"/>
      <c r="KZQ198" s="1296"/>
      <c r="KZR198" s="1296"/>
      <c r="KZS198" s="1296"/>
      <c r="KZT198" s="1296"/>
      <c r="KZU198" s="1296"/>
      <c r="KZV198" s="1296"/>
      <c r="KZW198" s="1296"/>
      <c r="KZX198" s="1296"/>
      <c r="KZY198" s="1296"/>
      <c r="KZZ198" s="1296"/>
      <c r="LAA198" s="1296"/>
      <c r="LAB198" s="1296"/>
      <c r="LAC198" s="1296"/>
      <c r="LAD198" s="1296"/>
      <c r="LAE198" s="1296"/>
      <c r="LAF198" s="1296"/>
      <c r="LAG198" s="1296"/>
      <c r="LAH198" s="1296"/>
      <c r="LAI198" s="1296"/>
      <c r="LAJ198" s="1296"/>
      <c r="LAK198" s="1296"/>
      <c r="LAL198" s="1296"/>
      <c r="LAM198" s="1296"/>
      <c r="LAN198" s="1296"/>
      <c r="LAO198" s="1296"/>
      <c r="LAP198" s="1296"/>
      <c r="LAQ198" s="1296"/>
      <c r="LAR198" s="1296"/>
      <c r="LAS198" s="1296"/>
      <c r="LAT198" s="1296"/>
      <c r="LAU198" s="1296"/>
      <c r="LAV198" s="1296"/>
      <c r="LAW198" s="1296"/>
      <c r="LAX198" s="1296"/>
      <c r="LAY198" s="1296"/>
      <c r="LAZ198" s="1296"/>
      <c r="LBA198" s="1296"/>
      <c r="LBB198" s="1296"/>
      <c r="LBC198" s="1296"/>
      <c r="LBD198" s="1296"/>
      <c r="LBE198" s="1296"/>
      <c r="LBF198" s="1296"/>
      <c r="LBG198" s="1296"/>
      <c r="LBH198" s="1296"/>
      <c r="LBI198" s="1296"/>
      <c r="LBJ198" s="1296"/>
      <c r="LBK198" s="1296"/>
      <c r="LBL198" s="1296"/>
      <c r="LBM198" s="1296"/>
      <c r="LBN198" s="1296"/>
      <c r="LBO198" s="1296"/>
      <c r="LBP198" s="1296"/>
      <c r="LBQ198" s="1296"/>
      <c r="LBR198" s="1296"/>
      <c r="LBS198" s="1296"/>
      <c r="LBT198" s="1296"/>
      <c r="LBU198" s="1296"/>
      <c r="LBV198" s="1296"/>
      <c r="LBW198" s="1296"/>
      <c r="LBX198" s="1296"/>
      <c r="LBY198" s="1296"/>
      <c r="LBZ198" s="1296"/>
      <c r="LCA198" s="1296"/>
      <c r="LCB198" s="1296"/>
      <c r="LCC198" s="1296"/>
      <c r="LCD198" s="1296"/>
      <c r="LCE198" s="1296"/>
      <c r="LCF198" s="1296"/>
      <c r="LCG198" s="1296"/>
      <c r="LCH198" s="1296"/>
      <c r="LCI198" s="1296"/>
      <c r="LCJ198" s="1296"/>
      <c r="LCK198" s="1296"/>
      <c r="LCL198" s="1296"/>
      <c r="LCM198" s="1296"/>
      <c r="LCN198" s="1296"/>
      <c r="LCO198" s="1296"/>
      <c r="LCP198" s="1296"/>
      <c r="LCQ198" s="1296"/>
      <c r="LCR198" s="1296"/>
      <c r="LCS198" s="1296"/>
      <c r="LCT198" s="1296"/>
      <c r="LCU198" s="1296"/>
      <c r="LCV198" s="1296"/>
      <c r="LCW198" s="1296"/>
      <c r="LCX198" s="1296"/>
      <c r="LCY198" s="1296"/>
      <c r="LCZ198" s="1296"/>
      <c r="LDA198" s="1296"/>
      <c r="LDB198" s="1296"/>
      <c r="LDC198" s="1296"/>
      <c r="LDD198" s="1296"/>
      <c r="LDE198" s="1296"/>
      <c r="LDF198" s="1296"/>
      <c r="LDG198" s="1296"/>
      <c r="LDH198" s="1296"/>
      <c r="LDI198" s="1296"/>
      <c r="LDJ198" s="1296"/>
      <c r="LDK198" s="1296"/>
      <c r="LDL198" s="1296"/>
      <c r="LDM198" s="1296"/>
      <c r="LDN198" s="1296"/>
      <c r="LDO198" s="1296"/>
      <c r="LDP198" s="1296"/>
      <c r="LDQ198" s="1296"/>
      <c r="LDR198" s="1296"/>
      <c r="LDS198" s="1296"/>
      <c r="LDT198" s="1296"/>
      <c r="LDU198" s="1296"/>
      <c r="LDV198" s="1296"/>
      <c r="LDW198" s="1296"/>
      <c r="LDX198" s="1296"/>
      <c r="LDY198" s="1296"/>
      <c r="LDZ198" s="1296"/>
      <c r="LEA198" s="1296"/>
      <c r="LEB198" s="1296"/>
      <c r="LEC198" s="1296"/>
      <c r="LED198" s="1296"/>
      <c r="LEE198" s="1296"/>
      <c r="LEF198" s="1296"/>
      <c r="LEG198" s="1296"/>
      <c r="LEH198" s="1296"/>
      <c r="LEI198" s="1296"/>
      <c r="LEJ198" s="1296"/>
      <c r="LEK198" s="1296"/>
      <c r="LEL198" s="1296"/>
      <c r="LEM198" s="1296"/>
      <c r="LEN198" s="1296"/>
      <c r="LEO198" s="1296"/>
      <c r="LEP198" s="1296"/>
      <c r="LEQ198" s="1296"/>
      <c r="LER198" s="1296"/>
      <c r="LES198" s="1296"/>
      <c r="LET198" s="1296"/>
      <c r="LEU198" s="1296"/>
      <c r="LEV198" s="1296"/>
      <c r="LEW198" s="1296"/>
      <c r="LEX198" s="1296"/>
      <c r="LEY198" s="1296"/>
      <c r="LEZ198" s="1296"/>
      <c r="LFA198" s="1296"/>
      <c r="LFB198" s="1296"/>
      <c r="LFC198" s="1296"/>
      <c r="LFD198" s="1296"/>
      <c r="LFE198" s="1296"/>
      <c r="LFF198" s="1296"/>
      <c r="LFG198" s="1296"/>
      <c r="LFH198" s="1296"/>
      <c r="LFI198" s="1296"/>
      <c r="LFJ198" s="1296"/>
      <c r="LFK198" s="1296"/>
      <c r="LFL198" s="1296"/>
      <c r="LFM198" s="1296"/>
      <c r="LFN198" s="1296"/>
      <c r="LFO198" s="1296"/>
      <c r="LFP198" s="1296"/>
      <c r="LFQ198" s="1296"/>
      <c r="LFR198" s="1296"/>
      <c r="LFS198" s="1296"/>
      <c r="LFT198" s="1296"/>
      <c r="LFU198" s="1296"/>
      <c r="LFV198" s="1296"/>
      <c r="LFW198" s="1296"/>
      <c r="LFX198" s="1296"/>
      <c r="LFY198" s="1296"/>
      <c r="LFZ198" s="1296"/>
      <c r="LGA198" s="1296"/>
      <c r="LGB198" s="1296"/>
      <c r="LGC198" s="1296"/>
      <c r="LGD198" s="1296"/>
      <c r="LGE198" s="1296"/>
      <c r="LGF198" s="1296"/>
      <c r="LGG198" s="1296"/>
      <c r="LGH198" s="1296"/>
      <c r="LGI198" s="1296"/>
      <c r="LGJ198" s="1296"/>
      <c r="LGK198" s="1296"/>
      <c r="LGL198" s="1296"/>
      <c r="LGM198" s="1296"/>
      <c r="LGN198" s="1296"/>
      <c r="LGO198" s="1296"/>
      <c r="LGP198" s="1296"/>
      <c r="LGQ198" s="1296"/>
      <c r="LGR198" s="1296"/>
      <c r="LGS198" s="1296"/>
      <c r="LGT198" s="1296"/>
      <c r="LGU198" s="1296"/>
      <c r="LGV198" s="1296"/>
      <c r="LGW198" s="1296"/>
      <c r="LGX198" s="1296"/>
      <c r="LGY198" s="1296"/>
      <c r="LGZ198" s="1296"/>
      <c r="LHA198" s="1296"/>
      <c r="LHB198" s="1296"/>
      <c r="LHC198" s="1296"/>
      <c r="LHD198" s="1296"/>
      <c r="LHE198" s="1296"/>
      <c r="LHF198" s="1296"/>
      <c r="LHG198" s="1296"/>
      <c r="LHH198" s="1296"/>
      <c r="LHI198" s="1296"/>
      <c r="LHJ198" s="1296"/>
      <c r="LHK198" s="1296"/>
      <c r="LHL198" s="1296"/>
      <c r="LHM198" s="1296"/>
      <c r="LHN198" s="1296"/>
      <c r="LHO198" s="1296"/>
      <c r="LHP198" s="1296"/>
      <c r="LHQ198" s="1296"/>
      <c r="LHR198" s="1296"/>
      <c r="LHS198" s="1296"/>
      <c r="LHT198" s="1296"/>
      <c r="LHU198" s="1296"/>
      <c r="LHV198" s="1296"/>
      <c r="LHW198" s="1296"/>
      <c r="LHX198" s="1296"/>
      <c r="LHY198" s="1296"/>
      <c r="LHZ198" s="1296"/>
      <c r="LIA198" s="1296"/>
      <c r="LIB198" s="1296"/>
      <c r="LIC198" s="1296"/>
      <c r="LID198" s="1296"/>
      <c r="LIE198" s="1296"/>
      <c r="LIF198" s="1296"/>
      <c r="LIG198" s="1296"/>
      <c r="LIH198" s="1296"/>
      <c r="LII198" s="1296"/>
      <c r="LIJ198" s="1296"/>
      <c r="LIK198" s="1296"/>
      <c r="LIL198" s="1296"/>
      <c r="LIM198" s="1296"/>
      <c r="LIN198" s="1296"/>
      <c r="LIO198" s="1296"/>
      <c r="LIP198" s="1296"/>
      <c r="LIQ198" s="1296"/>
      <c r="LIR198" s="1296"/>
      <c r="LIS198" s="1296"/>
      <c r="LIT198" s="1296"/>
      <c r="LIU198" s="1296"/>
      <c r="LIV198" s="1296"/>
      <c r="LIW198" s="1296"/>
      <c r="LIX198" s="1296"/>
      <c r="LIY198" s="1296"/>
      <c r="LIZ198" s="1296"/>
      <c r="LJA198" s="1296"/>
      <c r="LJB198" s="1296"/>
      <c r="LJC198" s="1296"/>
      <c r="LJD198" s="1296"/>
      <c r="LJE198" s="1296"/>
      <c r="LJF198" s="1296"/>
      <c r="LJG198" s="1296"/>
      <c r="LJH198" s="1296"/>
      <c r="LJI198" s="1296"/>
      <c r="LJJ198" s="1296"/>
      <c r="LJK198" s="1296"/>
      <c r="LJL198" s="1296"/>
      <c r="LJM198" s="1296"/>
      <c r="LJN198" s="1296"/>
      <c r="LJO198" s="1296"/>
      <c r="LJP198" s="1296"/>
      <c r="LJQ198" s="1296"/>
      <c r="LJR198" s="1296"/>
      <c r="LJS198" s="1296"/>
      <c r="LJT198" s="1296"/>
      <c r="LJU198" s="1296"/>
      <c r="LJV198" s="1296"/>
      <c r="LJW198" s="1296"/>
      <c r="LJX198" s="1296"/>
      <c r="LJY198" s="1296"/>
      <c r="LJZ198" s="1296"/>
      <c r="LKA198" s="1296"/>
      <c r="LKB198" s="1296"/>
      <c r="LKC198" s="1296"/>
      <c r="LKD198" s="1296"/>
      <c r="LKE198" s="1296"/>
      <c r="LKF198" s="1296"/>
      <c r="LKG198" s="1296"/>
      <c r="LKH198" s="1296"/>
      <c r="LKI198" s="1296"/>
      <c r="LKJ198" s="1296"/>
      <c r="LKK198" s="1296"/>
      <c r="LKL198" s="1296"/>
      <c r="LKM198" s="1296"/>
      <c r="LKN198" s="1296"/>
      <c r="LKO198" s="1296"/>
      <c r="LKP198" s="1296"/>
      <c r="LKQ198" s="1296"/>
      <c r="LKR198" s="1296"/>
      <c r="LKS198" s="1296"/>
      <c r="LKT198" s="1296"/>
      <c r="LKU198" s="1296"/>
      <c r="LKV198" s="1296"/>
      <c r="LKW198" s="1296"/>
      <c r="LKX198" s="1296"/>
      <c r="LKY198" s="1296"/>
      <c r="LKZ198" s="1296"/>
      <c r="LLA198" s="1296"/>
      <c r="LLB198" s="1296"/>
      <c r="LLC198" s="1296"/>
      <c r="LLD198" s="1296"/>
      <c r="LLE198" s="1296"/>
      <c r="LLF198" s="1296"/>
      <c r="LLG198" s="1296"/>
      <c r="LLH198" s="1296"/>
      <c r="LLI198" s="1296"/>
      <c r="LLJ198" s="1296"/>
      <c r="LLK198" s="1296"/>
      <c r="LLL198" s="1296"/>
      <c r="LLM198" s="1296"/>
      <c r="LLN198" s="1296"/>
      <c r="LLO198" s="1296"/>
      <c r="LLP198" s="1296"/>
      <c r="LLQ198" s="1296"/>
      <c r="LLR198" s="1296"/>
      <c r="LLS198" s="1296"/>
      <c r="LLT198" s="1296"/>
      <c r="LLU198" s="1296"/>
      <c r="LLV198" s="1296"/>
      <c r="LLW198" s="1296"/>
      <c r="LLX198" s="1296"/>
      <c r="LLY198" s="1296"/>
      <c r="LLZ198" s="1296"/>
      <c r="LMA198" s="1296"/>
      <c r="LMB198" s="1296"/>
      <c r="LMC198" s="1296"/>
      <c r="LMD198" s="1296"/>
      <c r="LME198" s="1296"/>
      <c r="LMF198" s="1296"/>
      <c r="LMG198" s="1296"/>
      <c r="LMH198" s="1296"/>
      <c r="LMI198" s="1296"/>
      <c r="LMJ198" s="1296"/>
      <c r="LMK198" s="1296"/>
      <c r="LML198" s="1296"/>
      <c r="LMM198" s="1296"/>
      <c r="LMN198" s="1296"/>
      <c r="LMO198" s="1296"/>
      <c r="LMP198" s="1296"/>
      <c r="LMQ198" s="1296"/>
      <c r="LMR198" s="1296"/>
      <c r="LMS198" s="1296"/>
      <c r="LMT198" s="1296"/>
      <c r="LMU198" s="1296"/>
      <c r="LMV198" s="1296"/>
      <c r="LMW198" s="1296"/>
      <c r="LMX198" s="1296"/>
      <c r="LMY198" s="1296"/>
      <c r="LMZ198" s="1296"/>
      <c r="LNA198" s="1296"/>
      <c r="LNB198" s="1296"/>
      <c r="LNC198" s="1296"/>
      <c r="LND198" s="1296"/>
      <c r="LNE198" s="1296"/>
      <c r="LNF198" s="1296"/>
      <c r="LNG198" s="1296"/>
      <c r="LNH198" s="1296"/>
      <c r="LNI198" s="1296"/>
      <c r="LNJ198" s="1296"/>
      <c r="LNK198" s="1296"/>
      <c r="LNL198" s="1296"/>
      <c r="LNM198" s="1296"/>
      <c r="LNN198" s="1296"/>
      <c r="LNO198" s="1296"/>
      <c r="LNP198" s="1296"/>
      <c r="LNQ198" s="1296"/>
      <c r="LNR198" s="1296"/>
      <c r="LNS198" s="1296"/>
      <c r="LNT198" s="1296"/>
      <c r="LNU198" s="1296"/>
      <c r="LNV198" s="1296"/>
      <c r="LNW198" s="1296"/>
      <c r="LNX198" s="1296"/>
      <c r="LNY198" s="1296"/>
      <c r="LNZ198" s="1296"/>
      <c r="LOA198" s="1296"/>
      <c r="LOB198" s="1296"/>
      <c r="LOC198" s="1296"/>
      <c r="LOD198" s="1296"/>
      <c r="LOE198" s="1296"/>
      <c r="LOF198" s="1296"/>
      <c r="LOG198" s="1296"/>
      <c r="LOH198" s="1296"/>
      <c r="LOI198" s="1296"/>
      <c r="LOJ198" s="1296"/>
      <c r="LOK198" s="1296"/>
      <c r="LOL198" s="1296"/>
      <c r="LOM198" s="1296"/>
      <c r="LON198" s="1296"/>
      <c r="LOO198" s="1296"/>
      <c r="LOP198" s="1296"/>
      <c r="LOQ198" s="1296"/>
      <c r="LOR198" s="1296"/>
      <c r="LOS198" s="1296"/>
      <c r="LOT198" s="1296"/>
      <c r="LOU198" s="1296"/>
      <c r="LOV198" s="1296"/>
      <c r="LOW198" s="1296"/>
      <c r="LOX198" s="1296"/>
      <c r="LOY198" s="1296"/>
      <c r="LOZ198" s="1296"/>
      <c r="LPA198" s="1296"/>
      <c r="LPB198" s="1296"/>
      <c r="LPC198" s="1296"/>
      <c r="LPD198" s="1296"/>
      <c r="LPE198" s="1296"/>
      <c r="LPF198" s="1296"/>
      <c r="LPG198" s="1296"/>
      <c r="LPH198" s="1296"/>
      <c r="LPI198" s="1296"/>
      <c r="LPJ198" s="1296"/>
      <c r="LPK198" s="1296"/>
      <c r="LPL198" s="1296"/>
      <c r="LPM198" s="1296"/>
      <c r="LPN198" s="1296"/>
      <c r="LPO198" s="1296"/>
      <c r="LPP198" s="1296"/>
      <c r="LPQ198" s="1296"/>
      <c r="LPR198" s="1296"/>
      <c r="LPS198" s="1296"/>
      <c r="LPT198" s="1296"/>
      <c r="LPU198" s="1296"/>
      <c r="LPV198" s="1296"/>
      <c r="LPW198" s="1296"/>
      <c r="LPX198" s="1296"/>
      <c r="LPY198" s="1296"/>
      <c r="LPZ198" s="1296"/>
      <c r="LQA198" s="1296"/>
      <c r="LQB198" s="1296"/>
      <c r="LQC198" s="1296"/>
      <c r="LQD198" s="1296"/>
      <c r="LQE198" s="1296"/>
      <c r="LQF198" s="1296"/>
      <c r="LQG198" s="1296"/>
      <c r="LQH198" s="1296"/>
      <c r="LQI198" s="1296"/>
      <c r="LQJ198" s="1296"/>
      <c r="LQK198" s="1296"/>
      <c r="LQL198" s="1296"/>
      <c r="LQM198" s="1296"/>
      <c r="LQN198" s="1296"/>
      <c r="LQO198" s="1296"/>
      <c r="LQP198" s="1296"/>
      <c r="LQQ198" s="1296"/>
      <c r="LQR198" s="1296"/>
      <c r="LQS198" s="1296"/>
      <c r="LQT198" s="1296"/>
      <c r="LQU198" s="1296"/>
      <c r="LQV198" s="1296"/>
      <c r="LQW198" s="1296"/>
      <c r="LQX198" s="1296"/>
      <c r="LQY198" s="1296"/>
      <c r="LQZ198" s="1296"/>
      <c r="LRA198" s="1296"/>
      <c r="LRB198" s="1296"/>
      <c r="LRC198" s="1296"/>
      <c r="LRD198" s="1296"/>
      <c r="LRE198" s="1296"/>
      <c r="LRF198" s="1296"/>
      <c r="LRG198" s="1296"/>
      <c r="LRH198" s="1296"/>
      <c r="LRI198" s="1296"/>
      <c r="LRJ198" s="1296"/>
      <c r="LRK198" s="1296"/>
      <c r="LRL198" s="1296"/>
      <c r="LRM198" s="1296"/>
      <c r="LRN198" s="1296"/>
      <c r="LRO198" s="1296"/>
      <c r="LRP198" s="1296"/>
      <c r="LRQ198" s="1296"/>
      <c r="LRR198" s="1296"/>
      <c r="LRS198" s="1296"/>
      <c r="LRT198" s="1296"/>
      <c r="LRU198" s="1296"/>
      <c r="LRV198" s="1296"/>
      <c r="LRW198" s="1296"/>
      <c r="LRX198" s="1296"/>
      <c r="LRY198" s="1296"/>
      <c r="LRZ198" s="1296"/>
      <c r="LSA198" s="1296"/>
      <c r="LSB198" s="1296"/>
      <c r="LSC198" s="1296"/>
      <c r="LSD198" s="1296"/>
      <c r="LSE198" s="1296"/>
      <c r="LSF198" s="1296"/>
      <c r="LSG198" s="1296"/>
      <c r="LSH198" s="1296"/>
      <c r="LSI198" s="1296"/>
      <c r="LSJ198" s="1296"/>
      <c r="LSK198" s="1296"/>
      <c r="LSL198" s="1296"/>
      <c r="LSM198" s="1296"/>
      <c r="LSN198" s="1296"/>
      <c r="LSO198" s="1296"/>
      <c r="LSP198" s="1296"/>
      <c r="LSQ198" s="1296"/>
      <c r="LSR198" s="1296"/>
      <c r="LSS198" s="1296"/>
      <c r="LST198" s="1296"/>
      <c r="LSU198" s="1296"/>
      <c r="LSV198" s="1296"/>
      <c r="LSW198" s="1296"/>
      <c r="LSX198" s="1296"/>
      <c r="LSY198" s="1296"/>
      <c r="LSZ198" s="1296"/>
      <c r="LTA198" s="1296"/>
      <c r="LTB198" s="1296"/>
      <c r="LTC198" s="1296"/>
      <c r="LTD198" s="1296"/>
      <c r="LTE198" s="1296"/>
      <c r="LTF198" s="1296"/>
      <c r="LTG198" s="1296"/>
      <c r="LTH198" s="1296"/>
      <c r="LTI198" s="1296"/>
      <c r="LTJ198" s="1296"/>
      <c r="LTK198" s="1296"/>
      <c r="LTL198" s="1296"/>
      <c r="LTM198" s="1296"/>
      <c r="LTN198" s="1296"/>
      <c r="LTO198" s="1296"/>
      <c r="LTP198" s="1296"/>
      <c r="LTQ198" s="1296"/>
      <c r="LTR198" s="1296"/>
      <c r="LTS198" s="1296"/>
      <c r="LTT198" s="1296"/>
      <c r="LTU198" s="1296"/>
      <c r="LTV198" s="1296"/>
      <c r="LTW198" s="1296"/>
      <c r="LTX198" s="1296"/>
      <c r="LTY198" s="1296"/>
      <c r="LTZ198" s="1296"/>
      <c r="LUA198" s="1296"/>
      <c r="LUB198" s="1296"/>
      <c r="LUC198" s="1296"/>
      <c r="LUD198" s="1296"/>
      <c r="LUE198" s="1296"/>
      <c r="LUF198" s="1296"/>
      <c r="LUG198" s="1296"/>
      <c r="LUH198" s="1296"/>
      <c r="LUI198" s="1296"/>
      <c r="LUJ198" s="1296"/>
      <c r="LUK198" s="1296"/>
      <c r="LUL198" s="1296"/>
      <c r="LUM198" s="1296"/>
      <c r="LUN198" s="1296"/>
      <c r="LUO198" s="1296"/>
      <c r="LUP198" s="1296"/>
      <c r="LUQ198" s="1296"/>
      <c r="LUR198" s="1296"/>
      <c r="LUS198" s="1296"/>
      <c r="LUT198" s="1296"/>
      <c r="LUU198" s="1296"/>
      <c r="LUV198" s="1296"/>
      <c r="LUW198" s="1296"/>
      <c r="LUX198" s="1296"/>
      <c r="LUY198" s="1296"/>
      <c r="LUZ198" s="1296"/>
      <c r="LVA198" s="1296"/>
      <c r="LVB198" s="1296"/>
      <c r="LVC198" s="1296"/>
      <c r="LVD198" s="1296"/>
      <c r="LVE198" s="1296"/>
      <c r="LVF198" s="1296"/>
      <c r="LVG198" s="1296"/>
      <c r="LVH198" s="1296"/>
      <c r="LVI198" s="1296"/>
      <c r="LVJ198" s="1296"/>
      <c r="LVK198" s="1296"/>
      <c r="LVL198" s="1296"/>
      <c r="LVM198" s="1296"/>
      <c r="LVN198" s="1296"/>
      <c r="LVO198" s="1296"/>
      <c r="LVP198" s="1296"/>
      <c r="LVQ198" s="1296"/>
      <c r="LVR198" s="1296"/>
      <c r="LVS198" s="1296"/>
      <c r="LVT198" s="1296"/>
      <c r="LVU198" s="1296"/>
      <c r="LVV198" s="1296"/>
      <c r="LVW198" s="1296"/>
      <c r="LVX198" s="1296"/>
      <c r="LVY198" s="1296"/>
      <c r="LVZ198" s="1296"/>
      <c r="LWA198" s="1296"/>
      <c r="LWB198" s="1296"/>
      <c r="LWC198" s="1296"/>
      <c r="LWD198" s="1296"/>
      <c r="LWE198" s="1296"/>
      <c r="LWF198" s="1296"/>
      <c r="LWG198" s="1296"/>
      <c r="LWH198" s="1296"/>
      <c r="LWI198" s="1296"/>
      <c r="LWJ198" s="1296"/>
      <c r="LWK198" s="1296"/>
      <c r="LWL198" s="1296"/>
      <c r="LWM198" s="1296"/>
      <c r="LWN198" s="1296"/>
      <c r="LWO198" s="1296"/>
      <c r="LWP198" s="1296"/>
      <c r="LWQ198" s="1296"/>
      <c r="LWR198" s="1296"/>
      <c r="LWS198" s="1296"/>
      <c r="LWT198" s="1296"/>
      <c r="LWU198" s="1296"/>
      <c r="LWV198" s="1296"/>
      <c r="LWW198" s="1296"/>
      <c r="LWX198" s="1296"/>
      <c r="LWY198" s="1296"/>
      <c r="LWZ198" s="1296"/>
      <c r="LXA198" s="1296"/>
      <c r="LXB198" s="1296"/>
      <c r="LXC198" s="1296"/>
      <c r="LXD198" s="1296"/>
      <c r="LXE198" s="1296"/>
      <c r="LXF198" s="1296"/>
      <c r="LXG198" s="1296"/>
      <c r="LXH198" s="1296"/>
      <c r="LXI198" s="1296"/>
      <c r="LXJ198" s="1296"/>
      <c r="LXK198" s="1296"/>
      <c r="LXL198" s="1296"/>
      <c r="LXM198" s="1296"/>
      <c r="LXN198" s="1296"/>
      <c r="LXO198" s="1296"/>
      <c r="LXP198" s="1296"/>
      <c r="LXQ198" s="1296"/>
      <c r="LXR198" s="1296"/>
      <c r="LXS198" s="1296"/>
      <c r="LXT198" s="1296"/>
      <c r="LXU198" s="1296"/>
      <c r="LXV198" s="1296"/>
      <c r="LXW198" s="1296"/>
      <c r="LXX198" s="1296"/>
      <c r="LXY198" s="1296"/>
      <c r="LXZ198" s="1296"/>
      <c r="LYA198" s="1296"/>
      <c r="LYB198" s="1296"/>
      <c r="LYC198" s="1296"/>
      <c r="LYD198" s="1296"/>
      <c r="LYE198" s="1296"/>
      <c r="LYF198" s="1296"/>
      <c r="LYG198" s="1296"/>
      <c r="LYH198" s="1296"/>
      <c r="LYI198" s="1296"/>
      <c r="LYJ198" s="1296"/>
      <c r="LYK198" s="1296"/>
      <c r="LYL198" s="1296"/>
      <c r="LYM198" s="1296"/>
      <c r="LYN198" s="1296"/>
      <c r="LYO198" s="1296"/>
      <c r="LYP198" s="1296"/>
      <c r="LYQ198" s="1296"/>
      <c r="LYR198" s="1296"/>
      <c r="LYS198" s="1296"/>
      <c r="LYT198" s="1296"/>
      <c r="LYU198" s="1296"/>
      <c r="LYV198" s="1296"/>
      <c r="LYW198" s="1296"/>
      <c r="LYX198" s="1296"/>
      <c r="LYY198" s="1296"/>
      <c r="LYZ198" s="1296"/>
      <c r="LZA198" s="1296"/>
      <c r="LZB198" s="1296"/>
      <c r="LZC198" s="1296"/>
      <c r="LZD198" s="1296"/>
      <c r="LZE198" s="1296"/>
      <c r="LZF198" s="1296"/>
      <c r="LZG198" s="1296"/>
      <c r="LZH198" s="1296"/>
      <c r="LZI198" s="1296"/>
      <c r="LZJ198" s="1296"/>
      <c r="LZK198" s="1296"/>
      <c r="LZL198" s="1296"/>
      <c r="LZM198" s="1296"/>
      <c r="LZN198" s="1296"/>
      <c r="LZO198" s="1296"/>
      <c r="LZP198" s="1296"/>
      <c r="LZQ198" s="1296"/>
      <c r="LZR198" s="1296"/>
      <c r="LZS198" s="1296"/>
      <c r="LZT198" s="1296"/>
      <c r="LZU198" s="1296"/>
      <c r="LZV198" s="1296"/>
      <c r="LZW198" s="1296"/>
      <c r="LZX198" s="1296"/>
      <c r="LZY198" s="1296"/>
      <c r="LZZ198" s="1296"/>
      <c r="MAA198" s="1296"/>
      <c r="MAB198" s="1296"/>
      <c r="MAC198" s="1296"/>
      <c r="MAD198" s="1296"/>
      <c r="MAE198" s="1296"/>
      <c r="MAF198" s="1296"/>
      <c r="MAG198" s="1296"/>
      <c r="MAH198" s="1296"/>
      <c r="MAI198" s="1296"/>
      <c r="MAJ198" s="1296"/>
      <c r="MAK198" s="1296"/>
      <c r="MAL198" s="1296"/>
      <c r="MAM198" s="1296"/>
      <c r="MAN198" s="1296"/>
      <c r="MAO198" s="1296"/>
      <c r="MAP198" s="1296"/>
      <c r="MAQ198" s="1296"/>
      <c r="MAR198" s="1296"/>
      <c r="MAS198" s="1296"/>
      <c r="MAT198" s="1296"/>
      <c r="MAU198" s="1296"/>
      <c r="MAV198" s="1296"/>
      <c r="MAW198" s="1296"/>
      <c r="MAX198" s="1296"/>
      <c r="MAY198" s="1296"/>
      <c r="MAZ198" s="1296"/>
      <c r="MBA198" s="1296"/>
      <c r="MBB198" s="1296"/>
      <c r="MBC198" s="1296"/>
      <c r="MBD198" s="1296"/>
      <c r="MBE198" s="1296"/>
      <c r="MBF198" s="1296"/>
      <c r="MBG198" s="1296"/>
      <c r="MBH198" s="1296"/>
      <c r="MBI198" s="1296"/>
      <c r="MBJ198" s="1296"/>
      <c r="MBK198" s="1296"/>
      <c r="MBL198" s="1296"/>
      <c r="MBM198" s="1296"/>
      <c r="MBN198" s="1296"/>
      <c r="MBO198" s="1296"/>
      <c r="MBP198" s="1296"/>
      <c r="MBQ198" s="1296"/>
      <c r="MBR198" s="1296"/>
      <c r="MBS198" s="1296"/>
      <c r="MBT198" s="1296"/>
      <c r="MBU198" s="1296"/>
      <c r="MBV198" s="1296"/>
      <c r="MBW198" s="1296"/>
      <c r="MBX198" s="1296"/>
      <c r="MBY198" s="1296"/>
      <c r="MBZ198" s="1296"/>
      <c r="MCA198" s="1296"/>
      <c r="MCB198" s="1296"/>
      <c r="MCC198" s="1296"/>
      <c r="MCD198" s="1296"/>
      <c r="MCE198" s="1296"/>
      <c r="MCF198" s="1296"/>
      <c r="MCG198" s="1296"/>
      <c r="MCH198" s="1296"/>
      <c r="MCI198" s="1296"/>
      <c r="MCJ198" s="1296"/>
      <c r="MCK198" s="1296"/>
      <c r="MCL198" s="1296"/>
      <c r="MCM198" s="1296"/>
      <c r="MCN198" s="1296"/>
      <c r="MCO198" s="1296"/>
      <c r="MCP198" s="1296"/>
      <c r="MCQ198" s="1296"/>
      <c r="MCR198" s="1296"/>
      <c r="MCS198" s="1296"/>
      <c r="MCT198" s="1296"/>
      <c r="MCU198" s="1296"/>
      <c r="MCV198" s="1296"/>
      <c r="MCW198" s="1296"/>
      <c r="MCX198" s="1296"/>
      <c r="MCY198" s="1296"/>
      <c r="MCZ198" s="1296"/>
      <c r="MDA198" s="1296"/>
      <c r="MDB198" s="1296"/>
      <c r="MDC198" s="1296"/>
      <c r="MDD198" s="1296"/>
      <c r="MDE198" s="1296"/>
      <c r="MDF198" s="1296"/>
      <c r="MDG198" s="1296"/>
      <c r="MDH198" s="1296"/>
      <c r="MDI198" s="1296"/>
      <c r="MDJ198" s="1296"/>
      <c r="MDK198" s="1296"/>
      <c r="MDL198" s="1296"/>
      <c r="MDM198" s="1296"/>
      <c r="MDN198" s="1296"/>
      <c r="MDO198" s="1296"/>
      <c r="MDP198" s="1296"/>
      <c r="MDQ198" s="1296"/>
      <c r="MDR198" s="1296"/>
      <c r="MDS198" s="1296"/>
      <c r="MDT198" s="1296"/>
      <c r="MDU198" s="1296"/>
      <c r="MDV198" s="1296"/>
      <c r="MDW198" s="1296"/>
      <c r="MDX198" s="1296"/>
      <c r="MDY198" s="1296"/>
      <c r="MDZ198" s="1296"/>
      <c r="MEA198" s="1296"/>
      <c r="MEB198" s="1296"/>
      <c r="MEC198" s="1296"/>
      <c r="MED198" s="1296"/>
      <c r="MEE198" s="1296"/>
      <c r="MEF198" s="1296"/>
      <c r="MEG198" s="1296"/>
      <c r="MEH198" s="1296"/>
      <c r="MEI198" s="1296"/>
      <c r="MEJ198" s="1296"/>
      <c r="MEK198" s="1296"/>
      <c r="MEL198" s="1296"/>
      <c r="MEM198" s="1296"/>
      <c r="MEN198" s="1296"/>
      <c r="MEO198" s="1296"/>
      <c r="MEP198" s="1296"/>
      <c r="MEQ198" s="1296"/>
      <c r="MER198" s="1296"/>
      <c r="MES198" s="1296"/>
      <c r="MET198" s="1296"/>
      <c r="MEU198" s="1296"/>
      <c r="MEV198" s="1296"/>
      <c r="MEW198" s="1296"/>
      <c r="MEX198" s="1296"/>
      <c r="MEY198" s="1296"/>
      <c r="MEZ198" s="1296"/>
      <c r="MFA198" s="1296"/>
      <c r="MFB198" s="1296"/>
      <c r="MFC198" s="1296"/>
      <c r="MFD198" s="1296"/>
      <c r="MFE198" s="1296"/>
      <c r="MFF198" s="1296"/>
      <c r="MFG198" s="1296"/>
      <c r="MFH198" s="1296"/>
      <c r="MFI198" s="1296"/>
      <c r="MFJ198" s="1296"/>
      <c r="MFK198" s="1296"/>
      <c r="MFL198" s="1296"/>
      <c r="MFM198" s="1296"/>
      <c r="MFN198" s="1296"/>
      <c r="MFO198" s="1296"/>
      <c r="MFP198" s="1296"/>
      <c r="MFQ198" s="1296"/>
      <c r="MFR198" s="1296"/>
      <c r="MFS198" s="1296"/>
      <c r="MFT198" s="1296"/>
      <c r="MFU198" s="1296"/>
      <c r="MFV198" s="1296"/>
      <c r="MFW198" s="1296"/>
      <c r="MFX198" s="1296"/>
      <c r="MFY198" s="1296"/>
      <c r="MFZ198" s="1296"/>
      <c r="MGA198" s="1296"/>
      <c r="MGB198" s="1296"/>
      <c r="MGC198" s="1296"/>
      <c r="MGD198" s="1296"/>
      <c r="MGE198" s="1296"/>
      <c r="MGF198" s="1296"/>
      <c r="MGG198" s="1296"/>
      <c r="MGH198" s="1296"/>
      <c r="MGI198" s="1296"/>
      <c r="MGJ198" s="1296"/>
      <c r="MGK198" s="1296"/>
      <c r="MGL198" s="1296"/>
      <c r="MGM198" s="1296"/>
      <c r="MGN198" s="1296"/>
      <c r="MGO198" s="1296"/>
      <c r="MGP198" s="1296"/>
      <c r="MGQ198" s="1296"/>
      <c r="MGR198" s="1296"/>
      <c r="MGS198" s="1296"/>
      <c r="MGT198" s="1296"/>
      <c r="MGU198" s="1296"/>
      <c r="MGV198" s="1296"/>
      <c r="MGW198" s="1296"/>
      <c r="MGX198" s="1296"/>
      <c r="MGY198" s="1296"/>
      <c r="MGZ198" s="1296"/>
      <c r="MHA198" s="1296"/>
      <c r="MHB198" s="1296"/>
      <c r="MHC198" s="1296"/>
      <c r="MHD198" s="1296"/>
      <c r="MHE198" s="1296"/>
      <c r="MHF198" s="1296"/>
      <c r="MHG198" s="1296"/>
      <c r="MHH198" s="1296"/>
      <c r="MHI198" s="1296"/>
      <c r="MHJ198" s="1296"/>
      <c r="MHK198" s="1296"/>
      <c r="MHL198" s="1296"/>
      <c r="MHM198" s="1296"/>
      <c r="MHN198" s="1296"/>
      <c r="MHO198" s="1296"/>
      <c r="MHP198" s="1296"/>
      <c r="MHQ198" s="1296"/>
      <c r="MHR198" s="1296"/>
      <c r="MHS198" s="1296"/>
      <c r="MHT198" s="1296"/>
      <c r="MHU198" s="1296"/>
      <c r="MHV198" s="1296"/>
      <c r="MHW198" s="1296"/>
      <c r="MHX198" s="1296"/>
      <c r="MHY198" s="1296"/>
      <c r="MHZ198" s="1296"/>
      <c r="MIA198" s="1296"/>
      <c r="MIB198" s="1296"/>
      <c r="MIC198" s="1296"/>
      <c r="MID198" s="1296"/>
      <c r="MIE198" s="1296"/>
      <c r="MIF198" s="1296"/>
      <c r="MIG198" s="1296"/>
      <c r="MIH198" s="1296"/>
      <c r="MII198" s="1296"/>
      <c r="MIJ198" s="1296"/>
      <c r="MIK198" s="1296"/>
      <c r="MIL198" s="1296"/>
      <c r="MIM198" s="1296"/>
      <c r="MIN198" s="1296"/>
      <c r="MIO198" s="1296"/>
      <c r="MIP198" s="1296"/>
      <c r="MIQ198" s="1296"/>
      <c r="MIR198" s="1296"/>
      <c r="MIS198" s="1296"/>
      <c r="MIT198" s="1296"/>
      <c r="MIU198" s="1296"/>
      <c r="MIV198" s="1296"/>
      <c r="MIW198" s="1296"/>
      <c r="MIX198" s="1296"/>
      <c r="MIY198" s="1296"/>
      <c r="MIZ198" s="1296"/>
      <c r="MJA198" s="1296"/>
      <c r="MJB198" s="1296"/>
      <c r="MJC198" s="1296"/>
      <c r="MJD198" s="1296"/>
      <c r="MJE198" s="1296"/>
      <c r="MJF198" s="1296"/>
      <c r="MJG198" s="1296"/>
      <c r="MJH198" s="1296"/>
      <c r="MJI198" s="1296"/>
      <c r="MJJ198" s="1296"/>
      <c r="MJK198" s="1296"/>
      <c r="MJL198" s="1296"/>
      <c r="MJM198" s="1296"/>
      <c r="MJN198" s="1296"/>
      <c r="MJO198" s="1296"/>
      <c r="MJP198" s="1296"/>
      <c r="MJQ198" s="1296"/>
      <c r="MJR198" s="1296"/>
      <c r="MJS198" s="1296"/>
      <c r="MJT198" s="1296"/>
      <c r="MJU198" s="1296"/>
      <c r="MJV198" s="1296"/>
      <c r="MJW198" s="1296"/>
      <c r="MJX198" s="1296"/>
      <c r="MJY198" s="1296"/>
      <c r="MJZ198" s="1296"/>
      <c r="MKA198" s="1296"/>
      <c r="MKB198" s="1296"/>
      <c r="MKC198" s="1296"/>
      <c r="MKD198" s="1296"/>
      <c r="MKE198" s="1296"/>
      <c r="MKF198" s="1296"/>
      <c r="MKG198" s="1296"/>
      <c r="MKH198" s="1296"/>
      <c r="MKI198" s="1296"/>
      <c r="MKJ198" s="1296"/>
      <c r="MKK198" s="1296"/>
      <c r="MKL198" s="1296"/>
      <c r="MKM198" s="1296"/>
      <c r="MKN198" s="1296"/>
      <c r="MKO198" s="1296"/>
      <c r="MKP198" s="1296"/>
      <c r="MKQ198" s="1296"/>
      <c r="MKR198" s="1296"/>
      <c r="MKS198" s="1296"/>
      <c r="MKT198" s="1296"/>
      <c r="MKU198" s="1296"/>
      <c r="MKV198" s="1296"/>
      <c r="MKW198" s="1296"/>
      <c r="MKX198" s="1296"/>
      <c r="MKY198" s="1296"/>
      <c r="MKZ198" s="1296"/>
      <c r="MLA198" s="1296"/>
      <c r="MLB198" s="1296"/>
      <c r="MLC198" s="1296"/>
      <c r="MLD198" s="1296"/>
      <c r="MLE198" s="1296"/>
      <c r="MLF198" s="1296"/>
      <c r="MLG198" s="1296"/>
      <c r="MLH198" s="1296"/>
      <c r="MLI198" s="1296"/>
      <c r="MLJ198" s="1296"/>
      <c r="MLK198" s="1296"/>
      <c r="MLL198" s="1296"/>
      <c r="MLM198" s="1296"/>
      <c r="MLN198" s="1296"/>
      <c r="MLO198" s="1296"/>
      <c r="MLP198" s="1296"/>
      <c r="MLQ198" s="1296"/>
      <c r="MLR198" s="1296"/>
      <c r="MLS198" s="1296"/>
      <c r="MLT198" s="1296"/>
      <c r="MLU198" s="1296"/>
      <c r="MLV198" s="1296"/>
      <c r="MLW198" s="1296"/>
      <c r="MLX198" s="1296"/>
      <c r="MLY198" s="1296"/>
      <c r="MLZ198" s="1296"/>
      <c r="MMA198" s="1296"/>
      <c r="MMB198" s="1296"/>
      <c r="MMC198" s="1296"/>
      <c r="MMD198" s="1296"/>
      <c r="MME198" s="1296"/>
      <c r="MMF198" s="1296"/>
      <c r="MMG198" s="1296"/>
      <c r="MMH198" s="1296"/>
      <c r="MMI198" s="1296"/>
      <c r="MMJ198" s="1296"/>
      <c r="MMK198" s="1296"/>
      <c r="MML198" s="1296"/>
      <c r="MMM198" s="1296"/>
      <c r="MMN198" s="1296"/>
      <c r="MMO198" s="1296"/>
      <c r="MMP198" s="1296"/>
      <c r="MMQ198" s="1296"/>
      <c r="MMR198" s="1296"/>
      <c r="MMS198" s="1296"/>
      <c r="MMT198" s="1296"/>
      <c r="MMU198" s="1296"/>
      <c r="MMV198" s="1296"/>
      <c r="MMW198" s="1296"/>
      <c r="MMX198" s="1296"/>
      <c r="MMY198" s="1296"/>
      <c r="MMZ198" s="1296"/>
      <c r="MNA198" s="1296"/>
      <c r="MNB198" s="1296"/>
      <c r="MNC198" s="1296"/>
      <c r="MND198" s="1296"/>
      <c r="MNE198" s="1296"/>
      <c r="MNF198" s="1296"/>
      <c r="MNG198" s="1296"/>
      <c r="MNH198" s="1296"/>
      <c r="MNI198" s="1296"/>
      <c r="MNJ198" s="1296"/>
      <c r="MNK198" s="1296"/>
      <c r="MNL198" s="1296"/>
      <c r="MNM198" s="1296"/>
      <c r="MNN198" s="1296"/>
      <c r="MNO198" s="1296"/>
      <c r="MNP198" s="1296"/>
      <c r="MNQ198" s="1296"/>
      <c r="MNR198" s="1296"/>
      <c r="MNS198" s="1296"/>
      <c r="MNT198" s="1296"/>
      <c r="MNU198" s="1296"/>
      <c r="MNV198" s="1296"/>
      <c r="MNW198" s="1296"/>
      <c r="MNX198" s="1296"/>
      <c r="MNY198" s="1296"/>
      <c r="MNZ198" s="1296"/>
      <c r="MOA198" s="1296"/>
      <c r="MOB198" s="1296"/>
      <c r="MOC198" s="1296"/>
      <c r="MOD198" s="1296"/>
      <c r="MOE198" s="1296"/>
      <c r="MOF198" s="1296"/>
      <c r="MOG198" s="1296"/>
      <c r="MOH198" s="1296"/>
      <c r="MOI198" s="1296"/>
      <c r="MOJ198" s="1296"/>
      <c r="MOK198" s="1296"/>
      <c r="MOL198" s="1296"/>
      <c r="MOM198" s="1296"/>
      <c r="MON198" s="1296"/>
      <c r="MOO198" s="1296"/>
      <c r="MOP198" s="1296"/>
      <c r="MOQ198" s="1296"/>
      <c r="MOR198" s="1296"/>
      <c r="MOS198" s="1296"/>
      <c r="MOT198" s="1296"/>
      <c r="MOU198" s="1296"/>
      <c r="MOV198" s="1296"/>
      <c r="MOW198" s="1296"/>
      <c r="MOX198" s="1296"/>
      <c r="MOY198" s="1296"/>
      <c r="MOZ198" s="1296"/>
      <c r="MPA198" s="1296"/>
      <c r="MPB198" s="1296"/>
      <c r="MPC198" s="1296"/>
      <c r="MPD198" s="1296"/>
      <c r="MPE198" s="1296"/>
      <c r="MPF198" s="1296"/>
      <c r="MPG198" s="1296"/>
      <c r="MPH198" s="1296"/>
      <c r="MPI198" s="1296"/>
      <c r="MPJ198" s="1296"/>
      <c r="MPK198" s="1296"/>
      <c r="MPL198" s="1296"/>
      <c r="MPM198" s="1296"/>
      <c r="MPN198" s="1296"/>
      <c r="MPO198" s="1296"/>
      <c r="MPP198" s="1296"/>
      <c r="MPQ198" s="1296"/>
      <c r="MPR198" s="1296"/>
      <c r="MPS198" s="1296"/>
      <c r="MPT198" s="1296"/>
      <c r="MPU198" s="1296"/>
      <c r="MPV198" s="1296"/>
      <c r="MPW198" s="1296"/>
      <c r="MPX198" s="1296"/>
      <c r="MPY198" s="1296"/>
      <c r="MPZ198" s="1296"/>
      <c r="MQA198" s="1296"/>
      <c r="MQB198" s="1296"/>
      <c r="MQC198" s="1296"/>
      <c r="MQD198" s="1296"/>
      <c r="MQE198" s="1296"/>
      <c r="MQF198" s="1296"/>
      <c r="MQG198" s="1296"/>
      <c r="MQH198" s="1296"/>
      <c r="MQI198" s="1296"/>
      <c r="MQJ198" s="1296"/>
      <c r="MQK198" s="1296"/>
      <c r="MQL198" s="1296"/>
      <c r="MQM198" s="1296"/>
      <c r="MQN198" s="1296"/>
      <c r="MQO198" s="1296"/>
      <c r="MQP198" s="1296"/>
      <c r="MQQ198" s="1296"/>
      <c r="MQR198" s="1296"/>
      <c r="MQS198" s="1296"/>
      <c r="MQT198" s="1296"/>
      <c r="MQU198" s="1296"/>
      <c r="MQV198" s="1296"/>
      <c r="MQW198" s="1296"/>
      <c r="MQX198" s="1296"/>
      <c r="MQY198" s="1296"/>
      <c r="MQZ198" s="1296"/>
      <c r="MRA198" s="1296"/>
      <c r="MRB198" s="1296"/>
      <c r="MRC198" s="1296"/>
      <c r="MRD198" s="1296"/>
      <c r="MRE198" s="1296"/>
      <c r="MRF198" s="1296"/>
      <c r="MRG198" s="1296"/>
      <c r="MRH198" s="1296"/>
      <c r="MRI198" s="1296"/>
      <c r="MRJ198" s="1296"/>
      <c r="MRK198" s="1296"/>
      <c r="MRL198" s="1296"/>
      <c r="MRM198" s="1296"/>
      <c r="MRN198" s="1296"/>
      <c r="MRO198" s="1296"/>
      <c r="MRP198" s="1296"/>
      <c r="MRQ198" s="1296"/>
      <c r="MRR198" s="1296"/>
      <c r="MRS198" s="1296"/>
      <c r="MRT198" s="1296"/>
      <c r="MRU198" s="1296"/>
      <c r="MRV198" s="1296"/>
      <c r="MRW198" s="1296"/>
      <c r="MRX198" s="1296"/>
      <c r="MRY198" s="1296"/>
      <c r="MRZ198" s="1296"/>
      <c r="MSA198" s="1296"/>
      <c r="MSB198" s="1296"/>
      <c r="MSC198" s="1296"/>
      <c r="MSD198" s="1296"/>
      <c r="MSE198" s="1296"/>
      <c r="MSF198" s="1296"/>
      <c r="MSG198" s="1296"/>
      <c r="MSH198" s="1296"/>
      <c r="MSI198" s="1296"/>
      <c r="MSJ198" s="1296"/>
      <c r="MSK198" s="1296"/>
      <c r="MSL198" s="1296"/>
      <c r="MSM198" s="1296"/>
      <c r="MSN198" s="1296"/>
      <c r="MSO198" s="1296"/>
      <c r="MSP198" s="1296"/>
      <c r="MSQ198" s="1296"/>
      <c r="MSR198" s="1296"/>
      <c r="MSS198" s="1296"/>
      <c r="MST198" s="1296"/>
      <c r="MSU198" s="1296"/>
      <c r="MSV198" s="1296"/>
      <c r="MSW198" s="1296"/>
      <c r="MSX198" s="1296"/>
      <c r="MSY198" s="1296"/>
      <c r="MSZ198" s="1296"/>
      <c r="MTA198" s="1296"/>
      <c r="MTB198" s="1296"/>
      <c r="MTC198" s="1296"/>
      <c r="MTD198" s="1296"/>
      <c r="MTE198" s="1296"/>
      <c r="MTF198" s="1296"/>
      <c r="MTG198" s="1296"/>
      <c r="MTH198" s="1296"/>
      <c r="MTI198" s="1296"/>
      <c r="MTJ198" s="1296"/>
      <c r="MTK198" s="1296"/>
      <c r="MTL198" s="1296"/>
      <c r="MTM198" s="1296"/>
      <c r="MTN198" s="1296"/>
      <c r="MTO198" s="1296"/>
      <c r="MTP198" s="1296"/>
      <c r="MTQ198" s="1296"/>
      <c r="MTR198" s="1296"/>
      <c r="MTS198" s="1296"/>
      <c r="MTT198" s="1296"/>
      <c r="MTU198" s="1296"/>
      <c r="MTV198" s="1296"/>
      <c r="MTW198" s="1296"/>
      <c r="MTX198" s="1296"/>
      <c r="MTY198" s="1296"/>
      <c r="MTZ198" s="1296"/>
      <c r="MUA198" s="1296"/>
      <c r="MUB198" s="1296"/>
      <c r="MUC198" s="1296"/>
      <c r="MUD198" s="1296"/>
      <c r="MUE198" s="1296"/>
      <c r="MUF198" s="1296"/>
      <c r="MUG198" s="1296"/>
      <c r="MUH198" s="1296"/>
      <c r="MUI198" s="1296"/>
      <c r="MUJ198" s="1296"/>
      <c r="MUK198" s="1296"/>
      <c r="MUL198" s="1296"/>
      <c r="MUM198" s="1296"/>
      <c r="MUN198" s="1296"/>
      <c r="MUO198" s="1296"/>
      <c r="MUP198" s="1296"/>
      <c r="MUQ198" s="1296"/>
      <c r="MUR198" s="1296"/>
      <c r="MUS198" s="1296"/>
      <c r="MUT198" s="1296"/>
      <c r="MUU198" s="1296"/>
      <c r="MUV198" s="1296"/>
      <c r="MUW198" s="1296"/>
      <c r="MUX198" s="1296"/>
      <c r="MUY198" s="1296"/>
      <c r="MUZ198" s="1296"/>
      <c r="MVA198" s="1296"/>
      <c r="MVB198" s="1296"/>
      <c r="MVC198" s="1296"/>
      <c r="MVD198" s="1296"/>
      <c r="MVE198" s="1296"/>
      <c r="MVF198" s="1296"/>
      <c r="MVG198" s="1296"/>
      <c r="MVH198" s="1296"/>
      <c r="MVI198" s="1296"/>
      <c r="MVJ198" s="1296"/>
      <c r="MVK198" s="1296"/>
      <c r="MVL198" s="1296"/>
      <c r="MVM198" s="1296"/>
      <c r="MVN198" s="1296"/>
      <c r="MVO198" s="1296"/>
      <c r="MVP198" s="1296"/>
      <c r="MVQ198" s="1296"/>
      <c r="MVR198" s="1296"/>
      <c r="MVS198" s="1296"/>
      <c r="MVT198" s="1296"/>
      <c r="MVU198" s="1296"/>
      <c r="MVV198" s="1296"/>
      <c r="MVW198" s="1296"/>
      <c r="MVX198" s="1296"/>
      <c r="MVY198" s="1296"/>
      <c r="MVZ198" s="1296"/>
      <c r="MWA198" s="1296"/>
      <c r="MWB198" s="1296"/>
      <c r="MWC198" s="1296"/>
      <c r="MWD198" s="1296"/>
      <c r="MWE198" s="1296"/>
      <c r="MWF198" s="1296"/>
      <c r="MWG198" s="1296"/>
      <c r="MWH198" s="1296"/>
      <c r="MWI198" s="1296"/>
      <c r="MWJ198" s="1296"/>
      <c r="MWK198" s="1296"/>
      <c r="MWL198" s="1296"/>
      <c r="MWM198" s="1296"/>
      <c r="MWN198" s="1296"/>
      <c r="MWO198" s="1296"/>
      <c r="MWP198" s="1296"/>
      <c r="MWQ198" s="1296"/>
      <c r="MWR198" s="1296"/>
      <c r="MWS198" s="1296"/>
      <c r="MWT198" s="1296"/>
      <c r="MWU198" s="1296"/>
      <c r="MWV198" s="1296"/>
      <c r="MWW198" s="1296"/>
      <c r="MWX198" s="1296"/>
      <c r="MWY198" s="1296"/>
      <c r="MWZ198" s="1296"/>
      <c r="MXA198" s="1296"/>
      <c r="MXB198" s="1296"/>
      <c r="MXC198" s="1296"/>
      <c r="MXD198" s="1296"/>
      <c r="MXE198" s="1296"/>
      <c r="MXF198" s="1296"/>
      <c r="MXG198" s="1296"/>
      <c r="MXH198" s="1296"/>
      <c r="MXI198" s="1296"/>
      <c r="MXJ198" s="1296"/>
      <c r="MXK198" s="1296"/>
      <c r="MXL198" s="1296"/>
      <c r="MXM198" s="1296"/>
      <c r="MXN198" s="1296"/>
      <c r="MXO198" s="1296"/>
      <c r="MXP198" s="1296"/>
      <c r="MXQ198" s="1296"/>
      <c r="MXR198" s="1296"/>
      <c r="MXS198" s="1296"/>
      <c r="MXT198" s="1296"/>
      <c r="MXU198" s="1296"/>
      <c r="MXV198" s="1296"/>
      <c r="MXW198" s="1296"/>
      <c r="MXX198" s="1296"/>
      <c r="MXY198" s="1296"/>
      <c r="MXZ198" s="1296"/>
      <c r="MYA198" s="1296"/>
      <c r="MYB198" s="1296"/>
      <c r="MYC198" s="1296"/>
      <c r="MYD198" s="1296"/>
      <c r="MYE198" s="1296"/>
      <c r="MYF198" s="1296"/>
      <c r="MYG198" s="1296"/>
      <c r="MYH198" s="1296"/>
      <c r="MYI198" s="1296"/>
      <c r="MYJ198" s="1296"/>
      <c r="MYK198" s="1296"/>
      <c r="MYL198" s="1296"/>
      <c r="MYM198" s="1296"/>
      <c r="MYN198" s="1296"/>
      <c r="MYO198" s="1296"/>
      <c r="MYP198" s="1296"/>
      <c r="MYQ198" s="1296"/>
      <c r="MYR198" s="1296"/>
      <c r="MYS198" s="1296"/>
      <c r="MYT198" s="1296"/>
      <c r="MYU198" s="1296"/>
      <c r="MYV198" s="1296"/>
      <c r="MYW198" s="1296"/>
      <c r="MYX198" s="1296"/>
      <c r="MYY198" s="1296"/>
      <c r="MYZ198" s="1296"/>
      <c r="MZA198" s="1296"/>
      <c r="MZB198" s="1296"/>
      <c r="MZC198" s="1296"/>
      <c r="MZD198" s="1296"/>
      <c r="MZE198" s="1296"/>
      <c r="MZF198" s="1296"/>
      <c r="MZG198" s="1296"/>
      <c r="MZH198" s="1296"/>
      <c r="MZI198" s="1296"/>
      <c r="MZJ198" s="1296"/>
      <c r="MZK198" s="1296"/>
      <c r="MZL198" s="1296"/>
      <c r="MZM198" s="1296"/>
      <c r="MZN198" s="1296"/>
      <c r="MZO198" s="1296"/>
      <c r="MZP198" s="1296"/>
      <c r="MZQ198" s="1296"/>
      <c r="MZR198" s="1296"/>
      <c r="MZS198" s="1296"/>
      <c r="MZT198" s="1296"/>
      <c r="MZU198" s="1296"/>
      <c r="MZV198" s="1296"/>
      <c r="MZW198" s="1296"/>
      <c r="MZX198" s="1296"/>
      <c r="MZY198" s="1296"/>
      <c r="MZZ198" s="1296"/>
      <c r="NAA198" s="1296"/>
      <c r="NAB198" s="1296"/>
      <c r="NAC198" s="1296"/>
      <c r="NAD198" s="1296"/>
      <c r="NAE198" s="1296"/>
      <c r="NAF198" s="1296"/>
      <c r="NAG198" s="1296"/>
      <c r="NAH198" s="1296"/>
      <c r="NAI198" s="1296"/>
      <c r="NAJ198" s="1296"/>
      <c r="NAK198" s="1296"/>
      <c r="NAL198" s="1296"/>
      <c r="NAM198" s="1296"/>
      <c r="NAN198" s="1296"/>
      <c r="NAO198" s="1296"/>
      <c r="NAP198" s="1296"/>
      <c r="NAQ198" s="1296"/>
      <c r="NAR198" s="1296"/>
      <c r="NAS198" s="1296"/>
      <c r="NAT198" s="1296"/>
      <c r="NAU198" s="1296"/>
      <c r="NAV198" s="1296"/>
      <c r="NAW198" s="1296"/>
      <c r="NAX198" s="1296"/>
      <c r="NAY198" s="1296"/>
      <c r="NAZ198" s="1296"/>
      <c r="NBA198" s="1296"/>
      <c r="NBB198" s="1296"/>
      <c r="NBC198" s="1296"/>
      <c r="NBD198" s="1296"/>
      <c r="NBE198" s="1296"/>
      <c r="NBF198" s="1296"/>
      <c r="NBG198" s="1296"/>
      <c r="NBH198" s="1296"/>
      <c r="NBI198" s="1296"/>
      <c r="NBJ198" s="1296"/>
      <c r="NBK198" s="1296"/>
      <c r="NBL198" s="1296"/>
      <c r="NBM198" s="1296"/>
      <c r="NBN198" s="1296"/>
      <c r="NBO198" s="1296"/>
      <c r="NBP198" s="1296"/>
      <c r="NBQ198" s="1296"/>
      <c r="NBR198" s="1296"/>
      <c r="NBS198" s="1296"/>
      <c r="NBT198" s="1296"/>
      <c r="NBU198" s="1296"/>
      <c r="NBV198" s="1296"/>
      <c r="NBW198" s="1296"/>
      <c r="NBX198" s="1296"/>
      <c r="NBY198" s="1296"/>
      <c r="NBZ198" s="1296"/>
      <c r="NCA198" s="1296"/>
      <c r="NCB198" s="1296"/>
      <c r="NCC198" s="1296"/>
      <c r="NCD198" s="1296"/>
      <c r="NCE198" s="1296"/>
      <c r="NCF198" s="1296"/>
      <c r="NCG198" s="1296"/>
      <c r="NCH198" s="1296"/>
      <c r="NCI198" s="1296"/>
      <c r="NCJ198" s="1296"/>
      <c r="NCK198" s="1296"/>
      <c r="NCL198" s="1296"/>
      <c r="NCM198" s="1296"/>
      <c r="NCN198" s="1296"/>
      <c r="NCO198" s="1296"/>
      <c r="NCP198" s="1296"/>
      <c r="NCQ198" s="1296"/>
      <c r="NCR198" s="1296"/>
      <c r="NCS198" s="1296"/>
      <c r="NCT198" s="1296"/>
      <c r="NCU198" s="1296"/>
      <c r="NCV198" s="1296"/>
      <c r="NCW198" s="1296"/>
      <c r="NCX198" s="1296"/>
      <c r="NCY198" s="1296"/>
      <c r="NCZ198" s="1296"/>
      <c r="NDA198" s="1296"/>
      <c r="NDB198" s="1296"/>
      <c r="NDC198" s="1296"/>
      <c r="NDD198" s="1296"/>
      <c r="NDE198" s="1296"/>
      <c r="NDF198" s="1296"/>
      <c r="NDG198" s="1296"/>
      <c r="NDH198" s="1296"/>
      <c r="NDI198" s="1296"/>
      <c r="NDJ198" s="1296"/>
      <c r="NDK198" s="1296"/>
      <c r="NDL198" s="1296"/>
      <c r="NDM198" s="1296"/>
      <c r="NDN198" s="1296"/>
      <c r="NDO198" s="1296"/>
      <c r="NDP198" s="1296"/>
      <c r="NDQ198" s="1296"/>
      <c r="NDR198" s="1296"/>
      <c r="NDS198" s="1296"/>
      <c r="NDT198" s="1296"/>
      <c r="NDU198" s="1296"/>
      <c r="NDV198" s="1296"/>
      <c r="NDW198" s="1296"/>
      <c r="NDX198" s="1296"/>
      <c r="NDY198" s="1296"/>
      <c r="NDZ198" s="1296"/>
      <c r="NEA198" s="1296"/>
      <c r="NEB198" s="1296"/>
      <c r="NEC198" s="1296"/>
      <c r="NED198" s="1296"/>
      <c r="NEE198" s="1296"/>
      <c r="NEF198" s="1296"/>
      <c r="NEG198" s="1296"/>
      <c r="NEH198" s="1296"/>
      <c r="NEI198" s="1296"/>
      <c r="NEJ198" s="1296"/>
      <c r="NEK198" s="1296"/>
      <c r="NEL198" s="1296"/>
      <c r="NEM198" s="1296"/>
      <c r="NEN198" s="1296"/>
      <c r="NEO198" s="1296"/>
      <c r="NEP198" s="1296"/>
      <c r="NEQ198" s="1296"/>
      <c r="NER198" s="1296"/>
      <c r="NES198" s="1296"/>
      <c r="NET198" s="1296"/>
      <c r="NEU198" s="1296"/>
      <c r="NEV198" s="1296"/>
      <c r="NEW198" s="1296"/>
      <c r="NEX198" s="1296"/>
      <c r="NEY198" s="1296"/>
      <c r="NEZ198" s="1296"/>
      <c r="NFA198" s="1296"/>
      <c r="NFB198" s="1296"/>
      <c r="NFC198" s="1296"/>
      <c r="NFD198" s="1296"/>
      <c r="NFE198" s="1296"/>
      <c r="NFF198" s="1296"/>
      <c r="NFG198" s="1296"/>
      <c r="NFH198" s="1296"/>
      <c r="NFI198" s="1296"/>
      <c r="NFJ198" s="1296"/>
      <c r="NFK198" s="1296"/>
      <c r="NFL198" s="1296"/>
      <c r="NFM198" s="1296"/>
      <c r="NFN198" s="1296"/>
      <c r="NFO198" s="1296"/>
      <c r="NFP198" s="1296"/>
      <c r="NFQ198" s="1296"/>
      <c r="NFR198" s="1296"/>
      <c r="NFS198" s="1296"/>
      <c r="NFT198" s="1296"/>
      <c r="NFU198" s="1296"/>
      <c r="NFV198" s="1296"/>
      <c r="NFW198" s="1296"/>
      <c r="NFX198" s="1296"/>
      <c r="NFY198" s="1296"/>
      <c r="NFZ198" s="1296"/>
      <c r="NGA198" s="1296"/>
      <c r="NGB198" s="1296"/>
      <c r="NGC198" s="1296"/>
      <c r="NGD198" s="1296"/>
      <c r="NGE198" s="1296"/>
      <c r="NGF198" s="1296"/>
      <c r="NGG198" s="1296"/>
      <c r="NGH198" s="1296"/>
      <c r="NGI198" s="1296"/>
      <c r="NGJ198" s="1296"/>
      <c r="NGK198" s="1296"/>
      <c r="NGL198" s="1296"/>
      <c r="NGM198" s="1296"/>
      <c r="NGN198" s="1296"/>
      <c r="NGO198" s="1296"/>
      <c r="NGP198" s="1296"/>
      <c r="NGQ198" s="1296"/>
      <c r="NGR198" s="1296"/>
      <c r="NGS198" s="1296"/>
      <c r="NGT198" s="1296"/>
      <c r="NGU198" s="1296"/>
      <c r="NGV198" s="1296"/>
      <c r="NGW198" s="1296"/>
      <c r="NGX198" s="1296"/>
      <c r="NGY198" s="1296"/>
      <c r="NGZ198" s="1296"/>
      <c r="NHA198" s="1296"/>
      <c r="NHB198" s="1296"/>
      <c r="NHC198" s="1296"/>
      <c r="NHD198" s="1296"/>
      <c r="NHE198" s="1296"/>
      <c r="NHF198" s="1296"/>
      <c r="NHG198" s="1296"/>
      <c r="NHH198" s="1296"/>
      <c r="NHI198" s="1296"/>
      <c r="NHJ198" s="1296"/>
      <c r="NHK198" s="1296"/>
      <c r="NHL198" s="1296"/>
      <c r="NHM198" s="1296"/>
      <c r="NHN198" s="1296"/>
      <c r="NHO198" s="1296"/>
      <c r="NHP198" s="1296"/>
      <c r="NHQ198" s="1296"/>
      <c r="NHR198" s="1296"/>
      <c r="NHS198" s="1296"/>
      <c r="NHT198" s="1296"/>
      <c r="NHU198" s="1296"/>
      <c r="NHV198" s="1296"/>
      <c r="NHW198" s="1296"/>
      <c r="NHX198" s="1296"/>
      <c r="NHY198" s="1296"/>
      <c r="NHZ198" s="1296"/>
      <c r="NIA198" s="1296"/>
      <c r="NIB198" s="1296"/>
      <c r="NIC198" s="1296"/>
      <c r="NID198" s="1296"/>
      <c r="NIE198" s="1296"/>
      <c r="NIF198" s="1296"/>
      <c r="NIG198" s="1296"/>
      <c r="NIH198" s="1296"/>
      <c r="NII198" s="1296"/>
      <c r="NIJ198" s="1296"/>
      <c r="NIK198" s="1296"/>
      <c r="NIL198" s="1296"/>
      <c r="NIM198" s="1296"/>
      <c r="NIN198" s="1296"/>
      <c r="NIO198" s="1296"/>
      <c r="NIP198" s="1296"/>
      <c r="NIQ198" s="1296"/>
      <c r="NIR198" s="1296"/>
      <c r="NIS198" s="1296"/>
      <c r="NIT198" s="1296"/>
      <c r="NIU198" s="1296"/>
      <c r="NIV198" s="1296"/>
      <c r="NIW198" s="1296"/>
      <c r="NIX198" s="1296"/>
      <c r="NIY198" s="1296"/>
      <c r="NIZ198" s="1296"/>
      <c r="NJA198" s="1296"/>
      <c r="NJB198" s="1296"/>
      <c r="NJC198" s="1296"/>
      <c r="NJD198" s="1296"/>
      <c r="NJE198" s="1296"/>
      <c r="NJF198" s="1296"/>
      <c r="NJG198" s="1296"/>
      <c r="NJH198" s="1296"/>
      <c r="NJI198" s="1296"/>
      <c r="NJJ198" s="1296"/>
      <c r="NJK198" s="1296"/>
      <c r="NJL198" s="1296"/>
      <c r="NJM198" s="1296"/>
      <c r="NJN198" s="1296"/>
      <c r="NJO198" s="1296"/>
      <c r="NJP198" s="1296"/>
      <c r="NJQ198" s="1296"/>
      <c r="NJR198" s="1296"/>
      <c r="NJS198" s="1296"/>
      <c r="NJT198" s="1296"/>
      <c r="NJU198" s="1296"/>
      <c r="NJV198" s="1296"/>
      <c r="NJW198" s="1296"/>
      <c r="NJX198" s="1296"/>
      <c r="NJY198" s="1296"/>
      <c r="NJZ198" s="1296"/>
      <c r="NKA198" s="1296"/>
      <c r="NKB198" s="1296"/>
      <c r="NKC198" s="1296"/>
      <c r="NKD198" s="1296"/>
      <c r="NKE198" s="1296"/>
      <c r="NKF198" s="1296"/>
      <c r="NKG198" s="1296"/>
      <c r="NKH198" s="1296"/>
      <c r="NKI198" s="1296"/>
      <c r="NKJ198" s="1296"/>
      <c r="NKK198" s="1296"/>
      <c r="NKL198" s="1296"/>
      <c r="NKM198" s="1296"/>
      <c r="NKN198" s="1296"/>
      <c r="NKO198" s="1296"/>
      <c r="NKP198" s="1296"/>
      <c r="NKQ198" s="1296"/>
      <c r="NKR198" s="1296"/>
      <c r="NKS198" s="1296"/>
      <c r="NKT198" s="1296"/>
      <c r="NKU198" s="1296"/>
      <c r="NKV198" s="1296"/>
      <c r="NKW198" s="1296"/>
      <c r="NKX198" s="1296"/>
      <c r="NKY198" s="1296"/>
      <c r="NKZ198" s="1296"/>
      <c r="NLA198" s="1296"/>
      <c r="NLB198" s="1296"/>
      <c r="NLC198" s="1296"/>
      <c r="NLD198" s="1296"/>
      <c r="NLE198" s="1296"/>
      <c r="NLF198" s="1296"/>
      <c r="NLG198" s="1296"/>
      <c r="NLH198" s="1296"/>
      <c r="NLI198" s="1296"/>
      <c r="NLJ198" s="1296"/>
      <c r="NLK198" s="1296"/>
      <c r="NLL198" s="1296"/>
      <c r="NLM198" s="1296"/>
      <c r="NLN198" s="1296"/>
      <c r="NLO198" s="1296"/>
      <c r="NLP198" s="1296"/>
      <c r="NLQ198" s="1296"/>
      <c r="NLR198" s="1296"/>
      <c r="NLS198" s="1296"/>
      <c r="NLT198" s="1296"/>
      <c r="NLU198" s="1296"/>
      <c r="NLV198" s="1296"/>
      <c r="NLW198" s="1296"/>
      <c r="NLX198" s="1296"/>
      <c r="NLY198" s="1296"/>
      <c r="NLZ198" s="1296"/>
      <c r="NMA198" s="1296"/>
      <c r="NMB198" s="1296"/>
      <c r="NMC198" s="1296"/>
      <c r="NMD198" s="1296"/>
      <c r="NME198" s="1296"/>
      <c r="NMF198" s="1296"/>
      <c r="NMG198" s="1296"/>
      <c r="NMH198" s="1296"/>
      <c r="NMI198" s="1296"/>
      <c r="NMJ198" s="1296"/>
      <c r="NMK198" s="1296"/>
      <c r="NML198" s="1296"/>
      <c r="NMM198" s="1296"/>
      <c r="NMN198" s="1296"/>
      <c r="NMO198" s="1296"/>
      <c r="NMP198" s="1296"/>
      <c r="NMQ198" s="1296"/>
      <c r="NMR198" s="1296"/>
      <c r="NMS198" s="1296"/>
      <c r="NMT198" s="1296"/>
      <c r="NMU198" s="1296"/>
      <c r="NMV198" s="1296"/>
      <c r="NMW198" s="1296"/>
      <c r="NMX198" s="1296"/>
      <c r="NMY198" s="1296"/>
      <c r="NMZ198" s="1296"/>
      <c r="NNA198" s="1296"/>
      <c r="NNB198" s="1296"/>
      <c r="NNC198" s="1296"/>
      <c r="NND198" s="1296"/>
      <c r="NNE198" s="1296"/>
      <c r="NNF198" s="1296"/>
      <c r="NNG198" s="1296"/>
      <c r="NNH198" s="1296"/>
      <c r="NNI198" s="1296"/>
      <c r="NNJ198" s="1296"/>
      <c r="NNK198" s="1296"/>
      <c r="NNL198" s="1296"/>
      <c r="NNM198" s="1296"/>
      <c r="NNN198" s="1296"/>
      <c r="NNO198" s="1296"/>
      <c r="NNP198" s="1296"/>
      <c r="NNQ198" s="1296"/>
      <c r="NNR198" s="1296"/>
      <c r="NNS198" s="1296"/>
      <c r="NNT198" s="1296"/>
      <c r="NNU198" s="1296"/>
      <c r="NNV198" s="1296"/>
      <c r="NNW198" s="1296"/>
      <c r="NNX198" s="1296"/>
      <c r="NNY198" s="1296"/>
      <c r="NNZ198" s="1296"/>
      <c r="NOA198" s="1296"/>
      <c r="NOB198" s="1296"/>
      <c r="NOC198" s="1296"/>
      <c r="NOD198" s="1296"/>
      <c r="NOE198" s="1296"/>
      <c r="NOF198" s="1296"/>
      <c r="NOG198" s="1296"/>
      <c r="NOH198" s="1296"/>
      <c r="NOI198" s="1296"/>
      <c r="NOJ198" s="1296"/>
      <c r="NOK198" s="1296"/>
      <c r="NOL198" s="1296"/>
      <c r="NOM198" s="1296"/>
      <c r="NON198" s="1296"/>
      <c r="NOO198" s="1296"/>
      <c r="NOP198" s="1296"/>
      <c r="NOQ198" s="1296"/>
      <c r="NOR198" s="1296"/>
      <c r="NOS198" s="1296"/>
      <c r="NOT198" s="1296"/>
      <c r="NOU198" s="1296"/>
      <c r="NOV198" s="1296"/>
      <c r="NOW198" s="1296"/>
      <c r="NOX198" s="1296"/>
      <c r="NOY198" s="1296"/>
      <c r="NOZ198" s="1296"/>
      <c r="NPA198" s="1296"/>
      <c r="NPB198" s="1296"/>
      <c r="NPC198" s="1296"/>
      <c r="NPD198" s="1296"/>
      <c r="NPE198" s="1296"/>
      <c r="NPF198" s="1296"/>
      <c r="NPG198" s="1296"/>
      <c r="NPH198" s="1296"/>
      <c r="NPI198" s="1296"/>
      <c r="NPJ198" s="1296"/>
      <c r="NPK198" s="1296"/>
      <c r="NPL198" s="1296"/>
      <c r="NPM198" s="1296"/>
      <c r="NPN198" s="1296"/>
      <c r="NPO198" s="1296"/>
      <c r="NPP198" s="1296"/>
      <c r="NPQ198" s="1296"/>
      <c r="NPR198" s="1296"/>
      <c r="NPS198" s="1296"/>
      <c r="NPT198" s="1296"/>
      <c r="NPU198" s="1296"/>
      <c r="NPV198" s="1296"/>
      <c r="NPW198" s="1296"/>
      <c r="NPX198" s="1296"/>
      <c r="NPY198" s="1296"/>
      <c r="NPZ198" s="1296"/>
      <c r="NQA198" s="1296"/>
      <c r="NQB198" s="1296"/>
      <c r="NQC198" s="1296"/>
      <c r="NQD198" s="1296"/>
      <c r="NQE198" s="1296"/>
      <c r="NQF198" s="1296"/>
      <c r="NQG198" s="1296"/>
      <c r="NQH198" s="1296"/>
      <c r="NQI198" s="1296"/>
      <c r="NQJ198" s="1296"/>
      <c r="NQK198" s="1296"/>
      <c r="NQL198" s="1296"/>
      <c r="NQM198" s="1296"/>
      <c r="NQN198" s="1296"/>
      <c r="NQO198" s="1296"/>
      <c r="NQP198" s="1296"/>
      <c r="NQQ198" s="1296"/>
      <c r="NQR198" s="1296"/>
      <c r="NQS198" s="1296"/>
      <c r="NQT198" s="1296"/>
      <c r="NQU198" s="1296"/>
      <c r="NQV198" s="1296"/>
      <c r="NQW198" s="1296"/>
      <c r="NQX198" s="1296"/>
      <c r="NQY198" s="1296"/>
      <c r="NQZ198" s="1296"/>
      <c r="NRA198" s="1296"/>
      <c r="NRB198" s="1296"/>
      <c r="NRC198" s="1296"/>
      <c r="NRD198" s="1296"/>
      <c r="NRE198" s="1296"/>
      <c r="NRF198" s="1296"/>
      <c r="NRG198" s="1296"/>
      <c r="NRH198" s="1296"/>
      <c r="NRI198" s="1296"/>
      <c r="NRJ198" s="1296"/>
      <c r="NRK198" s="1296"/>
      <c r="NRL198" s="1296"/>
      <c r="NRM198" s="1296"/>
      <c r="NRN198" s="1296"/>
      <c r="NRO198" s="1296"/>
      <c r="NRP198" s="1296"/>
      <c r="NRQ198" s="1296"/>
      <c r="NRR198" s="1296"/>
      <c r="NRS198" s="1296"/>
      <c r="NRT198" s="1296"/>
      <c r="NRU198" s="1296"/>
      <c r="NRV198" s="1296"/>
      <c r="NRW198" s="1296"/>
      <c r="NRX198" s="1296"/>
      <c r="NRY198" s="1296"/>
      <c r="NRZ198" s="1296"/>
      <c r="NSA198" s="1296"/>
      <c r="NSB198" s="1296"/>
      <c r="NSC198" s="1296"/>
      <c r="NSD198" s="1296"/>
      <c r="NSE198" s="1296"/>
      <c r="NSF198" s="1296"/>
      <c r="NSG198" s="1296"/>
      <c r="NSH198" s="1296"/>
      <c r="NSI198" s="1296"/>
      <c r="NSJ198" s="1296"/>
      <c r="NSK198" s="1296"/>
      <c r="NSL198" s="1296"/>
      <c r="NSM198" s="1296"/>
      <c r="NSN198" s="1296"/>
      <c r="NSO198" s="1296"/>
      <c r="NSP198" s="1296"/>
      <c r="NSQ198" s="1296"/>
      <c r="NSR198" s="1296"/>
      <c r="NSS198" s="1296"/>
      <c r="NST198" s="1296"/>
      <c r="NSU198" s="1296"/>
      <c r="NSV198" s="1296"/>
      <c r="NSW198" s="1296"/>
      <c r="NSX198" s="1296"/>
      <c r="NSY198" s="1296"/>
      <c r="NSZ198" s="1296"/>
      <c r="NTA198" s="1296"/>
      <c r="NTB198" s="1296"/>
      <c r="NTC198" s="1296"/>
      <c r="NTD198" s="1296"/>
      <c r="NTE198" s="1296"/>
      <c r="NTF198" s="1296"/>
      <c r="NTG198" s="1296"/>
      <c r="NTH198" s="1296"/>
      <c r="NTI198" s="1296"/>
      <c r="NTJ198" s="1296"/>
      <c r="NTK198" s="1296"/>
      <c r="NTL198" s="1296"/>
      <c r="NTM198" s="1296"/>
      <c r="NTN198" s="1296"/>
      <c r="NTO198" s="1296"/>
      <c r="NTP198" s="1296"/>
      <c r="NTQ198" s="1296"/>
      <c r="NTR198" s="1296"/>
      <c r="NTS198" s="1296"/>
      <c r="NTT198" s="1296"/>
      <c r="NTU198" s="1296"/>
      <c r="NTV198" s="1296"/>
      <c r="NTW198" s="1296"/>
      <c r="NTX198" s="1296"/>
      <c r="NTY198" s="1296"/>
      <c r="NTZ198" s="1296"/>
      <c r="NUA198" s="1296"/>
      <c r="NUB198" s="1296"/>
      <c r="NUC198" s="1296"/>
      <c r="NUD198" s="1296"/>
      <c r="NUE198" s="1296"/>
      <c r="NUF198" s="1296"/>
      <c r="NUG198" s="1296"/>
      <c r="NUH198" s="1296"/>
      <c r="NUI198" s="1296"/>
      <c r="NUJ198" s="1296"/>
      <c r="NUK198" s="1296"/>
      <c r="NUL198" s="1296"/>
      <c r="NUM198" s="1296"/>
      <c r="NUN198" s="1296"/>
      <c r="NUO198" s="1296"/>
      <c r="NUP198" s="1296"/>
      <c r="NUQ198" s="1296"/>
      <c r="NUR198" s="1296"/>
      <c r="NUS198" s="1296"/>
      <c r="NUT198" s="1296"/>
      <c r="NUU198" s="1296"/>
      <c r="NUV198" s="1296"/>
      <c r="NUW198" s="1296"/>
      <c r="NUX198" s="1296"/>
      <c r="NUY198" s="1296"/>
      <c r="NUZ198" s="1296"/>
      <c r="NVA198" s="1296"/>
      <c r="NVB198" s="1296"/>
      <c r="NVC198" s="1296"/>
      <c r="NVD198" s="1296"/>
      <c r="NVE198" s="1296"/>
      <c r="NVF198" s="1296"/>
      <c r="NVG198" s="1296"/>
      <c r="NVH198" s="1296"/>
      <c r="NVI198" s="1296"/>
      <c r="NVJ198" s="1296"/>
      <c r="NVK198" s="1296"/>
      <c r="NVL198" s="1296"/>
      <c r="NVM198" s="1296"/>
      <c r="NVN198" s="1296"/>
      <c r="NVO198" s="1296"/>
      <c r="NVP198" s="1296"/>
      <c r="NVQ198" s="1296"/>
      <c r="NVR198" s="1296"/>
      <c r="NVS198" s="1296"/>
      <c r="NVT198" s="1296"/>
      <c r="NVU198" s="1296"/>
      <c r="NVV198" s="1296"/>
      <c r="NVW198" s="1296"/>
      <c r="NVX198" s="1296"/>
      <c r="NVY198" s="1296"/>
      <c r="NVZ198" s="1296"/>
      <c r="NWA198" s="1296"/>
      <c r="NWB198" s="1296"/>
      <c r="NWC198" s="1296"/>
      <c r="NWD198" s="1296"/>
      <c r="NWE198" s="1296"/>
      <c r="NWF198" s="1296"/>
      <c r="NWG198" s="1296"/>
      <c r="NWH198" s="1296"/>
      <c r="NWI198" s="1296"/>
      <c r="NWJ198" s="1296"/>
      <c r="NWK198" s="1296"/>
      <c r="NWL198" s="1296"/>
      <c r="NWM198" s="1296"/>
      <c r="NWN198" s="1296"/>
      <c r="NWO198" s="1296"/>
      <c r="NWP198" s="1296"/>
      <c r="NWQ198" s="1296"/>
      <c r="NWR198" s="1296"/>
      <c r="NWS198" s="1296"/>
      <c r="NWT198" s="1296"/>
      <c r="NWU198" s="1296"/>
      <c r="NWV198" s="1296"/>
      <c r="NWW198" s="1296"/>
      <c r="NWX198" s="1296"/>
      <c r="NWY198" s="1296"/>
      <c r="NWZ198" s="1296"/>
      <c r="NXA198" s="1296"/>
      <c r="NXB198" s="1296"/>
      <c r="NXC198" s="1296"/>
      <c r="NXD198" s="1296"/>
      <c r="NXE198" s="1296"/>
      <c r="NXF198" s="1296"/>
      <c r="NXG198" s="1296"/>
      <c r="NXH198" s="1296"/>
      <c r="NXI198" s="1296"/>
      <c r="NXJ198" s="1296"/>
      <c r="NXK198" s="1296"/>
      <c r="NXL198" s="1296"/>
      <c r="NXM198" s="1296"/>
      <c r="NXN198" s="1296"/>
      <c r="NXO198" s="1296"/>
      <c r="NXP198" s="1296"/>
      <c r="NXQ198" s="1296"/>
      <c r="NXR198" s="1296"/>
      <c r="NXS198" s="1296"/>
      <c r="NXT198" s="1296"/>
      <c r="NXU198" s="1296"/>
      <c r="NXV198" s="1296"/>
      <c r="NXW198" s="1296"/>
      <c r="NXX198" s="1296"/>
      <c r="NXY198" s="1296"/>
      <c r="NXZ198" s="1296"/>
      <c r="NYA198" s="1296"/>
      <c r="NYB198" s="1296"/>
      <c r="NYC198" s="1296"/>
      <c r="NYD198" s="1296"/>
      <c r="NYE198" s="1296"/>
      <c r="NYF198" s="1296"/>
      <c r="NYG198" s="1296"/>
      <c r="NYH198" s="1296"/>
      <c r="NYI198" s="1296"/>
      <c r="NYJ198" s="1296"/>
      <c r="NYK198" s="1296"/>
      <c r="NYL198" s="1296"/>
      <c r="NYM198" s="1296"/>
      <c r="NYN198" s="1296"/>
      <c r="NYO198" s="1296"/>
      <c r="NYP198" s="1296"/>
      <c r="NYQ198" s="1296"/>
      <c r="NYR198" s="1296"/>
      <c r="NYS198" s="1296"/>
      <c r="NYT198" s="1296"/>
      <c r="NYU198" s="1296"/>
      <c r="NYV198" s="1296"/>
      <c r="NYW198" s="1296"/>
      <c r="NYX198" s="1296"/>
      <c r="NYY198" s="1296"/>
      <c r="NYZ198" s="1296"/>
      <c r="NZA198" s="1296"/>
      <c r="NZB198" s="1296"/>
      <c r="NZC198" s="1296"/>
      <c r="NZD198" s="1296"/>
      <c r="NZE198" s="1296"/>
      <c r="NZF198" s="1296"/>
      <c r="NZG198" s="1296"/>
      <c r="NZH198" s="1296"/>
      <c r="NZI198" s="1296"/>
      <c r="NZJ198" s="1296"/>
      <c r="NZK198" s="1296"/>
      <c r="NZL198" s="1296"/>
      <c r="NZM198" s="1296"/>
      <c r="NZN198" s="1296"/>
      <c r="NZO198" s="1296"/>
      <c r="NZP198" s="1296"/>
      <c r="NZQ198" s="1296"/>
      <c r="NZR198" s="1296"/>
      <c r="NZS198" s="1296"/>
      <c r="NZT198" s="1296"/>
      <c r="NZU198" s="1296"/>
      <c r="NZV198" s="1296"/>
      <c r="NZW198" s="1296"/>
      <c r="NZX198" s="1296"/>
      <c r="NZY198" s="1296"/>
      <c r="NZZ198" s="1296"/>
      <c r="OAA198" s="1296"/>
      <c r="OAB198" s="1296"/>
      <c r="OAC198" s="1296"/>
      <c r="OAD198" s="1296"/>
      <c r="OAE198" s="1296"/>
      <c r="OAF198" s="1296"/>
      <c r="OAG198" s="1296"/>
      <c r="OAH198" s="1296"/>
      <c r="OAI198" s="1296"/>
      <c r="OAJ198" s="1296"/>
      <c r="OAK198" s="1296"/>
      <c r="OAL198" s="1296"/>
      <c r="OAM198" s="1296"/>
      <c r="OAN198" s="1296"/>
      <c r="OAO198" s="1296"/>
      <c r="OAP198" s="1296"/>
      <c r="OAQ198" s="1296"/>
      <c r="OAR198" s="1296"/>
      <c r="OAS198" s="1296"/>
      <c r="OAT198" s="1296"/>
      <c r="OAU198" s="1296"/>
      <c r="OAV198" s="1296"/>
      <c r="OAW198" s="1296"/>
      <c r="OAX198" s="1296"/>
      <c r="OAY198" s="1296"/>
      <c r="OAZ198" s="1296"/>
      <c r="OBA198" s="1296"/>
      <c r="OBB198" s="1296"/>
      <c r="OBC198" s="1296"/>
      <c r="OBD198" s="1296"/>
      <c r="OBE198" s="1296"/>
      <c r="OBF198" s="1296"/>
      <c r="OBG198" s="1296"/>
      <c r="OBH198" s="1296"/>
      <c r="OBI198" s="1296"/>
      <c r="OBJ198" s="1296"/>
      <c r="OBK198" s="1296"/>
      <c r="OBL198" s="1296"/>
      <c r="OBM198" s="1296"/>
      <c r="OBN198" s="1296"/>
      <c r="OBO198" s="1296"/>
      <c r="OBP198" s="1296"/>
      <c r="OBQ198" s="1296"/>
      <c r="OBR198" s="1296"/>
      <c r="OBS198" s="1296"/>
      <c r="OBT198" s="1296"/>
      <c r="OBU198" s="1296"/>
      <c r="OBV198" s="1296"/>
      <c r="OBW198" s="1296"/>
      <c r="OBX198" s="1296"/>
      <c r="OBY198" s="1296"/>
      <c r="OBZ198" s="1296"/>
      <c r="OCA198" s="1296"/>
      <c r="OCB198" s="1296"/>
      <c r="OCC198" s="1296"/>
      <c r="OCD198" s="1296"/>
      <c r="OCE198" s="1296"/>
      <c r="OCF198" s="1296"/>
      <c r="OCG198" s="1296"/>
      <c r="OCH198" s="1296"/>
      <c r="OCI198" s="1296"/>
      <c r="OCJ198" s="1296"/>
      <c r="OCK198" s="1296"/>
      <c r="OCL198" s="1296"/>
      <c r="OCM198" s="1296"/>
      <c r="OCN198" s="1296"/>
      <c r="OCO198" s="1296"/>
      <c r="OCP198" s="1296"/>
      <c r="OCQ198" s="1296"/>
      <c r="OCR198" s="1296"/>
      <c r="OCS198" s="1296"/>
      <c r="OCT198" s="1296"/>
      <c r="OCU198" s="1296"/>
      <c r="OCV198" s="1296"/>
      <c r="OCW198" s="1296"/>
      <c r="OCX198" s="1296"/>
      <c r="OCY198" s="1296"/>
      <c r="OCZ198" s="1296"/>
      <c r="ODA198" s="1296"/>
      <c r="ODB198" s="1296"/>
      <c r="ODC198" s="1296"/>
      <c r="ODD198" s="1296"/>
      <c r="ODE198" s="1296"/>
      <c r="ODF198" s="1296"/>
      <c r="ODG198" s="1296"/>
      <c r="ODH198" s="1296"/>
      <c r="ODI198" s="1296"/>
      <c r="ODJ198" s="1296"/>
      <c r="ODK198" s="1296"/>
      <c r="ODL198" s="1296"/>
      <c r="ODM198" s="1296"/>
      <c r="ODN198" s="1296"/>
      <c r="ODO198" s="1296"/>
      <c r="ODP198" s="1296"/>
      <c r="ODQ198" s="1296"/>
      <c r="ODR198" s="1296"/>
      <c r="ODS198" s="1296"/>
      <c r="ODT198" s="1296"/>
      <c r="ODU198" s="1296"/>
      <c r="ODV198" s="1296"/>
      <c r="ODW198" s="1296"/>
      <c r="ODX198" s="1296"/>
      <c r="ODY198" s="1296"/>
      <c r="ODZ198" s="1296"/>
      <c r="OEA198" s="1296"/>
      <c r="OEB198" s="1296"/>
      <c r="OEC198" s="1296"/>
      <c r="OED198" s="1296"/>
      <c r="OEE198" s="1296"/>
      <c r="OEF198" s="1296"/>
      <c r="OEG198" s="1296"/>
      <c r="OEH198" s="1296"/>
      <c r="OEI198" s="1296"/>
      <c r="OEJ198" s="1296"/>
      <c r="OEK198" s="1296"/>
      <c r="OEL198" s="1296"/>
      <c r="OEM198" s="1296"/>
      <c r="OEN198" s="1296"/>
      <c r="OEO198" s="1296"/>
      <c r="OEP198" s="1296"/>
      <c r="OEQ198" s="1296"/>
      <c r="OER198" s="1296"/>
      <c r="OES198" s="1296"/>
      <c r="OET198" s="1296"/>
      <c r="OEU198" s="1296"/>
      <c r="OEV198" s="1296"/>
      <c r="OEW198" s="1296"/>
      <c r="OEX198" s="1296"/>
      <c r="OEY198" s="1296"/>
      <c r="OEZ198" s="1296"/>
      <c r="OFA198" s="1296"/>
      <c r="OFB198" s="1296"/>
      <c r="OFC198" s="1296"/>
      <c r="OFD198" s="1296"/>
      <c r="OFE198" s="1296"/>
      <c r="OFF198" s="1296"/>
      <c r="OFG198" s="1296"/>
      <c r="OFH198" s="1296"/>
      <c r="OFI198" s="1296"/>
      <c r="OFJ198" s="1296"/>
      <c r="OFK198" s="1296"/>
      <c r="OFL198" s="1296"/>
      <c r="OFM198" s="1296"/>
      <c r="OFN198" s="1296"/>
      <c r="OFO198" s="1296"/>
      <c r="OFP198" s="1296"/>
      <c r="OFQ198" s="1296"/>
      <c r="OFR198" s="1296"/>
      <c r="OFS198" s="1296"/>
      <c r="OFT198" s="1296"/>
      <c r="OFU198" s="1296"/>
      <c r="OFV198" s="1296"/>
      <c r="OFW198" s="1296"/>
      <c r="OFX198" s="1296"/>
      <c r="OFY198" s="1296"/>
      <c r="OFZ198" s="1296"/>
      <c r="OGA198" s="1296"/>
      <c r="OGB198" s="1296"/>
      <c r="OGC198" s="1296"/>
      <c r="OGD198" s="1296"/>
      <c r="OGE198" s="1296"/>
      <c r="OGF198" s="1296"/>
      <c r="OGG198" s="1296"/>
      <c r="OGH198" s="1296"/>
      <c r="OGI198" s="1296"/>
      <c r="OGJ198" s="1296"/>
      <c r="OGK198" s="1296"/>
      <c r="OGL198" s="1296"/>
      <c r="OGM198" s="1296"/>
      <c r="OGN198" s="1296"/>
      <c r="OGO198" s="1296"/>
      <c r="OGP198" s="1296"/>
      <c r="OGQ198" s="1296"/>
      <c r="OGR198" s="1296"/>
      <c r="OGS198" s="1296"/>
      <c r="OGT198" s="1296"/>
      <c r="OGU198" s="1296"/>
      <c r="OGV198" s="1296"/>
      <c r="OGW198" s="1296"/>
      <c r="OGX198" s="1296"/>
      <c r="OGY198" s="1296"/>
      <c r="OGZ198" s="1296"/>
      <c r="OHA198" s="1296"/>
      <c r="OHB198" s="1296"/>
      <c r="OHC198" s="1296"/>
      <c r="OHD198" s="1296"/>
      <c r="OHE198" s="1296"/>
      <c r="OHF198" s="1296"/>
      <c r="OHG198" s="1296"/>
      <c r="OHH198" s="1296"/>
      <c r="OHI198" s="1296"/>
      <c r="OHJ198" s="1296"/>
      <c r="OHK198" s="1296"/>
      <c r="OHL198" s="1296"/>
      <c r="OHM198" s="1296"/>
      <c r="OHN198" s="1296"/>
      <c r="OHO198" s="1296"/>
      <c r="OHP198" s="1296"/>
      <c r="OHQ198" s="1296"/>
      <c r="OHR198" s="1296"/>
      <c r="OHS198" s="1296"/>
      <c r="OHT198" s="1296"/>
      <c r="OHU198" s="1296"/>
      <c r="OHV198" s="1296"/>
      <c r="OHW198" s="1296"/>
      <c r="OHX198" s="1296"/>
      <c r="OHY198" s="1296"/>
      <c r="OHZ198" s="1296"/>
      <c r="OIA198" s="1296"/>
      <c r="OIB198" s="1296"/>
      <c r="OIC198" s="1296"/>
      <c r="OID198" s="1296"/>
      <c r="OIE198" s="1296"/>
      <c r="OIF198" s="1296"/>
      <c r="OIG198" s="1296"/>
      <c r="OIH198" s="1296"/>
      <c r="OII198" s="1296"/>
      <c r="OIJ198" s="1296"/>
      <c r="OIK198" s="1296"/>
      <c r="OIL198" s="1296"/>
      <c r="OIM198" s="1296"/>
      <c r="OIN198" s="1296"/>
      <c r="OIO198" s="1296"/>
      <c r="OIP198" s="1296"/>
      <c r="OIQ198" s="1296"/>
      <c r="OIR198" s="1296"/>
      <c r="OIS198" s="1296"/>
      <c r="OIT198" s="1296"/>
      <c r="OIU198" s="1296"/>
      <c r="OIV198" s="1296"/>
      <c r="OIW198" s="1296"/>
      <c r="OIX198" s="1296"/>
      <c r="OIY198" s="1296"/>
      <c r="OIZ198" s="1296"/>
      <c r="OJA198" s="1296"/>
      <c r="OJB198" s="1296"/>
      <c r="OJC198" s="1296"/>
      <c r="OJD198" s="1296"/>
      <c r="OJE198" s="1296"/>
      <c r="OJF198" s="1296"/>
      <c r="OJG198" s="1296"/>
      <c r="OJH198" s="1296"/>
      <c r="OJI198" s="1296"/>
      <c r="OJJ198" s="1296"/>
      <c r="OJK198" s="1296"/>
      <c r="OJL198" s="1296"/>
      <c r="OJM198" s="1296"/>
      <c r="OJN198" s="1296"/>
      <c r="OJO198" s="1296"/>
      <c r="OJP198" s="1296"/>
      <c r="OJQ198" s="1296"/>
      <c r="OJR198" s="1296"/>
      <c r="OJS198" s="1296"/>
      <c r="OJT198" s="1296"/>
      <c r="OJU198" s="1296"/>
      <c r="OJV198" s="1296"/>
      <c r="OJW198" s="1296"/>
      <c r="OJX198" s="1296"/>
      <c r="OJY198" s="1296"/>
      <c r="OJZ198" s="1296"/>
      <c r="OKA198" s="1296"/>
      <c r="OKB198" s="1296"/>
      <c r="OKC198" s="1296"/>
      <c r="OKD198" s="1296"/>
      <c r="OKE198" s="1296"/>
      <c r="OKF198" s="1296"/>
      <c r="OKG198" s="1296"/>
      <c r="OKH198" s="1296"/>
      <c r="OKI198" s="1296"/>
      <c r="OKJ198" s="1296"/>
      <c r="OKK198" s="1296"/>
      <c r="OKL198" s="1296"/>
      <c r="OKM198" s="1296"/>
      <c r="OKN198" s="1296"/>
      <c r="OKO198" s="1296"/>
      <c r="OKP198" s="1296"/>
      <c r="OKQ198" s="1296"/>
      <c r="OKR198" s="1296"/>
      <c r="OKS198" s="1296"/>
      <c r="OKT198" s="1296"/>
      <c r="OKU198" s="1296"/>
      <c r="OKV198" s="1296"/>
      <c r="OKW198" s="1296"/>
      <c r="OKX198" s="1296"/>
      <c r="OKY198" s="1296"/>
      <c r="OKZ198" s="1296"/>
      <c r="OLA198" s="1296"/>
      <c r="OLB198" s="1296"/>
      <c r="OLC198" s="1296"/>
      <c r="OLD198" s="1296"/>
      <c r="OLE198" s="1296"/>
      <c r="OLF198" s="1296"/>
      <c r="OLG198" s="1296"/>
      <c r="OLH198" s="1296"/>
      <c r="OLI198" s="1296"/>
      <c r="OLJ198" s="1296"/>
      <c r="OLK198" s="1296"/>
      <c r="OLL198" s="1296"/>
      <c r="OLM198" s="1296"/>
      <c r="OLN198" s="1296"/>
      <c r="OLO198" s="1296"/>
      <c r="OLP198" s="1296"/>
      <c r="OLQ198" s="1296"/>
      <c r="OLR198" s="1296"/>
      <c r="OLS198" s="1296"/>
      <c r="OLT198" s="1296"/>
      <c r="OLU198" s="1296"/>
      <c r="OLV198" s="1296"/>
      <c r="OLW198" s="1296"/>
      <c r="OLX198" s="1296"/>
      <c r="OLY198" s="1296"/>
      <c r="OLZ198" s="1296"/>
      <c r="OMA198" s="1296"/>
      <c r="OMB198" s="1296"/>
      <c r="OMC198" s="1296"/>
      <c r="OMD198" s="1296"/>
      <c r="OME198" s="1296"/>
      <c r="OMF198" s="1296"/>
      <c r="OMG198" s="1296"/>
      <c r="OMH198" s="1296"/>
      <c r="OMI198" s="1296"/>
      <c r="OMJ198" s="1296"/>
      <c r="OMK198" s="1296"/>
      <c r="OML198" s="1296"/>
      <c r="OMM198" s="1296"/>
      <c r="OMN198" s="1296"/>
      <c r="OMO198" s="1296"/>
      <c r="OMP198" s="1296"/>
      <c r="OMQ198" s="1296"/>
      <c r="OMR198" s="1296"/>
      <c r="OMS198" s="1296"/>
      <c r="OMT198" s="1296"/>
      <c r="OMU198" s="1296"/>
      <c r="OMV198" s="1296"/>
      <c r="OMW198" s="1296"/>
      <c r="OMX198" s="1296"/>
      <c r="OMY198" s="1296"/>
      <c r="OMZ198" s="1296"/>
      <c r="ONA198" s="1296"/>
      <c r="ONB198" s="1296"/>
      <c r="ONC198" s="1296"/>
      <c r="OND198" s="1296"/>
      <c r="ONE198" s="1296"/>
      <c r="ONF198" s="1296"/>
      <c r="ONG198" s="1296"/>
      <c r="ONH198" s="1296"/>
      <c r="ONI198" s="1296"/>
      <c r="ONJ198" s="1296"/>
      <c r="ONK198" s="1296"/>
      <c r="ONL198" s="1296"/>
      <c r="ONM198" s="1296"/>
      <c r="ONN198" s="1296"/>
      <c r="ONO198" s="1296"/>
      <c r="ONP198" s="1296"/>
      <c r="ONQ198" s="1296"/>
      <c r="ONR198" s="1296"/>
      <c r="ONS198" s="1296"/>
      <c r="ONT198" s="1296"/>
      <c r="ONU198" s="1296"/>
      <c r="ONV198" s="1296"/>
      <c r="ONW198" s="1296"/>
      <c r="ONX198" s="1296"/>
      <c r="ONY198" s="1296"/>
      <c r="ONZ198" s="1296"/>
      <c r="OOA198" s="1296"/>
      <c r="OOB198" s="1296"/>
      <c r="OOC198" s="1296"/>
      <c r="OOD198" s="1296"/>
      <c r="OOE198" s="1296"/>
      <c r="OOF198" s="1296"/>
      <c r="OOG198" s="1296"/>
      <c r="OOH198" s="1296"/>
      <c r="OOI198" s="1296"/>
      <c r="OOJ198" s="1296"/>
      <c r="OOK198" s="1296"/>
      <c r="OOL198" s="1296"/>
      <c r="OOM198" s="1296"/>
      <c r="OON198" s="1296"/>
      <c r="OOO198" s="1296"/>
      <c r="OOP198" s="1296"/>
      <c r="OOQ198" s="1296"/>
      <c r="OOR198" s="1296"/>
      <c r="OOS198" s="1296"/>
      <c r="OOT198" s="1296"/>
      <c r="OOU198" s="1296"/>
      <c r="OOV198" s="1296"/>
      <c r="OOW198" s="1296"/>
      <c r="OOX198" s="1296"/>
      <c r="OOY198" s="1296"/>
      <c r="OOZ198" s="1296"/>
      <c r="OPA198" s="1296"/>
      <c r="OPB198" s="1296"/>
      <c r="OPC198" s="1296"/>
      <c r="OPD198" s="1296"/>
      <c r="OPE198" s="1296"/>
      <c r="OPF198" s="1296"/>
      <c r="OPG198" s="1296"/>
      <c r="OPH198" s="1296"/>
      <c r="OPI198" s="1296"/>
      <c r="OPJ198" s="1296"/>
      <c r="OPK198" s="1296"/>
      <c r="OPL198" s="1296"/>
      <c r="OPM198" s="1296"/>
      <c r="OPN198" s="1296"/>
      <c r="OPO198" s="1296"/>
      <c r="OPP198" s="1296"/>
      <c r="OPQ198" s="1296"/>
      <c r="OPR198" s="1296"/>
      <c r="OPS198" s="1296"/>
      <c r="OPT198" s="1296"/>
      <c r="OPU198" s="1296"/>
      <c r="OPV198" s="1296"/>
      <c r="OPW198" s="1296"/>
      <c r="OPX198" s="1296"/>
      <c r="OPY198" s="1296"/>
      <c r="OPZ198" s="1296"/>
      <c r="OQA198" s="1296"/>
      <c r="OQB198" s="1296"/>
      <c r="OQC198" s="1296"/>
      <c r="OQD198" s="1296"/>
      <c r="OQE198" s="1296"/>
      <c r="OQF198" s="1296"/>
      <c r="OQG198" s="1296"/>
      <c r="OQH198" s="1296"/>
      <c r="OQI198" s="1296"/>
      <c r="OQJ198" s="1296"/>
      <c r="OQK198" s="1296"/>
      <c r="OQL198" s="1296"/>
      <c r="OQM198" s="1296"/>
      <c r="OQN198" s="1296"/>
      <c r="OQO198" s="1296"/>
      <c r="OQP198" s="1296"/>
      <c r="OQQ198" s="1296"/>
      <c r="OQR198" s="1296"/>
      <c r="OQS198" s="1296"/>
      <c r="OQT198" s="1296"/>
      <c r="OQU198" s="1296"/>
      <c r="OQV198" s="1296"/>
      <c r="OQW198" s="1296"/>
      <c r="OQX198" s="1296"/>
      <c r="OQY198" s="1296"/>
      <c r="OQZ198" s="1296"/>
      <c r="ORA198" s="1296"/>
      <c r="ORB198" s="1296"/>
      <c r="ORC198" s="1296"/>
      <c r="ORD198" s="1296"/>
      <c r="ORE198" s="1296"/>
      <c r="ORF198" s="1296"/>
      <c r="ORG198" s="1296"/>
      <c r="ORH198" s="1296"/>
      <c r="ORI198" s="1296"/>
      <c r="ORJ198" s="1296"/>
      <c r="ORK198" s="1296"/>
      <c r="ORL198" s="1296"/>
      <c r="ORM198" s="1296"/>
      <c r="ORN198" s="1296"/>
      <c r="ORO198" s="1296"/>
      <c r="ORP198" s="1296"/>
      <c r="ORQ198" s="1296"/>
      <c r="ORR198" s="1296"/>
      <c r="ORS198" s="1296"/>
      <c r="ORT198" s="1296"/>
      <c r="ORU198" s="1296"/>
      <c r="ORV198" s="1296"/>
      <c r="ORW198" s="1296"/>
      <c r="ORX198" s="1296"/>
      <c r="ORY198" s="1296"/>
      <c r="ORZ198" s="1296"/>
      <c r="OSA198" s="1296"/>
      <c r="OSB198" s="1296"/>
      <c r="OSC198" s="1296"/>
      <c r="OSD198" s="1296"/>
      <c r="OSE198" s="1296"/>
      <c r="OSF198" s="1296"/>
      <c r="OSG198" s="1296"/>
      <c r="OSH198" s="1296"/>
      <c r="OSI198" s="1296"/>
      <c r="OSJ198" s="1296"/>
      <c r="OSK198" s="1296"/>
      <c r="OSL198" s="1296"/>
      <c r="OSM198" s="1296"/>
      <c r="OSN198" s="1296"/>
      <c r="OSO198" s="1296"/>
      <c r="OSP198" s="1296"/>
      <c r="OSQ198" s="1296"/>
      <c r="OSR198" s="1296"/>
      <c r="OSS198" s="1296"/>
      <c r="OST198" s="1296"/>
      <c r="OSU198" s="1296"/>
      <c r="OSV198" s="1296"/>
      <c r="OSW198" s="1296"/>
      <c r="OSX198" s="1296"/>
      <c r="OSY198" s="1296"/>
      <c r="OSZ198" s="1296"/>
      <c r="OTA198" s="1296"/>
      <c r="OTB198" s="1296"/>
      <c r="OTC198" s="1296"/>
      <c r="OTD198" s="1296"/>
      <c r="OTE198" s="1296"/>
      <c r="OTF198" s="1296"/>
      <c r="OTG198" s="1296"/>
      <c r="OTH198" s="1296"/>
      <c r="OTI198" s="1296"/>
      <c r="OTJ198" s="1296"/>
      <c r="OTK198" s="1296"/>
      <c r="OTL198" s="1296"/>
      <c r="OTM198" s="1296"/>
      <c r="OTN198" s="1296"/>
      <c r="OTO198" s="1296"/>
      <c r="OTP198" s="1296"/>
      <c r="OTQ198" s="1296"/>
      <c r="OTR198" s="1296"/>
      <c r="OTS198" s="1296"/>
      <c r="OTT198" s="1296"/>
      <c r="OTU198" s="1296"/>
      <c r="OTV198" s="1296"/>
      <c r="OTW198" s="1296"/>
      <c r="OTX198" s="1296"/>
      <c r="OTY198" s="1296"/>
      <c r="OTZ198" s="1296"/>
      <c r="OUA198" s="1296"/>
      <c r="OUB198" s="1296"/>
      <c r="OUC198" s="1296"/>
      <c r="OUD198" s="1296"/>
      <c r="OUE198" s="1296"/>
      <c r="OUF198" s="1296"/>
      <c r="OUG198" s="1296"/>
      <c r="OUH198" s="1296"/>
      <c r="OUI198" s="1296"/>
      <c r="OUJ198" s="1296"/>
      <c r="OUK198" s="1296"/>
      <c r="OUL198" s="1296"/>
      <c r="OUM198" s="1296"/>
      <c r="OUN198" s="1296"/>
      <c r="OUO198" s="1296"/>
      <c r="OUP198" s="1296"/>
      <c r="OUQ198" s="1296"/>
      <c r="OUR198" s="1296"/>
      <c r="OUS198" s="1296"/>
      <c r="OUT198" s="1296"/>
      <c r="OUU198" s="1296"/>
      <c r="OUV198" s="1296"/>
      <c r="OUW198" s="1296"/>
      <c r="OUX198" s="1296"/>
      <c r="OUY198" s="1296"/>
      <c r="OUZ198" s="1296"/>
      <c r="OVA198" s="1296"/>
      <c r="OVB198" s="1296"/>
      <c r="OVC198" s="1296"/>
      <c r="OVD198" s="1296"/>
      <c r="OVE198" s="1296"/>
      <c r="OVF198" s="1296"/>
      <c r="OVG198" s="1296"/>
      <c r="OVH198" s="1296"/>
      <c r="OVI198" s="1296"/>
      <c r="OVJ198" s="1296"/>
      <c r="OVK198" s="1296"/>
      <c r="OVL198" s="1296"/>
      <c r="OVM198" s="1296"/>
      <c r="OVN198" s="1296"/>
      <c r="OVO198" s="1296"/>
      <c r="OVP198" s="1296"/>
      <c r="OVQ198" s="1296"/>
      <c r="OVR198" s="1296"/>
      <c r="OVS198" s="1296"/>
      <c r="OVT198" s="1296"/>
      <c r="OVU198" s="1296"/>
      <c r="OVV198" s="1296"/>
      <c r="OVW198" s="1296"/>
      <c r="OVX198" s="1296"/>
      <c r="OVY198" s="1296"/>
      <c r="OVZ198" s="1296"/>
      <c r="OWA198" s="1296"/>
      <c r="OWB198" s="1296"/>
      <c r="OWC198" s="1296"/>
      <c r="OWD198" s="1296"/>
      <c r="OWE198" s="1296"/>
      <c r="OWF198" s="1296"/>
      <c r="OWG198" s="1296"/>
      <c r="OWH198" s="1296"/>
      <c r="OWI198" s="1296"/>
      <c r="OWJ198" s="1296"/>
      <c r="OWK198" s="1296"/>
      <c r="OWL198" s="1296"/>
      <c r="OWM198" s="1296"/>
      <c r="OWN198" s="1296"/>
      <c r="OWO198" s="1296"/>
      <c r="OWP198" s="1296"/>
      <c r="OWQ198" s="1296"/>
      <c r="OWR198" s="1296"/>
      <c r="OWS198" s="1296"/>
      <c r="OWT198" s="1296"/>
      <c r="OWU198" s="1296"/>
      <c r="OWV198" s="1296"/>
      <c r="OWW198" s="1296"/>
      <c r="OWX198" s="1296"/>
      <c r="OWY198" s="1296"/>
      <c r="OWZ198" s="1296"/>
      <c r="OXA198" s="1296"/>
      <c r="OXB198" s="1296"/>
      <c r="OXC198" s="1296"/>
      <c r="OXD198" s="1296"/>
      <c r="OXE198" s="1296"/>
      <c r="OXF198" s="1296"/>
      <c r="OXG198" s="1296"/>
      <c r="OXH198" s="1296"/>
      <c r="OXI198" s="1296"/>
      <c r="OXJ198" s="1296"/>
      <c r="OXK198" s="1296"/>
      <c r="OXL198" s="1296"/>
      <c r="OXM198" s="1296"/>
      <c r="OXN198" s="1296"/>
      <c r="OXO198" s="1296"/>
      <c r="OXP198" s="1296"/>
      <c r="OXQ198" s="1296"/>
      <c r="OXR198" s="1296"/>
      <c r="OXS198" s="1296"/>
      <c r="OXT198" s="1296"/>
      <c r="OXU198" s="1296"/>
      <c r="OXV198" s="1296"/>
      <c r="OXW198" s="1296"/>
      <c r="OXX198" s="1296"/>
      <c r="OXY198" s="1296"/>
      <c r="OXZ198" s="1296"/>
      <c r="OYA198" s="1296"/>
      <c r="OYB198" s="1296"/>
      <c r="OYC198" s="1296"/>
      <c r="OYD198" s="1296"/>
      <c r="OYE198" s="1296"/>
      <c r="OYF198" s="1296"/>
      <c r="OYG198" s="1296"/>
      <c r="OYH198" s="1296"/>
      <c r="OYI198" s="1296"/>
      <c r="OYJ198" s="1296"/>
      <c r="OYK198" s="1296"/>
      <c r="OYL198" s="1296"/>
      <c r="OYM198" s="1296"/>
      <c r="OYN198" s="1296"/>
      <c r="OYO198" s="1296"/>
      <c r="OYP198" s="1296"/>
      <c r="OYQ198" s="1296"/>
      <c r="OYR198" s="1296"/>
      <c r="OYS198" s="1296"/>
      <c r="OYT198" s="1296"/>
      <c r="OYU198" s="1296"/>
      <c r="OYV198" s="1296"/>
      <c r="OYW198" s="1296"/>
      <c r="OYX198" s="1296"/>
      <c r="OYY198" s="1296"/>
      <c r="OYZ198" s="1296"/>
      <c r="OZA198" s="1296"/>
      <c r="OZB198" s="1296"/>
      <c r="OZC198" s="1296"/>
      <c r="OZD198" s="1296"/>
      <c r="OZE198" s="1296"/>
      <c r="OZF198" s="1296"/>
      <c r="OZG198" s="1296"/>
      <c r="OZH198" s="1296"/>
      <c r="OZI198" s="1296"/>
      <c r="OZJ198" s="1296"/>
      <c r="OZK198" s="1296"/>
      <c r="OZL198" s="1296"/>
      <c r="OZM198" s="1296"/>
      <c r="OZN198" s="1296"/>
      <c r="OZO198" s="1296"/>
      <c r="OZP198" s="1296"/>
      <c r="OZQ198" s="1296"/>
      <c r="OZR198" s="1296"/>
      <c r="OZS198" s="1296"/>
      <c r="OZT198" s="1296"/>
      <c r="OZU198" s="1296"/>
      <c r="OZV198" s="1296"/>
      <c r="OZW198" s="1296"/>
      <c r="OZX198" s="1296"/>
      <c r="OZY198" s="1296"/>
      <c r="OZZ198" s="1296"/>
      <c r="PAA198" s="1296"/>
      <c r="PAB198" s="1296"/>
      <c r="PAC198" s="1296"/>
      <c r="PAD198" s="1296"/>
      <c r="PAE198" s="1296"/>
      <c r="PAF198" s="1296"/>
      <c r="PAG198" s="1296"/>
      <c r="PAH198" s="1296"/>
      <c r="PAI198" s="1296"/>
      <c r="PAJ198" s="1296"/>
      <c r="PAK198" s="1296"/>
      <c r="PAL198" s="1296"/>
      <c r="PAM198" s="1296"/>
      <c r="PAN198" s="1296"/>
      <c r="PAO198" s="1296"/>
      <c r="PAP198" s="1296"/>
      <c r="PAQ198" s="1296"/>
      <c r="PAR198" s="1296"/>
      <c r="PAS198" s="1296"/>
      <c r="PAT198" s="1296"/>
      <c r="PAU198" s="1296"/>
      <c r="PAV198" s="1296"/>
      <c r="PAW198" s="1296"/>
      <c r="PAX198" s="1296"/>
      <c r="PAY198" s="1296"/>
      <c r="PAZ198" s="1296"/>
      <c r="PBA198" s="1296"/>
      <c r="PBB198" s="1296"/>
      <c r="PBC198" s="1296"/>
      <c r="PBD198" s="1296"/>
      <c r="PBE198" s="1296"/>
      <c r="PBF198" s="1296"/>
      <c r="PBG198" s="1296"/>
      <c r="PBH198" s="1296"/>
      <c r="PBI198" s="1296"/>
      <c r="PBJ198" s="1296"/>
      <c r="PBK198" s="1296"/>
      <c r="PBL198" s="1296"/>
      <c r="PBM198" s="1296"/>
      <c r="PBN198" s="1296"/>
      <c r="PBO198" s="1296"/>
      <c r="PBP198" s="1296"/>
      <c r="PBQ198" s="1296"/>
      <c r="PBR198" s="1296"/>
      <c r="PBS198" s="1296"/>
      <c r="PBT198" s="1296"/>
      <c r="PBU198" s="1296"/>
      <c r="PBV198" s="1296"/>
      <c r="PBW198" s="1296"/>
      <c r="PBX198" s="1296"/>
      <c r="PBY198" s="1296"/>
      <c r="PBZ198" s="1296"/>
      <c r="PCA198" s="1296"/>
      <c r="PCB198" s="1296"/>
      <c r="PCC198" s="1296"/>
      <c r="PCD198" s="1296"/>
      <c r="PCE198" s="1296"/>
      <c r="PCF198" s="1296"/>
      <c r="PCG198" s="1296"/>
      <c r="PCH198" s="1296"/>
      <c r="PCI198" s="1296"/>
      <c r="PCJ198" s="1296"/>
      <c r="PCK198" s="1296"/>
      <c r="PCL198" s="1296"/>
      <c r="PCM198" s="1296"/>
      <c r="PCN198" s="1296"/>
      <c r="PCO198" s="1296"/>
      <c r="PCP198" s="1296"/>
      <c r="PCQ198" s="1296"/>
      <c r="PCR198" s="1296"/>
      <c r="PCS198" s="1296"/>
      <c r="PCT198" s="1296"/>
      <c r="PCU198" s="1296"/>
      <c r="PCV198" s="1296"/>
      <c r="PCW198" s="1296"/>
      <c r="PCX198" s="1296"/>
      <c r="PCY198" s="1296"/>
      <c r="PCZ198" s="1296"/>
      <c r="PDA198" s="1296"/>
      <c r="PDB198" s="1296"/>
      <c r="PDC198" s="1296"/>
      <c r="PDD198" s="1296"/>
      <c r="PDE198" s="1296"/>
      <c r="PDF198" s="1296"/>
      <c r="PDG198" s="1296"/>
      <c r="PDH198" s="1296"/>
      <c r="PDI198" s="1296"/>
      <c r="PDJ198" s="1296"/>
      <c r="PDK198" s="1296"/>
      <c r="PDL198" s="1296"/>
      <c r="PDM198" s="1296"/>
      <c r="PDN198" s="1296"/>
      <c r="PDO198" s="1296"/>
      <c r="PDP198" s="1296"/>
      <c r="PDQ198" s="1296"/>
      <c r="PDR198" s="1296"/>
      <c r="PDS198" s="1296"/>
      <c r="PDT198" s="1296"/>
      <c r="PDU198" s="1296"/>
      <c r="PDV198" s="1296"/>
      <c r="PDW198" s="1296"/>
      <c r="PDX198" s="1296"/>
      <c r="PDY198" s="1296"/>
      <c r="PDZ198" s="1296"/>
      <c r="PEA198" s="1296"/>
      <c r="PEB198" s="1296"/>
      <c r="PEC198" s="1296"/>
      <c r="PED198" s="1296"/>
      <c r="PEE198" s="1296"/>
      <c r="PEF198" s="1296"/>
      <c r="PEG198" s="1296"/>
      <c r="PEH198" s="1296"/>
      <c r="PEI198" s="1296"/>
      <c r="PEJ198" s="1296"/>
      <c r="PEK198" s="1296"/>
      <c r="PEL198" s="1296"/>
      <c r="PEM198" s="1296"/>
      <c r="PEN198" s="1296"/>
      <c r="PEO198" s="1296"/>
      <c r="PEP198" s="1296"/>
      <c r="PEQ198" s="1296"/>
      <c r="PER198" s="1296"/>
      <c r="PES198" s="1296"/>
      <c r="PET198" s="1296"/>
      <c r="PEU198" s="1296"/>
      <c r="PEV198" s="1296"/>
      <c r="PEW198" s="1296"/>
      <c r="PEX198" s="1296"/>
      <c r="PEY198" s="1296"/>
      <c r="PEZ198" s="1296"/>
      <c r="PFA198" s="1296"/>
      <c r="PFB198" s="1296"/>
      <c r="PFC198" s="1296"/>
      <c r="PFD198" s="1296"/>
      <c r="PFE198" s="1296"/>
      <c r="PFF198" s="1296"/>
      <c r="PFG198" s="1296"/>
      <c r="PFH198" s="1296"/>
      <c r="PFI198" s="1296"/>
      <c r="PFJ198" s="1296"/>
      <c r="PFK198" s="1296"/>
      <c r="PFL198" s="1296"/>
      <c r="PFM198" s="1296"/>
      <c r="PFN198" s="1296"/>
      <c r="PFO198" s="1296"/>
      <c r="PFP198" s="1296"/>
      <c r="PFQ198" s="1296"/>
      <c r="PFR198" s="1296"/>
      <c r="PFS198" s="1296"/>
      <c r="PFT198" s="1296"/>
      <c r="PFU198" s="1296"/>
      <c r="PFV198" s="1296"/>
      <c r="PFW198" s="1296"/>
      <c r="PFX198" s="1296"/>
      <c r="PFY198" s="1296"/>
      <c r="PFZ198" s="1296"/>
      <c r="PGA198" s="1296"/>
      <c r="PGB198" s="1296"/>
      <c r="PGC198" s="1296"/>
      <c r="PGD198" s="1296"/>
      <c r="PGE198" s="1296"/>
      <c r="PGF198" s="1296"/>
      <c r="PGG198" s="1296"/>
      <c r="PGH198" s="1296"/>
      <c r="PGI198" s="1296"/>
      <c r="PGJ198" s="1296"/>
      <c r="PGK198" s="1296"/>
      <c r="PGL198" s="1296"/>
      <c r="PGM198" s="1296"/>
      <c r="PGN198" s="1296"/>
      <c r="PGO198" s="1296"/>
      <c r="PGP198" s="1296"/>
      <c r="PGQ198" s="1296"/>
      <c r="PGR198" s="1296"/>
      <c r="PGS198" s="1296"/>
      <c r="PGT198" s="1296"/>
      <c r="PGU198" s="1296"/>
      <c r="PGV198" s="1296"/>
      <c r="PGW198" s="1296"/>
      <c r="PGX198" s="1296"/>
      <c r="PGY198" s="1296"/>
      <c r="PGZ198" s="1296"/>
      <c r="PHA198" s="1296"/>
      <c r="PHB198" s="1296"/>
      <c r="PHC198" s="1296"/>
      <c r="PHD198" s="1296"/>
      <c r="PHE198" s="1296"/>
      <c r="PHF198" s="1296"/>
      <c r="PHG198" s="1296"/>
      <c r="PHH198" s="1296"/>
      <c r="PHI198" s="1296"/>
      <c r="PHJ198" s="1296"/>
      <c r="PHK198" s="1296"/>
      <c r="PHL198" s="1296"/>
      <c r="PHM198" s="1296"/>
      <c r="PHN198" s="1296"/>
      <c r="PHO198" s="1296"/>
      <c r="PHP198" s="1296"/>
      <c r="PHQ198" s="1296"/>
      <c r="PHR198" s="1296"/>
      <c r="PHS198" s="1296"/>
      <c r="PHT198" s="1296"/>
      <c r="PHU198" s="1296"/>
      <c r="PHV198" s="1296"/>
      <c r="PHW198" s="1296"/>
      <c r="PHX198" s="1296"/>
      <c r="PHY198" s="1296"/>
      <c r="PHZ198" s="1296"/>
      <c r="PIA198" s="1296"/>
      <c r="PIB198" s="1296"/>
      <c r="PIC198" s="1296"/>
      <c r="PID198" s="1296"/>
      <c r="PIE198" s="1296"/>
      <c r="PIF198" s="1296"/>
      <c r="PIG198" s="1296"/>
      <c r="PIH198" s="1296"/>
      <c r="PII198" s="1296"/>
      <c r="PIJ198" s="1296"/>
      <c r="PIK198" s="1296"/>
      <c r="PIL198" s="1296"/>
      <c r="PIM198" s="1296"/>
      <c r="PIN198" s="1296"/>
      <c r="PIO198" s="1296"/>
      <c r="PIP198" s="1296"/>
      <c r="PIQ198" s="1296"/>
      <c r="PIR198" s="1296"/>
      <c r="PIS198" s="1296"/>
      <c r="PIT198" s="1296"/>
      <c r="PIU198" s="1296"/>
      <c r="PIV198" s="1296"/>
      <c r="PIW198" s="1296"/>
      <c r="PIX198" s="1296"/>
      <c r="PIY198" s="1296"/>
      <c r="PIZ198" s="1296"/>
      <c r="PJA198" s="1296"/>
      <c r="PJB198" s="1296"/>
      <c r="PJC198" s="1296"/>
      <c r="PJD198" s="1296"/>
      <c r="PJE198" s="1296"/>
      <c r="PJF198" s="1296"/>
      <c r="PJG198" s="1296"/>
      <c r="PJH198" s="1296"/>
      <c r="PJI198" s="1296"/>
      <c r="PJJ198" s="1296"/>
      <c r="PJK198" s="1296"/>
      <c r="PJL198" s="1296"/>
      <c r="PJM198" s="1296"/>
      <c r="PJN198" s="1296"/>
      <c r="PJO198" s="1296"/>
      <c r="PJP198" s="1296"/>
      <c r="PJQ198" s="1296"/>
      <c r="PJR198" s="1296"/>
      <c r="PJS198" s="1296"/>
      <c r="PJT198" s="1296"/>
      <c r="PJU198" s="1296"/>
      <c r="PJV198" s="1296"/>
      <c r="PJW198" s="1296"/>
      <c r="PJX198" s="1296"/>
      <c r="PJY198" s="1296"/>
      <c r="PJZ198" s="1296"/>
      <c r="PKA198" s="1296"/>
      <c r="PKB198" s="1296"/>
      <c r="PKC198" s="1296"/>
      <c r="PKD198" s="1296"/>
      <c r="PKE198" s="1296"/>
      <c r="PKF198" s="1296"/>
      <c r="PKG198" s="1296"/>
      <c r="PKH198" s="1296"/>
      <c r="PKI198" s="1296"/>
      <c r="PKJ198" s="1296"/>
      <c r="PKK198" s="1296"/>
      <c r="PKL198" s="1296"/>
      <c r="PKM198" s="1296"/>
      <c r="PKN198" s="1296"/>
      <c r="PKO198" s="1296"/>
      <c r="PKP198" s="1296"/>
      <c r="PKQ198" s="1296"/>
      <c r="PKR198" s="1296"/>
      <c r="PKS198" s="1296"/>
      <c r="PKT198" s="1296"/>
      <c r="PKU198" s="1296"/>
      <c r="PKV198" s="1296"/>
      <c r="PKW198" s="1296"/>
      <c r="PKX198" s="1296"/>
      <c r="PKY198" s="1296"/>
      <c r="PKZ198" s="1296"/>
      <c r="PLA198" s="1296"/>
      <c r="PLB198" s="1296"/>
      <c r="PLC198" s="1296"/>
      <c r="PLD198" s="1296"/>
      <c r="PLE198" s="1296"/>
      <c r="PLF198" s="1296"/>
      <c r="PLG198" s="1296"/>
      <c r="PLH198" s="1296"/>
      <c r="PLI198" s="1296"/>
      <c r="PLJ198" s="1296"/>
      <c r="PLK198" s="1296"/>
      <c r="PLL198" s="1296"/>
      <c r="PLM198" s="1296"/>
      <c r="PLN198" s="1296"/>
      <c r="PLO198" s="1296"/>
      <c r="PLP198" s="1296"/>
      <c r="PLQ198" s="1296"/>
      <c r="PLR198" s="1296"/>
      <c r="PLS198" s="1296"/>
      <c r="PLT198" s="1296"/>
      <c r="PLU198" s="1296"/>
      <c r="PLV198" s="1296"/>
      <c r="PLW198" s="1296"/>
      <c r="PLX198" s="1296"/>
      <c r="PLY198" s="1296"/>
      <c r="PLZ198" s="1296"/>
      <c r="PMA198" s="1296"/>
      <c r="PMB198" s="1296"/>
      <c r="PMC198" s="1296"/>
      <c r="PMD198" s="1296"/>
      <c r="PME198" s="1296"/>
      <c r="PMF198" s="1296"/>
      <c r="PMG198" s="1296"/>
      <c r="PMH198" s="1296"/>
      <c r="PMI198" s="1296"/>
      <c r="PMJ198" s="1296"/>
      <c r="PMK198" s="1296"/>
      <c r="PML198" s="1296"/>
      <c r="PMM198" s="1296"/>
      <c r="PMN198" s="1296"/>
      <c r="PMO198" s="1296"/>
      <c r="PMP198" s="1296"/>
      <c r="PMQ198" s="1296"/>
      <c r="PMR198" s="1296"/>
      <c r="PMS198" s="1296"/>
      <c r="PMT198" s="1296"/>
      <c r="PMU198" s="1296"/>
      <c r="PMV198" s="1296"/>
      <c r="PMW198" s="1296"/>
      <c r="PMX198" s="1296"/>
      <c r="PMY198" s="1296"/>
      <c r="PMZ198" s="1296"/>
      <c r="PNA198" s="1296"/>
      <c r="PNB198" s="1296"/>
      <c r="PNC198" s="1296"/>
      <c r="PND198" s="1296"/>
      <c r="PNE198" s="1296"/>
      <c r="PNF198" s="1296"/>
      <c r="PNG198" s="1296"/>
      <c r="PNH198" s="1296"/>
      <c r="PNI198" s="1296"/>
      <c r="PNJ198" s="1296"/>
      <c r="PNK198" s="1296"/>
      <c r="PNL198" s="1296"/>
      <c r="PNM198" s="1296"/>
      <c r="PNN198" s="1296"/>
      <c r="PNO198" s="1296"/>
      <c r="PNP198" s="1296"/>
      <c r="PNQ198" s="1296"/>
      <c r="PNR198" s="1296"/>
      <c r="PNS198" s="1296"/>
      <c r="PNT198" s="1296"/>
      <c r="PNU198" s="1296"/>
      <c r="PNV198" s="1296"/>
      <c r="PNW198" s="1296"/>
      <c r="PNX198" s="1296"/>
      <c r="PNY198" s="1296"/>
      <c r="PNZ198" s="1296"/>
      <c r="POA198" s="1296"/>
      <c r="POB198" s="1296"/>
      <c r="POC198" s="1296"/>
      <c r="POD198" s="1296"/>
      <c r="POE198" s="1296"/>
      <c r="POF198" s="1296"/>
      <c r="POG198" s="1296"/>
      <c r="POH198" s="1296"/>
      <c r="POI198" s="1296"/>
      <c r="POJ198" s="1296"/>
      <c r="POK198" s="1296"/>
      <c r="POL198" s="1296"/>
      <c r="POM198" s="1296"/>
      <c r="PON198" s="1296"/>
      <c r="POO198" s="1296"/>
      <c r="POP198" s="1296"/>
      <c r="POQ198" s="1296"/>
      <c r="POR198" s="1296"/>
      <c r="POS198" s="1296"/>
      <c r="POT198" s="1296"/>
      <c r="POU198" s="1296"/>
      <c r="POV198" s="1296"/>
      <c r="POW198" s="1296"/>
      <c r="POX198" s="1296"/>
      <c r="POY198" s="1296"/>
      <c r="POZ198" s="1296"/>
      <c r="PPA198" s="1296"/>
      <c r="PPB198" s="1296"/>
      <c r="PPC198" s="1296"/>
      <c r="PPD198" s="1296"/>
      <c r="PPE198" s="1296"/>
      <c r="PPF198" s="1296"/>
      <c r="PPG198" s="1296"/>
      <c r="PPH198" s="1296"/>
      <c r="PPI198" s="1296"/>
      <c r="PPJ198" s="1296"/>
      <c r="PPK198" s="1296"/>
      <c r="PPL198" s="1296"/>
      <c r="PPM198" s="1296"/>
      <c r="PPN198" s="1296"/>
      <c r="PPO198" s="1296"/>
      <c r="PPP198" s="1296"/>
      <c r="PPQ198" s="1296"/>
      <c r="PPR198" s="1296"/>
      <c r="PPS198" s="1296"/>
      <c r="PPT198" s="1296"/>
      <c r="PPU198" s="1296"/>
      <c r="PPV198" s="1296"/>
      <c r="PPW198" s="1296"/>
      <c r="PPX198" s="1296"/>
      <c r="PPY198" s="1296"/>
      <c r="PPZ198" s="1296"/>
      <c r="PQA198" s="1296"/>
      <c r="PQB198" s="1296"/>
      <c r="PQC198" s="1296"/>
      <c r="PQD198" s="1296"/>
      <c r="PQE198" s="1296"/>
      <c r="PQF198" s="1296"/>
      <c r="PQG198" s="1296"/>
      <c r="PQH198" s="1296"/>
      <c r="PQI198" s="1296"/>
      <c r="PQJ198" s="1296"/>
      <c r="PQK198" s="1296"/>
      <c r="PQL198" s="1296"/>
      <c r="PQM198" s="1296"/>
      <c r="PQN198" s="1296"/>
      <c r="PQO198" s="1296"/>
      <c r="PQP198" s="1296"/>
      <c r="PQQ198" s="1296"/>
      <c r="PQR198" s="1296"/>
      <c r="PQS198" s="1296"/>
      <c r="PQT198" s="1296"/>
      <c r="PQU198" s="1296"/>
      <c r="PQV198" s="1296"/>
      <c r="PQW198" s="1296"/>
      <c r="PQX198" s="1296"/>
      <c r="PQY198" s="1296"/>
      <c r="PQZ198" s="1296"/>
      <c r="PRA198" s="1296"/>
      <c r="PRB198" s="1296"/>
      <c r="PRC198" s="1296"/>
      <c r="PRD198" s="1296"/>
      <c r="PRE198" s="1296"/>
      <c r="PRF198" s="1296"/>
      <c r="PRG198" s="1296"/>
      <c r="PRH198" s="1296"/>
      <c r="PRI198" s="1296"/>
      <c r="PRJ198" s="1296"/>
      <c r="PRK198" s="1296"/>
      <c r="PRL198" s="1296"/>
      <c r="PRM198" s="1296"/>
      <c r="PRN198" s="1296"/>
      <c r="PRO198" s="1296"/>
      <c r="PRP198" s="1296"/>
      <c r="PRQ198" s="1296"/>
      <c r="PRR198" s="1296"/>
      <c r="PRS198" s="1296"/>
      <c r="PRT198" s="1296"/>
      <c r="PRU198" s="1296"/>
      <c r="PRV198" s="1296"/>
      <c r="PRW198" s="1296"/>
      <c r="PRX198" s="1296"/>
      <c r="PRY198" s="1296"/>
      <c r="PRZ198" s="1296"/>
      <c r="PSA198" s="1296"/>
      <c r="PSB198" s="1296"/>
      <c r="PSC198" s="1296"/>
      <c r="PSD198" s="1296"/>
      <c r="PSE198" s="1296"/>
      <c r="PSF198" s="1296"/>
      <c r="PSG198" s="1296"/>
      <c r="PSH198" s="1296"/>
      <c r="PSI198" s="1296"/>
      <c r="PSJ198" s="1296"/>
      <c r="PSK198" s="1296"/>
      <c r="PSL198" s="1296"/>
      <c r="PSM198" s="1296"/>
      <c r="PSN198" s="1296"/>
      <c r="PSO198" s="1296"/>
      <c r="PSP198" s="1296"/>
      <c r="PSQ198" s="1296"/>
      <c r="PSR198" s="1296"/>
      <c r="PSS198" s="1296"/>
      <c r="PST198" s="1296"/>
      <c r="PSU198" s="1296"/>
      <c r="PSV198" s="1296"/>
      <c r="PSW198" s="1296"/>
      <c r="PSX198" s="1296"/>
      <c r="PSY198" s="1296"/>
      <c r="PSZ198" s="1296"/>
      <c r="PTA198" s="1296"/>
      <c r="PTB198" s="1296"/>
      <c r="PTC198" s="1296"/>
      <c r="PTD198" s="1296"/>
      <c r="PTE198" s="1296"/>
      <c r="PTF198" s="1296"/>
      <c r="PTG198" s="1296"/>
      <c r="PTH198" s="1296"/>
      <c r="PTI198" s="1296"/>
      <c r="PTJ198" s="1296"/>
      <c r="PTK198" s="1296"/>
      <c r="PTL198" s="1296"/>
      <c r="PTM198" s="1296"/>
      <c r="PTN198" s="1296"/>
      <c r="PTO198" s="1296"/>
      <c r="PTP198" s="1296"/>
      <c r="PTQ198" s="1296"/>
      <c r="PTR198" s="1296"/>
      <c r="PTS198" s="1296"/>
      <c r="PTT198" s="1296"/>
      <c r="PTU198" s="1296"/>
      <c r="PTV198" s="1296"/>
      <c r="PTW198" s="1296"/>
      <c r="PTX198" s="1296"/>
      <c r="PTY198" s="1296"/>
      <c r="PTZ198" s="1296"/>
      <c r="PUA198" s="1296"/>
      <c r="PUB198" s="1296"/>
      <c r="PUC198" s="1296"/>
      <c r="PUD198" s="1296"/>
      <c r="PUE198" s="1296"/>
      <c r="PUF198" s="1296"/>
      <c r="PUG198" s="1296"/>
      <c r="PUH198" s="1296"/>
      <c r="PUI198" s="1296"/>
      <c r="PUJ198" s="1296"/>
      <c r="PUK198" s="1296"/>
      <c r="PUL198" s="1296"/>
      <c r="PUM198" s="1296"/>
      <c r="PUN198" s="1296"/>
      <c r="PUO198" s="1296"/>
      <c r="PUP198" s="1296"/>
      <c r="PUQ198" s="1296"/>
      <c r="PUR198" s="1296"/>
      <c r="PUS198" s="1296"/>
      <c r="PUT198" s="1296"/>
      <c r="PUU198" s="1296"/>
      <c r="PUV198" s="1296"/>
      <c r="PUW198" s="1296"/>
      <c r="PUX198" s="1296"/>
      <c r="PUY198" s="1296"/>
      <c r="PUZ198" s="1296"/>
      <c r="PVA198" s="1296"/>
      <c r="PVB198" s="1296"/>
      <c r="PVC198" s="1296"/>
      <c r="PVD198" s="1296"/>
      <c r="PVE198" s="1296"/>
      <c r="PVF198" s="1296"/>
      <c r="PVG198" s="1296"/>
      <c r="PVH198" s="1296"/>
      <c r="PVI198" s="1296"/>
      <c r="PVJ198" s="1296"/>
      <c r="PVK198" s="1296"/>
      <c r="PVL198" s="1296"/>
      <c r="PVM198" s="1296"/>
      <c r="PVN198" s="1296"/>
      <c r="PVO198" s="1296"/>
      <c r="PVP198" s="1296"/>
      <c r="PVQ198" s="1296"/>
      <c r="PVR198" s="1296"/>
      <c r="PVS198" s="1296"/>
      <c r="PVT198" s="1296"/>
      <c r="PVU198" s="1296"/>
      <c r="PVV198" s="1296"/>
      <c r="PVW198" s="1296"/>
      <c r="PVX198" s="1296"/>
      <c r="PVY198" s="1296"/>
      <c r="PVZ198" s="1296"/>
      <c r="PWA198" s="1296"/>
      <c r="PWB198" s="1296"/>
      <c r="PWC198" s="1296"/>
      <c r="PWD198" s="1296"/>
      <c r="PWE198" s="1296"/>
      <c r="PWF198" s="1296"/>
      <c r="PWG198" s="1296"/>
      <c r="PWH198" s="1296"/>
      <c r="PWI198" s="1296"/>
      <c r="PWJ198" s="1296"/>
      <c r="PWK198" s="1296"/>
      <c r="PWL198" s="1296"/>
      <c r="PWM198" s="1296"/>
      <c r="PWN198" s="1296"/>
      <c r="PWO198" s="1296"/>
      <c r="PWP198" s="1296"/>
      <c r="PWQ198" s="1296"/>
      <c r="PWR198" s="1296"/>
      <c r="PWS198" s="1296"/>
      <c r="PWT198" s="1296"/>
      <c r="PWU198" s="1296"/>
      <c r="PWV198" s="1296"/>
      <c r="PWW198" s="1296"/>
      <c r="PWX198" s="1296"/>
      <c r="PWY198" s="1296"/>
      <c r="PWZ198" s="1296"/>
      <c r="PXA198" s="1296"/>
      <c r="PXB198" s="1296"/>
      <c r="PXC198" s="1296"/>
      <c r="PXD198" s="1296"/>
      <c r="PXE198" s="1296"/>
      <c r="PXF198" s="1296"/>
      <c r="PXG198" s="1296"/>
      <c r="PXH198" s="1296"/>
      <c r="PXI198" s="1296"/>
      <c r="PXJ198" s="1296"/>
      <c r="PXK198" s="1296"/>
      <c r="PXL198" s="1296"/>
      <c r="PXM198" s="1296"/>
      <c r="PXN198" s="1296"/>
      <c r="PXO198" s="1296"/>
      <c r="PXP198" s="1296"/>
      <c r="PXQ198" s="1296"/>
      <c r="PXR198" s="1296"/>
      <c r="PXS198" s="1296"/>
      <c r="PXT198" s="1296"/>
      <c r="PXU198" s="1296"/>
      <c r="PXV198" s="1296"/>
      <c r="PXW198" s="1296"/>
      <c r="PXX198" s="1296"/>
      <c r="PXY198" s="1296"/>
      <c r="PXZ198" s="1296"/>
      <c r="PYA198" s="1296"/>
      <c r="PYB198" s="1296"/>
      <c r="PYC198" s="1296"/>
      <c r="PYD198" s="1296"/>
      <c r="PYE198" s="1296"/>
      <c r="PYF198" s="1296"/>
      <c r="PYG198" s="1296"/>
      <c r="PYH198" s="1296"/>
      <c r="PYI198" s="1296"/>
      <c r="PYJ198" s="1296"/>
      <c r="PYK198" s="1296"/>
      <c r="PYL198" s="1296"/>
      <c r="PYM198" s="1296"/>
      <c r="PYN198" s="1296"/>
      <c r="PYO198" s="1296"/>
      <c r="PYP198" s="1296"/>
      <c r="PYQ198" s="1296"/>
      <c r="PYR198" s="1296"/>
      <c r="PYS198" s="1296"/>
      <c r="PYT198" s="1296"/>
      <c r="PYU198" s="1296"/>
      <c r="PYV198" s="1296"/>
      <c r="PYW198" s="1296"/>
      <c r="PYX198" s="1296"/>
      <c r="PYY198" s="1296"/>
      <c r="PYZ198" s="1296"/>
      <c r="PZA198" s="1296"/>
      <c r="PZB198" s="1296"/>
      <c r="PZC198" s="1296"/>
      <c r="PZD198" s="1296"/>
      <c r="PZE198" s="1296"/>
      <c r="PZF198" s="1296"/>
      <c r="PZG198" s="1296"/>
      <c r="PZH198" s="1296"/>
      <c r="PZI198" s="1296"/>
      <c r="PZJ198" s="1296"/>
      <c r="PZK198" s="1296"/>
      <c r="PZL198" s="1296"/>
      <c r="PZM198" s="1296"/>
      <c r="PZN198" s="1296"/>
      <c r="PZO198" s="1296"/>
      <c r="PZP198" s="1296"/>
      <c r="PZQ198" s="1296"/>
      <c r="PZR198" s="1296"/>
      <c r="PZS198" s="1296"/>
      <c r="PZT198" s="1296"/>
      <c r="PZU198" s="1296"/>
      <c r="PZV198" s="1296"/>
      <c r="PZW198" s="1296"/>
      <c r="PZX198" s="1296"/>
      <c r="PZY198" s="1296"/>
      <c r="PZZ198" s="1296"/>
      <c r="QAA198" s="1296"/>
      <c r="QAB198" s="1296"/>
      <c r="QAC198" s="1296"/>
      <c r="QAD198" s="1296"/>
      <c r="QAE198" s="1296"/>
      <c r="QAF198" s="1296"/>
      <c r="QAG198" s="1296"/>
      <c r="QAH198" s="1296"/>
      <c r="QAI198" s="1296"/>
      <c r="QAJ198" s="1296"/>
      <c r="QAK198" s="1296"/>
      <c r="QAL198" s="1296"/>
      <c r="QAM198" s="1296"/>
      <c r="QAN198" s="1296"/>
      <c r="QAO198" s="1296"/>
      <c r="QAP198" s="1296"/>
      <c r="QAQ198" s="1296"/>
      <c r="QAR198" s="1296"/>
      <c r="QAS198" s="1296"/>
      <c r="QAT198" s="1296"/>
      <c r="QAU198" s="1296"/>
      <c r="QAV198" s="1296"/>
      <c r="QAW198" s="1296"/>
      <c r="QAX198" s="1296"/>
      <c r="QAY198" s="1296"/>
      <c r="QAZ198" s="1296"/>
      <c r="QBA198" s="1296"/>
      <c r="QBB198" s="1296"/>
      <c r="QBC198" s="1296"/>
      <c r="QBD198" s="1296"/>
      <c r="QBE198" s="1296"/>
      <c r="QBF198" s="1296"/>
      <c r="QBG198" s="1296"/>
      <c r="QBH198" s="1296"/>
      <c r="QBI198" s="1296"/>
      <c r="QBJ198" s="1296"/>
      <c r="QBK198" s="1296"/>
      <c r="QBL198" s="1296"/>
      <c r="QBM198" s="1296"/>
      <c r="QBN198" s="1296"/>
      <c r="QBO198" s="1296"/>
      <c r="QBP198" s="1296"/>
      <c r="QBQ198" s="1296"/>
      <c r="QBR198" s="1296"/>
      <c r="QBS198" s="1296"/>
      <c r="QBT198" s="1296"/>
      <c r="QBU198" s="1296"/>
      <c r="QBV198" s="1296"/>
      <c r="QBW198" s="1296"/>
      <c r="QBX198" s="1296"/>
      <c r="QBY198" s="1296"/>
      <c r="QBZ198" s="1296"/>
      <c r="QCA198" s="1296"/>
      <c r="QCB198" s="1296"/>
      <c r="QCC198" s="1296"/>
      <c r="QCD198" s="1296"/>
      <c r="QCE198" s="1296"/>
      <c r="QCF198" s="1296"/>
      <c r="QCG198" s="1296"/>
      <c r="QCH198" s="1296"/>
      <c r="QCI198" s="1296"/>
      <c r="QCJ198" s="1296"/>
      <c r="QCK198" s="1296"/>
      <c r="QCL198" s="1296"/>
      <c r="QCM198" s="1296"/>
      <c r="QCN198" s="1296"/>
      <c r="QCO198" s="1296"/>
      <c r="QCP198" s="1296"/>
      <c r="QCQ198" s="1296"/>
      <c r="QCR198" s="1296"/>
      <c r="QCS198" s="1296"/>
      <c r="QCT198" s="1296"/>
      <c r="QCU198" s="1296"/>
      <c r="QCV198" s="1296"/>
      <c r="QCW198" s="1296"/>
      <c r="QCX198" s="1296"/>
      <c r="QCY198" s="1296"/>
      <c r="QCZ198" s="1296"/>
      <c r="QDA198" s="1296"/>
      <c r="QDB198" s="1296"/>
      <c r="QDC198" s="1296"/>
      <c r="QDD198" s="1296"/>
      <c r="QDE198" s="1296"/>
      <c r="QDF198" s="1296"/>
      <c r="QDG198" s="1296"/>
      <c r="QDH198" s="1296"/>
      <c r="QDI198" s="1296"/>
      <c r="QDJ198" s="1296"/>
      <c r="QDK198" s="1296"/>
      <c r="QDL198" s="1296"/>
      <c r="QDM198" s="1296"/>
      <c r="QDN198" s="1296"/>
      <c r="QDO198" s="1296"/>
      <c r="QDP198" s="1296"/>
      <c r="QDQ198" s="1296"/>
      <c r="QDR198" s="1296"/>
      <c r="QDS198" s="1296"/>
      <c r="QDT198" s="1296"/>
      <c r="QDU198" s="1296"/>
      <c r="QDV198" s="1296"/>
      <c r="QDW198" s="1296"/>
      <c r="QDX198" s="1296"/>
      <c r="QDY198" s="1296"/>
      <c r="QDZ198" s="1296"/>
      <c r="QEA198" s="1296"/>
      <c r="QEB198" s="1296"/>
      <c r="QEC198" s="1296"/>
      <c r="QED198" s="1296"/>
      <c r="QEE198" s="1296"/>
      <c r="QEF198" s="1296"/>
      <c r="QEG198" s="1296"/>
      <c r="QEH198" s="1296"/>
      <c r="QEI198" s="1296"/>
      <c r="QEJ198" s="1296"/>
      <c r="QEK198" s="1296"/>
      <c r="QEL198" s="1296"/>
      <c r="QEM198" s="1296"/>
      <c r="QEN198" s="1296"/>
      <c r="QEO198" s="1296"/>
      <c r="QEP198" s="1296"/>
      <c r="QEQ198" s="1296"/>
      <c r="QER198" s="1296"/>
      <c r="QES198" s="1296"/>
      <c r="QET198" s="1296"/>
      <c r="QEU198" s="1296"/>
      <c r="QEV198" s="1296"/>
      <c r="QEW198" s="1296"/>
      <c r="QEX198" s="1296"/>
      <c r="QEY198" s="1296"/>
      <c r="QEZ198" s="1296"/>
      <c r="QFA198" s="1296"/>
      <c r="QFB198" s="1296"/>
      <c r="QFC198" s="1296"/>
      <c r="QFD198" s="1296"/>
      <c r="QFE198" s="1296"/>
      <c r="QFF198" s="1296"/>
      <c r="QFG198" s="1296"/>
      <c r="QFH198" s="1296"/>
      <c r="QFI198" s="1296"/>
      <c r="QFJ198" s="1296"/>
      <c r="QFK198" s="1296"/>
      <c r="QFL198" s="1296"/>
      <c r="QFM198" s="1296"/>
      <c r="QFN198" s="1296"/>
      <c r="QFO198" s="1296"/>
      <c r="QFP198" s="1296"/>
      <c r="QFQ198" s="1296"/>
      <c r="QFR198" s="1296"/>
      <c r="QFS198" s="1296"/>
      <c r="QFT198" s="1296"/>
      <c r="QFU198" s="1296"/>
      <c r="QFV198" s="1296"/>
      <c r="QFW198" s="1296"/>
      <c r="QFX198" s="1296"/>
      <c r="QFY198" s="1296"/>
      <c r="QFZ198" s="1296"/>
      <c r="QGA198" s="1296"/>
      <c r="QGB198" s="1296"/>
      <c r="QGC198" s="1296"/>
      <c r="QGD198" s="1296"/>
      <c r="QGE198" s="1296"/>
      <c r="QGF198" s="1296"/>
      <c r="QGG198" s="1296"/>
      <c r="QGH198" s="1296"/>
      <c r="QGI198" s="1296"/>
      <c r="QGJ198" s="1296"/>
      <c r="QGK198" s="1296"/>
      <c r="QGL198" s="1296"/>
      <c r="QGM198" s="1296"/>
      <c r="QGN198" s="1296"/>
      <c r="QGO198" s="1296"/>
      <c r="QGP198" s="1296"/>
      <c r="QGQ198" s="1296"/>
      <c r="QGR198" s="1296"/>
      <c r="QGS198" s="1296"/>
      <c r="QGT198" s="1296"/>
      <c r="QGU198" s="1296"/>
      <c r="QGV198" s="1296"/>
      <c r="QGW198" s="1296"/>
      <c r="QGX198" s="1296"/>
      <c r="QGY198" s="1296"/>
      <c r="QGZ198" s="1296"/>
      <c r="QHA198" s="1296"/>
      <c r="QHB198" s="1296"/>
      <c r="QHC198" s="1296"/>
      <c r="QHD198" s="1296"/>
      <c r="QHE198" s="1296"/>
      <c r="QHF198" s="1296"/>
      <c r="QHG198" s="1296"/>
      <c r="QHH198" s="1296"/>
      <c r="QHI198" s="1296"/>
      <c r="QHJ198" s="1296"/>
      <c r="QHK198" s="1296"/>
      <c r="QHL198" s="1296"/>
      <c r="QHM198" s="1296"/>
      <c r="QHN198" s="1296"/>
      <c r="QHO198" s="1296"/>
      <c r="QHP198" s="1296"/>
      <c r="QHQ198" s="1296"/>
      <c r="QHR198" s="1296"/>
      <c r="QHS198" s="1296"/>
      <c r="QHT198" s="1296"/>
      <c r="QHU198" s="1296"/>
      <c r="QHV198" s="1296"/>
      <c r="QHW198" s="1296"/>
      <c r="QHX198" s="1296"/>
      <c r="QHY198" s="1296"/>
      <c r="QHZ198" s="1296"/>
      <c r="QIA198" s="1296"/>
      <c r="QIB198" s="1296"/>
      <c r="QIC198" s="1296"/>
      <c r="QID198" s="1296"/>
      <c r="QIE198" s="1296"/>
      <c r="QIF198" s="1296"/>
      <c r="QIG198" s="1296"/>
      <c r="QIH198" s="1296"/>
      <c r="QII198" s="1296"/>
      <c r="QIJ198" s="1296"/>
      <c r="QIK198" s="1296"/>
      <c r="QIL198" s="1296"/>
      <c r="QIM198" s="1296"/>
      <c r="QIN198" s="1296"/>
      <c r="QIO198" s="1296"/>
      <c r="QIP198" s="1296"/>
      <c r="QIQ198" s="1296"/>
      <c r="QIR198" s="1296"/>
      <c r="QIS198" s="1296"/>
      <c r="QIT198" s="1296"/>
      <c r="QIU198" s="1296"/>
      <c r="QIV198" s="1296"/>
      <c r="QIW198" s="1296"/>
      <c r="QIX198" s="1296"/>
      <c r="QIY198" s="1296"/>
      <c r="QIZ198" s="1296"/>
      <c r="QJA198" s="1296"/>
      <c r="QJB198" s="1296"/>
      <c r="QJC198" s="1296"/>
      <c r="QJD198" s="1296"/>
      <c r="QJE198" s="1296"/>
      <c r="QJF198" s="1296"/>
      <c r="QJG198" s="1296"/>
      <c r="QJH198" s="1296"/>
      <c r="QJI198" s="1296"/>
      <c r="QJJ198" s="1296"/>
      <c r="QJK198" s="1296"/>
      <c r="QJL198" s="1296"/>
      <c r="QJM198" s="1296"/>
      <c r="QJN198" s="1296"/>
      <c r="QJO198" s="1296"/>
      <c r="QJP198" s="1296"/>
      <c r="QJQ198" s="1296"/>
      <c r="QJR198" s="1296"/>
      <c r="QJS198" s="1296"/>
      <c r="QJT198" s="1296"/>
      <c r="QJU198" s="1296"/>
      <c r="QJV198" s="1296"/>
      <c r="QJW198" s="1296"/>
      <c r="QJX198" s="1296"/>
      <c r="QJY198" s="1296"/>
      <c r="QJZ198" s="1296"/>
      <c r="QKA198" s="1296"/>
      <c r="QKB198" s="1296"/>
      <c r="QKC198" s="1296"/>
      <c r="QKD198" s="1296"/>
      <c r="QKE198" s="1296"/>
      <c r="QKF198" s="1296"/>
      <c r="QKG198" s="1296"/>
      <c r="QKH198" s="1296"/>
      <c r="QKI198" s="1296"/>
      <c r="QKJ198" s="1296"/>
      <c r="QKK198" s="1296"/>
      <c r="QKL198" s="1296"/>
      <c r="QKM198" s="1296"/>
      <c r="QKN198" s="1296"/>
      <c r="QKO198" s="1296"/>
      <c r="QKP198" s="1296"/>
      <c r="QKQ198" s="1296"/>
      <c r="QKR198" s="1296"/>
      <c r="QKS198" s="1296"/>
      <c r="QKT198" s="1296"/>
      <c r="QKU198" s="1296"/>
      <c r="QKV198" s="1296"/>
      <c r="QKW198" s="1296"/>
      <c r="QKX198" s="1296"/>
      <c r="QKY198" s="1296"/>
      <c r="QKZ198" s="1296"/>
      <c r="QLA198" s="1296"/>
      <c r="QLB198" s="1296"/>
      <c r="QLC198" s="1296"/>
      <c r="QLD198" s="1296"/>
      <c r="QLE198" s="1296"/>
      <c r="QLF198" s="1296"/>
      <c r="QLG198" s="1296"/>
      <c r="QLH198" s="1296"/>
      <c r="QLI198" s="1296"/>
      <c r="QLJ198" s="1296"/>
      <c r="QLK198" s="1296"/>
      <c r="QLL198" s="1296"/>
      <c r="QLM198" s="1296"/>
      <c r="QLN198" s="1296"/>
      <c r="QLO198" s="1296"/>
      <c r="QLP198" s="1296"/>
      <c r="QLQ198" s="1296"/>
      <c r="QLR198" s="1296"/>
      <c r="QLS198" s="1296"/>
      <c r="QLT198" s="1296"/>
      <c r="QLU198" s="1296"/>
      <c r="QLV198" s="1296"/>
      <c r="QLW198" s="1296"/>
      <c r="QLX198" s="1296"/>
      <c r="QLY198" s="1296"/>
      <c r="QLZ198" s="1296"/>
      <c r="QMA198" s="1296"/>
      <c r="QMB198" s="1296"/>
      <c r="QMC198" s="1296"/>
      <c r="QMD198" s="1296"/>
      <c r="QME198" s="1296"/>
      <c r="QMF198" s="1296"/>
      <c r="QMG198" s="1296"/>
      <c r="QMH198" s="1296"/>
      <c r="QMI198" s="1296"/>
      <c r="QMJ198" s="1296"/>
      <c r="QMK198" s="1296"/>
      <c r="QML198" s="1296"/>
      <c r="QMM198" s="1296"/>
      <c r="QMN198" s="1296"/>
      <c r="QMO198" s="1296"/>
      <c r="QMP198" s="1296"/>
      <c r="QMQ198" s="1296"/>
      <c r="QMR198" s="1296"/>
      <c r="QMS198" s="1296"/>
      <c r="QMT198" s="1296"/>
      <c r="QMU198" s="1296"/>
      <c r="QMV198" s="1296"/>
      <c r="QMW198" s="1296"/>
      <c r="QMX198" s="1296"/>
      <c r="QMY198" s="1296"/>
      <c r="QMZ198" s="1296"/>
      <c r="QNA198" s="1296"/>
      <c r="QNB198" s="1296"/>
      <c r="QNC198" s="1296"/>
      <c r="QND198" s="1296"/>
      <c r="QNE198" s="1296"/>
      <c r="QNF198" s="1296"/>
      <c r="QNG198" s="1296"/>
      <c r="QNH198" s="1296"/>
      <c r="QNI198" s="1296"/>
      <c r="QNJ198" s="1296"/>
      <c r="QNK198" s="1296"/>
      <c r="QNL198" s="1296"/>
      <c r="QNM198" s="1296"/>
      <c r="QNN198" s="1296"/>
      <c r="QNO198" s="1296"/>
      <c r="QNP198" s="1296"/>
      <c r="QNQ198" s="1296"/>
      <c r="QNR198" s="1296"/>
      <c r="QNS198" s="1296"/>
      <c r="QNT198" s="1296"/>
      <c r="QNU198" s="1296"/>
      <c r="QNV198" s="1296"/>
      <c r="QNW198" s="1296"/>
      <c r="QNX198" s="1296"/>
      <c r="QNY198" s="1296"/>
      <c r="QNZ198" s="1296"/>
      <c r="QOA198" s="1296"/>
      <c r="QOB198" s="1296"/>
      <c r="QOC198" s="1296"/>
      <c r="QOD198" s="1296"/>
      <c r="QOE198" s="1296"/>
      <c r="QOF198" s="1296"/>
      <c r="QOG198" s="1296"/>
      <c r="QOH198" s="1296"/>
      <c r="QOI198" s="1296"/>
      <c r="QOJ198" s="1296"/>
      <c r="QOK198" s="1296"/>
      <c r="QOL198" s="1296"/>
      <c r="QOM198" s="1296"/>
      <c r="QON198" s="1296"/>
      <c r="QOO198" s="1296"/>
      <c r="QOP198" s="1296"/>
      <c r="QOQ198" s="1296"/>
      <c r="QOR198" s="1296"/>
      <c r="QOS198" s="1296"/>
      <c r="QOT198" s="1296"/>
      <c r="QOU198" s="1296"/>
      <c r="QOV198" s="1296"/>
      <c r="QOW198" s="1296"/>
      <c r="QOX198" s="1296"/>
      <c r="QOY198" s="1296"/>
      <c r="QOZ198" s="1296"/>
      <c r="QPA198" s="1296"/>
      <c r="QPB198" s="1296"/>
      <c r="QPC198" s="1296"/>
      <c r="QPD198" s="1296"/>
      <c r="QPE198" s="1296"/>
      <c r="QPF198" s="1296"/>
      <c r="QPG198" s="1296"/>
      <c r="QPH198" s="1296"/>
      <c r="QPI198" s="1296"/>
      <c r="QPJ198" s="1296"/>
      <c r="QPK198" s="1296"/>
      <c r="QPL198" s="1296"/>
      <c r="QPM198" s="1296"/>
      <c r="QPN198" s="1296"/>
      <c r="QPO198" s="1296"/>
      <c r="QPP198" s="1296"/>
      <c r="QPQ198" s="1296"/>
      <c r="QPR198" s="1296"/>
      <c r="QPS198" s="1296"/>
      <c r="QPT198" s="1296"/>
      <c r="QPU198" s="1296"/>
      <c r="QPV198" s="1296"/>
      <c r="QPW198" s="1296"/>
      <c r="QPX198" s="1296"/>
      <c r="QPY198" s="1296"/>
      <c r="QPZ198" s="1296"/>
      <c r="QQA198" s="1296"/>
      <c r="QQB198" s="1296"/>
      <c r="QQC198" s="1296"/>
      <c r="QQD198" s="1296"/>
      <c r="QQE198" s="1296"/>
      <c r="QQF198" s="1296"/>
      <c r="QQG198" s="1296"/>
      <c r="QQH198" s="1296"/>
      <c r="QQI198" s="1296"/>
      <c r="QQJ198" s="1296"/>
      <c r="QQK198" s="1296"/>
      <c r="QQL198" s="1296"/>
      <c r="QQM198" s="1296"/>
      <c r="QQN198" s="1296"/>
      <c r="QQO198" s="1296"/>
      <c r="QQP198" s="1296"/>
      <c r="QQQ198" s="1296"/>
      <c r="QQR198" s="1296"/>
      <c r="QQS198" s="1296"/>
      <c r="QQT198" s="1296"/>
      <c r="QQU198" s="1296"/>
      <c r="QQV198" s="1296"/>
      <c r="QQW198" s="1296"/>
      <c r="QQX198" s="1296"/>
      <c r="QQY198" s="1296"/>
      <c r="QQZ198" s="1296"/>
      <c r="QRA198" s="1296"/>
      <c r="QRB198" s="1296"/>
      <c r="QRC198" s="1296"/>
      <c r="QRD198" s="1296"/>
      <c r="QRE198" s="1296"/>
      <c r="QRF198" s="1296"/>
      <c r="QRG198" s="1296"/>
      <c r="QRH198" s="1296"/>
      <c r="QRI198" s="1296"/>
      <c r="QRJ198" s="1296"/>
      <c r="QRK198" s="1296"/>
      <c r="QRL198" s="1296"/>
      <c r="QRM198" s="1296"/>
      <c r="QRN198" s="1296"/>
      <c r="QRO198" s="1296"/>
      <c r="QRP198" s="1296"/>
      <c r="QRQ198" s="1296"/>
      <c r="QRR198" s="1296"/>
      <c r="QRS198" s="1296"/>
      <c r="QRT198" s="1296"/>
      <c r="QRU198" s="1296"/>
      <c r="QRV198" s="1296"/>
      <c r="QRW198" s="1296"/>
      <c r="QRX198" s="1296"/>
      <c r="QRY198" s="1296"/>
      <c r="QRZ198" s="1296"/>
      <c r="QSA198" s="1296"/>
      <c r="QSB198" s="1296"/>
      <c r="QSC198" s="1296"/>
      <c r="QSD198" s="1296"/>
      <c r="QSE198" s="1296"/>
      <c r="QSF198" s="1296"/>
      <c r="QSG198" s="1296"/>
      <c r="QSH198" s="1296"/>
      <c r="QSI198" s="1296"/>
      <c r="QSJ198" s="1296"/>
      <c r="QSK198" s="1296"/>
      <c r="QSL198" s="1296"/>
      <c r="QSM198" s="1296"/>
      <c r="QSN198" s="1296"/>
      <c r="QSO198" s="1296"/>
      <c r="QSP198" s="1296"/>
      <c r="QSQ198" s="1296"/>
      <c r="QSR198" s="1296"/>
      <c r="QSS198" s="1296"/>
      <c r="QST198" s="1296"/>
      <c r="QSU198" s="1296"/>
      <c r="QSV198" s="1296"/>
      <c r="QSW198" s="1296"/>
      <c r="QSX198" s="1296"/>
      <c r="QSY198" s="1296"/>
      <c r="QSZ198" s="1296"/>
      <c r="QTA198" s="1296"/>
      <c r="QTB198" s="1296"/>
      <c r="QTC198" s="1296"/>
      <c r="QTD198" s="1296"/>
      <c r="QTE198" s="1296"/>
      <c r="QTF198" s="1296"/>
      <c r="QTG198" s="1296"/>
      <c r="QTH198" s="1296"/>
      <c r="QTI198" s="1296"/>
      <c r="QTJ198" s="1296"/>
      <c r="QTK198" s="1296"/>
      <c r="QTL198" s="1296"/>
      <c r="QTM198" s="1296"/>
      <c r="QTN198" s="1296"/>
      <c r="QTO198" s="1296"/>
      <c r="QTP198" s="1296"/>
      <c r="QTQ198" s="1296"/>
      <c r="QTR198" s="1296"/>
      <c r="QTS198" s="1296"/>
      <c r="QTT198" s="1296"/>
      <c r="QTU198" s="1296"/>
      <c r="QTV198" s="1296"/>
      <c r="QTW198" s="1296"/>
      <c r="QTX198" s="1296"/>
      <c r="QTY198" s="1296"/>
      <c r="QTZ198" s="1296"/>
      <c r="QUA198" s="1296"/>
      <c r="QUB198" s="1296"/>
      <c r="QUC198" s="1296"/>
      <c r="QUD198" s="1296"/>
      <c r="QUE198" s="1296"/>
      <c r="QUF198" s="1296"/>
      <c r="QUG198" s="1296"/>
      <c r="QUH198" s="1296"/>
      <c r="QUI198" s="1296"/>
      <c r="QUJ198" s="1296"/>
      <c r="QUK198" s="1296"/>
      <c r="QUL198" s="1296"/>
      <c r="QUM198" s="1296"/>
      <c r="QUN198" s="1296"/>
      <c r="QUO198" s="1296"/>
      <c r="QUP198" s="1296"/>
      <c r="QUQ198" s="1296"/>
      <c r="QUR198" s="1296"/>
      <c r="QUS198" s="1296"/>
      <c r="QUT198" s="1296"/>
      <c r="QUU198" s="1296"/>
      <c r="QUV198" s="1296"/>
      <c r="QUW198" s="1296"/>
      <c r="QUX198" s="1296"/>
      <c r="QUY198" s="1296"/>
      <c r="QUZ198" s="1296"/>
      <c r="QVA198" s="1296"/>
      <c r="QVB198" s="1296"/>
      <c r="QVC198" s="1296"/>
      <c r="QVD198" s="1296"/>
      <c r="QVE198" s="1296"/>
      <c r="QVF198" s="1296"/>
      <c r="QVG198" s="1296"/>
      <c r="QVH198" s="1296"/>
      <c r="QVI198" s="1296"/>
      <c r="QVJ198" s="1296"/>
      <c r="QVK198" s="1296"/>
      <c r="QVL198" s="1296"/>
      <c r="QVM198" s="1296"/>
      <c r="QVN198" s="1296"/>
      <c r="QVO198" s="1296"/>
      <c r="QVP198" s="1296"/>
      <c r="QVQ198" s="1296"/>
      <c r="QVR198" s="1296"/>
      <c r="QVS198" s="1296"/>
      <c r="QVT198" s="1296"/>
      <c r="QVU198" s="1296"/>
      <c r="QVV198" s="1296"/>
      <c r="QVW198" s="1296"/>
      <c r="QVX198" s="1296"/>
      <c r="QVY198" s="1296"/>
      <c r="QVZ198" s="1296"/>
      <c r="QWA198" s="1296"/>
      <c r="QWB198" s="1296"/>
      <c r="QWC198" s="1296"/>
      <c r="QWD198" s="1296"/>
      <c r="QWE198" s="1296"/>
      <c r="QWF198" s="1296"/>
      <c r="QWG198" s="1296"/>
      <c r="QWH198" s="1296"/>
      <c r="QWI198" s="1296"/>
      <c r="QWJ198" s="1296"/>
      <c r="QWK198" s="1296"/>
      <c r="QWL198" s="1296"/>
      <c r="QWM198" s="1296"/>
      <c r="QWN198" s="1296"/>
      <c r="QWO198" s="1296"/>
      <c r="QWP198" s="1296"/>
      <c r="QWQ198" s="1296"/>
      <c r="QWR198" s="1296"/>
      <c r="QWS198" s="1296"/>
      <c r="QWT198" s="1296"/>
      <c r="QWU198" s="1296"/>
      <c r="QWV198" s="1296"/>
      <c r="QWW198" s="1296"/>
      <c r="QWX198" s="1296"/>
      <c r="QWY198" s="1296"/>
      <c r="QWZ198" s="1296"/>
      <c r="QXA198" s="1296"/>
      <c r="QXB198" s="1296"/>
      <c r="QXC198" s="1296"/>
      <c r="QXD198" s="1296"/>
      <c r="QXE198" s="1296"/>
      <c r="QXF198" s="1296"/>
      <c r="QXG198" s="1296"/>
      <c r="QXH198" s="1296"/>
      <c r="QXI198" s="1296"/>
      <c r="QXJ198" s="1296"/>
      <c r="QXK198" s="1296"/>
      <c r="QXL198" s="1296"/>
      <c r="QXM198" s="1296"/>
      <c r="QXN198" s="1296"/>
      <c r="QXO198" s="1296"/>
      <c r="QXP198" s="1296"/>
      <c r="QXQ198" s="1296"/>
      <c r="QXR198" s="1296"/>
      <c r="QXS198" s="1296"/>
      <c r="QXT198" s="1296"/>
      <c r="QXU198" s="1296"/>
      <c r="QXV198" s="1296"/>
      <c r="QXW198" s="1296"/>
      <c r="QXX198" s="1296"/>
      <c r="QXY198" s="1296"/>
      <c r="QXZ198" s="1296"/>
      <c r="QYA198" s="1296"/>
      <c r="QYB198" s="1296"/>
      <c r="QYC198" s="1296"/>
      <c r="QYD198" s="1296"/>
      <c r="QYE198" s="1296"/>
      <c r="QYF198" s="1296"/>
      <c r="QYG198" s="1296"/>
      <c r="QYH198" s="1296"/>
      <c r="QYI198" s="1296"/>
      <c r="QYJ198" s="1296"/>
      <c r="QYK198" s="1296"/>
      <c r="QYL198" s="1296"/>
      <c r="QYM198" s="1296"/>
      <c r="QYN198" s="1296"/>
      <c r="QYO198" s="1296"/>
      <c r="QYP198" s="1296"/>
      <c r="QYQ198" s="1296"/>
      <c r="QYR198" s="1296"/>
      <c r="QYS198" s="1296"/>
      <c r="QYT198" s="1296"/>
      <c r="QYU198" s="1296"/>
      <c r="QYV198" s="1296"/>
      <c r="QYW198" s="1296"/>
      <c r="QYX198" s="1296"/>
      <c r="QYY198" s="1296"/>
      <c r="QYZ198" s="1296"/>
      <c r="QZA198" s="1296"/>
      <c r="QZB198" s="1296"/>
      <c r="QZC198" s="1296"/>
      <c r="QZD198" s="1296"/>
      <c r="QZE198" s="1296"/>
      <c r="QZF198" s="1296"/>
      <c r="QZG198" s="1296"/>
      <c r="QZH198" s="1296"/>
      <c r="QZI198" s="1296"/>
      <c r="QZJ198" s="1296"/>
      <c r="QZK198" s="1296"/>
      <c r="QZL198" s="1296"/>
      <c r="QZM198" s="1296"/>
      <c r="QZN198" s="1296"/>
      <c r="QZO198" s="1296"/>
      <c r="QZP198" s="1296"/>
      <c r="QZQ198" s="1296"/>
      <c r="QZR198" s="1296"/>
      <c r="QZS198" s="1296"/>
      <c r="QZT198" s="1296"/>
      <c r="QZU198" s="1296"/>
      <c r="QZV198" s="1296"/>
      <c r="QZW198" s="1296"/>
      <c r="QZX198" s="1296"/>
      <c r="QZY198" s="1296"/>
      <c r="QZZ198" s="1296"/>
      <c r="RAA198" s="1296"/>
      <c r="RAB198" s="1296"/>
      <c r="RAC198" s="1296"/>
      <c r="RAD198" s="1296"/>
      <c r="RAE198" s="1296"/>
      <c r="RAF198" s="1296"/>
      <c r="RAG198" s="1296"/>
      <c r="RAH198" s="1296"/>
      <c r="RAI198" s="1296"/>
      <c r="RAJ198" s="1296"/>
      <c r="RAK198" s="1296"/>
      <c r="RAL198" s="1296"/>
      <c r="RAM198" s="1296"/>
      <c r="RAN198" s="1296"/>
      <c r="RAO198" s="1296"/>
      <c r="RAP198" s="1296"/>
      <c r="RAQ198" s="1296"/>
      <c r="RAR198" s="1296"/>
      <c r="RAS198" s="1296"/>
      <c r="RAT198" s="1296"/>
      <c r="RAU198" s="1296"/>
      <c r="RAV198" s="1296"/>
      <c r="RAW198" s="1296"/>
      <c r="RAX198" s="1296"/>
      <c r="RAY198" s="1296"/>
      <c r="RAZ198" s="1296"/>
      <c r="RBA198" s="1296"/>
      <c r="RBB198" s="1296"/>
      <c r="RBC198" s="1296"/>
      <c r="RBD198" s="1296"/>
      <c r="RBE198" s="1296"/>
      <c r="RBF198" s="1296"/>
      <c r="RBG198" s="1296"/>
      <c r="RBH198" s="1296"/>
      <c r="RBI198" s="1296"/>
      <c r="RBJ198" s="1296"/>
      <c r="RBK198" s="1296"/>
      <c r="RBL198" s="1296"/>
      <c r="RBM198" s="1296"/>
      <c r="RBN198" s="1296"/>
      <c r="RBO198" s="1296"/>
      <c r="RBP198" s="1296"/>
      <c r="RBQ198" s="1296"/>
      <c r="RBR198" s="1296"/>
      <c r="RBS198" s="1296"/>
      <c r="RBT198" s="1296"/>
      <c r="RBU198" s="1296"/>
      <c r="RBV198" s="1296"/>
      <c r="RBW198" s="1296"/>
      <c r="RBX198" s="1296"/>
      <c r="RBY198" s="1296"/>
      <c r="RBZ198" s="1296"/>
      <c r="RCA198" s="1296"/>
      <c r="RCB198" s="1296"/>
      <c r="RCC198" s="1296"/>
      <c r="RCD198" s="1296"/>
      <c r="RCE198" s="1296"/>
      <c r="RCF198" s="1296"/>
      <c r="RCG198" s="1296"/>
      <c r="RCH198" s="1296"/>
      <c r="RCI198" s="1296"/>
      <c r="RCJ198" s="1296"/>
      <c r="RCK198" s="1296"/>
      <c r="RCL198" s="1296"/>
      <c r="RCM198" s="1296"/>
      <c r="RCN198" s="1296"/>
      <c r="RCO198" s="1296"/>
      <c r="RCP198" s="1296"/>
      <c r="RCQ198" s="1296"/>
      <c r="RCR198" s="1296"/>
      <c r="RCS198" s="1296"/>
      <c r="RCT198" s="1296"/>
      <c r="RCU198" s="1296"/>
      <c r="RCV198" s="1296"/>
      <c r="RCW198" s="1296"/>
      <c r="RCX198" s="1296"/>
      <c r="RCY198" s="1296"/>
      <c r="RCZ198" s="1296"/>
      <c r="RDA198" s="1296"/>
      <c r="RDB198" s="1296"/>
      <c r="RDC198" s="1296"/>
      <c r="RDD198" s="1296"/>
      <c r="RDE198" s="1296"/>
      <c r="RDF198" s="1296"/>
      <c r="RDG198" s="1296"/>
      <c r="RDH198" s="1296"/>
      <c r="RDI198" s="1296"/>
      <c r="RDJ198" s="1296"/>
      <c r="RDK198" s="1296"/>
      <c r="RDL198" s="1296"/>
      <c r="RDM198" s="1296"/>
      <c r="RDN198" s="1296"/>
      <c r="RDO198" s="1296"/>
      <c r="RDP198" s="1296"/>
      <c r="RDQ198" s="1296"/>
      <c r="RDR198" s="1296"/>
      <c r="RDS198" s="1296"/>
      <c r="RDT198" s="1296"/>
      <c r="RDU198" s="1296"/>
      <c r="RDV198" s="1296"/>
      <c r="RDW198" s="1296"/>
      <c r="RDX198" s="1296"/>
      <c r="RDY198" s="1296"/>
      <c r="RDZ198" s="1296"/>
      <c r="REA198" s="1296"/>
      <c r="REB198" s="1296"/>
      <c r="REC198" s="1296"/>
      <c r="RED198" s="1296"/>
      <c r="REE198" s="1296"/>
      <c r="REF198" s="1296"/>
      <c r="REG198" s="1296"/>
      <c r="REH198" s="1296"/>
      <c r="REI198" s="1296"/>
      <c r="REJ198" s="1296"/>
      <c r="REK198" s="1296"/>
      <c r="REL198" s="1296"/>
      <c r="REM198" s="1296"/>
      <c r="REN198" s="1296"/>
      <c r="REO198" s="1296"/>
      <c r="REP198" s="1296"/>
      <c r="REQ198" s="1296"/>
      <c r="RER198" s="1296"/>
      <c r="RES198" s="1296"/>
      <c r="RET198" s="1296"/>
      <c r="REU198" s="1296"/>
      <c r="REV198" s="1296"/>
      <c r="REW198" s="1296"/>
      <c r="REX198" s="1296"/>
      <c r="REY198" s="1296"/>
      <c r="REZ198" s="1296"/>
      <c r="RFA198" s="1296"/>
      <c r="RFB198" s="1296"/>
      <c r="RFC198" s="1296"/>
      <c r="RFD198" s="1296"/>
      <c r="RFE198" s="1296"/>
      <c r="RFF198" s="1296"/>
      <c r="RFG198" s="1296"/>
      <c r="RFH198" s="1296"/>
      <c r="RFI198" s="1296"/>
      <c r="RFJ198" s="1296"/>
      <c r="RFK198" s="1296"/>
      <c r="RFL198" s="1296"/>
      <c r="RFM198" s="1296"/>
      <c r="RFN198" s="1296"/>
      <c r="RFO198" s="1296"/>
      <c r="RFP198" s="1296"/>
      <c r="RFQ198" s="1296"/>
      <c r="RFR198" s="1296"/>
      <c r="RFS198" s="1296"/>
      <c r="RFT198" s="1296"/>
      <c r="RFU198" s="1296"/>
      <c r="RFV198" s="1296"/>
      <c r="RFW198" s="1296"/>
      <c r="RFX198" s="1296"/>
      <c r="RFY198" s="1296"/>
      <c r="RFZ198" s="1296"/>
      <c r="RGA198" s="1296"/>
      <c r="RGB198" s="1296"/>
      <c r="RGC198" s="1296"/>
      <c r="RGD198" s="1296"/>
      <c r="RGE198" s="1296"/>
      <c r="RGF198" s="1296"/>
      <c r="RGG198" s="1296"/>
      <c r="RGH198" s="1296"/>
      <c r="RGI198" s="1296"/>
      <c r="RGJ198" s="1296"/>
      <c r="RGK198" s="1296"/>
      <c r="RGL198" s="1296"/>
      <c r="RGM198" s="1296"/>
      <c r="RGN198" s="1296"/>
      <c r="RGO198" s="1296"/>
      <c r="RGP198" s="1296"/>
      <c r="RGQ198" s="1296"/>
      <c r="RGR198" s="1296"/>
      <c r="RGS198" s="1296"/>
      <c r="RGT198" s="1296"/>
      <c r="RGU198" s="1296"/>
      <c r="RGV198" s="1296"/>
      <c r="RGW198" s="1296"/>
      <c r="RGX198" s="1296"/>
      <c r="RGY198" s="1296"/>
      <c r="RGZ198" s="1296"/>
      <c r="RHA198" s="1296"/>
      <c r="RHB198" s="1296"/>
      <c r="RHC198" s="1296"/>
      <c r="RHD198" s="1296"/>
      <c r="RHE198" s="1296"/>
      <c r="RHF198" s="1296"/>
      <c r="RHG198" s="1296"/>
      <c r="RHH198" s="1296"/>
      <c r="RHI198" s="1296"/>
      <c r="RHJ198" s="1296"/>
      <c r="RHK198" s="1296"/>
      <c r="RHL198" s="1296"/>
      <c r="RHM198" s="1296"/>
      <c r="RHN198" s="1296"/>
      <c r="RHO198" s="1296"/>
      <c r="RHP198" s="1296"/>
      <c r="RHQ198" s="1296"/>
      <c r="RHR198" s="1296"/>
      <c r="RHS198" s="1296"/>
      <c r="RHT198" s="1296"/>
      <c r="RHU198" s="1296"/>
      <c r="RHV198" s="1296"/>
      <c r="RHW198" s="1296"/>
      <c r="RHX198" s="1296"/>
      <c r="RHY198" s="1296"/>
      <c r="RHZ198" s="1296"/>
      <c r="RIA198" s="1296"/>
      <c r="RIB198" s="1296"/>
      <c r="RIC198" s="1296"/>
      <c r="RID198" s="1296"/>
      <c r="RIE198" s="1296"/>
      <c r="RIF198" s="1296"/>
      <c r="RIG198" s="1296"/>
      <c r="RIH198" s="1296"/>
      <c r="RII198" s="1296"/>
      <c r="RIJ198" s="1296"/>
      <c r="RIK198" s="1296"/>
      <c r="RIL198" s="1296"/>
      <c r="RIM198" s="1296"/>
      <c r="RIN198" s="1296"/>
      <c r="RIO198" s="1296"/>
      <c r="RIP198" s="1296"/>
      <c r="RIQ198" s="1296"/>
      <c r="RIR198" s="1296"/>
      <c r="RIS198" s="1296"/>
      <c r="RIT198" s="1296"/>
      <c r="RIU198" s="1296"/>
      <c r="RIV198" s="1296"/>
      <c r="RIW198" s="1296"/>
      <c r="RIX198" s="1296"/>
      <c r="RIY198" s="1296"/>
      <c r="RIZ198" s="1296"/>
      <c r="RJA198" s="1296"/>
      <c r="RJB198" s="1296"/>
      <c r="RJC198" s="1296"/>
      <c r="RJD198" s="1296"/>
      <c r="RJE198" s="1296"/>
      <c r="RJF198" s="1296"/>
      <c r="RJG198" s="1296"/>
      <c r="RJH198" s="1296"/>
      <c r="RJI198" s="1296"/>
      <c r="RJJ198" s="1296"/>
      <c r="RJK198" s="1296"/>
      <c r="RJL198" s="1296"/>
      <c r="RJM198" s="1296"/>
      <c r="RJN198" s="1296"/>
      <c r="RJO198" s="1296"/>
      <c r="RJP198" s="1296"/>
      <c r="RJQ198" s="1296"/>
      <c r="RJR198" s="1296"/>
      <c r="RJS198" s="1296"/>
      <c r="RJT198" s="1296"/>
      <c r="RJU198" s="1296"/>
      <c r="RJV198" s="1296"/>
      <c r="RJW198" s="1296"/>
      <c r="RJX198" s="1296"/>
      <c r="RJY198" s="1296"/>
      <c r="RJZ198" s="1296"/>
      <c r="RKA198" s="1296"/>
      <c r="RKB198" s="1296"/>
      <c r="RKC198" s="1296"/>
      <c r="RKD198" s="1296"/>
      <c r="RKE198" s="1296"/>
      <c r="RKF198" s="1296"/>
      <c r="RKG198" s="1296"/>
      <c r="RKH198" s="1296"/>
      <c r="RKI198" s="1296"/>
      <c r="RKJ198" s="1296"/>
      <c r="RKK198" s="1296"/>
      <c r="RKL198" s="1296"/>
      <c r="RKM198" s="1296"/>
      <c r="RKN198" s="1296"/>
      <c r="RKO198" s="1296"/>
      <c r="RKP198" s="1296"/>
      <c r="RKQ198" s="1296"/>
      <c r="RKR198" s="1296"/>
      <c r="RKS198" s="1296"/>
      <c r="RKT198" s="1296"/>
      <c r="RKU198" s="1296"/>
      <c r="RKV198" s="1296"/>
      <c r="RKW198" s="1296"/>
      <c r="RKX198" s="1296"/>
      <c r="RKY198" s="1296"/>
      <c r="RKZ198" s="1296"/>
      <c r="RLA198" s="1296"/>
      <c r="RLB198" s="1296"/>
      <c r="RLC198" s="1296"/>
      <c r="RLD198" s="1296"/>
      <c r="RLE198" s="1296"/>
      <c r="RLF198" s="1296"/>
      <c r="RLG198" s="1296"/>
      <c r="RLH198" s="1296"/>
      <c r="RLI198" s="1296"/>
      <c r="RLJ198" s="1296"/>
      <c r="RLK198" s="1296"/>
      <c r="RLL198" s="1296"/>
      <c r="RLM198" s="1296"/>
      <c r="RLN198" s="1296"/>
      <c r="RLO198" s="1296"/>
      <c r="RLP198" s="1296"/>
      <c r="RLQ198" s="1296"/>
      <c r="RLR198" s="1296"/>
      <c r="RLS198" s="1296"/>
      <c r="RLT198" s="1296"/>
      <c r="RLU198" s="1296"/>
      <c r="RLV198" s="1296"/>
      <c r="RLW198" s="1296"/>
      <c r="RLX198" s="1296"/>
      <c r="RLY198" s="1296"/>
      <c r="RLZ198" s="1296"/>
      <c r="RMA198" s="1296"/>
      <c r="RMB198" s="1296"/>
      <c r="RMC198" s="1296"/>
      <c r="RMD198" s="1296"/>
      <c r="RME198" s="1296"/>
      <c r="RMF198" s="1296"/>
      <c r="RMG198" s="1296"/>
      <c r="RMH198" s="1296"/>
      <c r="RMI198" s="1296"/>
      <c r="RMJ198" s="1296"/>
      <c r="RMK198" s="1296"/>
      <c r="RML198" s="1296"/>
      <c r="RMM198" s="1296"/>
      <c r="RMN198" s="1296"/>
      <c r="RMO198" s="1296"/>
      <c r="RMP198" s="1296"/>
      <c r="RMQ198" s="1296"/>
      <c r="RMR198" s="1296"/>
      <c r="RMS198" s="1296"/>
      <c r="RMT198" s="1296"/>
      <c r="RMU198" s="1296"/>
      <c r="RMV198" s="1296"/>
      <c r="RMW198" s="1296"/>
      <c r="RMX198" s="1296"/>
      <c r="RMY198" s="1296"/>
      <c r="RMZ198" s="1296"/>
      <c r="RNA198" s="1296"/>
      <c r="RNB198" s="1296"/>
      <c r="RNC198" s="1296"/>
      <c r="RND198" s="1296"/>
      <c r="RNE198" s="1296"/>
      <c r="RNF198" s="1296"/>
      <c r="RNG198" s="1296"/>
      <c r="RNH198" s="1296"/>
      <c r="RNI198" s="1296"/>
      <c r="RNJ198" s="1296"/>
      <c r="RNK198" s="1296"/>
      <c r="RNL198" s="1296"/>
      <c r="RNM198" s="1296"/>
      <c r="RNN198" s="1296"/>
      <c r="RNO198" s="1296"/>
      <c r="RNP198" s="1296"/>
      <c r="RNQ198" s="1296"/>
      <c r="RNR198" s="1296"/>
      <c r="RNS198" s="1296"/>
      <c r="RNT198" s="1296"/>
      <c r="RNU198" s="1296"/>
      <c r="RNV198" s="1296"/>
      <c r="RNW198" s="1296"/>
      <c r="RNX198" s="1296"/>
      <c r="RNY198" s="1296"/>
      <c r="RNZ198" s="1296"/>
      <c r="ROA198" s="1296"/>
      <c r="ROB198" s="1296"/>
      <c r="ROC198" s="1296"/>
      <c r="ROD198" s="1296"/>
      <c r="ROE198" s="1296"/>
      <c r="ROF198" s="1296"/>
      <c r="ROG198" s="1296"/>
      <c r="ROH198" s="1296"/>
      <c r="ROI198" s="1296"/>
      <c r="ROJ198" s="1296"/>
      <c r="ROK198" s="1296"/>
      <c r="ROL198" s="1296"/>
      <c r="ROM198" s="1296"/>
      <c r="RON198" s="1296"/>
      <c r="ROO198" s="1296"/>
      <c r="ROP198" s="1296"/>
      <c r="ROQ198" s="1296"/>
      <c r="ROR198" s="1296"/>
      <c r="ROS198" s="1296"/>
      <c r="ROT198" s="1296"/>
      <c r="ROU198" s="1296"/>
      <c r="ROV198" s="1296"/>
      <c r="ROW198" s="1296"/>
      <c r="ROX198" s="1296"/>
      <c r="ROY198" s="1296"/>
      <c r="ROZ198" s="1296"/>
      <c r="RPA198" s="1296"/>
      <c r="RPB198" s="1296"/>
      <c r="RPC198" s="1296"/>
      <c r="RPD198" s="1296"/>
      <c r="RPE198" s="1296"/>
      <c r="RPF198" s="1296"/>
      <c r="RPG198" s="1296"/>
      <c r="RPH198" s="1296"/>
      <c r="RPI198" s="1296"/>
      <c r="RPJ198" s="1296"/>
      <c r="RPK198" s="1296"/>
      <c r="RPL198" s="1296"/>
      <c r="RPM198" s="1296"/>
      <c r="RPN198" s="1296"/>
      <c r="RPO198" s="1296"/>
      <c r="RPP198" s="1296"/>
      <c r="RPQ198" s="1296"/>
      <c r="RPR198" s="1296"/>
      <c r="RPS198" s="1296"/>
      <c r="RPT198" s="1296"/>
      <c r="RPU198" s="1296"/>
      <c r="RPV198" s="1296"/>
      <c r="RPW198" s="1296"/>
      <c r="RPX198" s="1296"/>
      <c r="RPY198" s="1296"/>
      <c r="RPZ198" s="1296"/>
      <c r="RQA198" s="1296"/>
      <c r="RQB198" s="1296"/>
      <c r="RQC198" s="1296"/>
      <c r="RQD198" s="1296"/>
      <c r="RQE198" s="1296"/>
      <c r="RQF198" s="1296"/>
      <c r="RQG198" s="1296"/>
      <c r="RQH198" s="1296"/>
      <c r="RQI198" s="1296"/>
      <c r="RQJ198" s="1296"/>
      <c r="RQK198" s="1296"/>
      <c r="RQL198" s="1296"/>
      <c r="RQM198" s="1296"/>
      <c r="RQN198" s="1296"/>
      <c r="RQO198" s="1296"/>
      <c r="RQP198" s="1296"/>
      <c r="RQQ198" s="1296"/>
      <c r="RQR198" s="1296"/>
      <c r="RQS198" s="1296"/>
      <c r="RQT198" s="1296"/>
      <c r="RQU198" s="1296"/>
      <c r="RQV198" s="1296"/>
      <c r="RQW198" s="1296"/>
      <c r="RQX198" s="1296"/>
      <c r="RQY198" s="1296"/>
      <c r="RQZ198" s="1296"/>
      <c r="RRA198" s="1296"/>
      <c r="RRB198" s="1296"/>
      <c r="RRC198" s="1296"/>
      <c r="RRD198" s="1296"/>
      <c r="RRE198" s="1296"/>
      <c r="RRF198" s="1296"/>
      <c r="RRG198" s="1296"/>
      <c r="RRH198" s="1296"/>
      <c r="RRI198" s="1296"/>
      <c r="RRJ198" s="1296"/>
      <c r="RRK198" s="1296"/>
      <c r="RRL198" s="1296"/>
      <c r="RRM198" s="1296"/>
      <c r="RRN198" s="1296"/>
      <c r="RRO198" s="1296"/>
      <c r="RRP198" s="1296"/>
      <c r="RRQ198" s="1296"/>
      <c r="RRR198" s="1296"/>
      <c r="RRS198" s="1296"/>
      <c r="RRT198" s="1296"/>
      <c r="RRU198" s="1296"/>
      <c r="RRV198" s="1296"/>
      <c r="RRW198" s="1296"/>
      <c r="RRX198" s="1296"/>
      <c r="RRY198" s="1296"/>
      <c r="RRZ198" s="1296"/>
      <c r="RSA198" s="1296"/>
      <c r="RSB198" s="1296"/>
      <c r="RSC198" s="1296"/>
      <c r="RSD198" s="1296"/>
      <c r="RSE198" s="1296"/>
      <c r="RSF198" s="1296"/>
      <c r="RSG198" s="1296"/>
      <c r="RSH198" s="1296"/>
      <c r="RSI198" s="1296"/>
      <c r="RSJ198" s="1296"/>
      <c r="RSK198" s="1296"/>
      <c r="RSL198" s="1296"/>
      <c r="RSM198" s="1296"/>
      <c r="RSN198" s="1296"/>
      <c r="RSO198" s="1296"/>
      <c r="RSP198" s="1296"/>
      <c r="RSQ198" s="1296"/>
      <c r="RSR198" s="1296"/>
      <c r="RSS198" s="1296"/>
      <c r="RST198" s="1296"/>
      <c r="RSU198" s="1296"/>
      <c r="RSV198" s="1296"/>
      <c r="RSW198" s="1296"/>
      <c r="RSX198" s="1296"/>
      <c r="RSY198" s="1296"/>
      <c r="RSZ198" s="1296"/>
      <c r="RTA198" s="1296"/>
      <c r="RTB198" s="1296"/>
      <c r="RTC198" s="1296"/>
      <c r="RTD198" s="1296"/>
      <c r="RTE198" s="1296"/>
      <c r="RTF198" s="1296"/>
      <c r="RTG198" s="1296"/>
      <c r="RTH198" s="1296"/>
      <c r="RTI198" s="1296"/>
      <c r="RTJ198" s="1296"/>
      <c r="RTK198" s="1296"/>
      <c r="RTL198" s="1296"/>
      <c r="RTM198" s="1296"/>
      <c r="RTN198" s="1296"/>
      <c r="RTO198" s="1296"/>
      <c r="RTP198" s="1296"/>
      <c r="RTQ198" s="1296"/>
      <c r="RTR198" s="1296"/>
      <c r="RTS198" s="1296"/>
      <c r="RTT198" s="1296"/>
      <c r="RTU198" s="1296"/>
      <c r="RTV198" s="1296"/>
      <c r="RTW198" s="1296"/>
      <c r="RTX198" s="1296"/>
      <c r="RTY198" s="1296"/>
      <c r="RTZ198" s="1296"/>
      <c r="RUA198" s="1296"/>
      <c r="RUB198" s="1296"/>
      <c r="RUC198" s="1296"/>
      <c r="RUD198" s="1296"/>
      <c r="RUE198" s="1296"/>
      <c r="RUF198" s="1296"/>
      <c r="RUG198" s="1296"/>
      <c r="RUH198" s="1296"/>
      <c r="RUI198" s="1296"/>
      <c r="RUJ198" s="1296"/>
      <c r="RUK198" s="1296"/>
      <c r="RUL198" s="1296"/>
      <c r="RUM198" s="1296"/>
      <c r="RUN198" s="1296"/>
      <c r="RUO198" s="1296"/>
      <c r="RUP198" s="1296"/>
      <c r="RUQ198" s="1296"/>
      <c r="RUR198" s="1296"/>
      <c r="RUS198" s="1296"/>
      <c r="RUT198" s="1296"/>
      <c r="RUU198" s="1296"/>
      <c r="RUV198" s="1296"/>
      <c r="RUW198" s="1296"/>
      <c r="RUX198" s="1296"/>
      <c r="RUY198" s="1296"/>
      <c r="RUZ198" s="1296"/>
      <c r="RVA198" s="1296"/>
      <c r="RVB198" s="1296"/>
      <c r="RVC198" s="1296"/>
      <c r="RVD198" s="1296"/>
      <c r="RVE198" s="1296"/>
      <c r="RVF198" s="1296"/>
      <c r="RVG198" s="1296"/>
      <c r="RVH198" s="1296"/>
      <c r="RVI198" s="1296"/>
      <c r="RVJ198" s="1296"/>
      <c r="RVK198" s="1296"/>
      <c r="RVL198" s="1296"/>
      <c r="RVM198" s="1296"/>
      <c r="RVN198" s="1296"/>
      <c r="RVO198" s="1296"/>
      <c r="RVP198" s="1296"/>
      <c r="RVQ198" s="1296"/>
      <c r="RVR198" s="1296"/>
      <c r="RVS198" s="1296"/>
      <c r="RVT198" s="1296"/>
      <c r="RVU198" s="1296"/>
      <c r="RVV198" s="1296"/>
      <c r="RVW198" s="1296"/>
      <c r="RVX198" s="1296"/>
      <c r="RVY198" s="1296"/>
      <c r="RVZ198" s="1296"/>
      <c r="RWA198" s="1296"/>
      <c r="RWB198" s="1296"/>
      <c r="RWC198" s="1296"/>
      <c r="RWD198" s="1296"/>
      <c r="RWE198" s="1296"/>
      <c r="RWF198" s="1296"/>
      <c r="RWG198" s="1296"/>
      <c r="RWH198" s="1296"/>
      <c r="RWI198" s="1296"/>
      <c r="RWJ198" s="1296"/>
      <c r="RWK198" s="1296"/>
      <c r="RWL198" s="1296"/>
      <c r="RWM198" s="1296"/>
      <c r="RWN198" s="1296"/>
      <c r="RWO198" s="1296"/>
      <c r="RWP198" s="1296"/>
      <c r="RWQ198" s="1296"/>
      <c r="RWR198" s="1296"/>
      <c r="RWS198" s="1296"/>
      <c r="RWT198" s="1296"/>
      <c r="RWU198" s="1296"/>
      <c r="RWV198" s="1296"/>
      <c r="RWW198" s="1296"/>
      <c r="RWX198" s="1296"/>
      <c r="RWY198" s="1296"/>
      <c r="RWZ198" s="1296"/>
      <c r="RXA198" s="1296"/>
      <c r="RXB198" s="1296"/>
      <c r="RXC198" s="1296"/>
      <c r="RXD198" s="1296"/>
      <c r="RXE198" s="1296"/>
      <c r="RXF198" s="1296"/>
      <c r="RXG198" s="1296"/>
      <c r="RXH198" s="1296"/>
      <c r="RXI198" s="1296"/>
      <c r="RXJ198" s="1296"/>
      <c r="RXK198" s="1296"/>
      <c r="RXL198" s="1296"/>
      <c r="RXM198" s="1296"/>
      <c r="RXN198" s="1296"/>
      <c r="RXO198" s="1296"/>
      <c r="RXP198" s="1296"/>
      <c r="RXQ198" s="1296"/>
      <c r="RXR198" s="1296"/>
      <c r="RXS198" s="1296"/>
      <c r="RXT198" s="1296"/>
      <c r="RXU198" s="1296"/>
      <c r="RXV198" s="1296"/>
      <c r="RXW198" s="1296"/>
      <c r="RXX198" s="1296"/>
      <c r="RXY198" s="1296"/>
      <c r="RXZ198" s="1296"/>
      <c r="RYA198" s="1296"/>
      <c r="RYB198" s="1296"/>
      <c r="RYC198" s="1296"/>
      <c r="RYD198" s="1296"/>
      <c r="RYE198" s="1296"/>
      <c r="RYF198" s="1296"/>
      <c r="RYG198" s="1296"/>
      <c r="RYH198" s="1296"/>
      <c r="RYI198" s="1296"/>
      <c r="RYJ198" s="1296"/>
      <c r="RYK198" s="1296"/>
      <c r="RYL198" s="1296"/>
      <c r="RYM198" s="1296"/>
      <c r="RYN198" s="1296"/>
      <c r="RYO198" s="1296"/>
      <c r="RYP198" s="1296"/>
      <c r="RYQ198" s="1296"/>
      <c r="RYR198" s="1296"/>
      <c r="RYS198" s="1296"/>
      <c r="RYT198" s="1296"/>
      <c r="RYU198" s="1296"/>
      <c r="RYV198" s="1296"/>
      <c r="RYW198" s="1296"/>
      <c r="RYX198" s="1296"/>
      <c r="RYY198" s="1296"/>
      <c r="RYZ198" s="1296"/>
      <c r="RZA198" s="1296"/>
      <c r="RZB198" s="1296"/>
      <c r="RZC198" s="1296"/>
      <c r="RZD198" s="1296"/>
      <c r="RZE198" s="1296"/>
      <c r="RZF198" s="1296"/>
      <c r="RZG198" s="1296"/>
      <c r="RZH198" s="1296"/>
      <c r="RZI198" s="1296"/>
      <c r="RZJ198" s="1296"/>
      <c r="RZK198" s="1296"/>
      <c r="RZL198" s="1296"/>
      <c r="RZM198" s="1296"/>
      <c r="RZN198" s="1296"/>
      <c r="RZO198" s="1296"/>
      <c r="RZP198" s="1296"/>
      <c r="RZQ198" s="1296"/>
      <c r="RZR198" s="1296"/>
      <c r="RZS198" s="1296"/>
      <c r="RZT198" s="1296"/>
      <c r="RZU198" s="1296"/>
      <c r="RZV198" s="1296"/>
      <c r="RZW198" s="1296"/>
      <c r="RZX198" s="1296"/>
      <c r="RZY198" s="1296"/>
      <c r="RZZ198" s="1296"/>
      <c r="SAA198" s="1296"/>
      <c r="SAB198" s="1296"/>
      <c r="SAC198" s="1296"/>
      <c r="SAD198" s="1296"/>
      <c r="SAE198" s="1296"/>
      <c r="SAF198" s="1296"/>
      <c r="SAG198" s="1296"/>
      <c r="SAH198" s="1296"/>
      <c r="SAI198" s="1296"/>
      <c r="SAJ198" s="1296"/>
      <c r="SAK198" s="1296"/>
      <c r="SAL198" s="1296"/>
      <c r="SAM198" s="1296"/>
      <c r="SAN198" s="1296"/>
      <c r="SAO198" s="1296"/>
      <c r="SAP198" s="1296"/>
      <c r="SAQ198" s="1296"/>
      <c r="SAR198" s="1296"/>
      <c r="SAS198" s="1296"/>
      <c r="SAT198" s="1296"/>
      <c r="SAU198" s="1296"/>
      <c r="SAV198" s="1296"/>
      <c r="SAW198" s="1296"/>
      <c r="SAX198" s="1296"/>
      <c r="SAY198" s="1296"/>
      <c r="SAZ198" s="1296"/>
      <c r="SBA198" s="1296"/>
      <c r="SBB198" s="1296"/>
      <c r="SBC198" s="1296"/>
      <c r="SBD198" s="1296"/>
      <c r="SBE198" s="1296"/>
      <c r="SBF198" s="1296"/>
      <c r="SBG198" s="1296"/>
      <c r="SBH198" s="1296"/>
      <c r="SBI198" s="1296"/>
      <c r="SBJ198" s="1296"/>
      <c r="SBK198" s="1296"/>
      <c r="SBL198" s="1296"/>
      <c r="SBM198" s="1296"/>
      <c r="SBN198" s="1296"/>
      <c r="SBO198" s="1296"/>
      <c r="SBP198" s="1296"/>
      <c r="SBQ198" s="1296"/>
      <c r="SBR198" s="1296"/>
      <c r="SBS198" s="1296"/>
      <c r="SBT198" s="1296"/>
      <c r="SBU198" s="1296"/>
      <c r="SBV198" s="1296"/>
      <c r="SBW198" s="1296"/>
      <c r="SBX198" s="1296"/>
      <c r="SBY198" s="1296"/>
      <c r="SBZ198" s="1296"/>
      <c r="SCA198" s="1296"/>
      <c r="SCB198" s="1296"/>
      <c r="SCC198" s="1296"/>
      <c r="SCD198" s="1296"/>
      <c r="SCE198" s="1296"/>
      <c r="SCF198" s="1296"/>
      <c r="SCG198" s="1296"/>
      <c r="SCH198" s="1296"/>
      <c r="SCI198" s="1296"/>
      <c r="SCJ198" s="1296"/>
      <c r="SCK198" s="1296"/>
      <c r="SCL198" s="1296"/>
      <c r="SCM198" s="1296"/>
      <c r="SCN198" s="1296"/>
      <c r="SCO198" s="1296"/>
      <c r="SCP198" s="1296"/>
      <c r="SCQ198" s="1296"/>
      <c r="SCR198" s="1296"/>
      <c r="SCS198" s="1296"/>
      <c r="SCT198" s="1296"/>
      <c r="SCU198" s="1296"/>
      <c r="SCV198" s="1296"/>
      <c r="SCW198" s="1296"/>
      <c r="SCX198" s="1296"/>
      <c r="SCY198" s="1296"/>
      <c r="SCZ198" s="1296"/>
      <c r="SDA198" s="1296"/>
      <c r="SDB198" s="1296"/>
      <c r="SDC198" s="1296"/>
      <c r="SDD198" s="1296"/>
      <c r="SDE198" s="1296"/>
      <c r="SDF198" s="1296"/>
      <c r="SDG198" s="1296"/>
      <c r="SDH198" s="1296"/>
      <c r="SDI198" s="1296"/>
      <c r="SDJ198" s="1296"/>
      <c r="SDK198" s="1296"/>
      <c r="SDL198" s="1296"/>
      <c r="SDM198" s="1296"/>
      <c r="SDN198" s="1296"/>
      <c r="SDO198" s="1296"/>
      <c r="SDP198" s="1296"/>
      <c r="SDQ198" s="1296"/>
      <c r="SDR198" s="1296"/>
      <c r="SDS198" s="1296"/>
      <c r="SDT198" s="1296"/>
      <c r="SDU198" s="1296"/>
      <c r="SDV198" s="1296"/>
      <c r="SDW198" s="1296"/>
      <c r="SDX198" s="1296"/>
      <c r="SDY198" s="1296"/>
      <c r="SDZ198" s="1296"/>
      <c r="SEA198" s="1296"/>
      <c r="SEB198" s="1296"/>
      <c r="SEC198" s="1296"/>
      <c r="SED198" s="1296"/>
      <c r="SEE198" s="1296"/>
      <c r="SEF198" s="1296"/>
      <c r="SEG198" s="1296"/>
      <c r="SEH198" s="1296"/>
      <c r="SEI198" s="1296"/>
      <c r="SEJ198" s="1296"/>
      <c r="SEK198" s="1296"/>
      <c r="SEL198" s="1296"/>
      <c r="SEM198" s="1296"/>
      <c r="SEN198" s="1296"/>
      <c r="SEO198" s="1296"/>
      <c r="SEP198" s="1296"/>
      <c r="SEQ198" s="1296"/>
      <c r="SER198" s="1296"/>
      <c r="SES198" s="1296"/>
      <c r="SET198" s="1296"/>
      <c r="SEU198" s="1296"/>
      <c r="SEV198" s="1296"/>
      <c r="SEW198" s="1296"/>
      <c r="SEX198" s="1296"/>
      <c r="SEY198" s="1296"/>
      <c r="SEZ198" s="1296"/>
      <c r="SFA198" s="1296"/>
      <c r="SFB198" s="1296"/>
      <c r="SFC198" s="1296"/>
      <c r="SFD198" s="1296"/>
      <c r="SFE198" s="1296"/>
      <c r="SFF198" s="1296"/>
      <c r="SFG198" s="1296"/>
      <c r="SFH198" s="1296"/>
      <c r="SFI198" s="1296"/>
      <c r="SFJ198" s="1296"/>
      <c r="SFK198" s="1296"/>
      <c r="SFL198" s="1296"/>
      <c r="SFM198" s="1296"/>
      <c r="SFN198" s="1296"/>
      <c r="SFO198" s="1296"/>
      <c r="SFP198" s="1296"/>
      <c r="SFQ198" s="1296"/>
      <c r="SFR198" s="1296"/>
      <c r="SFS198" s="1296"/>
      <c r="SFT198" s="1296"/>
      <c r="SFU198" s="1296"/>
      <c r="SFV198" s="1296"/>
      <c r="SFW198" s="1296"/>
      <c r="SFX198" s="1296"/>
      <c r="SFY198" s="1296"/>
      <c r="SFZ198" s="1296"/>
      <c r="SGA198" s="1296"/>
      <c r="SGB198" s="1296"/>
      <c r="SGC198" s="1296"/>
      <c r="SGD198" s="1296"/>
      <c r="SGE198" s="1296"/>
      <c r="SGF198" s="1296"/>
      <c r="SGG198" s="1296"/>
      <c r="SGH198" s="1296"/>
      <c r="SGI198" s="1296"/>
      <c r="SGJ198" s="1296"/>
      <c r="SGK198" s="1296"/>
      <c r="SGL198" s="1296"/>
      <c r="SGM198" s="1296"/>
      <c r="SGN198" s="1296"/>
      <c r="SGO198" s="1296"/>
      <c r="SGP198" s="1296"/>
      <c r="SGQ198" s="1296"/>
      <c r="SGR198" s="1296"/>
      <c r="SGS198" s="1296"/>
      <c r="SGT198" s="1296"/>
      <c r="SGU198" s="1296"/>
      <c r="SGV198" s="1296"/>
      <c r="SGW198" s="1296"/>
      <c r="SGX198" s="1296"/>
      <c r="SGY198" s="1296"/>
      <c r="SGZ198" s="1296"/>
      <c r="SHA198" s="1296"/>
      <c r="SHB198" s="1296"/>
      <c r="SHC198" s="1296"/>
      <c r="SHD198" s="1296"/>
      <c r="SHE198" s="1296"/>
      <c r="SHF198" s="1296"/>
      <c r="SHG198" s="1296"/>
      <c r="SHH198" s="1296"/>
      <c r="SHI198" s="1296"/>
      <c r="SHJ198" s="1296"/>
      <c r="SHK198" s="1296"/>
      <c r="SHL198" s="1296"/>
      <c r="SHM198" s="1296"/>
      <c r="SHN198" s="1296"/>
      <c r="SHO198" s="1296"/>
      <c r="SHP198" s="1296"/>
      <c r="SHQ198" s="1296"/>
      <c r="SHR198" s="1296"/>
      <c r="SHS198" s="1296"/>
      <c r="SHT198" s="1296"/>
      <c r="SHU198" s="1296"/>
      <c r="SHV198" s="1296"/>
      <c r="SHW198" s="1296"/>
      <c r="SHX198" s="1296"/>
      <c r="SHY198" s="1296"/>
      <c r="SHZ198" s="1296"/>
      <c r="SIA198" s="1296"/>
      <c r="SIB198" s="1296"/>
      <c r="SIC198" s="1296"/>
      <c r="SID198" s="1296"/>
      <c r="SIE198" s="1296"/>
      <c r="SIF198" s="1296"/>
      <c r="SIG198" s="1296"/>
      <c r="SIH198" s="1296"/>
      <c r="SII198" s="1296"/>
      <c r="SIJ198" s="1296"/>
      <c r="SIK198" s="1296"/>
      <c r="SIL198" s="1296"/>
      <c r="SIM198" s="1296"/>
      <c r="SIN198" s="1296"/>
      <c r="SIO198" s="1296"/>
      <c r="SIP198" s="1296"/>
      <c r="SIQ198" s="1296"/>
      <c r="SIR198" s="1296"/>
      <c r="SIS198" s="1296"/>
      <c r="SIT198" s="1296"/>
      <c r="SIU198" s="1296"/>
      <c r="SIV198" s="1296"/>
      <c r="SIW198" s="1296"/>
      <c r="SIX198" s="1296"/>
      <c r="SIY198" s="1296"/>
      <c r="SIZ198" s="1296"/>
      <c r="SJA198" s="1296"/>
      <c r="SJB198" s="1296"/>
      <c r="SJC198" s="1296"/>
      <c r="SJD198" s="1296"/>
      <c r="SJE198" s="1296"/>
      <c r="SJF198" s="1296"/>
      <c r="SJG198" s="1296"/>
      <c r="SJH198" s="1296"/>
      <c r="SJI198" s="1296"/>
      <c r="SJJ198" s="1296"/>
      <c r="SJK198" s="1296"/>
      <c r="SJL198" s="1296"/>
      <c r="SJM198" s="1296"/>
      <c r="SJN198" s="1296"/>
      <c r="SJO198" s="1296"/>
      <c r="SJP198" s="1296"/>
      <c r="SJQ198" s="1296"/>
      <c r="SJR198" s="1296"/>
      <c r="SJS198" s="1296"/>
      <c r="SJT198" s="1296"/>
      <c r="SJU198" s="1296"/>
      <c r="SJV198" s="1296"/>
      <c r="SJW198" s="1296"/>
      <c r="SJX198" s="1296"/>
      <c r="SJY198" s="1296"/>
      <c r="SJZ198" s="1296"/>
      <c r="SKA198" s="1296"/>
      <c r="SKB198" s="1296"/>
      <c r="SKC198" s="1296"/>
      <c r="SKD198" s="1296"/>
      <c r="SKE198" s="1296"/>
      <c r="SKF198" s="1296"/>
      <c r="SKG198" s="1296"/>
      <c r="SKH198" s="1296"/>
      <c r="SKI198" s="1296"/>
      <c r="SKJ198" s="1296"/>
      <c r="SKK198" s="1296"/>
      <c r="SKL198" s="1296"/>
      <c r="SKM198" s="1296"/>
      <c r="SKN198" s="1296"/>
      <c r="SKO198" s="1296"/>
      <c r="SKP198" s="1296"/>
      <c r="SKQ198" s="1296"/>
      <c r="SKR198" s="1296"/>
      <c r="SKS198" s="1296"/>
      <c r="SKT198" s="1296"/>
      <c r="SKU198" s="1296"/>
      <c r="SKV198" s="1296"/>
      <c r="SKW198" s="1296"/>
      <c r="SKX198" s="1296"/>
      <c r="SKY198" s="1296"/>
      <c r="SKZ198" s="1296"/>
      <c r="SLA198" s="1296"/>
      <c r="SLB198" s="1296"/>
      <c r="SLC198" s="1296"/>
      <c r="SLD198" s="1296"/>
      <c r="SLE198" s="1296"/>
      <c r="SLF198" s="1296"/>
      <c r="SLG198" s="1296"/>
      <c r="SLH198" s="1296"/>
      <c r="SLI198" s="1296"/>
      <c r="SLJ198" s="1296"/>
      <c r="SLK198" s="1296"/>
      <c r="SLL198" s="1296"/>
      <c r="SLM198" s="1296"/>
      <c r="SLN198" s="1296"/>
      <c r="SLO198" s="1296"/>
      <c r="SLP198" s="1296"/>
      <c r="SLQ198" s="1296"/>
      <c r="SLR198" s="1296"/>
      <c r="SLS198" s="1296"/>
      <c r="SLT198" s="1296"/>
      <c r="SLU198" s="1296"/>
      <c r="SLV198" s="1296"/>
      <c r="SLW198" s="1296"/>
      <c r="SLX198" s="1296"/>
      <c r="SLY198" s="1296"/>
      <c r="SLZ198" s="1296"/>
      <c r="SMA198" s="1296"/>
      <c r="SMB198" s="1296"/>
      <c r="SMC198" s="1296"/>
      <c r="SMD198" s="1296"/>
      <c r="SME198" s="1296"/>
      <c r="SMF198" s="1296"/>
      <c r="SMG198" s="1296"/>
      <c r="SMH198" s="1296"/>
      <c r="SMI198" s="1296"/>
      <c r="SMJ198" s="1296"/>
      <c r="SMK198" s="1296"/>
      <c r="SML198" s="1296"/>
      <c r="SMM198" s="1296"/>
      <c r="SMN198" s="1296"/>
      <c r="SMO198" s="1296"/>
      <c r="SMP198" s="1296"/>
      <c r="SMQ198" s="1296"/>
      <c r="SMR198" s="1296"/>
      <c r="SMS198" s="1296"/>
      <c r="SMT198" s="1296"/>
      <c r="SMU198" s="1296"/>
      <c r="SMV198" s="1296"/>
      <c r="SMW198" s="1296"/>
      <c r="SMX198" s="1296"/>
      <c r="SMY198" s="1296"/>
      <c r="SMZ198" s="1296"/>
      <c r="SNA198" s="1296"/>
      <c r="SNB198" s="1296"/>
      <c r="SNC198" s="1296"/>
      <c r="SND198" s="1296"/>
      <c r="SNE198" s="1296"/>
      <c r="SNF198" s="1296"/>
      <c r="SNG198" s="1296"/>
      <c r="SNH198" s="1296"/>
      <c r="SNI198" s="1296"/>
      <c r="SNJ198" s="1296"/>
      <c r="SNK198" s="1296"/>
      <c r="SNL198" s="1296"/>
      <c r="SNM198" s="1296"/>
      <c r="SNN198" s="1296"/>
      <c r="SNO198" s="1296"/>
      <c r="SNP198" s="1296"/>
      <c r="SNQ198" s="1296"/>
      <c r="SNR198" s="1296"/>
      <c r="SNS198" s="1296"/>
      <c r="SNT198" s="1296"/>
      <c r="SNU198" s="1296"/>
      <c r="SNV198" s="1296"/>
      <c r="SNW198" s="1296"/>
      <c r="SNX198" s="1296"/>
      <c r="SNY198" s="1296"/>
      <c r="SNZ198" s="1296"/>
      <c r="SOA198" s="1296"/>
      <c r="SOB198" s="1296"/>
      <c r="SOC198" s="1296"/>
      <c r="SOD198" s="1296"/>
      <c r="SOE198" s="1296"/>
      <c r="SOF198" s="1296"/>
      <c r="SOG198" s="1296"/>
      <c r="SOH198" s="1296"/>
      <c r="SOI198" s="1296"/>
      <c r="SOJ198" s="1296"/>
      <c r="SOK198" s="1296"/>
      <c r="SOL198" s="1296"/>
      <c r="SOM198" s="1296"/>
      <c r="SON198" s="1296"/>
      <c r="SOO198" s="1296"/>
      <c r="SOP198" s="1296"/>
      <c r="SOQ198" s="1296"/>
      <c r="SOR198" s="1296"/>
      <c r="SOS198" s="1296"/>
      <c r="SOT198" s="1296"/>
      <c r="SOU198" s="1296"/>
      <c r="SOV198" s="1296"/>
      <c r="SOW198" s="1296"/>
      <c r="SOX198" s="1296"/>
      <c r="SOY198" s="1296"/>
      <c r="SOZ198" s="1296"/>
      <c r="SPA198" s="1296"/>
      <c r="SPB198" s="1296"/>
      <c r="SPC198" s="1296"/>
      <c r="SPD198" s="1296"/>
      <c r="SPE198" s="1296"/>
      <c r="SPF198" s="1296"/>
      <c r="SPG198" s="1296"/>
      <c r="SPH198" s="1296"/>
      <c r="SPI198" s="1296"/>
      <c r="SPJ198" s="1296"/>
      <c r="SPK198" s="1296"/>
      <c r="SPL198" s="1296"/>
      <c r="SPM198" s="1296"/>
      <c r="SPN198" s="1296"/>
      <c r="SPO198" s="1296"/>
      <c r="SPP198" s="1296"/>
      <c r="SPQ198" s="1296"/>
      <c r="SPR198" s="1296"/>
      <c r="SPS198" s="1296"/>
      <c r="SPT198" s="1296"/>
      <c r="SPU198" s="1296"/>
      <c r="SPV198" s="1296"/>
      <c r="SPW198" s="1296"/>
      <c r="SPX198" s="1296"/>
      <c r="SPY198" s="1296"/>
      <c r="SPZ198" s="1296"/>
      <c r="SQA198" s="1296"/>
      <c r="SQB198" s="1296"/>
      <c r="SQC198" s="1296"/>
      <c r="SQD198" s="1296"/>
      <c r="SQE198" s="1296"/>
      <c r="SQF198" s="1296"/>
      <c r="SQG198" s="1296"/>
      <c r="SQH198" s="1296"/>
      <c r="SQI198" s="1296"/>
      <c r="SQJ198" s="1296"/>
      <c r="SQK198" s="1296"/>
      <c r="SQL198" s="1296"/>
      <c r="SQM198" s="1296"/>
      <c r="SQN198" s="1296"/>
      <c r="SQO198" s="1296"/>
      <c r="SQP198" s="1296"/>
      <c r="SQQ198" s="1296"/>
      <c r="SQR198" s="1296"/>
      <c r="SQS198" s="1296"/>
      <c r="SQT198" s="1296"/>
      <c r="SQU198" s="1296"/>
      <c r="SQV198" s="1296"/>
      <c r="SQW198" s="1296"/>
      <c r="SQX198" s="1296"/>
      <c r="SQY198" s="1296"/>
      <c r="SQZ198" s="1296"/>
      <c r="SRA198" s="1296"/>
      <c r="SRB198" s="1296"/>
      <c r="SRC198" s="1296"/>
      <c r="SRD198" s="1296"/>
      <c r="SRE198" s="1296"/>
      <c r="SRF198" s="1296"/>
      <c r="SRG198" s="1296"/>
      <c r="SRH198" s="1296"/>
      <c r="SRI198" s="1296"/>
      <c r="SRJ198" s="1296"/>
      <c r="SRK198" s="1296"/>
      <c r="SRL198" s="1296"/>
      <c r="SRM198" s="1296"/>
      <c r="SRN198" s="1296"/>
      <c r="SRO198" s="1296"/>
      <c r="SRP198" s="1296"/>
      <c r="SRQ198" s="1296"/>
      <c r="SRR198" s="1296"/>
      <c r="SRS198" s="1296"/>
      <c r="SRT198" s="1296"/>
      <c r="SRU198" s="1296"/>
      <c r="SRV198" s="1296"/>
      <c r="SRW198" s="1296"/>
      <c r="SRX198" s="1296"/>
      <c r="SRY198" s="1296"/>
      <c r="SRZ198" s="1296"/>
      <c r="SSA198" s="1296"/>
      <c r="SSB198" s="1296"/>
      <c r="SSC198" s="1296"/>
      <c r="SSD198" s="1296"/>
      <c r="SSE198" s="1296"/>
      <c r="SSF198" s="1296"/>
      <c r="SSG198" s="1296"/>
      <c r="SSH198" s="1296"/>
      <c r="SSI198" s="1296"/>
      <c r="SSJ198" s="1296"/>
      <c r="SSK198" s="1296"/>
      <c r="SSL198" s="1296"/>
      <c r="SSM198" s="1296"/>
      <c r="SSN198" s="1296"/>
      <c r="SSO198" s="1296"/>
      <c r="SSP198" s="1296"/>
      <c r="SSQ198" s="1296"/>
      <c r="SSR198" s="1296"/>
      <c r="SSS198" s="1296"/>
      <c r="SST198" s="1296"/>
      <c r="SSU198" s="1296"/>
      <c r="SSV198" s="1296"/>
      <c r="SSW198" s="1296"/>
      <c r="SSX198" s="1296"/>
      <c r="SSY198" s="1296"/>
      <c r="SSZ198" s="1296"/>
      <c r="STA198" s="1296"/>
      <c r="STB198" s="1296"/>
      <c r="STC198" s="1296"/>
      <c r="STD198" s="1296"/>
      <c r="STE198" s="1296"/>
      <c r="STF198" s="1296"/>
      <c r="STG198" s="1296"/>
      <c r="STH198" s="1296"/>
      <c r="STI198" s="1296"/>
      <c r="STJ198" s="1296"/>
      <c r="STK198" s="1296"/>
      <c r="STL198" s="1296"/>
      <c r="STM198" s="1296"/>
      <c r="STN198" s="1296"/>
      <c r="STO198" s="1296"/>
      <c r="STP198" s="1296"/>
      <c r="STQ198" s="1296"/>
      <c r="STR198" s="1296"/>
      <c r="STS198" s="1296"/>
      <c r="STT198" s="1296"/>
      <c r="STU198" s="1296"/>
      <c r="STV198" s="1296"/>
      <c r="STW198" s="1296"/>
      <c r="STX198" s="1296"/>
      <c r="STY198" s="1296"/>
      <c r="STZ198" s="1296"/>
      <c r="SUA198" s="1296"/>
      <c r="SUB198" s="1296"/>
      <c r="SUC198" s="1296"/>
      <c r="SUD198" s="1296"/>
      <c r="SUE198" s="1296"/>
      <c r="SUF198" s="1296"/>
      <c r="SUG198" s="1296"/>
      <c r="SUH198" s="1296"/>
      <c r="SUI198" s="1296"/>
      <c r="SUJ198" s="1296"/>
      <c r="SUK198" s="1296"/>
      <c r="SUL198" s="1296"/>
      <c r="SUM198" s="1296"/>
      <c r="SUN198" s="1296"/>
      <c r="SUO198" s="1296"/>
      <c r="SUP198" s="1296"/>
      <c r="SUQ198" s="1296"/>
      <c r="SUR198" s="1296"/>
      <c r="SUS198" s="1296"/>
      <c r="SUT198" s="1296"/>
      <c r="SUU198" s="1296"/>
      <c r="SUV198" s="1296"/>
      <c r="SUW198" s="1296"/>
      <c r="SUX198" s="1296"/>
      <c r="SUY198" s="1296"/>
      <c r="SUZ198" s="1296"/>
      <c r="SVA198" s="1296"/>
      <c r="SVB198" s="1296"/>
      <c r="SVC198" s="1296"/>
      <c r="SVD198" s="1296"/>
      <c r="SVE198" s="1296"/>
      <c r="SVF198" s="1296"/>
      <c r="SVG198" s="1296"/>
      <c r="SVH198" s="1296"/>
      <c r="SVI198" s="1296"/>
      <c r="SVJ198" s="1296"/>
      <c r="SVK198" s="1296"/>
      <c r="SVL198" s="1296"/>
      <c r="SVM198" s="1296"/>
      <c r="SVN198" s="1296"/>
      <c r="SVO198" s="1296"/>
      <c r="SVP198" s="1296"/>
      <c r="SVQ198" s="1296"/>
      <c r="SVR198" s="1296"/>
      <c r="SVS198" s="1296"/>
      <c r="SVT198" s="1296"/>
      <c r="SVU198" s="1296"/>
      <c r="SVV198" s="1296"/>
      <c r="SVW198" s="1296"/>
      <c r="SVX198" s="1296"/>
      <c r="SVY198" s="1296"/>
      <c r="SVZ198" s="1296"/>
      <c r="SWA198" s="1296"/>
      <c r="SWB198" s="1296"/>
      <c r="SWC198" s="1296"/>
      <c r="SWD198" s="1296"/>
      <c r="SWE198" s="1296"/>
      <c r="SWF198" s="1296"/>
      <c r="SWG198" s="1296"/>
      <c r="SWH198" s="1296"/>
      <c r="SWI198" s="1296"/>
      <c r="SWJ198" s="1296"/>
      <c r="SWK198" s="1296"/>
      <c r="SWL198" s="1296"/>
      <c r="SWM198" s="1296"/>
      <c r="SWN198" s="1296"/>
      <c r="SWO198" s="1296"/>
      <c r="SWP198" s="1296"/>
      <c r="SWQ198" s="1296"/>
      <c r="SWR198" s="1296"/>
      <c r="SWS198" s="1296"/>
      <c r="SWT198" s="1296"/>
      <c r="SWU198" s="1296"/>
      <c r="SWV198" s="1296"/>
      <c r="SWW198" s="1296"/>
      <c r="SWX198" s="1296"/>
      <c r="SWY198" s="1296"/>
      <c r="SWZ198" s="1296"/>
      <c r="SXA198" s="1296"/>
      <c r="SXB198" s="1296"/>
      <c r="SXC198" s="1296"/>
      <c r="SXD198" s="1296"/>
      <c r="SXE198" s="1296"/>
      <c r="SXF198" s="1296"/>
      <c r="SXG198" s="1296"/>
      <c r="SXH198" s="1296"/>
      <c r="SXI198" s="1296"/>
      <c r="SXJ198" s="1296"/>
      <c r="SXK198" s="1296"/>
      <c r="SXL198" s="1296"/>
      <c r="SXM198" s="1296"/>
      <c r="SXN198" s="1296"/>
      <c r="SXO198" s="1296"/>
      <c r="SXP198" s="1296"/>
      <c r="SXQ198" s="1296"/>
      <c r="SXR198" s="1296"/>
      <c r="SXS198" s="1296"/>
      <c r="SXT198" s="1296"/>
      <c r="SXU198" s="1296"/>
      <c r="SXV198" s="1296"/>
      <c r="SXW198" s="1296"/>
      <c r="SXX198" s="1296"/>
      <c r="SXY198" s="1296"/>
      <c r="SXZ198" s="1296"/>
      <c r="SYA198" s="1296"/>
      <c r="SYB198" s="1296"/>
      <c r="SYC198" s="1296"/>
      <c r="SYD198" s="1296"/>
      <c r="SYE198" s="1296"/>
      <c r="SYF198" s="1296"/>
      <c r="SYG198" s="1296"/>
      <c r="SYH198" s="1296"/>
      <c r="SYI198" s="1296"/>
      <c r="SYJ198" s="1296"/>
      <c r="SYK198" s="1296"/>
      <c r="SYL198" s="1296"/>
      <c r="SYM198" s="1296"/>
      <c r="SYN198" s="1296"/>
      <c r="SYO198" s="1296"/>
      <c r="SYP198" s="1296"/>
      <c r="SYQ198" s="1296"/>
      <c r="SYR198" s="1296"/>
      <c r="SYS198" s="1296"/>
      <c r="SYT198" s="1296"/>
      <c r="SYU198" s="1296"/>
      <c r="SYV198" s="1296"/>
      <c r="SYW198" s="1296"/>
      <c r="SYX198" s="1296"/>
      <c r="SYY198" s="1296"/>
      <c r="SYZ198" s="1296"/>
      <c r="SZA198" s="1296"/>
      <c r="SZB198" s="1296"/>
      <c r="SZC198" s="1296"/>
      <c r="SZD198" s="1296"/>
      <c r="SZE198" s="1296"/>
      <c r="SZF198" s="1296"/>
      <c r="SZG198" s="1296"/>
      <c r="SZH198" s="1296"/>
      <c r="SZI198" s="1296"/>
      <c r="SZJ198" s="1296"/>
      <c r="SZK198" s="1296"/>
      <c r="SZL198" s="1296"/>
      <c r="SZM198" s="1296"/>
      <c r="SZN198" s="1296"/>
      <c r="SZO198" s="1296"/>
      <c r="SZP198" s="1296"/>
      <c r="SZQ198" s="1296"/>
      <c r="SZR198" s="1296"/>
      <c r="SZS198" s="1296"/>
      <c r="SZT198" s="1296"/>
      <c r="SZU198" s="1296"/>
      <c r="SZV198" s="1296"/>
      <c r="SZW198" s="1296"/>
      <c r="SZX198" s="1296"/>
      <c r="SZY198" s="1296"/>
      <c r="SZZ198" s="1296"/>
      <c r="TAA198" s="1296"/>
      <c r="TAB198" s="1296"/>
      <c r="TAC198" s="1296"/>
      <c r="TAD198" s="1296"/>
      <c r="TAE198" s="1296"/>
      <c r="TAF198" s="1296"/>
      <c r="TAG198" s="1296"/>
      <c r="TAH198" s="1296"/>
      <c r="TAI198" s="1296"/>
      <c r="TAJ198" s="1296"/>
      <c r="TAK198" s="1296"/>
      <c r="TAL198" s="1296"/>
      <c r="TAM198" s="1296"/>
      <c r="TAN198" s="1296"/>
      <c r="TAO198" s="1296"/>
      <c r="TAP198" s="1296"/>
      <c r="TAQ198" s="1296"/>
      <c r="TAR198" s="1296"/>
      <c r="TAS198" s="1296"/>
      <c r="TAT198" s="1296"/>
      <c r="TAU198" s="1296"/>
      <c r="TAV198" s="1296"/>
      <c r="TAW198" s="1296"/>
      <c r="TAX198" s="1296"/>
      <c r="TAY198" s="1296"/>
      <c r="TAZ198" s="1296"/>
      <c r="TBA198" s="1296"/>
      <c r="TBB198" s="1296"/>
      <c r="TBC198" s="1296"/>
      <c r="TBD198" s="1296"/>
      <c r="TBE198" s="1296"/>
      <c r="TBF198" s="1296"/>
      <c r="TBG198" s="1296"/>
      <c r="TBH198" s="1296"/>
      <c r="TBI198" s="1296"/>
      <c r="TBJ198" s="1296"/>
      <c r="TBK198" s="1296"/>
      <c r="TBL198" s="1296"/>
      <c r="TBM198" s="1296"/>
      <c r="TBN198" s="1296"/>
      <c r="TBO198" s="1296"/>
      <c r="TBP198" s="1296"/>
      <c r="TBQ198" s="1296"/>
      <c r="TBR198" s="1296"/>
      <c r="TBS198" s="1296"/>
      <c r="TBT198" s="1296"/>
      <c r="TBU198" s="1296"/>
      <c r="TBV198" s="1296"/>
      <c r="TBW198" s="1296"/>
      <c r="TBX198" s="1296"/>
      <c r="TBY198" s="1296"/>
      <c r="TBZ198" s="1296"/>
      <c r="TCA198" s="1296"/>
      <c r="TCB198" s="1296"/>
      <c r="TCC198" s="1296"/>
      <c r="TCD198" s="1296"/>
      <c r="TCE198" s="1296"/>
      <c r="TCF198" s="1296"/>
      <c r="TCG198" s="1296"/>
      <c r="TCH198" s="1296"/>
      <c r="TCI198" s="1296"/>
      <c r="TCJ198" s="1296"/>
      <c r="TCK198" s="1296"/>
      <c r="TCL198" s="1296"/>
      <c r="TCM198" s="1296"/>
      <c r="TCN198" s="1296"/>
      <c r="TCO198" s="1296"/>
      <c r="TCP198" s="1296"/>
      <c r="TCQ198" s="1296"/>
      <c r="TCR198" s="1296"/>
      <c r="TCS198" s="1296"/>
      <c r="TCT198" s="1296"/>
      <c r="TCU198" s="1296"/>
      <c r="TCV198" s="1296"/>
      <c r="TCW198" s="1296"/>
      <c r="TCX198" s="1296"/>
      <c r="TCY198" s="1296"/>
      <c r="TCZ198" s="1296"/>
      <c r="TDA198" s="1296"/>
      <c r="TDB198" s="1296"/>
      <c r="TDC198" s="1296"/>
      <c r="TDD198" s="1296"/>
      <c r="TDE198" s="1296"/>
      <c r="TDF198" s="1296"/>
      <c r="TDG198" s="1296"/>
      <c r="TDH198" s="1296"/>
      <c r="TDI198" s="1296"/>
      <c r="TDJ198" s="1296"/>
      <c r="TDK198" s="1296"/>
      <c r="TDL198" s="1296"/>
      <c r="TDM198" s="1296"/>
      <c r="TDN198" s="1296"/>
      <c r="TDO198" s="1296"/>
      <c r="TDP198" s="1296"/>
      <c r="TDQ198" s="1296"/>
      <c r="TDR198" s="1296"/>
      <c r="TDS198" s="1296"/>
      <c r="TDT198" s="1296"/>
      <c r="TDU198" s="1296"/>
      <c r="TDV198" s="1296"/>
      <c r="TDW198" s="1296"/>
      <c r="TDX198" s="1296"/>
      <c r="TDY198" s="1296"/>
      <c r="TDZ198" s="1296"/>
      <c r="TEA198" s="1296"/>
      <c r="TEB198" s="1296"/>
      <c r="TEC198" s="1296"/>
      <c r="TED198" s="1296"/>
      <c r="TEE198" s="1296"/>
      <c r="TEF198" s="1296"/>
      <c r="TEG198" s="1296"/>
      <c r="TEH198" s="1296"/>
      <c r="TEI198" s="1296"/>
      <c r="TEJ198" s="1296"/>
      <c r="TEK198" s="1296"/>
      <c r="TEL198" s="1296"/>
      <c r="TEM198" s="1296"/>
      <c r="TEN198" s="1296"/>
      <c r="TEO198" s="1296"/>
      <c r="TEP198" s="1296"/>
      <c r="TEQ198" s="1296"/>
      <c r="TER198" s="1296"/>
      <c r="TES198" s="1296"/>
      <c r="TET198" s="1296"/>
      <c r="TEU198" s="1296"/>
      <c r="TEV198" s="1296"/>
      <c r="TEW198" s="1296"/>
      <c r="TEX198" s="1296"/>
      <c r="TEY198" s="1296"/>
      <c r="TEZ198" s="1296"/>
      <c r="TFA198" s="1296"/>
      <c r="TFB198" s="1296"/>
      <c r="TFC198" s="1296"/>
      <c r="TFD198" s="1296"/>
      <c r="TFE198" s="1296"/>
      <c r="TFF198" s="1296"/>
      <c r="TFG198" s="1296"/>
      <c r="TFH198" s="1296"/>
      <c r="TFI198" s="1296"/>
      <c r="TFJ198" s="1296"/>
      <c r="TFK198" s="1296"/>
      <c r="TFL198" s="1296"/>
      <c r="TFM198" s="1296"/>
      <c r="TFN198" s="1296"/>
      <c r="TFO198" s="1296"/>
      <c r="TFP198" s="1296"/>
      <c r="TFQ198" s="1296"/>
      <c r="TFR198" s="1296"/>
      <c r="TFS198" s="1296"/>
      <c r="TFT198" s="1296"/>
      <c r="TFU198" s="1296"/>
      <c r="TFV198" s="1296"/>
      <c r="TFW198" s="1296"/>
      <c r="TFX198" s="1296"/>
      <c r="TFY198" s="1296"/>
      <c r="TFZ198" s="1296"/>
      <c r="TGA198" s="1296"/>
      <c r="TGB198" s="1296"/>
      <c r="TGC198" s="1296"/>
      <c r="TGD198" s="1296"/>
      <c r="TGE198" s="1296"/>
      <c r="TGF198" s="1296"/>
      <c r="TGG198" s="1296"/>
      <c r="TGH198" s="1296"/>
      <c r="TGI198" s="1296"/>
      <c r="TGJ198" s="1296"/>
      <c r="TGK198" s="1296"/>
      <c r="TGL198" s="1296"/>
      <c r="TGM198" s="1296"/>
      <c r="TGN198" s="1296"/>
      <c r="TGO198" s="1296"/>
      <c r="TGP198" s="1296"/>
      <c r="TGQ198" s="1296"/>
      <c r="TGR198" s="1296"/>
      <c r="TGS198" s="1296"/>
      <c r="TGT198" s="1296"/>
      <c r="TGU198" s="1296"/>
      <c r="TGV198" s="1296"/>
      <c r="TGW198" s="1296"/>
      <c r="TGX198" s="1296"/>
      <c r="TGY198" s="1296"/>
      <c r="TGZ198" s="1296"/>
      <c r="THA198" s="1296"/>
      <c r="THB198" s="1296"/>
      <c r="THC198" s="1296"/>
      <c r="THD198" s="1296"/>
      <c r="THE198" s="1296"/>
      <c r="THF198" s="1296"/>
      <c r="THG198" s="1296"/>
      <c r="THH198" s="1296"/>
      <c r="THI198" s="1296"/>
      <c r="THJ198" s="1296"/>
      <c r="THK198" s="1296"/>
      <c r="THL198" s="1296"/>
      <c r="THM198" s="1296"/>
      <c r="THN198" s="1296"/>
      <c r="THO198" s="1296"/>
      <c r="THP198" s="1296"/>
      <c r="THQ198" s="1296"/>
      <c r="THR198" s="1296"/>
      <c r="THS198" s="1296"/>
      <c r="THT198" s="1296"/>
      <c r="THU198" s="1296"/>
      <c r="THV198" s="1296"/>
      <c r="THW198" s="1296"/>
      <c r="THX198" s="1296"/>
      <c r="THY198" s="1296"/>
      <c r="THZ198" s="1296"/>
      <c r="TIA198" s="1296"/>
      <c r="TIB198" s="1296"/>
      <c r="TIC198" s="1296"/>
      <c r="TID198" s="1296"/>
      <c r="TIE198" s="1296"/>
      <c r="TIF198" s="1296"/>
      <c r="TIG198" s="1296"/>
      <c r="TIH198" s="1296"/>
      <c r="TII198" s="1296"/>
      <c r="TIJ198" s="1296"/>
      <c r="TIK198" s="1296"/>
      <c r="TIL198" s="1296"/>
      <c r="TIM198" s="1296"/>
      <c r="TIN198" s="1296"/>
      <c r="TIO198" s="1296"/>
      <c r="TIP198" s="1296"/>
      <c r="TIQ198" s="1296"/>
      <c r="TIR198" s="1296"/>
      <c r="TIS198" s="1296"/>
      <c r="TIT198" s="1296"/>
      <c r="TIU198" s="1296"/>
      <c r="TIV198" s="1296"/>
      <c r="TIW198" s="1296"/>
      <c r="TIX198" s="1296"/>
      <c r="TIY198" s="1296"/>
      <c r="TIZ198" s="1296"/>
      <c r="TJA198" s="1296"/>
      <c r="TJB198" s="1296"/>
      <c r="TJC198" s="1296"/>
      <c r="TJD198" s="1296"/>
      <c r="TJE198" s="1296"/>
      <c r="TJF198" s="1296"/>
      <c r="TJG198" s="1296"/>
      <c r="TJH198" s="1296"/>
      <c r="TJI198" s="1296"/>
      <c r="TJJ198" s="1296"/>
      <c r="TJK198" s="1296"/>
      <c r="TJL198" s="1296"/>
      <c r="TJM198" s="1296"/>
      <c r="TJN198" s="1296"/>
      <c r="TJO198" s="1296"/>
      <c r="TJP198" s="1296"/>
      <c r="TJQ198" s="1296"/>
      <c r="TJR198" s="1296"/>
      <c r="TJS198" s="1296"/>
      <c r="TJT198" s="1296"/>
      <c r="TJU198" s="1296"/>
      <c r="TJV198" s="1296"/>
      <c r="TJW198" s="1296"/>
      <c r="TJX198" s="1296"/>
      <c r="TJY198" s="1296"/>
      <c r="TJZ198" s="1296"/>
      <c r="TKA198" s="1296"/>
      <c r="TKB198" s="1296"/>
      <c r="TKC198" s="1296"/>
      <c r="TKD198" s="1296"/>
      <c r="TKE198" s="1296"/>
      <c r="TKF198" s="1296"/>
      <c r="TKG198" s="1296"/>
      <c r="TKH198" s="1296"/>
      <c r="TKI198" s="1296"/>
      <c r="TKJ198" s="1296"/>
      <c r="TKK198" s="1296"/>
      <c r="TKL198" s="1296"/>
      <c r="TKM198" s="1296"/>
      <c r="TKN198" s="1296"/>
      <c r="TKO198" s="1296"/>
      <c r="TKP198" s="1296"/>
      <c r="TKQ198" s="1296"/>
      <c r="TKR198" s="1296"/>
      <c r="TKS198" s="1296"/>
      <c r="TKT198" s="1296"/>
      <c r="TKU198" s="1296"/>
      <c r="TKV198" s="1296"/>
      <c r="TKW198" s="1296"/>
      <c r="TKX198" s="1296"/>
      <c r="TKY198" s="1296"/>
      <c r="TKZ198" s="1296"/>
      <c r="TLA198" s="1296"/>
      <c r="TLB198" s="1296"/>
      <c r="TLC198" s="1296"/>
      <c r="TLD198" s="1296"/>
      <c r="TLE198" s="1296"/>
      <c r="TLF198" s="1296"/>
      <c r="TLG198" s="1296"/>
      <c r="TLH198" s="1296"/>
      <c r="TLI198" s="1296"/>
      <c r="TLJ198" s="1296"/>
      <c r="TLK198" s="1296"/>
      <c r="TLL198" s="1296"/>
      <c r="TLM198" s="1296"/>
      <c r="TLN198" s="1296"/>
      <c r="TLO198" s="1296"/>
      <c r="TLP198" s="1296"/>
      <c r="TLQ198" s="1296"/>
      <c r="TLR198" s="1296"/>
      <c r="TLS198" s="1296"/>
      <c r="TLT198" s="1296"/>
      <c r="TLU198" s="1296"/>
      <c r="TLV198" s="1296"/>
      <c r="TLW198" s="1296"/>
      <c r="TLX198" s="1296"/>
      <c r="TLY198" s="1296"/>
      <c r="TLZ198" s="1296"/>
      <c r="TMA198" s="1296"/>
      <c r="TMB198" s="1296"/>
      <c r="TMC198" s="1296"/>
      <c r="TMD198" s="1296"/>
      <c r="TME198" s="1296"/>
      <c r="TMF198" s="1296"/>
      <c r="TMG198" s="1296"/>
      <c r="TMH198" s="1296"/>
      <c r="TMI198" s="1296"/>
      <c r="TMJ198" s="1296"/>
      <c r="TMK198" s="1296"/>
      <c r="TML198" s="1296"/>
      <c r="TMM198" s="1296"/>
      <c r="TMN198" s="1296"/>
      <c r="TMO198" s="1296"/>
      <c r="TMP198" s="1296"/>
      <c r="TMQ198" s="1296"/>
      <c r="TMR198" s="1296"/>
      <c r="TMS198" s="1296"/>
      <c r="TMT198" s="1296"/>
      <c r="TMU198" s="1296"/>
      <c r="TMV198" s="1296"/>
      <c r="TMW198" s="1296"/>
      <c r="TMX198" s="1296"/>
      <c r="TMY198" s="1296"/>
      <c r="TMZ198" s="1296"/>
      <c r="TNA198" s="1296"/>
      <c r="TNB198" s="1296"/>
      <c r="TNC198" s="1296"/>
      <c r="TND198" s="1296"/>
      <c r="TNE198" s="1296"/>
      <c r="TNF198" s="1296"/>
      <c r="TNG198" s="1296"/>
      <c r="TNH198" s="1296"/>
      <c r="TNI198" s="1296"/>
      <c r="TNJ198" s="1296"/>
      <c r="TNK198" s="1296"/>
      <c r="TNL198" s="1296"/>
      <c r="TNM198" s="1296"/>
      <c r="TNN198" s="1296"/>
      <c r="TNO198" s="1296"/>
      <c r="TNP198" s="1296"/>
      <c r="TNQ198" s="1296"/>
      <c r="TNR198" s="1296"/>
      <c r="TNS198" s="1296"/>
      <c r="TNT198" s="1296"/>
      <c r="TNU198" s="1296"/>
      <c r="TNV198" s="1296"/>
      <c r="TNW198" s="1296"/>
      <c r="TNX198" s="1296"/>
      <c r="TNY198" s="1296"/>
      <c r="TNZ198" s="1296"/>
      <c r="TOA198" s="1296"/>
      <c r="TOB198" s="1296"/>
      <c r="TOC198" s="1296"/>
      <c r="TOD198" s="1296"/>
      <c r="TOE198" s="1296"/>
      <c r="TOF198" s="1296"/>
      <c r="TOG198" s="1296"/>
      <c r="TOH198" s="1296"/>
      <c r="TOI198" s="1296"/>
      <c r="TOJ198" s="1296"/>
      <c r="TOK198" s="1296"/>
      <c r="TOL198" s="1296"/>
      <c r="TOM198" s="1296"/>
      <c r="TON198" s="1296"/>
      <c r="TOO198" s="1296"/>
      <c r="TOP198" s="1296"/>
      <c r="TOQ198" s="1296"/>
      <c r="TOR198" s="1296"/>
      <c r="TOS198" s="1296"/>
      <c r="TOT198" s="1296"/>
      <c r="TOU198" s="1296"/>
      <c r="TOV198" s="1296"/>
      <c r="TOW198" s="1296"/>
      <c r="TOX198" s="1296"/>
      <c r="TOY198" s="1296"/>
      <c r="TOZ198" s="1296"/>
      <c r="TPA198" s="1296"/>
      <c r="TPB198" s="1296"/>
      <c r="TPC198" s="1296"/>
      <c r="TPD198" s="1296"/>
      <c r="TPE198" s="1296"/>
      <c r="TPF198" s="1296"/>
      <c r="TPG198" s="1296"/>
      <c r="TPH198" s="1296"/>
      <c r="TPI198" s="1296"/>
      <c r="TPJ198" s="1296"/>
      <c r="TPK198" s="1296"/>
      <c r="TPL198" s="1296"/>
      <c r="TPM198" s="1296"/>
      <c r="TPN198" s="1296"/>
      <c r="TPO198" s="1296"/>
      <c r="TPP198" s="1296"/>
      <c r="TPQ198" s="1296"/>
      <c r="TPR198" s="1296"/>
      <c r="TPS198" s="1296"/>
      <c r="TPT198" s="1296"/>
      <c r="TPU198" s="1296"/>
      <c r="TPV198" s="1296"/>
      <c r="TPW198" s="1296"/>
      <c r="TPX198" s="1296"/>
      <c r="TPY198" s="1296"/>
      <c r="TPZ198" s="1296"/>
      <c r="TQA198" s="1296"/>
      <c r="TQB198" s="1296"/>
      <c r="TQC198" s="1296"/>
      <c r="TQD198" s="1296"/>
      <c r="TQE198" s="1296"/>
      <c r="TQF198" s="1296"/>
      <c r="TQG198" s="1296"/>
      <c r="TQH198" s="1296"/>
      <c r="TQI198" s="1296"/>
      <c r="TQJ198" s="1296"/>
      <c r="TQK198" s="1296"/>
      <c r="TQL198" s="1296"/>
      <c r="TQM198" s="1296"/>
      <c r="TQN198" s="1296"/>
      <c r="TQO198" s="1296"/>
      <c r="TQP198" s="1296"/>
      <c r="TQQ198" s="1296"/>
      <c r="TQR198" s="1296"/>
      <c r="TQS198" s="1296"/>
      <c r="TQT198" s="1296"/>
      <c r="TQU198" s="1296"/>
      <c r="TQV198" s="1296"/>
      <c r="TQW198" s="1296"/>
      <c r="TQX198" s="1296"/>
      <c r="TQY198" s="1296"/>
      <c r="TQZ198" s="1296"/>
      <c r="TRA198" s="1296"/>
      <c r="TRB198" s="1296"/>
      <c r="TRC198" s="1296"/>
      <c r="TRD198" s="1296"/>
      <c r="TRE198" s="1296"/>
      <c r="TRF198" s="1296"/>
      <c r="TRG198" s="1296"/>
      <c r="TRH198" s="1296"/>
      <c r="TRI198" s="1296"/>
      <c r="TRJ198" s="1296"/>
      <c r="TRK198" s="1296"/>
      <c r="TRL198" s="1296"/>
      <c r="TRM198" s="1296"/>
      <c r="TRN198" s="1296"/>
      <c r="TRO198" s="1296"/>
      <c r="TRP198" s="1296"/>
      <c r="TRQ198" s="1296"/>
      <c r="TRR198" s="1296"/>
      <c r="TRS198" s="1296"/>
      <c r="TRT198" s="1296"/>
      <c r="TRU198" s="1296"/>
      <c r="TRV198" s="1296"/>
      <c r="TRW198" s="1296"/>
      <c r="TRX198" s="1296"/>
      <c r="TRY198" s="1296"/>
      <c r="TRZ198" s="1296"/>
      <c r="TSA198" s="1296"/>
      <c r="TSB198" s="1296"/>
      <c r="TSC198" s="1296"/>
      <c r="TSD198" s="1296"/>
      <c r="TSE198" s="1296"/>
      <c r="TSF198" s="1296"/>
      <c r="TSG198" s="1296"/>
      <c r="TSH198" s="1296"/>
      <c r="TSI198" s="1296"/>
      <c r="TSJ198" s="1296"/>
      <c r="TSK198" s="1296"/>
      <c r="TSL198" s="1296"/>
      <c r="TSM198" s="1296"/>
      <c r="TSN198" s="1296"/>
      <c r="TSO198" s="1296"/>
      <c r="TSP198" s="1296"/>
      <c r="TSQ198" s="1296"/>
      <c r="TSR198" s="1296"/>
      <c r="TSS198" s="1296"/>
      <c r="TST198" s="1296"/>
      <c r="TSU198" s="1296"/>
      <c r="TSV198" s="1296"/>
      <c r="TSW198" s="1296"/>
      <c r="TSX198" s="1296"/>
      <c r="TSY198" s="1296"/>
      <c r="TSZ198" s="1296"/>
      <c r="TTA198" s="1296"/>
      <c r="TTB198" s="1296"/>
      <c r="TTC198" s="1296"/>
      <c r="TTD198" s="1296"/>
      <c r="TTE198" s="1296"/>
      <c r="TTF198" s="1296"/>
      <c r="TTG198" s="1296"/>
      <c r="TTH198" s="1296"/>
      <c r="TTI198" s="1296"/>
      <c r="TTJ198" s="1296"/>
      <c r="TTK198" s="1296"/>
      <c r="TTL198" s="1296"/>
      <c r="TTM198" s="1296"/>
      <c r="TTN198" s="1296"/>
      <c r="TTO198" s="1296"/>
      <c r="TTP198" s="1296"/>
      <c r="TTQ198" s="1296"/>
      <c r="TTR198" s="1296"/>
      <c r="TTS198" s="1296"/>
      <c r="TTT198" s="1296"/>
      <c r="TTU198" s="1296"/>
      <c r="TTV198" s="1296"/>
      <c r="TTW198" s="1296"/>
      <c r="TTX198" s="1296"/>
      <c r="TTY198" s="1296"/>
      <c r="TTZ198" s="1296"/>
      <c r="TUA198" s="1296"/>
      <c r="TUB198" s="1296"/>
      <c r="TUC198" s="1296"/>
      <c r="TUD198" s="1296"/>
      <c r="TUE198" s="1296"/>
      <c r="TUF198" s="1296"/>
      <c r="TUG198" s="1296"/>
      <c r="TUH198" s="1296"/>
      <c r="TUI198" s="1296"/>
      <c r="TUJ198" s="1296"/>
      <c r="TUK198" s="1296"/>
      <c r="TUL198" s="1296"/>
      <c r="TUM198" s="1296"/>
      <c r="TUN198" s="1296"/>
      <c r="TUO198" s="1296"/>
      <c r="TUP198" s="1296"/>
      <c r="TUQ198" s="1296"/>
      <c r="TUR198" s="1296"/>
      <c r="TUS198" s="1296"/>
      <c r="TUT198" s="1296"/>
      <c r="TUU198" s="1296"/>
      <c r="TUV198" s="1296"/>
      <c r="TUW198" s="1296"/>
      <c r="TUX198" s="1296"/>
      <c r="TUY198" s="1296"/>
      <c r="TUZ198" s="1296"/>
      <c r="TVA198" s="1296"/>
      <c r="TVB198" s="1296"/>
      <c r="TVC198" s="1296"/>
      <c r="TVD198" s="1296"/>
      <c r="TVE198" s="1296"/>
      <c r="TVF198" s="1296"/>
      <c r="TVG198" s="1296"/>
      <c r="TVH198" s="1296"/>
      <c r="TVI198" s="1296"/>
      <c r="TVJ198" s="1296"/>
      <c r="TVK198" s="1296"/>
      <c r="TVL198" s="1296"/>
      <c r="TVM198" s="1296"/>
      <c r="TVN198" s="1296"/>
      <c r="TVO198" s="1296"/>
      <c r="TVP198" s="1296"/>
      <c r="TVQ198" s="1296"/>
      <c r="TVR198" s="1296"/>
      <c r="TVS198" s="1296"/>
      <c r="TVT198" s="1296"/>
      <c r="TVU198" s="1296"/>
      <c r="TVV198" s="1296"/>
      <c r="TVW198" s="1296"/>
      <c r="TVX198" s="1296"/>
      <c r="TVY198" s="1296"/>
      <c r="TVZ198" s="1296"/>
      <c r="TWA198" s="1296"/>
      <c r="TWB198" s="1296"/>
      <c r="TWC198" s="1296"/>
      <c r="TWD198" s="1296"/>
      <c r="TWE198" s="1296"/>
      <c r="TWF198" s="1296"/>
      <c r="TWG198" s="1296"/>
      <c r="TWH198" s="1296"/>
      <c r="TWI198" s="1296"/>
      <c r="TWJ198" s="1296"/>
      <c r="TWK198" s="1296"/>
      <c r="TWL198" s="1296"/>
      <c r="TWM198" s="1296"/>
      <c r="TWN198" s="1296"/>
      <c r="TWO198" s="1296"/>
      <c r="TWP198" s="1296"/>
      <c r="TWQ198" s="1296"/>
      <c r="TWR198" s="1296"/>
      <c r="TWS198" s="1296"/>
      <c r="TWT198" s="1296"/>
      <c r="TWU198" s="1296"/>
      <c r="TWV198" s="1296"/>
      <c r="TWW198" s="1296"/>
      <c r="TWX198" s="1296"/>
      <c r="TWY198" s="1296"/>
      <c r="TWZ198" s="1296"/>
      <c r="TXA198" s="1296"/>
      <c r="TXB198" s="1296"/>
      <c r="TXC198" s="1296"/>
      <c r="TXD198" s="1296"/>
      <c r="TXE198" s="1296"/>
      <c r="TXF198" s="1296"/>
      <c r="TXG198" s="1296"/>
      <c r="TXH198" s="1296"/>
      <c r="TXI198" s="1296"/>
      <c r="TXJ198" s="1296"/>
      <c r="TXK198" s="1296"/>
      <c r="TXL198" s="1296"/>
      <c r="TXM198" s="1296"/>
      <c r="TXN198" s="1296"/>
      <c r="TXO198" s="1296"/>
      <c r="TXP198" s="1296"/>
      <c r="TXQ198" s="1296"/>
      <c r="TXR198" s="1296"/>
      <c r="TXS198" s="1296"/>
      <c r="TXT198" s="1296"/>
      <c r="TXU198" s="1296"/>
      <c r="TXV198" s="1296"/>
      <c r="TXW198" s="1296"/>
      <c r="TXX198" s="1296"/>
      <c r="TXY198" s="1296"/>
      <c r="TXZ198" s="1296"/>
      <c r="TYA198" s="1296"/>
      <c r="TYB198" s="1296"/>
      <c r="TYC198" s="1296"/>
      <c r="TYD198" s="1296"/>
      <c r="TYE198" s="1296"/>
      <c r="TYF198" s="1296"/>
      <c r="TYG198" s="1296"/>
      <c r="TYH198" s="1296"/>
      <c r="TYI198" s="1296"/>
      <c r="TYJ198" s="1296"/>
      <c r="TYK198" s="1296"/>
      <c r="TYL198" s="1296"/>
      <c r="TYM198" s="1296"/>
      <c r="TYN198" s="1296"/>
      <c r="TYO198" s="1296"/>
      <c r="TYP198" s="1296"/>
      <c r="TYQ198" s="1296"/>
      <c r="TYR198" s="1296"/>
      <c r="TYS198" s="1296"/>
      <c r="TYT198" s="1296"/>
      <c r="TYU198" s="1296"/>
      <c r="TYV198" s="1296"/>
      <c r="TYW198" s="1296"/>
      <c r="TYX198" s="1296"/>
      <c r="TYY198" s="1296"/>
      <c r="TYZ198" s="1296"/>
      <c r="TZA198" s="1296"/>
      <c r="TZB198" s="1296"/>
      <c r="TZC198" s="1296"/>
      <c r="TZD198" s="1296"/>
      <c r="TZE198" s="1296"/>
      <c r="TZF198" s="1296"/>
      <c r="TZG198" s="1296"/>
      <c r="TZH198" s="1296"/>
      <c r="TZI198" s="1296"/>
      <c r="TZJ198" s="1296"/>
      <c r="TZK198" s="1296"/>
      <c r="TZL198" s="1296"/>
      <c r="TZM198" s="1296"/>
      <c r="TZN198" s="1296"/>
      <c r="TZO198" s="1296"/>
      <c r="TZP198" s="1296"/>
      <c r="TZQ198" s="1296"/>
      <c r="TZR198" s="1296"/>
      <c r="TZS198" s="1296"/>
      <c r="TZT198" s="1296"/>
      <c r="TZU198" s="1296"/>
      <c r="TZV198" s="1296"/>
      <c r="TZW198" s="1296"/>
      <c r="TZX198" s="1296"/>
      <c r="TZY198" s="1296"/>
      <c r="TZZ198" s="1296"/>
      <c r="UAA198" s="1296"/>
      <c r="UAB198" s="1296"/>
      <c r="UAC198" s="1296"/>
      <c r="UAD198" s="1296"/>
      <c r="UAE198" s="1296"/>
      <c r="UAF198" s="1296"/>
      <c r="UAG198" s="1296"/>
      <c r="UAH198" s="1296"/>
      <c r="UAI198" s="1296"/>
      <c r="UAJ198" s="1296"/>
      <c r="UAK198" s="1296"/>
      <c r="UAL198" s="1296"/>
      <c r="UAM198" s="1296"/>
      <c r="UAN198" s="1296"/>
      <c r="UAO198" s="1296"/>
      <c r="UAP198" s="1296"/>
      <c r="UAQ198" s="1296"/>
      <c r="UAR198" s="1296"/>
      <c r="UAS198" s="1296"/>
      <c r="UAT198" s="1296"/>
      <c r="UAU198" s="1296"/>
      <c r="UAV198" s="1296"/>
      <c r="UAW198" s="1296"/>
      <c r="UAX198" s="1296"/>
      <c r="UAY198" s="1296"/>
      <c r="UAZ198" s="1296"/>
      <c r="UBA198" s="1296"/>
      <c r="UBB198" s="1296"/>
      <c r="UBC198" s="1296"/>
      <c r="UBD198" s="1296"/>
      <c r="UBE198" s="1296"/>
      <c r="UBF198" s="1296"/>
      <c r="UBG198" s="1296"/>
      <c r="UBH198" s="1296"/>
      <c r="UBI198" s="1296"/>
      <c r="UBJ198" s="1296"/>
      <c r="UBK198" s="1296"/>
      <c r="UBL198" s="1296"/>
      <c r="UBM198" s="1296"/>
      <c r="UBN198" s="1296"/>
      <c r="UBO198" s="1296"/>
      <c r="UBP198" s="1296"/>
      <c r="UBQ198" s="1296"/>
      <c r="UBR198" s="1296"/>
      <c r="UBS198" s="1296"/>
      <c r="UBT198" s="1296"/>
      <c r="UBU198" s="1296"/>
      <c r="UBV198" s="1296"/>
      <c r="UBW198" s="1296"/>
      <c r="UBX198" s="1296"/>
      <c r="UBY198" s="1296"/>
      <c r="UBZ198" s="1296"/>
      <c r="UCA198" s="1296"/>
      <c r="UCB198" s="1296"/>
      <c r="UCC198" s="1296"/>
      <c r="UCD198" s="1296"/>
      <c r="UCE198" s="1296"/>
      <c r="UCF198" s="1296"/>
      <c r="UCG198" s="1296"/>
      <c r="UCH198" s="1296"/>
      <c r="UCI198" s="1296"/>
      <c r="UCJ198" s="1296"/>
      <c r="UCK198" s="1296"/>
      <c r="UCL198" s="1296"/>
      <c r="UCM198" s="1296"/>
      <c r="UCN198" s="1296"/>
      <c r="UCO198" s="1296"/>
      <c r="UCP198" s="1296"/>
      <c r="UCQ198" s="1296"/>
      <c r="UCR198" s="1296"/>
      <c r="UCS198" s="1296"/>
      <c r="UCT198" s="1296"/>
      <c r="UCU198" s="1296"/>
      <c r="UCV198" s="1296"/>
      <c r="UCW198" s="1296"/>
      <c r="UCX198" s="1296"/>
      <c r="UCY198" s="1296"/>
      <c r="UCZ198" s="1296"/>
      <c r="UDA198" s="1296"/>
      <c r="UDB198" s="1296"/>
      <c r="UDC198" s="1296"/>
      <c r="UDD198" s="1296"/>
      <c r="UDE198" s="1296"/>
      <c r="UDF198" s="1296"/>
      <c r="UDG198" s="1296"/>
      <c r="UDH198" s="1296"/>
      <c r="UDI198" s="1296"/>
      <c r="UDJ198" s="1296"/>
      <c r="UDK198" s="1296"/>
      <c r="UDL198" s="1296"/>
      <c r="UDM198" s="1296"/>
      <c r="UDN198" s="1296"/>
      <c r="UDO198" s="1296"/>
      <c r="UDP198" s="1296"/>
      <c r="UDQ198" s="1296"/>
      <c r="UDR198" s="1296"/>
      <c r="UDS198" s="1296"/>
      <c r="UDT198" s="1296"/>
      <c r="UDU198" s="1296"/>
      <c r="UDV198" s="1296"/>
      <c r="UDW198" s="1296"/>
      <c r="UDX198" s="1296"/>
      <c r="UDY198" s="1296"/>
      <c r="UDZ198" s="1296"/>
      <c r="UEA198" s="1296"/>
      <c r="UEB198" s="1296"/>
      <c r="UEC198" s="1296"/>
      <c r="UED198" s="1296"/>
      <c r="UEE198" s="1296"/>
      <c r="UEF198" s="1296"/>
      <c r="UEG198" s="1296"/>
      <c r="UEH198" s="1296"/>
      <c r="UEI198" s="1296"/>
      <c r="UEJ198" s="1296"/>
      <c r="UEK198" s="1296"/>
      <c r="UEL198" s="1296"/>
      <c r="UEM198" s="1296"/>
      <c r="UEN198" s="1296"/>
      <c r="UEO198" s="1296"/>
      <c r="UEP198" s="1296"/>
      <c r="UEQ198" s="1296"/>
      <c r="UER198" s="1296"/>
      <c r="UES198" s="1296"/>
      <c r="UET198" s="1296"/>
      <c r="UEU198" s="1296"/>
      <c r="UEV198" s="1296"/>
      <c r="UEW198" s="1296"/>
      <c r="UEX198" s="1296"/>
      <c r="UEY198" s="1296"/>
      <c r="UEZ198" s="1296"/>
      <c r="UFA198" s="1296"/>
      <c r="UFB198" s="1296"/>
      <c r="UFC198" s="1296"/>
      <c r="UFD198" s="1296"/>
      <c r="UFE198" s="1296"/>
      <c r="UFF198" s="1296"/>
      <c r="UFG198" s="1296"/>
      <c r="UFH198" s="1296"/>
      <c r="UFI198" s="1296"/>
      <c r="UFJ198" s="1296"/>
      <c r="UFK198" s="1296"/>
      <c r="UFL198" s="1296"/>
      <c r="UFM198" s="1296"/>
      <c r="UFN198" s="1296"/>
      <c r="UFO198" s="1296"/>
      <c r="UFP198" s="1296"/>
      <c r="UFQ198" s="1296"/>
      <c r="UFR198" s="1296"/>
      <c r="UFS198" s="1296"/>
      <c r="UFT198" s="1296"/>
      <c r="UFU198" s="1296"/>
      <c r="UFV198" s="1296"/>
      <c r="UFW198" s="1296"/>
      <c r="UFX198" s="1296"/>
      <c r="UFY198" s="1296"/>
      <c r="UFZ198" s="1296"/>
      <c r="UGA198" s="1296"/>
      <c r="UGB198" s="1296"/>
      <c r="UGC198" s="1296"/>
      <c r="UGD198" s="1296"/>
      <c r="UGE198" s="1296"/>
      <c r="UGF198" s="1296"/>
      <c r="UGG198" s="1296"/>
      <c r="UGH198" s="1296"/>
      <c r="UGI198" s="1296"/>
      <c r="UGJ198" s="1296"/>
      <c r="UGK198" s="1296"/>
      <c r="UGL198" s="1296"/>
      <c r="UGM198" s="1296"/>
      <c r="UGN198" s="1296"/>
      <c r="UGO198" s="1296"/>
      <c r="UGP198" s="1296"/>
      <c r="UGQ198" s="1296"/>
      <c r="UGR198" s="1296"/>
      <c r="UGS198" s="1296"/>
      <c r="UGT198" s="1296"/>
      <c r="UGU198" s="1296"/>
      <c r="UGV198" s="1296"/>
      <c r="UGW198" s="1296"/>
      <c r="UGX198" s="1296"/>
      <c r="UGY198" s="1296"/>
      <c r="UGZ198" s="1296"/>
      <c r="UHA198" s="1296"/>
      <c r="UHB198" s="1296"/>
      <c r="UHC198" s="1296"/>
      <c r="UHD198" s="1296"/>
      <c r="UHE198" s="1296"/>
      <c r="UHF198" s="1296"/>
      <c r="UHG198" s="1296"/>
      <c r="UHH198" s="1296"/>
      <c r="UHI198" s="1296"/>
      <c r="UHJ198" s="1296"/>
      <c r="UHK198" s="1296"/>
      <c r="UHL198" s="1296"/>
      <c r="UHM198" s="1296"/>
      <c r="UHN198" s="1296"/>
      <c r="UHO198" s="1296"/>
      <c r="UHP198" s="1296"/>
      <c r="UHQ198" s="1296"/>
      <c r="UHR198" s="1296"/>
      <c r="UHS198" s="1296"/>
      <c r="UHT198" s="1296"/>
      <c r="UHU198" s="1296"/>
      <c r="UHV198" s="1296"/>
      <c r="UHW198" s="1296"/>
      <c r="UHX198" s="1296"/>
      <c r="UHY198" s="1296"/>
      <c r="UHZ198" s="1296"/>
      <c r="UIA198" s="1296"/>
      <c r="UIB198" s="1296"/>
      <c r="UIC198" s="1296"/>
      <c r="UID198" s="1296"/>
      <c r="UIE198" s="1296"/>
      <c r="UIF198" s="1296"/>
      <c r="UIG198" s="1296"/>
      <c r="UIH198" s="1296"/>
      <c r="UII198" s="1296"/>
      <c r="UIJ198" s="1296"/>
      <c r="UIK198" s="1296"/>
      <c r="UIL198" s="1296"/>
      <c r="UIM198" s="1296"/>
      <c r="UIN198" s="1296"/>
      <c r="UIO198" s="1296"/>
      <c r="UIP198" s="1296"/>
      <c r="UIQ198" s="1296"/>
      <c r="UIR198" s="1296"/>
      <c r="UIS198" s="1296"/>
      <c r="UIT198" s="1296"/>
      <c r="UIU198" s="1296"/>
      <c r="UIV198" s="1296"/>
      <c r="UIW198" s="1296"/>
      <c r="UIX198" s="1296"/>
      <c r="UIY198" s="1296"/>
      <c r="UIZ198" s="1296"/>
      <c r="UJA198" s="1296"/>
      <c r="UJB198" s="1296"/>
      <c r="UJC198" s="1296"/>
      <c r="UJD198" s="1296"/>
      <c r="UJE198" s="1296"/>
      <c r="UJF198" s="1296"/>
      <c r="UJG198" s="1296"/>
      <c r="UJH198" s="1296"/>
      <c r="UJI198" s="1296"/>
      <c r="UJJ198" s="1296"/>
      <c r="UJK198" s="1296"/>
      <c r="UJL198" s="1296"/>
      <c r="UJM198" s="1296"/>
      <c r="UJN198" s="1296"/>
      <c r="UJO198" s="1296"/>
      <c r="UJP198" s="1296"/>
      <c r="UJQ198" s="1296"/>
      <c r="UJR198" s="1296"/>
      <c r="UJS198" s="1296"/>
      <c r="UJT198" s="1296"/>
      <c r="UJU198" s="1296"/>
      <c r="UJV198" s="1296"/>
      <c r="UJW198" s="1296"/>
      <c r="UJX198" s="1296"/>
      <c r="UJY198" s="1296"/>
      <c r="UJZ198" s="1296"/>
      <c r="UKA198" s="1296"/>
      <c r="UKB198" s="1296"/>
      <c r="UKC198" s="1296"/>
      <c r="UKD198" s="1296"/>
      <c r="UKE198" s="1296"/>
      <c r="UKF198" s="1296"/>
      <c r="UKG198" s="1296"/>
      <c r="UKH198" s="1296"/>
      <c r="UKI198" s="1296"/>
      <c r="UKJ198" s="1296"/>
      <c r="UKK198" s="1296"/>
      <c r="UKL198" s="1296"/>
      <c r="UKM198" s="1296"/>
      <c r="UKN198" s="1296"/>
      <c r="UKO198" s="1296"/>
      <c r="UKP198" s="1296"/>
      <c r="UKQ198" s="1296"/>
      <c r="UKR198" s="1296"/>
      <c r="UKS198" s="1296"/>
      <c r="UKT198" s="1296"/>
      <c r="UKU198" s="1296"/>
      <c r="UKV198" s="1296"/>
      <c r="UKW198" s="1296"/>
      <c r="UKX198" s="1296"/>
      <c r="UKY198" s="1296"/>
      <c r="UKZ198" s="1296"/>
      <c r="ULA198" s="1296"/>
      <c r="ULB198" s="1296"/>
      <c r="ULC198" s="1296"/>
      <c r="ULD198" s="1296"/>
      <c r="ULE198" s="1296"/>
      <c r="ULF198" s="1296"/>
      <c r="ULG198" s="1296"/>
      <c r="ULH198" s="1296"/>
      <c r="ULI198" s="1296"/>
      <c r="ULJ198" s="1296"/>
      <c r="ULK198" s="1296"/>
      <c r="ULL198" s="1296"/>
      <c r="ULM198" s="1296"/>
      <c r="ULN198" s="1296"/>
      <c r="ULO198" s="1296"/>
      <c r="ULP198" s="1296"/>
      <c r="ULQ198" s="1296"/>
      <c r="ULR198" s="1296"/>
      <c r="ULS198" s="1296"/>
      <c r="ULT198" s="1296"/>
      <c r="ULU198" s="1296"/>
      <c r="ULV198" s="1296"/>
      <c r="ULW198" s="1296"/>
      <c r="ULX198" s="1296"/>
      <c r="ULY198" s="1296"/>
      <c r="ULZ198" s="1296"/>
      <c r="UMA198" s="1296"/>
      <c r="UMB198" s="1296"/>
      <c r="UMC198" s="1296"/>
      <c r="UMD198" s="1296"/>
      <c r="UME198" s="1296"/>
      <c r="UMF198" s="1296"/>
      <c r="UMG198" s="1296"/>
      <c r="UMH198" s="1296"/>
      <c r="UMI198" s="1296"/>
      <c r="UMJ198" s="1296"/>
      <c r="UMK198" s="1296"/>
      <c r="UML198" s="1296"/>
      <c r="UMM198" s="1296"/>
      <c r="UMN198" s="1296"/>
      <c r="UMO198" s="1296"/>
      <c r="UMP198" s="1296"/>
      <c r="UMQ198" s="1296"/>
      <c r="UMR198" s="1296"/>
      <c r="UMS198" s="1296"/>
      <c r="UMT198" s="1296"/>
      <c r="UMU198" s="1296"/>
      <c r="UMV198" s="1296"/>
      <c r="UMW198" s="1296"/>
      <c r="UMX198" s="1296"/>
      <c r="UMY198" s="1296"/>
      <c r="UMZ198" s="1296"/>
      <c r="UNA198" s="1296"/>
      <c r="UNB198" s="1296"/>
      <c r="UNC198" s="1296"/>
      <c r="UND198" s="1296"/>
      <c r="UNE198" s="1296"/>
      <c r="UNF198" s="1296"/>
      <c r="UNG198" s="1296"/>
      <c r="UNH198" s="1296"/>
      <c r="UNI198" s="1296"/>
      <c r="UNJ198" s="1296"/>
      <c r="UNK198" s="1296"/>
      <c r="UNL198" s="1296"/>
      <c r="UNM198" s="1296"/>
      <c r="UNN198" s="1296"/>
      <c r="UNO198" s="1296"/>
      <c r="UNP198" s="1296"/>
      <c r="UNQ198" s="1296"/>
      <c r="UNR198" s="1296"/>
      <c r="UNS198" s="1296"/>
      <c r="UNT198" s="1296"/>
      <c r="UNU198" s="1296"/>
      <c r="UNV198" s="1296"/>
      <c r="UNW198" s="1296"/>
      <c r="UNX198" s="1296"/>
      <c r="UNY198" s="1296"/>
      <c r="UNZ198" s="1296"/>
      <c r="UOA198" s="1296"/>
      <c r="UOB198" s="1296"/>
      <c r="UOC198" s="1296"/>
      <c r="UOD198" s="1296"/>
      <c r="UOE198" s="1296"/>
      <c r="UOF198" s="1296"/>
      <c r="UOG198" s="1296"/>
      <c r="UOH198" s="1296"/>
      <c r="UOI198" s="1296"/>
      <c r="UOJ198" s="1296"/>
      <c r="UOK198" s="1296"/>
      <c r="UOL198" s="1296"/>
      <c r="UOM198" s="1296"/>
      <c r="UON198" s="1296"/>
      <c r="UOO198" s="1296"/>
      <c r="UOP198" s="1296"/>
      <c r="UOQ198" s="1296"/>
      <c r="UOR198" s="1296"/>
      <c r="UOS198" s="1296"/>
      <c r="UOT198" s="1296"/>
      <c r="UOU198" s="1296"/>
      <c r="UOV198" s="1296"/>
      <c r="UOW198" s="1296"/>
      <c r="UOX198" s="1296"/>
      <c r="UOY198" s="1296"/>
      <c r="UOZ198" s="1296"/>
      <c r="UPA198" s="1296"/>
      <c r="UPB198" s="1296"/>
      <c r="UPC198" s="1296"/>
      <c r="UPD198" s="1296"/>
      <c r="UPE198" s="1296"/>
      <c r="UPF198" s="1296"/>
      <c r="UPG198" s="1296"/>
      <c r="UPH198" s="1296"/>
      <c r="UPI198" s="1296"/>
      <c r="UPJ198" s="1296"/>
      <c r="UPK198" s="1296"/>
      <c r="UPL198" s="1296"/>
      <c r="UPM198" s="1296"/>
      <c r="UPN198" s="1296"/>
      <c r="UPO198" s="1296"/>
      <c r="UPP198" s="1296"/>
      <c r="UPQ198" s="1296"/>
      <c r="UPR198" s="1296"/>
      <c r="UPS198" s="1296"/>
      <c r="UPT198" s="1296"/>
      <c r="UPU198" s="1296"/>
      <c r="UPV198" s="1296"/>
      <c r="UPW198" s="1296"/>
      <c r="UPX198" s="1296"/>
      <c r="UPY198" s="1296"/>
      <c r="UPZ198" s="1296"/>
      <c r="UQA198" s="1296"/>
      <c r="UQB198" s="1296"/>
      <c r="UQC198" s="1296"/>
      <c r="UQD198" s="1296"/>
      <c r="UQE198" s="1296"/>
      <c r="UQF198" s="1296"/>
      <c r="UQG198" s="1296"/>
      <c r="UQH198" s="1296"/>
      <c r="UQI198" s="1296"/>
      <c r="UQJ198" s="1296"/>
      <c r="UQK198" s="1296"/>
      <c r="UQL198" s="1296"/>
      <c r="UQM198" s="1296"/>
      <c r="UQN198" s="1296"/>
      <c r="UQO198" s="1296"/>
      <c r="UQP198" s="1296"/>
      <c r="UQQ198" s="1296"/>
      <c r="UQR198" s="1296"/>
      <c r="UQS198" s="1296"/>
      <c r="UQT198" s="1296"/>
      <c r="UQU198" s="1296"/>
      <c r="UQV198" s="1296"/>
      <c r="UQW198" s="1296"/>
      <c r="UQX198" s="1296"/>
      <c r="UQY198" s="1296"/>
      <c r="UQZ198" s="1296"/>
      <c r="URA198" s="1296"/>
      <c r="URB198" s="1296"/>
      <c r="URC198" s="1296"/>
      <c r="URD198" s="1296"/>
      <c r="URE198" s="1296"/>
      <c r="URF198" s="1296"/>
      <c r="URG198" s="1296"/>
      <c r="URH198" s="1296"/>
      <c r="URI198" s="1296"/>
      <c r="URJ198" s="1296"/>
      <c r="URK198" s="1296"/>
      <c r="URL198" s="1296"/>
      <c r="URM198" s="1296"/>
      <c r="URN198" s="1296"/>
      <c r="URO198" s="1296"/>
      <c r="URP198" s="1296"/>
      <c r="URQ198" s="1296"/>
      <c r="URR198" s="1296"/>
      <c r="URS198" s="1296"/>
      <c r="URT198" s="1296"/>
      <c r="URU198" s="1296"/>
      <c r="URV198" s="1296"/>
      <c r="URW198" s="1296"/>
      <c r="URX198" s="1296"/>
      <c r="URY198" s="1296"/>
      <c r="URZ198" s="1296"/>
      <c r="USA198" s="1296"/>
      <c r="USB198" s="1296"/>
      <c r="USC198" s="1296"/>
      <c r="USD198" s="1296"/>
      <c r="USE198" s="1296"/>
      <c r="USF198" s="1296"/>
      <c r="USG198" s="1296"/>
      <c r="USH198" s="1296"/>
      <c r="USI198" s="1296"/>
      <c r="USJ198" s="1296"/>
      <c r="USK198" s="1296"/>
      <c r="USL198" s="1296"/>
      <c r="USM198" s="1296"/>
      <c r="USN198" s="1296"/>
      <c r="USO198" s="1296"/>
      <c r="USP198" s="1296"/>
      <c r="USQ198" s="1296"/>
      <c r="USR198" s="1296"/>
      <c r="USS198" s="1296"/>
      <c r="UST198" s="1296"/>
      <c r="USU198" s="1296"/>
      <c r="USV198" s="1296"/>
      <c r="USW198" s="1296"/>
      <c r="USX198" s="1296"/>
      <c r="USY198" s="1296"/>
      <c r="USZ198" s="1296"/>
      <c r="UTA198" s="1296"/>
      <c r="UTB198" s="1296"/>
      <c r="UTC198" s="1296"/>
      <c r="UTD198" s="1296"/>
      <c r="UTE198" s="1296"/>
      <c r="UTF198" s="1296"/>
      <c r="UTG198" s="1296"/>
      <c r="UTH198" s="1296"/>
      <c r="UTI198" s="1296"/>
      <c r="UTJ198" s="1296"/>
      <c r="UTK198" s="1296"/>
      <c r="UTL198" s="1296"/>
      <c r="UTM198" s="1296"/>
      <c r="UTN198" s="1296"/>
      <c r="UTO198" s="1296"/>
      <c r="UTP198" s="1296"/>
      <c r="UTQ198" s="1296"/>
      <c r="UTR198" s="1296"/>
      <c r="UTS198" s="1296"/>
      <c r="UTT198" s="1296"/>
      <c r="UTU198" s="1296"/>
      <c r="UTV198" s="1296"/>
      <c r="UTW198" s="1296"/>
      <c r="UTX198" s="1296"/>
      <c r="UTY198" s="1296"/>
      <c r="UTZ198" s="1296"/>
      <c r="UUA198" s="1296"/>
      <c r="UUB198" s="1296"/>
      <c r="UUC198" s="1296"/>
      <c r="UUD198" s="1296"/>
      <c r="UUE198" s="1296"/>
      <c r="UUF198" s="1296"/>
      <c r="UUG198" s="1296"/>
      <c r="UUH198" s="1296"/>
      <c r="UUI198" s="1296"/>
      <c r="UUJ198" s="1296"/>
      <c r="UUK198" s="1296"/>
      <c r="UUL198" s="1296"/>
      <c r="UUM198" s="1296"/>
      <c r="UUN198" s="1296"/>
      <c r="UUO198" s="1296"/>
      <c r="UUP198" s="1296"/>
      <c r="UUQ198" s="1296"/>
      <c r="UUR198" s="1296"/>
      <c r="UUS198" s="1296"/>
      <c r="UUT198" s="1296"/>
      <c r="UUU198" s="1296"/>
      <c r="UUV198" s="1296"/>
      <c r="UUW198" s="1296"/>
      <c r="UUX198" s="1296"/>
      <c r="UUY198" s="1296"/>
      <c r="UUZ198" s="1296"/>
      <c r="UVA198" s="1296"/>
      <c r="UVB198" s="1296"/>
      <c r="UVC198" s="1296"/>
      <c r="UVD198" s="1296"/>
      <c r="UVE198" s="1296"/>
      <c r="UVF198" s="1296"/>
      <c r="UVG198" s="1296"/>
      <c r="UVH198" s="1296"/>
      <c r="UVI198" s="1296"/>
      <c r="UVJ198" s="1296"/>
      <c r="UVK198" s="1296"/>
      <c r="UVL198" s="1296"/>
      <c r="UVM198" s="1296"/>
      <c r="UVN198" s="1296"/>
      <c r="UVO198" s="1296"/>
      <c r="UVP198" s="1296"/>
      <c r="UVQ198" s="1296"/>
      <c r="UVR198" s="1296"/>
      <c r="UVS198" s="1296"/>
      <c r="UVT198" s="1296"/>
      <c r="UVU198" s="1296"/>
      <c r="UVV198" s="1296"/>
      <c r="UVW198" s="1296"/>
      <c r="UVX198" s="1296"/>
      <c r="UVY198" s="1296"/>
      <c r="UVZ198" s="1296"/>
      <c r="UWA198" s="1296"/>
      <c r="UWB198" s="1296"/>
      <c r="UWC198" s="1296"/>
      <c r="UWD198" s="1296"/>
      <c r="UWE198" s="1296"/>
      <c r="UWF198" s="1296"/>
      <c r="UWG198" s="1296"/>
      <c r="UWH198" s="1296"/>
      <c r="UWI198" s="1296"/>
      <c r="UWJ198" s="1296"/>
      <c r="UWK198" s="1296"/>
      <c r="UWL198" s="1296"/>
      <c r="UWM198" s="1296"/>
      <c r="UWN198" s="1296"/>
      <c r="UWO198" s="1296"/>
      <c r="UWP198" s="1296"/>
      <c r="UWQ198" s="1296"/>
      <c r="UWR198" s="1296"/>
      <c r="UWS198" s="1296"/>
      <c r="UWT198" s="1296"/>
      <c r="UWU198" s="1296"/>
      <c r="UWV198" s="1296"/>
      <c r="UWW198" s="1296"/>
      <c r="UWX198" s="1296"/>
      <c r="UWY198" s="1296"/>
      <c r="UWZ198" s="1296"/>
      <c r="UXA198" s="1296"/>
      <c r="UXB198" s="1296"/>
      <c r="UXC198" s="1296"/>
      <c r="UXD198" s="1296"/>
      <c r="UXE198" s="1296"/>
      <c r="UXF198" s="1296"/>
      <c r="UXG198" s="1296"/>
      <c r="UXH198" s="1296"/>
      <c r="UXI198" s="1296"/>
      <c r="UXJ198" s="1296"/>
      <c r="UXK198" s="1296"/>
      <c r="UXL198" s="1296"/>
      <c r="UXM198" s="1296"/>
      <c r="UXN198" s="1296"/>
      <c r="UXO198" s="1296"/>
      <c r="UXP198" s="1296"/>
      <c r="UXQ198" s="1296"/>
      <c r="UXR198" s="1296"/>
      <c r="UXS198" s="1296"/>
      <c r="UXT198" s="1296"/>
      <c r="UXU198" s="1296"/>
      <c r="UXV198" s="1296"/>
      <c r="UXW198" s="1296"/>
      <c r="UXX198" s="1296"/>
      <c r="UXY198" s="1296"/>
      <c r="UXZ198" s="1296"/>
      <c r="UYA198" s="1296"/>
      <c r="UYB198" s="1296"/>
      <c r="UYC198" s="1296"/>
      <c r="UYD198" s="1296"/>
      <c r="UYE198" s="1296"/>
      <c r="UYF198" s="1296"/>
      <c r="UYG198" s="1296"/>
      <c r="UYH198" s="1296"/>
      <c r="UYI198" s="1296"/>
      <c r="UYJ198" s="1296"/>
      <c r="UYK198" s="1296"/>
      <c r="UYL198" s="1296"/>
      <c r="UYM198" s="1296"/>
      <c r="UYN198" s="1296"/>
      <c r="UYO198" s="1296"/>
      <c r="UYP198" s="1296"/>
      <c r="UYQ198" s="1296"/>
      <c r="UYR198" s="1296"/>
      <c r="UYS198" s="1296"/>
      <c r="UYT198" s="1296"/>
      <c r="UYU198" s="1296"/>
      <c r="UYV198" s="1296"/>
      <c r="UYW198" s="1296"/>
      <c r="UYX198" s="1296"/>
      <c r="UYY198" s="1296"/>
      <c r="UYZ198" s="1296"/>
      <c r="UZA198" s="1296"/>
      <c r="UZB198" s="1296"/>
      <c r="UZC198" s="1296"/>
      <c r="UZD198" s="1296"/>
      <c r="UZE198" s="1296"/>
      <c r="UZF198" s="1296"/>
      <c r="UZG198" s="1296"/>
      <c r="UZH198" s="1296"/>
      <c r="UZI198" s="1296"/>
      <c r="UZJ198" s="1296"/>
      <c r="UZK198" s="1296"/>
      <c r="UZL198" s="1296"/>
      <c r="UZM198" s="1296"/>
      <c r="UZN198" s="1296"/>
      <c r="UZO198" s="1296"/>
      <c r="UZP198" s="1296"/>
      <c r="UZQ198" s="1296"/>
      <c r="UZR198" s="1296"/>
      <c r="UZS198" s="1296"/>
      <c r="UZT198" s="1296"/>
      <c r="UZU198" s="1296"/>
      <c r="UZV198" s="1296"/>
      <c r="UZW198" s="1296"/>
      <c r="UZX198" s="1296"/>
      <c r="UZY198" s="1296"/>
      <c r="UZZ198" s="1296"/>
      <c r="VAA198" s="1296"/>
      <c r="VAB198" s="1296"/>
      <c r="VAC198" s="1296"/>
      <c r="VAD198" s="1296"/>
      <c r="VAE198" s="1296"/>
      <c r="VAF198" s="1296"/>
      <c r="VAG198" s="1296"/>
      <c r="VAH198" s="1296"/>
      <c r="VAI198" s="1296"/>
      <c r="VAJ198" s="1296"/>
      <c r="VAK198" s="1296"/>
      <c r="VAL198" s="1296"/>
      <c r="VAM198" s="1296"/>
      <c r="VAN198" s="1296"/>
      <c r="VAO198" s="1296"/>
      <c r="VAP198" s="1296"/>
      <c r="VAQ198" s="1296"/>
      <c r="VAR198" s="1296"/>
      <c r="VAS198" s="1296"/>
      <c r="VAT198" s="1296"/>
      <c r="VAU198" s="1296"/>
      <c r="VAV198" s="1296"/>
      <c r="VAW198" s="1296"/>
      <c r="VAX198" s="1296"/>
      <c r="VAY198" s="1296"/>
      <c r="VAZ198" s="1296"/>
      <c r="VBA198" s="1296"/>
      <c r="VBB198" s="1296"/>
      <c r="VBC198" s="1296"/>
      <c r="VBD198" s="1296"/>
      <c r="VBE198" s="1296"/>
      <c r="VBF198" s="1296"/>
      <c r="VBG198" s="1296"/>
      <c r="VBH198" s="1296"/>
      <c r="VBI198" s="1296"/>
      <c r="VBJ198" s="1296"/>
      <c r="VBK198" s="1296"/>
      <c r="VBL198" s="1296"/>
      <c r="VBM198" s="1296"/>
      <c r="VBN198" s="1296"/>
      <c r="VBO198" s="1296"/>
      <c r="VBP198" s="1296"/>
      <c r="VBQ198" s="1296"/>
      <c r="VBR198" s="1296"/>
      <c r="VBS198" s="1296"/>
      <c r="VBT198" s="1296"/>
      <c r="VBU198" s="1296"/>
      <c r="VBV198" s="1296"/>
      <c r="VBW198" s="1296"/>
      <c r="VBX198" s="1296"/>
      <c r="VBY198" s="1296"/>
      <c r="VBZ198" s="1296"/>
      <c r="VCA198" s="1296"/>
      <c r="VCB198" s="1296"/>
      <c r="VCC198" s="1296"/>
      <c r="VCD198" s="1296"/>
      <c r="VCE198" s="1296"/>
      <c r="VCF198" s="1296"/>
      <c r="VCG198" s="1296"/>
      <c r="VCH198" s="1296"/>
      <c r="VCI198" s="1296"/>
      <c r="VCJ198" s="1296"/>
      <c r="VCK198" s="1296"/>
      <c r="VCL198" s="1296"/>
      <c r="VCM198" s="1296"/>
      <c r="VCN198" s="1296"/>
      <c r="VCO198" s="1296"/>
      <c r="VCP198" s="1296"/>
      <c r="VCQ198" s="1296"/>
      <c r="VCR198" s="1296"/>
      <c r="VCS198" s="1296"/>
      <c r="VCT198" s="1296"/>
      <c r="VCU198" s="1296"/>
      <c r="VCV198" s="1296"/>
      <c r="VCW198" s="1296"/>
      <c r="VCX198" s="1296"/>
      <c r="VCY198" s="1296"/>
      <c r="VCZ198" s="1296"/>
      <c r="VDA198" s="1296"/>
      <c r="VDB198" s="1296"/>
      <c r="VDC198" s="1296"/>
      <c r="VDD198" s="1296"/>
      <c r="VDE198" s="1296"/>
      <c r="VDF198" s="1296"/>
      <c r="VDG198" s="1296"/>
      <c r="VDH198" s="1296"/>
      <c r="VDI198" s="1296"/>
      <c r="VDJ198" s="1296"/>
      <c r="VDK198" s="1296"/>
      <c r="VDL198" s="1296"/>
      <c r="VDM198" s="1296"/>
      <c r="VDN198" s="1296"/>
      <c r="VDO198" s="1296"/>
      <c r="VDP198" s="1296"/>
      <c r="VDQ198" s="1296"/>
      <c r="VDR198" s="1296"/>
      <c r="VDS198" s="1296"/>
      <c r="VDT198" s="1296"/>
      <c r="VDU198" s="1296"/>
      <c r="VDV198" s="1296"/>
      <c r="VDW198" s="1296"/>
      <c r="VDX198" s="1296"/>
      <c r="VDY198" s="1296"/>
      <c r="VDZ198" s="1296"/>
      <c r="VEA198" s="1296"/>
      <c r="VEB198" s="1296"/>
      <c r="VEC198" s="1296"/>
      <c r="VED198" s="1296"/>
      <c r="VEE198" s="1296"/>
      <c r="VEF198" s="1296"/>
      <c r="VEG198" s="1296"/>
      <c r="VEH198" s="1296"/>
      <c r="VEI198" s="1296"/>
      <c r="VEJ198" s="1296"/>
      <c r="VEK198" s="1296"/>
      <c r="VEL198" s="1296"/>
      <c r="VEM198" s="1296"/>
      <c r="VEN198" s="1296"/>
      <c r="VEO198" s="1296"/>
      <c r="VEP198" s="1296"/>
      <c r="VEQ198" s="1296"/>
      <c r="VER198" s="1296"/>
      <c r="VES198" s="1296"/>
      <c r="VET198" s="1296"/>
      <c r="VEU198" s="1296"/>
      <c r="VEV198" s="1296"/>
      <c r="VEW198" s="1296"/>
      <c r="VEX198" s="1296"/>
      <c r="VEY198" s="1296"/>
      <c r="VEZ198" s="1296"/>
      <c r="VFA198" s="1296"/>
      <c r="VFB198" s="1296"/>
      <c r="VFC198" s="1296"/>
      <c r="VFD198" s="1296"/>
      <c r="VFE198" s="1296"/>
      <c r="VFF198" s="1296"/>
      <c r="VFG198" s="1296"/>
      <c r="VFH198" s="1296"/>
      <c r="VFI198" s="1296"/>
      <c r="VFJ198" s="1296"/>
      <c r="VFK198" s="1296"/>
      <c r="VFL198" s="1296"/>
      <c r="VFM198" s="1296"/>
      <c r="VFN198" s="1296"/>
      <c r="VFO198" s="1296"/>
      <c r="VFP198" s="1296"/>
      <c r="VFQ198" s="1296"/>
      <c r="VFR198" s="1296"/>
      <c r="VFS198" s="1296"/>
      <c r="VFT198" s="1296"/>
      <c r="VFU198" s="1296"/>
      <c r="VFV198" s="1296"/>
      <c r="VFW198" s="1296"/>
      <c r="VFX198" s="1296"/>
      <c r="VFY198" s="1296"/>
      <c r="VFZ198" s="1296"/>
      <c r="VGA198" s="1296"/>
      <c r="VGB198" s="1296"/>
      <c r="VGC198" s="1296"/>
      <c r="VGD198" s="1296"/>
      <c r="VGE198" s="1296"/>
      <c r="VGF198" s="1296"/>
      <c r="VGG198" s="1296"/>
      <c r="VGH198" s="1296"/>
      <c r="VGI198" s="1296"/>
      <c r="VGJ198" s="1296"/>
      <c r="VGK198" s="1296"/>
      <c r="VGL198" s="1296"/>
      <c r="VGM198" s="1296"/>
      <c r="VGN198" s="1296"/>
      <c r="VGO198" s="1296"/>
      <c r="VGP198" s="1296"/>
      <c r="VGQ198" s="1296"/>
      <c r="VGR198" s="1296"/>
      <c r="VGS198" s="1296"/>
      <c r="VGT198" s="1296"/>
      <c r="VGU198" s="1296"/>
      <c r="VGV198" s="1296"/>
      <c r="VGW198" s="1296"/>
      <c r="VGX198" s="1296"/>
      <c r="VGY198" s="1296"/>
      <c r="VGZ198" s="1296"/>
      <c r="VHA198" s="1296"/>
      <c r="VHB198" s="1296"/>
      <c r="VHC198" s="1296"/>
      <c r="VHD198" s="1296"/>
      <c r="VHE198" s="1296"/>
      <c r="VHF198" s="1296"/>
      <c r="VHG198" s="1296"/>
      <c r="VHH198" s="1296"/>
      <c r="VHI198" s="1296"/>
      <c r="VHJ198" s="1296"/>
      <c r="VHK198" s="1296"/>
      <c r="VHL198" s="1296"/>
      <c r="VHM198" s="1296"/>
      <c r="VHN198" s="1296"/>
      <c r="VHO198" s="1296"/>
      <c r="VHP198" s="1296"/>
      <c r="VHQ198" s="1296"/>
      <c r="VHR198" s="1296"/>
      <c r="VHS198" s="1296"/>
      <c r="VHT198" s="1296"/>
      <c r="VHU198" s="1296"/>
      <c r="VHV198" s="1296"/>
      <c r="VHW198" s="1296"/>
      <c r="VHX198" s="1296"/>
      <c r="VHY198" s="1296"/>
      <c r="VHZ198" s="1296"/>
      <c r="VIA198" s="1296"/>
      <c r="VIB198" s="1296"/>
      <c r="VIC198" s="1296"/>
      <c r="VID198" s="1296"/>
      <c r="VIE198" s="1296"/>
      <c r="VIF198" s="1296"/>
      <c r="VIG198" s="1296"/>
      <c r="VIH198" s="1296"/>
      <c r="VII198" s="1296"/>
      <c r="VIJ198" s="1296"/>
      <c r="VIK198" s="1296"/>
      <c r="VIL198" s="1296"/>
      <c r="VIM198" s="1296"/>
      <c r="VIN198" s="1296"/>
      <c r="VIO198" s="1296"/>
      <c r="VIP198" s="1296"/>
      <c r="VIQ198" s="1296"/>
      <c r="VIR198" s="1296"/>
      <c r="VIS198" s="1296"/>
      <c r="VIT198" s="1296"/>
      <c r="VIU198" s="1296"/>
      <c r="VIV198" s="1296"/>
      <c r="VIW198" s="1296"/>
      <c r="VIX198" s="1296"/>
      <c r="VIY198" s="1296"/>
      <c r="VIZ198" s="1296"/>
      <c r="VJA198" s="1296"/>
      <c r="VJB198" s="1296"/>
      <c r="VJC198" s="1296"/>
      <c r="VJD198" s="1296"/>
      <c r="VJE198" s="1296"/>
      <c r="VJF198" s="1296"/>
      <c r="VJG198" s="1296"/>
      <c r="VJH198" s="1296"/>
      <c r="VJI198" s="1296"/>
      <c r="VJJ198" s="1296"/>
      <c r="VJK198" s="1296"/>
      <c r="VJL198" s="1296"/>
      <c r="VJM198" s="1296"/>
      <c r="VJN198" s="1296"/>
      <c r="VJO198" s="1296"/>
      <c r="VJP198" s="1296"/>
      <c r="VJQ198" s="1296"/>
      <c r="VJR198" s="1296"/>
      <c r="VJS198" s="1296"/>
      <c r="VJT198" s="1296"/>
      <c r="VJU198" s="1296"/>
      <c r="VJV198" s="1296"/>
      <c r="VJW198" s="1296"/>
      <c r="VJX198" s="1296"/>
      <c r="VJY198" s="1296"/>
      <c r="VJZ198" s="1296"/>
      <c r="VKA198" s="1296"/>
      <c r="VKB198" s="1296"/>
      <c r="VKC198" s="1296"/>
      <c r="VKD198" s="1296"/>
      <c r="VKE198" s="1296"/>
      <c r="VKF198" s="1296"/>
      <c r="VKG198" s="1296"/>
      <c r="VKH198" s="1296"/>
      <c r="VKI198" s="1296"/>
      <c r="VKJ198" s="1296"/>
      <c r="VKK198" s="1296"/>
      <c r="VKL198" s="1296"/>
      <c r="VKM198" s="1296"/>
      <c r="VKN198" s="1296"/>
      <c r="VKO198" s="1296"/>
      <c r="VKP198" s="1296"/>
      <c r="VKQ198" s="1296"/>
      <c r="VKR198" s="1296"/>
      <c r="VKS198" s="1296"/>
      <c r="VKT198" s="1296"/>
      <c r="VKU198" s="1296"/>
      <c r="VKV198" s="1296"/>
      <c r="VKW198" s="1296"/>
      <c r="VKX198" s="1296"/>
      <c r="VKY198" s="1296"/>
      <c r="VKZ198" s="1296"/>
      <c r="VLA198" s="1296"/>
      <c r="VLB198" s="1296"/>
      <c r="VLC198" s="1296"/>
      <c r="VLD198" s="1296"/>
      <c r="VLE198" s="1296"/>
      <c r="VLF198" s="1296"/>
      <c r="VLG198" s="1296"/>
      <c r="VLH198" s="1296"/>
      <c r="VLI198" s="1296"/>
      <c r="VLJ198" s="1296"/>
      <c r="VLK198" s="1296"/>
      <c r="VLL198" s="1296"/>
      <c r="VLM198" s="1296"/>
      <c r="VLN198" s="1296"/>
      <c r="VLO198" s="1296"/>
      <c r="VLP198" s="1296"/>
      <c r="VLQ198" s="1296"/>
      <c r="VLR198" s="1296"/>
      <c r="VLS198" s="1296"/>
      <c r="VLT198" s="1296"/>
      <c r="VLU198" s="1296"/>
      <c r="VLV198" s="1296"/>
      <c r="VLW198" s="1296"/>
      <c r="VLX198" s="1296"/>
      <c r="VLY198" s="1296"/>
      <c r="VLZ198" s="1296"/>
      <c r="VMA198" s="1296"/>
      <c r="VMB198" s="1296"/>
      <c r="VMC198" s="1296"/>
      <c r="VMD198" s="1296"/>
      <c r="VME198" s="1296"/>
      <c r="VMF198" s="1296"/>
      <c r="VMG198" s="1296"/>
      <c r="VMH198" s="1296"/>
      <c r="VMI198" s="1296"/>
      <c r="VMJ198" s="1296"/>
      <c r="VMK198" s="1296"/>
      <c r="VML198" s="1296"/>
      <c r="VMM198" s="1296"/>
      <c r="VMN198" s="1296"/>
      <c r="VMO198" s="1296"/>
      <c r="VMP198" s="1296"/>
      <c r="VMQ198" s="1296"/>
      <c r="VMR198" s="1296"/>
      <c r="VMS198" s="1296"/>
      <c r="VMT198" s="1296"/>
      <c r="VMU198" s="1296"/>
      <c r="VMV198" s="1296"/>
      <c r="VMW198" s="1296"/>
      <c r="VMX198" s="1296"/>
      <c r="VMY198" s="1296"/>
      <c r="VMZ198" s="1296"/>
      <c r="VNA198" s="1296"/>
      <c r="VNB198" s="1296"/>
      <c r="VNC198" s="1296"/>
      <c r="VND198" s="1296"/>
      <c r="VNE198" s="1296"/>
      <c r="VNF198" s="1296"/>
      <c r="VNG198" s="1296"/>
      <c r="VNH198" s="1296"/>
      <c r="VNI198" s="1296"/>
      <c r="VNJ198" s="1296"/>
      <c r="VNK198" s="1296"/>
      <c r="VNL198" s="1296"/>
      <c r="VNM198" s="1296"/>
      <c r="VNN198" s="1296"/>
      <c r="VNO198" s="1296"/>
      <c r="VNP198" s="1296"/>
      <c r="VNQ198" s="1296"/>
      <c r="VNR198" s="1296"/>
      <c r="VNS198" s="1296"/>
      <c r="VNT198" s="1296"/>
      <c r="VNU198" s="1296"/>
      <c r="VNV198" s="1296"/>
      <c r="VNW198" s="1296"/>
      <c r="VNX198" s="1296"/>
      <c r="VNY198" s="1296"/>
      <c r="VNZ198" s="1296"/>
      <c r="VOA198" s="1296"/>
      <c r="VOB198" s="1296"/>
      <c r="VOC198" s="1296"/>
      <c r="VOD198" s="1296"/>
      <c r="VOE198" s="1296"/>
      <c r="VOF198" s="1296"/>
      <c r="VOG198" s="1296"/>
      <c r="VOH198" s="1296"/>
      <c r="VOI198" s="1296"/>
      <c r="VOJ198" s="1296"/>
      <c r="VOK198" s="1296"/>
      <c r="VOL198" s="1296"/>
      <c r="VOM198" s="1296"/>
      <c r="VON198" s="1296"/>
      <c r="VOO198" s="1296"/>
      <c r="VOP198" s="1296"/>
      <c r="VOQ198" s="1296"/>
      <c r="VOR198" s="1296"/>
      <c r="VOS198" s="1296"/>
      <c r="VOT198" s="1296"/>
      <c r="VOU198" s="1296"/>
      <c r="VOV198" s="1296"/>
      <c r="VOW198" s="1296"/>
      <c r="VOX198" s="1296"/>
      <c r="VOY198" s="1296"/>
      <c r="VOZ198" s="1296"/>
      <c r="VPA198" s="1296"/>
      <c r="VPB198" s="1296"/>
      <c r="VPC198" s="1296"/>
      <c r="VPD198" s="1296"/>
      <c r="VPE198" s="1296"/>
      <c r="VPF198" s="1296"/>
      <c r="VPG198" s="1296"/>
      <c r="VPH198" s="1296"/>
      <c r="VPI198" s="1296"/>
      <c r="VPJ198" s="1296"/>
      <c r="VPK198" s="1296"/>
      <c r="VPL198" s="1296"/>
      <c r="VPM198" s="1296"/>
      <c r="VPN198" s="1296"/>
      <c r="VPO198" s="1296"/>
      <c r="VPP198" s="1296"/>
      <c r="VPQ198" s="1296"/>
      <c r="VPR198" s="1296"/>
      <c r="VPS198" s="1296"/>
      <c r="VPT198" s="1296"/>
      <c r="VPU198" s="1296"/>
      <c r="VPV198" s="1296"/>
      <c r="VPW198" s="1296"/>
      <c r="VPX198" s="1296"/>
      <c r="VPY198" s="1296"/>
      <c r="VPZ198" s="1296"/>
      <c r="VQA198" s="1296"/>
      <c r="VQB198" s="1296"/>
      <c r="VQC198" s="1296"/>
      <c r="VQD198" s="1296"/>
      <c r="VQE198" s="1296"/>
      <c r="VQF198" s="1296"/>
      <c r="VQG198" s="1296"/>
      <c r="VQH198" s="1296"/>
      <c r="VQI198" s="1296"/>
      <c r="VQJ198" s="1296"/>
      <c r="VQK198" s="1296"/>
      <c r="VQL198" s="1296"/>
      <c r="VQM198" s="1296"/>
      <c r="VQN198" s="1296"/>
      <c r="VQO198" s="1296"/>
      <c r="VQP198" s="1296"/>
      <c r="VQQ198" s="1296"/>
      <c r="VQR198" s="1296"/>
      <c r="VQS198" s="1296"/>
      <c r="VQT198" s="1296"/>
      <c r="VQU198" s="1296"/>
      <c r="VQV198" s="1296"/>
      <c r="VQW198" s="1296"/>
      <c r="VQX198" s="1296"/>
      <c r="VQY198" s="1296"/>
      <c r="VQZ198" s="1296"/>
      <c r="VRA198" s="1296"/>
      <c r="VRB198" s="1296"/>
      <c r="VRC198" s="1296"/>
      <c r="VRD198" s="1296"/>
      <c r="VRE198" s="1296"/>
      <c r="VRF198" s="1296"/>
      <c r="VRG198" s="1296"/>
      <c r="VRH198" s="1296"/>
      <c r="VRI198" s="1296"/>
      <c r="VRJ198" s="1296"/>
      <c r="VRK198" s="1296"/>
      <c r="VRL198" s="1296"/>
      <c r="VRM198" s="1296"/>
      <c r="VRN198" s="1296"/>
      <c r="VRO198" s="1296"/>
      <c r="VRP198" s="1296"/>
      <c r="VRQ198" s="1296"/>
      <c r="VRR198" s="1296"/>
      <c r="VRS198" s="1296"/>
      <c r="VRT198" s="1296"/>
      <c r="VRU198" s="1296"/>
      <c r="VRV198" s="1296"/>
      <c r="VRW198" s="1296"/>
      <c r="VRX198" s="1296"/>
      <c r="VRY198" s="1296"/>
      <c r="VRZ198" s="1296"/>
      <c r="VSA198" s="1296"/>
      <c r="VSB198" s="1296"/>
      <c r="VSC198" s="1296"/>
      <c r="VSD198" s="1296"/>
      <c r="VSE198" s="1296"/>
      <c r="VSF198" s="1296"/>
      <c r="VSG198" s="1296"/>
      <c r="VSH198" s="1296"/>
      <c r="VSI198" s="1296"/>
      <c r="VSJ198" s="1296"/>
      <c r="VSK198" s="1296"/>
      <c r="VSL198" s="1296"/>
      <c r="VSM198" s="1296"/>
      <c r="VSN198" s="1296"/>
      <c r="VSO198" s="1296"/>
      <c r="VSP198" s="1296"/>
      <c r="VSQ198" s="1296"/>
      <c r="VSR198" s="1296"/>
      <c r="VSS198" s="1296"/>
      <c r="VST198" s="1296"/>
      <c r="VSU198" s="1296"/>
      <c r="VSV198" s="1296"/>
      <c r="VSW198" s="1296"/>
      <c r="VSX198" s="1296"/>
      <c r="VSY198" s="1296"/>
      <c r="VSZ198" s="1296"/>
      <c r="VTA198" s="1296"/>
      <c r="VTB198" s="1296"/>
      <c r="VTC198" s="1296"/>
      <c r="VTD198" s="1296"/>
      <c r="VTE198" s="1296"/>
      <c r="VTF198" s="1296"/>
      <c r="VTG198" s="1296"/>
      <c r="VTH198" s="1296"/>
      <c r="VTI198" s="1296"/>
      <c r="VTJ198" s="1296"/>
      <c r="VTK198" s="1296"/>
      <c r="VTL198" s="1296"/>
      <c r="VTM198" s="1296"/>
      <c r="VTN198" s="1296"/>
      <c r="VTO198" s="1296"/>
      <c r="VTP198" s="1296"/>
      <c r="VTQ198" s="1296"/>
      <c r="VTR198" s="1296"/>
      <c r="VTS198" s="1296"/>
      <c r="VTT198" s="1296"/>
      <c r="VTU198" s="1296"/>
      <c r="VTV198" s="1296"/>
      <c r="VTW198" s="1296"/>
      <c r="VTX198" s="1296"/>
      <c r="VTY198" s="1296"/>
      <c r="VTZ198" s="1296"/>
      <c r="VUA198" s="1296"/>
      <c r="VUB198" s="1296"/>
      <c r="VUC198" s="1296"/>
      <c r="VUD198" s="1296"/>
      <c r="VUE198" s="1296"/>
      <c r="VUF198" s="1296"/>
      <c r="VUG198" s="1296"/>
      <c r="VUH198" s="1296"/>
      <c r="VUI198" s="1296"/>
      <c r="VUJ198" s="1296"/>
      <c r="VUK198" s="1296"/>
      <c r="VUL198" s="1296"/>
      <c r="VUM198" s="1296"/>
      <c r="VUN198" s="1296"/>
      <c r="VUO198" s="1296"/>
      <c r="VUP198" s="1296"/>
      <c r="VUQ198" s="1296"/>
      <c r="VUR198" s="1296"/>
      <c r="VUS198" s="1296"/>
      <c r="VUT198" s="1296"/>
      <c r="VUU198" s="1296"/>
      <c r="VUV198" s="1296"/>
      <c r="VUW198" s="1296"/>
      <c r="VUX198" s="1296"/>
      <c r="VUY198" s="1296"/>
      <c r="VUZ198" s="1296"/>
      <c r="VVA198" s="1296"/>
      <c r="VVB198" s="1296"/>
      <c r="VVC198" s="1296"/>
      <c r="VVD198" s="1296"/>
      <c r="VVE198" s="1296"/>
      <c r="VVF198" s="1296"/>
      <c r="VVG198" s="1296"/>
      <c r="VVH198" s="1296"/>
      <c r="VVI198" s="1296"/>
      <c r="VVJ198" s="1296"/>
      <c r="VVK198" s="1296"/>
      <c r="VVL198" s="1296"/>
      <c r="VVM198" s="1296"/>
      <c r="VVN198" s="1296"/>
      <c r="VVO198" s="1296"/>
      <c r="VVP198" s="1296"/>
      <c r="VVQ198" s="1296"/>
      <c r="VVR198" s="1296"/>
      <c r="VVS198" s="1296"/>
      <c r="VVT198" s="1296"/>
      <c r="VVU198" s="1296"/>
      <c r="VVV198" s="1296"/>
      <c r="VVW198" s="1296"/>
      <c r="VVX198" s="1296"/>
      <c r="VVY198" s="1296"/>
      <c r="VVZ198" s="1296"/>
      <c r="VWA198" s="1296"/>
      <c r="VWB198" s="1296"/>
      <c r="VWC198" s="1296"/>
      <c r="VWD198" s="1296"/>
      <c r="VWE198" s="1296"/>
      <c r="VWF198" s="1296"/>
      <c r="VWG198" s="1296"/>
      <c r="VWH198" s="1296"/>
      <c r="VWI198" s="1296"/>
      <c r="VWJ198" s="1296"/>
      <c r="VWK198" s="1296"/>
      <c r="VWL198" s="1296"/>
      <c r="VWM198" s="1296"/>
      <c r="VWN198" s="1296"/>
      <c r="VWO198" s="1296"/>
      <c r="VWP198" s="1296"/>
      <c r="VWQ198" s="1296"/>
      <c r="VWR198" s="1296"/>
      <c r="VWS198" s="1296"/>
      <c r="VWT198" s="1296"/>
      <c r="VWU198" s="1296"/>
      <c r="VWV198" s="1296"/>
      <c r="VWW198" s="1296"/>
      <c r="VWX198" s="1296"/>
      <c r="VWY198" s="1296"/>
      <c r="VWZ198" s="1296"/>
      <c r="VXA198" s="1296"/>
      <c r="VXB198" s="1296"/>
      <c r="VXC198" s="1296"/>
      <c r="VXD198" s="1296"/>
      <c r="VXE198" s="1296"/>
      <c r="VXF198" s="1296"/>
      <c r="VXG198" s="1296"/>
      <c r="VXH198" s="1296"/>
      <c r="VXI198" s="1296"/>
      <c r="VXJ198" s="1296"/>
      <c r="VXK198" s="1296"/>
      <c r="VXL198" s="1296"/>
      <c r="VXM198" s="1296"/>
      <c r="VXN198" s="1296"/>
      <c r="VXO198" s="1296"/>
      <c r="VXP198" s="1296"/>
      <c r="VXQ198" s="1296"/>
      <c r="VXR198" s="1296"/>
      <c r="VXS198" s="1296"/>
      <c r="VXT198" s="1296"/>
      <c r="VXU198" s="1296"/>
      <c r="VXV198" s="1296"/>
      <c r="VXW198" s="1296"/>
      <c r="VXX198" s="1296"/>
      <c r="VXY198" s="1296"/>
      <c r="VXZ198" s="1296"/>
      <c r="VYA198" s="1296"/>
      <c r="VYB198" s="1296"/>
      <c r="VYC198" s="1296"/>
      <c r="VYD198" s="1296"/>
      <c r="VYE198" s="1296"/>
      <c r="VYF198" s="1296"/>
      <c r="VYG198" s="1296"/>
      <c r="VYH198" s="1296"/>
      <c r="VYI198" s="1296"/>
      <c r="VYJ198" s="1296"/>
      <c r="VYK198" s="1296"/>
      <c r="VYL198" s="1296"/>
      <c r="VYM198" s="1296"/>
      <c r="VYN198" s="1296"/>
      <c r="VYO198" s="1296"/>
      <c r="VYP198" s="1296"/>
      <c r="VYQ198" s="1296"/>
      <c r="VYR198" s="1296"/>
      <c r="VYS198" s="1296"/>
      <c r="VYT198" s="1296"/>
      <c r="VYU198" s="1296"/>
      <c r="VYV198" s="1296"/>
      <c r="VYW198" s="1296"/>
      <c r="VYX198" s="1296"/>
      <c r="VYY198" s="1296"/>
      <c r="VYZ198" s="1296"/>
      <c r="VZA198" s="1296"/>
      <c r="VZB198" s="1296"/>
      <c r="VZC198" s="1296"/>
      <c r="VZD198" s="1296"/>
      <c r="VZE198" s="1296"/>
      <c r="VZF198" s="1296"/>
      <c r="VZG198" s="1296"/>
      <c r="VZH198" s="1296"/>
      <c r="VZI198" s="1296"/>
      <c r="VZJ198" s="1296"/>
      <c r="VZK198" s="1296"/>
      <c r="VZL198" s="1296"/>
      <c r="VZM198" s="1296"/>
      <c r="VZN198" s="1296"/>
      <c r="VZO198" s="1296"/>
      <c r="VZP198" s="1296"/>
      <c r="VZQ198" s="1296"/>
      <c r="VZR198" s="1296"/>
      <c r="VZS198" s="1296"/>
      <c r="VZT198" s="1296"/>
      <c r="VZU198" s="1296"/>
      <c r="VZV198" s="1296"/>
      <c r="VZW198" s="1296"/>
      <c r="VZX198" s="1296"/>
      <c r="VZY198" s="1296"/>
      <c r="VZZ198" s="1296"/>
      <c r="WAA198" s="1296"/>
      <c r="WAB198" s="1296"/>
      <c r="WAC198" s="1296"/>
      <c r="WAD198" s="1296"/>
      <c r="WAE198" s="1296"/>
      <c r="WAF198" s="1296"/>
      <c r="WAG198" s="1296"/>
      <c r="WAH198" s="1296"/>
      <c r="WAI198" s="1296"/>
      <c r="WAJ198" s="1296"/>
      <c r="WAK198" s="1296"/>
      <c r="WAL198" s="1296"/>
      <c r="WAM198" s="1296"/>
      <c r="WAN198" s="1296"/>
      <c r="WAO198" s="1296"/>
      <c r="WAP198" s="1296"/>
      <c r="WAQ198" s="1296"/>
      <c r="WAR198" s="1296"/>
      <c r="WAS198" s="1296"/>
      <c r="WAT198" s="1296"/>
      <c r="WAU198" s="1296"/>
      <c r="WAV198" s="1296"/>
      <c r="WAW198" s="1296"/>
      <c r="WAX198" s="1296"/>
      <c r="WAY198" s="1296"/>
      <c r="WAZ198" s="1296"/>
      <c r="WBA198" s="1296"/>
      <c r="WBB198" s="1296"/>
      <c r="WBC198" s="1296"/>
      <c r="WBD198" s="1296"/>
      <c r="WBE198" s="1296"/>
      <c r="WBF198" s="1296"/>
      <c r="WBG198" s="1296"/>
      <c r="WBH198" s="1296"/>
      <c r="WBI198" s="1296"/>
      <c r="WBJ198" s="1296"/>
      <c r="WBK198" s="1296"/>
      <c r="WBL198" s="1296"/>
      <c r="WBM198" s="1296"/>
      <c r="WBN198" s="1296"/>
      <c r="WBO198" s="1296"/>
      <c r="WBP198" s="1296"/>
      <c r="WBQ198" s="1296"/>
      <c r="WBR198" s="1296"/>
      <c r="WBS198" s="1296"/>
      <c r="WBT198" s="1296"/>
      <c r="WBU198" s="1296"/>
      <c r="WBV198" s="1296"/>
      <c r="WBW198" s="1296"/>
      <c r="WBX198" s="1296"/>
      <c r="WBY198" s="1296"/>
      <c r="WBZ198" s="1296"/>
      <c r="WCA198" s="1296"/>
      <c r="WCB198" s="1296"/>
      <c r="WCC198" s="1296"/>
      <c r="WCD198" s="1296"/>
      <c r="WCE198" s="1296"/>
      <c r="WCF198" s="1296"/>
      <c r="WCG198" s="1296"/>
      <c r="WCH198" s="1296"/>
      <c r="WCI198" s="1296"/>
      <c r="WCJ198" s="1296"/>
      <c r="WCK198" s="1296"/>
      <c r="WCL198" s="1296"/>
      <c r="WCM198" s="1296"/>
      <c r="WCN198" s="1296"/>
      <c r="WCO198" s="1296"/>
      <c r="WCP198" s="1296"/>
      <c r="WCQ198" s="1296"/>
      <c r="WCR198" s="1296"/>
      <c r="WCS198" s="1296"/>
      <c r="WCT198" s="1296"/>
      <c r="WCU198" s="1296"/>
      <c r="WCV198" s="1296"/>
      <c r="WCW198" s="1296"/>
      <c r="WCX198" s="1296"/>
      <c r="WCY198" s="1296"/>
      <c r="WCZ198" s="1296"/>
      <c r="WDA198" s="1296"/>
      <c r="WDB198" s="1296"/>
      <c r="WDC198" s="1296"/>
      <c r="WDD198" s="1296"/>
      <c r="WDE198" s="1296"/>
      <c r="WDF198" s="1296"/>
      <c r="WDG198" s="1296"/>
      <c r="WDH198" s="1296"/>
      <c r="WDI198" s="1296"/>
      <c r="WDJ198" s="1296"/>
      <c r="WDK198" s="1296"/>
      <c r="WDL198" s="1296"/>
      <c r="WDM198" s="1296"/>
      <c r="WDN198" s="1296"/>
      <c r="WDO198" s="1296"/>
      <c r="WDP198" s="1296"/>
      <c r="WDQ198" s="1296"/>
      <c r="WDR198" s="1296"/>
      <c r="WDS198" s="1296"/>
      <c r="WDT198" s="1296"/>
      <c r="WDU198" s="1296"/>
      <c r="WDV198" s="1296"/>
      <c r="WDW198" s="1296"/>
      <c r="WDX198" s="1296"/>
      <c r="WDY198" s="1296"/>
      <c r="WDZ198" s="1296"/>
      <c r="WEA198" s="1296"/>
      <c r="WEB198" s="1296"/>
      <c r="WEC198" s="1296"/>
      <c r="WED198" s="1296"/>
      <c r="WEE198" s="1296"/>
      <c r="WEF198" s="1296"/>
      <c r="WEG198" s="1296"/>
      <c r="WEH198" s="1296"/>
      <c r="WEI198" s="1296"/>
      <c r="WEJ198" s="1296"/>
      <c r="WEK198" s="1296"/>
      <c r="WEL198" s="1296"/>
      <c r="WEM198" s="1296"/>
      <c r="WEN198" s="1296"/>
      <c r="WEO198" s="1296"/>
      <c r="WEP198" s="1296"/>
      <c r="WEQ198" s="1296"/>
      <c r="WER198" s="1296"/>
      <c r="WES198" s="1296"/>
      <c r="WET198" s="1296"/>
      <c r="WEU198" s="1296"/>
      <c r="WEV198" s="1296"/>
      <c r="WEW198" s="1296"/>
      <c r="WEX198" s="1296"/>
      <c r="WEY198" s="1296"/>
      <c r="WEZ198" s="1296"/>
      <c r="WFA198" s="1296"/>
      <c r="WFB198" s="1296"/>
      <c r="WFC198" s="1296"/>
      <c r="WFD198" s="1296"/>
      <c r="WFE198" s="1296"/>
      <c r="WFF198" s="1296"/>
      <c r="WFG198" s="1296"/>
      <c r="WFH198" s="1296"/>
      <c r="WFI198" s="1296"/>
      <c r="WFJ198" s="1296"/>
      <c r="WFK198" s="1296"/>
      <c r="WFL198" s="1296"/>
      <c r="WFM198" s="1296"/>
      <c r="WFN198" s="1296"/>
      <c r="WFO198" s="1296"/>
      <c r="WFP198" s="1296"/>
      <c r="WFQ198" s="1296"/>
      <c r="WFR198" s="1296"/>
      <c r="WFS198" s="1296"/>
      <c r="WFT198" s="1296"/>
      <c r="WFU198" s="1296"/>
      <c r="WFV198" s="1296"/>
      <c r="WFW198" s="1296"/>
      <c r="WFX198" s="1296"/>
      <c r="WFY198" s="1296"/>
      <c r="WFZ198" s="1296"/>
      <c r="WGA198" s="1296"/>
      <c r="WGB198" s="1296"/>
      <c r="WGC198" s="1296"/>
      <c r="WGD198" s="1296"/>
      <c r="WGE198" s="1296"/>
      <c r="WGF198" s="1296"/>
      <c r="WGG198" s="1296"/>
      <c r="WGH198" s="1296"/>
      <c r="WGI198" s="1296"/>
      <c r="WGJ198" s="1296"/>
      <c r="WGK198" s="1296"/>
      <c r="WGL198" s="1296"/>
      <c r="WGM198" s="1296"/>
      <c r="WGN198" s="1296"/>
      <c r="WGO198" s="1296"/>
      <c r="WGP198" s="1296"/>
      <c r="WGQ198" s="1296"/>
      <c r="WGR198" s="1296"/>
      <c r="WGS198" s="1296"/>
      <c r="WGT198" s="1296"/>
      <c r="WGU198" s="1296"/>
      <c r="WGV198" s="1296"/>
      <c r="WGW198" s="1296"/>
      <c r="WGX198" s="1296"/>
      <c r="WGY198" s="1296"/>
      <c r="WGZ198" s="1296"/>
      <c r="WHA198" s="1296"/>
      <c r="WHB198" s="1296"/>
      <c r="WHC198" s="1296"/>
      <c r="WHD198" s="1296"/>
      <c r="WHE198" s="1296"/>
      <c r="WHF198" s="1296"/>
      <c r="WHG198" s="1296"/>
      <c r="WHH198" s="1296"/>
      <c r="WHI198" s="1296"/>
      <c r="WHJ198" s="1296"/>
      <c r="WHK198" s="1296"/>
      <c r="WHL198" s="1296"/>
      <c r="WHM198" s="1296"/>
      <c r="WHN198" s="1296"/>
      <c r="WHO198" s="1296"/>
      <c r="WHP198" s="1296"/>
      <c r="WHQ198" s="1296"/>
      <c r="WHR198" s="1296"/>
      <c r="WHS198" s="1296"/>
      <c r="WHT198" s="1296"/>
      <c r="WHU198" s="1296"/>
      <c r="WHV198" s="1296"/>
      <c r="WHW198" s="1296"/>
      <c r="WHX198" s="1296"/>
      <c r="WHY198" s="1296"/>
      <c r="WHZ198" s="1296"/>
      <c r="WIA198" s="1296"/>
      <c r="WIB198" s="1296"/>
      <c r="WIC198" s="1296"/>
      <c r="WID198" s="1296"/>
      <c r="WIE198" s="1296"/>
      <c r="WIF198" s="1296"/>
      <c r="WIG198" s="1296"/>
      <c r="WIH198" s="1296"/>
      <c r="WII198" s="1296"/>
      <c r="WIJ198" s="1296"/>
      <c r="WIK198" s="1296"/>
      <c r="WIL198" s="1296"/>
      <c r="WIM198" s="1296"/>
      <c r="WIN198" s="1296"/>
      <c r="WIO198" s="1296"/>
      <c r="WIP198" s="1296"/>
      <c r="WIQ198" s="1296"/>
      <c r="WIR198" s="1296"/>
      <c r="WIS198" s="1296"/>
      <c r="WIT198" s="1296"/>
      <c r="WIU198" s="1296"/>
      <c r="WIV198" s="1296"/>
      <c r="WIW198" s="1296"/>
      <c r="WIX198" s="1296"/>
      <c r="WIY198" s="1296"/>
      <c r="WIZ198" s="1296"/>
      <c r="WJA198" s="1296"/>
      <c r="WJB198" s="1296"/>
      <c r="WJC198" s="1296"/>
      <c r="WJD198" s="1296"/>
      <c r="WJE198" s="1296"/>
      <c r="WJF198" s="1296"/>
      <c r="WJG198" s="1296"/>
      <c r="WJH198" s="1296"/>
      <c r="WJI198" s="1296"/>
      <c r="WJJ198" s="1296"/>
      <c r="WJK198" s="1296"/>
      <c r="WJL198" s="1296"/>
      <c r="WJM198" s="1296"/>
      <c r="WJN198" s="1296"/>
      <c r="WJO198" s="1296"/>
      <c r="WJP198" s="1296"/>
      <c r="WJQ198" s="1296"/>
      <c r="WJR198" s="1296"/>
      <c r="WJS198" s="1296"/>
      <c r="WJT198" s="1296"/>
      <c r="WJU198" s="1296"/>
      <c r="WJV198" s="1296"/>
      <c r="WJW198" s="1296"/>
      <c r="WJX198" s="1296"/>
      <c r="WJY198" s="1296"/>
      <c r="WJZ198" s="1296"/>
      <c r="WKA198" s="1296"/>
      <c r="WKB198" s="1296"/>
      <c r="WKC198" s="1296"/>
      <c r="WKD198" s="1296"/>
      <c r="WKE198" s="1296"/>
      <c r="WKF198" s="1296"/>
      <c r="WKG198" s="1296"/>
      <c r="WKH198" s="1296"/>
      <c r="WKI198" s="1296"/>
      <c r="WKJ198" s="1296"/>
      <c r="WKK198" s="1296"/>
      <c r="WKL198" s="1296"/>
      <c r="WKM198" s="1296"/>
      <c r="WKN198" s="1296"/>
      <c r="WKO198" s="1296"/>
      <c r="WKP198" s="1296"/>
      <c r="WKQ198" s="1296"/>
      <c r="WKR198" s="1296"/>
      <c r="WKS198" s="1296"/>
      <c r="WKT198" s="1296"/>
      <c r="WKU198" s="1296"/>
      <c r="WKV198" s="1296"/>
      <c r="WKW198" s="1296"/>
      <c r="WKX198" s="1296"/>
      <c r="WKY198" s="1296"/>
      <c r="WKZ198" s="1296"/>
      <c r="WLA198" s="1296"/>
      <c r="WLB198" s="1296"/>
      <c r="WLC198" s="1296"/>
      <c r="WLD198" s="1296"/>
      <c r="WLE198" s="1296"/>
      <c r="WLF198" s="1296"/>
      <c r="WLG198" s="1296"/>
      <c r="WLH198" s="1296"/>
      <c r="WLI198" s="1296"/>
      <c r="WLJ198" s="1296"/>
      <c r="WLK198" s="1296"/>
      <c r="WLL198" s="1296"/>
      <c r="WLM198" s="1296"/>
      <c r="WLN198" s="1296"/>
      <c r="WLO198" s="1296"/>
      <c r="WLP198" s="1296"/>
      <c r="WLQ198" s="1296"/>
      <c r="WLR198" s="1296"/>
      <c r="WLS198" s="1296"/>
      <c r="WLT198" s="1296"/>
      <c r="WLU198" s="1296"/>
      <c r="WLV198" s="1296"/>
      <c r="WLW198" s="1296"/>
      <c r="WLX198" s="1296"/>
      <c r="WLY198" s="1296"/>
      <c r="WLZ198" s="1296"/>
      <c r="WMA198" s="1296"/>
      <c r="WMB198" s="1296"/>
      <c r="WMC198" s="1296"/>
      <c r="WMD198" s="1296"/>
      <c r="WME198" s="1296"/>
      <c r="WMF198" s="1296"/>
      <c r="WMG198" s="1296"/>
      <c r="WMH198" s="1296"/>
      <c r="WMI198" s="1296"/>
      <c r="WMJ198" s="1296"/>
      <c r="WMK198" s="1296"/>
      <c r="WML198" s="1296"/>
      <c r="WMM198" s="1296"/>
      <c r="WMN198" s="1296"/>
      <c r="WMO198" s="1296"/>
      <c r="WMP198" s="1296"/>
      <c r="WMQ198" s="1296"/>
      <c r="WMR198" s="1296"/>
      <c r="WMS198" s="1296"/>
      <c r="WMT198" s="1296"/>
      <c r="WMU198" s="1296"/>
      <c r="WMV198" s="1296"/>
      <c r="WMW198" s="1296"/>
      <c r="WMX198" s="1296"/>
      <c r="WMY198" s="1296"/>
      <c r="WMZ198" s="1296"/>
      <c r="WNA198" s="1296"/>
      <c r="WNB198" s="1296"/>
      <c r="WNC198" s="1296"/>
      <c r="WND198" s="1296"/>
      <c r="WNE198" s="1296"/>
      <c r="WNF198" s="1296"/>
      <c r="WNG198" s="1296"/>
      <c r="WNH198" s="1296"/>
      <c r="WNI198" s="1296"/>
      <c r="WNJ198" s="1296"/>
      <c r="WNK198" s="1296"/>
      <c r="WNL198" s="1296"/>
      <c r="WNM198" s="1296"/>
      <c r="WNN198" s="1296"/>
      <c r="WNO198" s="1296"/>
      <c r="WNP198" s="1296"/>
      <c r="WNQ198" s="1296"/>
      <c r="WNR198" s="1296"/>
      <c r="WNS198" s="1296"/>
      <c r="WNT198" s="1296"/>
      <c r="WNU198" s="1296"/>
      <c r="WNV198" s="1296"/>
      <c r="WNW198" s="1296"/>
      <c r="WNX198" s="1296"/>
      <c r="WNY198" s="1296"/>
      <c r="WNZ198" s="1296"/>
      <c r="WOA198" s="1296"/>
      <c r="WOB198" s="1296"/>
      <c r="WOC198" s="1296"/>
      <c r="WOD198" s="1296"/>
      <c r="WOE198" s="1296"/>
      <c r="WOF198" s="1296"/>
      <c r="WOG198" s="1296"/>
      <c r="WOH198" s="1296"/>
      <c r="WOI198" s="1296"/>
      <c r="WOJ198" s="1296"/>
      <c r="WOK198" s="1296"/>
      <c r="WOL198" s="1296"/>
      <c r="WOM198" s="1296"/>
      <c r="WON198" s="1296"/>
      <c r="WOO198" s="1296"/>
      <c r="WOP198" s="1296"/>
      <c r="WOQ198" s="1296"/>
      <c r="WOR198" s="1296"/>
      <c r="WOS198" s="1296"/>
      <c r="WOT198" s="1296"/>
      <c r="WOU198" s="1296"/>
      <c r="WOV198" s="1296"/>
      <c r="WOW198" s="1296"/>
      <c r="WOX198" s="1296"/>
      <c r="WOY198" s="1296"/>
      <c r="WOZ198" s="1296"/>
      <c r="WPA198" s="1296"/>
      <c r="WPB198" s="1296"/>
      <c r="WPC198" s="1296"/>
      <c r="WPD198" s="1296"/>
      <c r="WPE198" s="1296"/>
      <c r="WPF198" s="1296"/>
      <c r="WPG198" s="1296"/>
      <c r="WPH198" s="1296"/>
      <c r="WPI198" s="1296"/>
      <c r="WPJ198" s="1296"/>
      <c r="WPK198" s="1296"/>
      <c r="WPL198" s="1296"/>
      <c r="WPM198" s="1296"/>
      <c r="WPN198" s="1296"/>
      <c r="WPO198" s="1296"/>
      <c r="WPP198" s="1296"/>
      <c r="WPQ198" s="1296"/>
      <c r="WPR198" s="1296"/>
      <c r="WPS198" s="1296"/>
      <c r="WPT198" s="1296"/>
      <c r="WPU198" s="1296"/>
      <c r="WPV198" s="1296"/>
      <c r="WPW198" s="1296"/>
      <c r="WPX198" s="1296"/>
      <c r="WPY198" s="1296"/>
      <c r="WPZ198" s="1296"/>
      <c r="WQA198" s="1296"/>
      <c r="WQB198" s="1296"/>
      <c r="WQC198" s="1296"/>
      <c r="WQD198" s="1296"/>
      <c r="WQE198" s="1296"/>
      <c r="WQF198" s="1296"/>
      <c r="WQG198" s="1296"/>
      <c r="WQH198" s="1296"/>
      <c r="WQI198" s="1296"/>
      <c r="WQJ198" s="1296"/>
      <c r="WQK198" s="1296"/>
      <c r="WQL198" s="1296"/>
      <c r="WQM198" s="1296"/>
      <c r="WQN198" s="1296"/>
      <c r="WQO198" s="1296"/>
      <c r="WQP198" s="1296"/>
      <c r="WQQ198" s="1296"/>
      <c r="WQR198" s="1296"/>
      <c r="WQS198" s="1296"/>
      <c r="WQT198" s="1296"/>
      <c r="WQU198" s="1296"/>
      <c r="WQV198" s="1296"/>
      <c r="WQW198" s="1296"/>
      <c r="WQX198" s="1296"/>
      <c r="WQY198" s="1296"/>
      <c r="WQZ198" s="1296"/>
      <c r="WRA198" s="1296"/>
      <c r="WRB198" s="1296"/>
      <c r="WRC198" s="1296"/>
      <c r="WRD198" s="1296"/>
      <c r="WRE198" s="1296"/>
      <c r="WRF198" s="1296"/>
      <c r="WRG198" s="1296"/>
      <c r="WRH198" s="1296"/>
      <c r="WRI198" s="1296"/>
      <c r="WRJ198" s="1296"/>
      <c r="WRK198" s="1296"/>
      <c r="WRL198" s="1296"/>
      <c r="WRM198" s="1296"/>
      <c r="WRN198" s="1296"/>
      <c r="WRO198" s="1296"/>
      <c r="WRP198" s="1296"/>
      <c r="WRQ198" s="1296"/>
      <c r="WRR198" s="1296"/>
      <c r="WRS198" s="1296"/>
      <c r="WRT198" s="1296"/>
      <c r="WRU198" s="1296"/>
      <c r="WRV198" s="1296"/>
      <c r="WRW198" s="1296"/>
      <c r="WRX198" s="1296"/>
      <c r="WRY198" s="1296"/>
      <c r="WRZ198" s="1296"/>
      <c r="WSA198" s="1296"/>
      <c r="WSB198" s="1296"/>
      <c r="WSC198" s="1296"/>
      <c r="WSD198" s="1296"/>
      <c r="WSE198" s="1296"/>
      <c r="WSF198" s="1296"/>
      <c r="WSG198" s="1296"/>
      <c r="WSH198" s="1296"/>
      <c r="WSI198" s="1296"/>
      <c r="WSJ198" s="1296"/>
      <c r="WSK198" s="1296"/>
      <c r="WSL198" s="1296"/>
      <c r="WSM198" s="1296"/>
      <c r="WSN198" s="1296"/>
      <c r="WSO198" s="1296"/>
      <c r="WSP198" s="1296"/>
      <c r="WSQ198" s="1296"/>
      <c r="WSR198" s="1296"/>
      <c r="WSS198" s="1296"/>
      <c r="WST198" s="1296"/>
      <c r="WSU198" s="1296"/>
      <c r="WSV198" s="1296"/>
      <c r="WSW198" s="1296"/>
      <c r="WSX198" s="1296"/>
      <c r="WSY198" s="1296"/>
      <c r="WSZ198" s="1296"/>
      <c r="WTA198" s="1296"/>
      <c r="WTB198" s="1296"/>
      <c r="WTC198" s="1296"/>
      <c r="WTD198" s="1296"/>
      <c r="WTE198" s="1296"/>
      <c r="WTF198" s="1296"/>
      <c r="WTG198" s="1296"/>
      <c r="WTH198" s="1296"/>
      <c r="WTI198" s="1296"/>
      <c r="WTJ198" s="1296"/>
      <c r="WTK198" s="1296"/>
      <c r="WTL198" s="1296"/>
      <c r="WTM198" s="1296"/>
      <c r="WTN198" s="1296"/>
      <c r="WTO198" s="1296"/>
      <c r="WTP198" s="1296"/>
      <c r="WTQ198" s="1296"/>
      <c r="WTR198" s="1296"/>
      <c r="WTS198" s="1296"/>
      <c r="WTT198" s="1296"/>
      <c r="WTU198" s="1296"/>
      <c r="WTV198" s="1296"/>
      <c r="WTW198" s="1296"/>
      <c r="WTX198" s="1296"/>
      <c r="WTY198" s="1296"/>
      <c r="WTZ198" s="1296"/>
      <c r="WUA198" s="1296"/>
      <c r="WUB198" s="1296"/>
      <c r="WUC198" s="1296"/>
      <c r="WUD198" s="1296"/>
      <c r="WUE198" s="1296"/>
      <c r="WUF198" s="1296"/>
      <c r="WUG198" s="1296"/>
      <c r="WUH198" s="1296"/>
      <c r="WUI198" s="1296"/>
      <c r="WUJ198" s="1296"/>
      <c r="WUK198" s="1296"/>
      <c r="WUL198" s="1296"/>
      <c r="WUM198" s="1296"/>
      <c r="WUN198" s="1296"/>
      <c r="WUO198" s="1296"/>
      <c r="WUP198" s="1296"/>
      <c r="WUQ198" s="1296"/>
      <c r="WUR198" s="1296"/>
      <c r="WUS198" s="1296"/>
      <c r="WUT198" s="1296"/>
      <c r="WUU198" s="1296"/>
      <c r="WUV198" s="1296"/>
      <c r="WUW198" s="1296"/>
      <c r="WUX198" s="1296"/>
      <c r="WUY198" s="1296"/>
      <c r="WUZ198" s="1296"/>
      <c r="WVA198" s="1296"/>
      <c r="WVB198" s="1296"/>
      <c r="WVC198" s="1296"/>
      <c r="WVD198" s="1296"/>
      <c r="WVE198" s="1296"/>
      <c r="WVF198" s="1296"/>
      <c r="WVG198" s="1296"/>
      <c r="WVH198" s="1296"/>
      <c r="WVI198" s="1296"/>
      <c r="WVJ198" s="1296"/>
      <c r="WVK198" s="1296"/>
      <c r="WVL198" s="1296"/>
      <c r="WVM198" s="1296"/>
    </row>
    <row r="199" spans="1:16133">
      <c r="A199" s="324">
        <f t="shared" si="2"/>
        <v>192</v>
      </c>
      <c r="B199" s="622" t="s">
        <v>1089</v>
      </c>
      <c r="C199" s="324"/>
      <c r="D199" s="1299" t="s">
        <v>118</v>
      </c>
      <c r="E199" s="622">
        <v>1.68</v>
      </c>
      <c r="F199" s="622">
        <v>12.41</v>
      </c>
      <c r="G199" s="622">
        <v>143.4</v>
      </c>
      <c r="H199" s="622">
        <v>1.728</v>
      </c>
      <c r="I199" s="622">
        <v>0.41399999999999998</v>
      </c>
      <c r="J199" s="622"/>
      <c r="K199" s="1596" t="s">
        <v>196</v>
      </c>
      <c r="L199" s="1079">
        <v>45903</v>
      </c>
      <c r="M199" s="1079">
        <v>45910</v>
      </c>
      <c r="N199" s="1487" t="s">
        <v>1676</v>
      </c>
      <c r="O199" s="324"/>
      <c r="P199" s="1012" t="s">
        <v>197</v>
      </c>
      <c r="V199" s="1305"/>
      <c r="W199" s="1305"/>
      <c r="X199" s="1305"/>
      <c r="Y199" s="1305"/>
      <c r="Z199" s="1305"/>
      <c r="AA199" s="1305"/>
      <c r="AB199" s="1305"/>
      <c r="AC199" s="1305"/>
      <c r="AD199" s="1305"/>
      <c r="AE199" s="1305"/>
      <c r="AF199" s="1305"/>
      <c r="AG199" s="1305"/>
      <c r="AH199" s="1305"/>
      <c r="AI199" s="1305"/>
      <c r="AJ199" s="1305"/>
      <c r="AK199" s="1305"/>
      <c r="AL199" s="1305"/>
      <c r="AM199" s="1305"/>
      <c r="AN199" s="1305"/>
      <c r="AO199" s="1305"/>
      <c r="AP199" s="1305"/>
      <c r="AQ199" s="1305"/>
      <c r="AR199" s="1305"/>
      <c r="AS199" s="1305"/>
      <c r="AT199" s="1305"/>
      <c r="AU199" s="1305"/>
      <c r="AV199" s="1305"/>
      <c r="AW199" s="1305"/>
      <c r="AX199" s="1305"/>
      <c r="AY199" s="1305"/>
      <c r="AZ199" s="1305"/>
      <c r="BA199" s="1305"/>
      <c r="BB199" s="1305"/>
      <c r="BC199" s="1305"/>
      <c r="BD199" s="1305"/>
      <c r="BE199" s="1305"/>
      <c r="BF199" s="1305"/>
      <c r="BG199" s="1305"/>
      <c r="BH199" s="1305"/>
      <c r="BI199" s="1305"/>
      <c r="BJ199" s="1305"/>
      <c r="BK199" s="1305"/>
      <c r="BL199" s="1305"/>
      <c r="BM199" s="1305"/>
      <c r="BN199" s="1305"/>
      <c r="BO199" s="1305"/>
      <c r="BP199" s="1305"/>
      <c r="BQ199" s="1305"/>
      <c r="BR199" s="1305"/>
      <c r="BS199" s="1305"/>
      <c r="BT199" s="1305"/>
      <c r="BU199" s="1305"/>
      <c r="BV199" s="1305"/>
      <c r="BW199" s="1305"/>
      <c r="BX199" s="1305"/>
      <c r="BY199" s="1305"/>
      <c r="BZ199" s="1305"/>
      <c r="CA199" s="1305"/>
      <c r="CB199" s="1305"/>
      <c r="CC199" s="1305"/>
      <c r="CD199" s="1305"/>
      <c r="CE199" s="1305"/>
      <c r="CF199" s="1305"/>
      <c r="CG199" s="1305"/>
      <c r="CH199" s="1305"/>
      <c r="CI199" s="1305"/>
      <c r="CJ199" s="1305"/>
      <c r="CK199" s="1305"/>
      <c r="CL199" s="1305"/>
      <c r="CM199" s="1305"/>
      <c r="CN199" s="1305"/>
      <c r="CO199" s="1305"/>
      <c r="CP199" s="1305"/>
      <c r="CQ199" s="1305"/>
      <c r="CR199" s="1305"/>
      <c r="CS199" s="1305"/>
      <c r="CT199" s="1305"/>
      <c r="CU199" s="1305"/>
      <c r="CV199" s="1305"/>
      <c r="CW199" s="1305"/>
      <c r="CX199" s="1305"/>
      <c r="CY199" s="1305"/>
      <c r="CZ199" s="1305"/>
      <c r="DA199" s="1305"/>
      <c r="DB199" s="1305"/>
      <c r="DC199" s="1305"/>
      <c r="DD199" s="1305"/>
      <c r="DE199" s="1305"/>
      <c r="DF199" s="1305"/>
      <c r="DG199" s="1305"/>
      <c r="DH199" s="1305"/>
      <c r="DI199" s="1305"/>
      <c r="DJ199" s="1305"/>
      <c r="DK199" s="1305"/>
      <c r="DL199" s="1305"/>
      <c r="DM199" s="1305"/>
      <c r="DN199" s="1305"/>
      <c r="DO199" s="1305"/>
      <c r="DP199" s="1305"/>
      <c r="DQ199" s="1305"/>
      <c r="DR199" s="1305"/>
      <c r="DS199" s="1305"/>
      <c r="DT199" s="1305"/>
      <c r="DU199" s="1305"/>
      <c r="DV199" s="1305"/>
      <c r="DW199" s="1305"/>
      <c r="DX199" s="1305"/>
      <c r="DY199" s="1305"/>
      <c r="DZ199" s="1305"/>
      <c r="EA199" s="1305"/>
      <c r="EB199" s="1305"/>
      <c r="EC199" s="1305"/>
      <c r="ED199" s="1305"/>
      <c r="EE199" s="1305"/>
      <c r="EF199" s="1305"/>
      <c r="EG199" s="1305"/>
      <c r="EH199" s="1305"/>
      <c r="EI199" s="1305"/>
      <c r="EJ199" s="1305"/>
      <c r="EK199" s="1305"/>
      <c r="EL199" s="1305"/>
      <c r="EM199" s="1305"/>
      <c r="EN199" s="1305"/>
      <c r="EO199" s="1305"/>
      <c r="EP199" s="1305"/>
      <c r="EQ199" s="1305"/>
      <c r="ER199" s="1305"/>
      <c r="ES199" s="1305"/>
      <c r="ET199" s="1305"/>
      <c r="EU199" s="1305"/>
      <c r="EV199" s="1305"/>
      <c r="EW199" s="1305"/>
      <c r="EX199" s="1305"/>
      <c r="EY199" s="1305"/>
      <c r="EZ199" s="1305"/>
      <c r="FA199" s="1305"/>
      <c r="FB199" s="1305"/>
      <c r="FC199" s="1305"/>
      <c r="FD199" s="1305"/>
      <c r="FE199" s="1305"/>
      <c r="FF199" s="1305"/>
      <c r="FG199" s="1305"/>
      <c r="FH199" s="1305"/>
      <c r="FI199" s="1305"/>
      <c r="FJ199" s="1305"/>
      <c r="FK199" s="1305"/>
      <c r="FL199" s="1305"/>
      <c r="FM199" s="1305"/>
      <c r="FN199" s="1305"/>
      <c r="FO199" s="1305"/>
      <c r="FP199" s="1305"/>
      <c r="FQ199" s="1305"/>
      <c r="FR199" s="1305"/>
      <c r="FS199" s="1305"/>
      <c r="FT199" s="1305"/>
      <c r="FU199" s="1305"/>
      <c r="FV199" s="1305"/>
      <c r="FW199" s="1305"/>
      <c r="FX199" s="1305"/>
      <c r="FY199" s="1305"/>
      <c r="FZ199" s="1305"/>
      <c r="GA199" s="1305"/>
      <c r="GB199" s="1305"/>
      <c r="GC199" s="1305"/>
      <c r="GD199" s="1305"/>
      <c r="GE199" s="1305"/>
      <c r="GF199" s="1305"/>
      <c r="GG199" s="1305"/>
      <c r="GH199" s="1305"/>
      <c r="GI199" s="1305"/>
      <c r="GJ199" s="1305"/>
      <c r="GK199" s="1305"/>
      <c r="GL199" s="1305"/>
      <c r="GM199" s="1305"/>
      <c r="GN199" s="1305"/>
      <c r="GO199" s="1305"/>
      <c r="GP199" s="1305"/>
      <c r="GQ199" s="1305"/>
      <c r="GR199" s="1305"/>
      <c r="GS199" s="1305"/>
      <c r="GT199" s="1305"/>
      <c r="GU199" s="1305"/>
      <c r="GV199" s="1305"/>
      <c r="GW199" s="1305"/>
      <c r="GX199" s="1305"/>
      <c r="GY199" s="1305"/>
      <c r="GZ199" s="1305"/>
      <c r="HA199" s="1305"/>
      <c r="HB199" s="1305"/>
      <c r="HC199" s="1305"/>
      <c r="HD199" s="1305"/>
      <c r="HE199" s="1305"/>
      <c r="HF199" s="1305"/>
      <c r="HG199" s="1305"/>
      <c r="HH199" s="1305"/>
      <c r="HI199" s="1305"/>
      <c r="HJ199" s="1305"/>
      <c r="HK199" s="1305"/>
      <c r="HL199" s="1305"/>
      <c r="HM199" s="1305"/>
      <c r="HN199" s="1305"/>
      <c r="HO199" s="1305"/>
      <c r="HP199" s="1305"/>
      <c r="HQ199" s="1305"/>
      <c r="HR199" s="1305"/>
      <c r="HS199" s="1305"/>
      <c r="HT199" s="1305"/>
      <c r="HU199" s="1305"/>
      <c r="HV199" s="1305"/>
      <c r="HW199" s="1305"/>
      <c r="HX199" s="1305"/>
      <c r="HY199" s="1305"/>
      <c r="HZ199" s="1305"/>
      <c r="IA199" s="1305"/>
      <c r="IB199" s="1305"/>
      <c r="IC199" s="1305"/>
      <c r="ID199" s="1305"/>
      <c r="IE199" s="1305"/>
      <c r="IF199" s="1305"/>
      <c r="IG199" s="1305"/>
      <c r="IH199" s="1305"/>
      <c r="II199" s="1305"/>
      <c r="IJ199" s="1305"/>
      <c r="IK199" s="1305"/>
      <c r="IL199" s="1305"/>
      <c r="IM199" s="1305"/>
      <c r="IN199" s="1305"/>
      <c r="IO199" s="1305"/>
      <c r="IP199" s="1305"/>
      <c r="IQ199" s="1305"/>
      <c r="IR199" s="1305"/>
      <c r="IS199" s="1305"/>
      <c r="IT199" s="1305"/>
      <c r="IV199" s="1305"/>
      <c r="IW199" s="1305"/>
      <c r="IX199" s="1305"/>
      <c r="IY199" s="1305"/>
      <c r="IZ199" s="1305"/>
      <c r="JA199" s="1305"/>
      <c r="JB199" s="1305"/>
      <c r="JC199" s="1305"/>
      <c r="JD199" s="1305"/>
      <c r="JE199" s="1305"/>
      <c r="JF199" s="1305"/>
      <c r="JG199" s="1305"/>
      <c r="JH199" s="1305"/>
      <c r="JI199" s="1305"/>
      <c r="JJ199" s="1305"/>
      <c r="JK199" s="1305"/>
      <c r="JL199" s="1305"/>
      <c r="JM199" s="1305"/>
      <c r="JN199" s="1305"/>
      <c r="JO199" s="1305"/>
      <c r="JP199" s="1305"/>
      <c r="JQ199" s="1305"/>
      <c r="JR199" s="1305"/>
      <c r="JS199" s="1305"/>
      <c r="JT199" s="1305"/>
      <c r="JU199" s="1305"/>
      <c r="JV199" s="1305"/>
      <c r="JW199" s="1305"/>
      <c r="JX199" s="1305"/>
      <c r="JY199" s="1305"/>
      <c r="JZ199" s="1305"/>
      <c r="KA199" s="1305"/>
      <c r="KB199" s="1305"/>
      <c r="KC199" s="1305"/>
      <c r="KD199" s="1305"/>
      <c r="KE199" s="1305"/>
      <c r="KF199" s="1305"/>
      <c r="KG199" s="1305"/>
      <c r="KH199" s="1305"/>
      <c r="KI199" s="1305"/>
      <c r="KJ199" s="1305"/>
      <c r="KK199" s="1305"/>
      <c r="KL199" s="1305"/>
      <c r="KM199" s="1305"/>
      <c r="KN199" s="1305"/>
      <c r="KO199" s="1305"/>
      <c r="KP199" s="1305"/>
      <c r="KQ199" s="1305"/>
      <c r="KR199" s="1305"/>
      <c r="KS199" s="1305"/>
      <c r="KT199" s="1305"/>
      <c r="KU199" s="1305"/>
      <c r="KV199" s="1305"/>
      <c r="KW199" s="1305"/>
      <c r="KX199" s="1305"/>
      <c r="KY199" s="1305"/>
      <c r="KZ199" s="1305"/>
      <c r="LA199" s="1305"/>
      <c r="LB199" s="1305"/>
      <c r="LC199" s="1305"/>
      <c r="LD199" s="1305"/>
      <c r="LE199" s="1305"/>
      <c r="LF199" s="1305"/>
      <c r="LG199" s="1305"/>
      <c r="LH199" s="1305"/>
      <c r="LI199" s="1305"/>
      <c r="LJ199" s="1305"/>
      <c r="LK199" s="1305"/>
      <c r="LL199" s="1305"/>
      <c r="LM199" s="1305"/>
      <c r="LN199" s="1305"/>
      <c r="LO199" s="1305"/>
      <c r="LP199" s="1305"/>
      <c r="LQ199" s="1305"/>
      <c r="LR199" s="1305"/>
      <c r="LS199" s="1305"/>
      <c r="LT199" s="1305"/>
      <c r="LU199" s="1305"/>
      <c r="LV199" s="1305"/>
      <c r="LW199" s="1305"/>
      <c r="LX199" s="1305"/>
      <c r="LY199" s="1305"/>
      <c r="LZ199" s="1305"/>
      <c r="MA199" s="1305"/>
      <c r="MB199" s="1305"/>
      <c r="MC199" s="1305"/>
      <c r="MD199" s="1305"/>
      <c r="ME199" s="1305"/>
      <c r="MF199" s="1305"/>
      <c r="MG199" s="1305"/>
      <c r="MH199" s="1305"/>
      <c r="MI199" s="1305"/>
      <c r="MJ199" s="1305"/>
      <c r="MK199" s="1305"/>
      <c r="ML199" s="1305"/>
      <c r="MM199" s="1305"/>
      <c r="MN199" s="1305"/>
      <c r="MO199" s="1305"/>
      <c r="MP199" s="1305"/>
      <c r="MQ199" s="1305"/>
      <c r="MR199" s="1305"/>
      <c r="MS199" s="1305"/>
      <c r="MT199" s="1305"/>
      <c r="MU199" s="1305"/>
      <c r="MV199" s="1305"/>
      <c r="MW199" s="1305"/>
      <c r="MX199" s="1305"/>
      <c r="MY199" s="1305"/>
      <c r="MZ199" s="1305"/>
      <c r="NA199" s="1305"/>
      <c r="NB199" s="1305"/>
      <c r="NC199" s="1305"/>
      <c r="ND199" s="1305"/>
      <c r="NE199" s="1305"/>
      <c r="NF199" s="1305"/>
      <c r="NG199" s="1305"/>
      <c r="NH199" s="1305"/>
      <c r="NI199" s="1305"/>
      <c r="NJ199" s="1305"/>
      <c r="NK199" s="1305"/>
      <c r="NL199" s="1305"/>
      <c r="NM199" s="1305"/>
      <c r="NN199" s="1305"/>
      <c r="NO199" s="1305"/>
      <c r="NP199" s="1305"/>
      <c r="NQ199" s="1305"/>
      <c r="NR199" s="1305"/>
      <c r="NS199" s="1305"/>
      <c r="NT199" s="1305"/>
      <c r="NU199" s="1305"/>
      <c r="NV199" s="1305"/>
      <c r="NW199" s="1305"/>
      <c r="NX199" s="1305"/>
      <c r="NY199" s="1305"/>
      <c r="NZ199" s="1305"/>
      <c r="OA199" s="1305"/>
      <c r="OB199" s="1305"/>
      <c r="OC199" s="1305"/>
      <c r="OD199" s="1305"/>
      <c r="OE199" s="1305"/>
      <c r="OF199" s="1305"/>
      <c r="OG199" s="1305"/>
      <c r="OH199" s="1305"/>
      <c r="OI199" s="1305"/>
      <c r="OJ199" s="1305"/>
      <c r="OK199" s="1305"/>
      <c r="OL199" s="1305"/>
      <c r="OM199" s="1305"/>
      <c r="ON199" s="1305"/>
      <c r="OO199" s="1305"/>
      <c r="OP199" s="1305"/>
      <c r="OQ199" s="1305"/>
      <c r="OR199" s="1305"/>
      <c r="OS199" s="1305"/>
      <c r="OT199" s="1305"/>
      <c r="OU199" s="1305"/>
      <c r="OV199" s="1305"/>
      <c r="OW199" s="1305"/>
      <c r="OX199" s="1305"/>
      <c r="OY199" s="1305"/>
      <c r="OZ199" s="1305"/>
      <c r="PA199" s="1305"/>
      <c r="PB199" s="1305"/>
      <c r="PC199" s="1305"/>
      <c r="PD199" s="1305"/>
      <c r="PE199" s="1305"/>
      <c r="PF199" s="1305"/>
      <c r="PG199" s="1305"/>
      <c r="PH199" s="1305"/>
      <c r="PI199" s="1305"/>
      <c r="PJ199" s="1305"/>
      <c r="PK199" s="1305"/>
      <c r="PL199" s="1305"/>
      <c r="PM199" s="1305"/>
      <c r="PN199" s="1305"/>
      <c r="PO199" s="1305"/>
      <c r="PP199" s="1305"/>
      <c r="PQ199" s="1305"/>
      <c r="PR199" s="1305"/>
      <c r="PS199" s="1305"/>
      <c r="PT199" s="1305"/>
      <c r="PU199" s="1305"/>
      <c r="PV199" s="1305"/>
      <c r="PW199" s="1305"/>
      <c r="PX199" s="1305"/>
      <c r="PY199" s="1305"/>
      <c r="PZ199" s="1305"/>
      <c r="QA199" s="1305"/>
      <c r="QB199" s="1305"/>
      <c r="QC199" s="1305"/>
      <c r="QD199" s="1305"/>
      <c r="QE199" s="1305"/>
      <c r="QF199" s="1305"/>
      <c r="QG199" s="1305"/>
      <c r="QH199" s="1305"/>
      <c r="QI199" s="1305"/>
      <c r="QJ199" s="1305"/>
      <c r="QK199" s="1305"/>
      <c r="QL199" s="1305"/>
      <c r="QM199" s="1305"/>
      <c r="QN199" s="1305"/>
      <c r="QO199" s="1305"/>
      <c r="QP199" s="1305"/>
      <c r="QQ199" s="1305"/>
      <c r="QR199" s="1305"/>
      <c r="QS199" s="1305"/>
      <c r="QT199" s="1305"/>
      <c r="QU199" s="1305"/>
      <c r="QV199" s="1305"/>
      <c r="QW199" s="1305"/>
      <c r="QX199" s="1305"/>
      <c r="QY199" s="1305"/>
      <c r="QZ199" s="1305"/>
      <c r="RA199" s="1305"/>
      <c r="RB199" s="1305"/>
      <c r="RC199" s="1305"/>
      <c r="RD199" s="1305"/>
      <c r="RE199" s="1305"/>
      <c r="RF199" s="1305"/>
      <c r="RG199" s="1305"/>
      <c r="RH199" s="1305"/>
      <c r="RI199" s="1305"/>
      <c r="RJ199" s="1305"/>
      <c r="RK199" s="1305"/>
      <c r="RL199" s="1305"/>
      <c r="RM199" s="1305"/>
      <c r="RN199" s="1305"/>
      <c r="RO199" s="1305"/>
      <c r="RP199" s="1305"/>
      <c r="RQ199" s="1305"/>
      <c r="RR199" s="1305"/>
      <c r="RS199" s="1305"/>
      <c r="RT199" s="1305"/>
      <c r="RU199" s="1305"/>
      <c r="RV199" s="1305"/>
      <c r="RW199" s="1305"/>
      <c r="RX199" s="1305"/>
      <c r="RY199" s="1305"/>
      <c r="RZ199" s="1305"/>
      <c r="SA199" s="1305"/>
      <c r="SB199" s="1305"/>
      <c r="SC199" s="1305"/>
      <c r="SD199" s="1305"/>
      <c r="SE199" s="1305"/>
      <c r="SF199" s="1305"/>
      <c r="SG199" s="1305"/>
      <c r="SH199" s="1305"/>
      <c r="SI199" s="1305"/>
      <c r="SJ199" s="1305"/>
      <c r="SK199" s="1305"/>
      <c r="SL199" s="1305"/>
      <c r="SM199" s="1305"/>
      <c r="SN199" s="1305"/>
      <c r="SO199" s="1305"/>
      <c r="SP199" s="1305"/>
      <c r="SR199" s="1305"/>
      <c r="SS199" s="1305"/>
      <c r="ST199" s="1305"/>
      <c r="SU199" s="1305"/>
      <c r="SV199" s="1305"/>
      <c r="SW199" s="1305"/>
      <c r="SX199" s="1305"/>
      <c r="SY199" s="1305"/>
      <c r="SZ199" s="1305"/>
      <c r="TA199" s="1305"/>
      <c r="TB199" s="1305"/>
      <c r="TC199" s="1305"/>
      <c r="TD199" s="1305"/>
      <c r="TE199" s="1305"/>
      <c r="TF199" s="1305"/>
      <c r="TG199" s="1305"/>
      <c r="TH199" s="1305"/>
      <c r="TI199" s="1305"/>
      <c r="TJ199" s="1305"/>
      <c r="TK199" s="1305"/>
      <c r="TL199" s="1305"/>
      <c r="TM199" s="1305"/>
      <c r="TN199" s="1305"/>
      <c r="TO199" s="1305"/>
      <c r="TP199" s="1305"/>
      <c r="TQ199" s="1305"/>
      <c r="TR199" s="1305"/>
      <c r="TS199" s="1305"/>
      <c r="TT199" s="1305"/>
      <c r="TU199" s="1305"/>
      <c r="TV199" s="1305"/>
      <c r="TW199" s="1305"/>
      <c r="TX199" s="1305"/>
      <c r="TY199" s="1305"/>
      <c r="TZ199" s="1305"/>
      <c r="UA199" s="1305"/>
      <c r="UB199" s="1305"/>
      <c r="UC199" s="1305"/>
      <c r="UD199" s="1305"/>
      <c r="UE199" s="1305"/>
      <c r="UF199" s="1305"/>
      <c r="UG199" s="1305"/>
      <c r="UH199" s="1305"/>
      <c r="UI199" s="1305"/>
      <c r="UJ199" s="1305"/>
      <c r="UK199" s="1305"/>
      <c r="UL199" s="1305"/>
      <c r="UM199" s="1305"/>
      <c r="UN199" s="1305"/>
      <c r="UO199" s="1305"/>
      <c r="UP199" s="1305"/>
      <c r="UQ199" s="1305"/>
      <c r="UR199" s="1305"/>
      <c r="US199" s="1305"/>
      <c r="UT199" s="1305"/>
      <c r="UU199" s="1305"/>
      <c r="UV199" s="1305"/>
      <c r="UW199" s="1305"/>
      <c r="UX199" s="1305"/>
      <c r="UY199" s="1305"/>
      <c r="UZ199" s="1305"/>
      <c r="VA199" s="1305"/>
      <c r="VB199" s="1305"/>
      <c r="VC199" s="1305"/>
      <c r="VD199" s="1305"/>
      <c r="VE199" s="1305"/>
      <c r="VF199" s="1305"/>
      <c r="VG199" s="1305"/>
      <c r="VH199" s="1305"/>
      <c r="VI199" s="1305"/>
      <c r="VJ199" s="1305"/>
      <c r="VK199" s="1305"/>
      <c r="VL199" s="1305"/>
      <c r="VM199" s="1305"/>
      <c r="VN199" s="1305"/>
      <c r="VO199" s="1305"/>
      <c r="VP199" s="1305"/>
      <c r="VQ199" s="1305"/>
      <c r="VR199" s="1305"/>
      <c r="VS199" s="1305"/>
      <c r="VT199" s="1305"/>
      <c r="VU199" s="1305"/>
      <c r="VV199" s="1305"/>
      <c r="VW199" s="1305"/>
      <c r="VX199" s="1305"/>
      <c r="VY199" s="1305"/>
      <c r="VZ199" s="1305"/>
      <c r="WA199" s="1305"/>
      <c r="WB199" s="1305"/>
      <c r="WC199" s="1305"/>
      <c r="WD199" s="1305"/>
      <c r="WE199" s="1305"/>
      <c r="WF199" s="1305"/>
      <c r="WG199" s="1305"/>
      <c r="WH199" s="1305"/>
      <c r="WI199" s="1305"/>
      <c r="WJ199" s="1305"/>
      <c r="WK199" s="1305"/>
      <c r="WL199" s="1305"/>
      <c r="WM199" s="1305"/>
      <c r="WN199" s="1305"/>
      <c r="WO199" s="1305"/>
      <c r="WP199" s="1305"/>
      <c r="WQ199" s="1305"/>
      <c r="WR199" s="1305"/>
      <c r="WS199" s="1305"/>
      <c r="WT199" s="1305"/>
      <c r="WU199" s="1305"/>
      <c r="WV199" s="1305"/>
      <c r="WW199" s="1305"/>
      <c r="WX199" s="1305"/>
      <c r="WY199" s="1305"/>
      <c r="WZ199" s="1305"/>
      <c r="XA199" s="1305"/>
      <c r="XB199" s="1305"/>
      <c r="XC199" s="1305"/>
      <c r="XD199" s="1305"/>
      <c r="XE199" s="1305"/>
      <c r="XF199" s="1305"/>
      <c r="XG199" s="1305"/>
      <c r="XH199" s="1305"/>
      <c r="XI199" s="1305"/>
      <c r="XJ199" s="1305"/>
      <c r="XK199" s="1305"/>
      <c r="XL199" s="1305"/>
      <c r="XM199" s="1305"/>
      <c r="XN199" s="1305"/>
      <c r="XO199" s="1305"/>
      <c r="XP199" s="1305"/>
      <c r="XQ199" s="1305"/>
      <c r="XR199" s="1305"/>
      <c r="XS199" s="1305"/>
      <c r="XT199" s="1305"/>
      <c r="XU199" s="1305"/>
      <c r="XV199" s="1305"/>
      <c r="XW199" s="1305"/>
      <c r="XX199" s="1305"/>
      <c r="XY199" s="1305"/>
      <c r="XZ199" s="1305"/>
      <c r="YA199" s="1305"/>
      <c r="YB199" s="1305"/>
      <c r="YC199" s="1305"/>
      <c r="YD199" s="1305"/>
      <c r="YE199" s="1305"/>
      <c r="YF199" s="1305"/>
      <c r="YG199" s="1305"/>
      <c r="YH199" s="1305"/>
      <c r="YI199" s="1305"/>
      <c r="YJ199" s="1305"/>
      <c r="YK199" s="1305"/>
      <c r="YL199" s="1305"/>
      <c r="YM199" s="1305"/>
      <c r="YN199" s="1305"/>
      <c r="YO199" s="1305"/>
      <c r="YP199" s="1305"/>
      <c r="YQ199" s="1305"/>
      <c r="YR199" s="1305"/>
      <c r="YS199" s="1305"/>
      <c r="YT199" s="1305"/>
      <c r="YU199" s="1305"/>
      <c r="YV199" s="1305"/>
      <c r="YW199" s="1305"/>
      <c r="YX199" s="1305"/>
      <c r="YY199" s="1305"/>
      <c r="YZ199" s="1305"/>
      <c r="ZA199" s="1305"/>
      <c r="ZB199" s="1305"/>
      <c r="ZC199" s="1305"/>
      <c r="ZD199" s="1305"/>
      <c r="ZE199" s="1305"/>
      <c r="ZF199" s="1305"/>
      <c r="ZG199" s="1305"/>
      <c r="ZH199" s="1305"/>
      <c r="ZI199" s="1305"/>
      <c r="ZJ199" s="1305"/>
      <c r="ZK199" s="1305"/>
      <c r="ZL199" s="1305"/>
      <c r="ZM199" s="1305"/>
      <c r="ZN199" s="1305"/>
      <c r="ZO199" s="1305"/>
      <c r="ZP199" s="1305"/>
      <c r="ZQ199" s="1305"/>
      <c r="ZR199" s="1305"/>
      <c r="ZS199" s="1305"/>
      <c r="ZT199" s="1305"/>
      <c r="ZU199" s="1305"/>
      <c r="ZV199" s="1305"/>
      <c r="ZW199" s="1305"/>
      <c r="ZX199" s="1305"/>
      <c r="ZY199" s="1305"/>
      <c r="ZZ199" s="1305"/>
      <c r="AAA199" s="1305"/>
      <c r="AAB199" s="1305"/>
      <c r="AAC199" s="1305"/>
      <c r="AAD199" s="1305"/>
      <c r="AAE199" s="1305"/>
      <c r="AAF199" s="1305"/>
      <c r="AAG199" s="1305"/>
      <c r="AAH199" s="1305"/>
      <c r="AAI199" s="1305"/>
      <c r="AAJ199" s="1305"/>
      <c r="AAK199" s="1305"/>
      <c r="AAL199" s="1305"/>
      <c r="AAM199" s="1305"/>
      <c r="AAN199" s="1305"/>
      <c r="AAO199" s="1305"/>
      <c r="AAP199" s="1305"/>
      <c r="AAQ199" s="1305"/>
      <c r="AAR199" s="1305"/>
      <c r="AAS199" s="1305"/>
      <c r="AAT199" s="1305"/>
      <c r="AAU199" s="1305"/>
      <c r="AAV199" s="1305"/>
      <c r="AAW199" s="1305"/>
      <c r="AAX199" s="1305"/>
      <c r="AAY199" s="1305"/>
      <c r="AAZ199" s="1305"/>
      <c r="ABA199" s="1305"/>
      <c r="ABB199" s="1305"/>
      <c r="ABC199" s="1305"/>
      <c r="ABD199" s="1305"/>
      <c r="ABE199" s="1305"/>
      <c r="ABF199" s="1305"/>
      <c r="ABG199" s="1305"/>
      <c r="ABH199" s="1305"/>
      <c r="ABI199" s="1305"/>
      <c r="ABJ199" s="1305"/>
      <c r="ABK199" s="1305"/>
      <c r="ABL199" s="1305"/>
      <c r="ABM199" s="1305"/>
      <c r="ABN199" s="1305"/>
      <c r="ABO199" s="1305"/>
      <c r="ABP199" s="1305"/>
      <c r="ABQ199" s="1305"/>
      <c r="ABR199" s="1305"/>
      <c r="ABS199" s="1305"/>
      <c r="ABT199" s="1305"/>
      <c r="ABU199" s="1305"/>
      <c r="ABV199" s="1305"/>
      <c r="ABW199" s="1305"/>
      <c r="ABX199" s="1305"/>
      <c r="ABY199" s="1305"/>
      <c r="ABZ199" s="1305"/>
      <c r="ACA199" s="1305"/>
      <c r="ACB199" s="1305"/>
      <c r="ACC199" s="1305"/>
      <c r="ACD199" s="1305"/>
      <c r="ACE199" s="1305"/>
      <c r="ACF199" s="1305"/>
      <c r="ACG199" s="1305"/>
      <c r="ACH199" s="1305"/>
      <c r="ACI199" s="1305"/>
      <c r="ACJ199" s="1305"/>
      <c r="ACK199" s="1305"/>
      <c r="ACL199" s="1305"/>
      <c r="ACN199" s="1305"/>
      <c r="ACO199" s="1305"/>
      <c r="ACP199" s="1305"/>
      <c r="ACQ199" s="1305"/>
      <c r="ACR199" s="1305"/>
      <c r="ACS199" s="1305"/>
      <c r="ACT199" s="1305"/>
      <c r="ACU199" s="1305"/>
      <c r="ACV199" s="1305"/>
      <c r="ACW199" s="1305"/>
      <c r="ACX199" s="1305"/>
      <c r="ACY199" s="1305"/>
      <c r="ACZ199" s="1305"/>
      <c r="ADA199" s="1305"/>
      <c r="ADB199" s="1305"/>
      <c r="ADC199" s="1305"/>
      <c r="ADD199" s="1305"/>
      <c r="ADE199" s="1305"/>
      <c r="ADF199" s="1305"/>
      <c r="ADG199" s="1305"/>
      <c r="ADH199" s="1305"/>
      <c r="ADI199" s="1305"/>
      <c r="ADJ199" s="1305"/>
      <c r="ADK199" s="1305"/>
      <c r="ADL199" s="1305"/>
      <c r="ADM199" s="1305"/>
      <c r="ADN199" s="1305"/>
      <c r="ADO199" s="1305"/>
      <c r="ADP199" s="1305"/>
      <c r="ADQ199" s="1305"/>
      <c r="ADR199" s="1305"/>
      <c r="ADS199" s="1305"/>
      <c r="ADT199" s="1305"/>
      <c r="ADU199" s="1305"/>
      <c r="ADV199" s="1305"/>
      <c r="ADW199" s="1305"/>
      <c r="ADX199" s="1305"/>
      <c r="ADY199" s="1305"/>
      <c r="ADZ199" s="1305"/>
      <c r="AEA199" s="1305"/>
      <c r="AEB199" s="1305"/>
      <c r="AEC199" s="1305"/>
      <c r="AED199" s="1305"/>
      <c r="AEE199" s="1305"/>
      <c r="AEF199" s="1305"/>
      <c r="AEG199" s="1305"/>
      <c r="AEH199" s="1305"/>
      <c r="AEI199" s="1305"/>
      <c r="AEJ199" s="1305"/>
      <c r="AEK199" s="1305"/>
      <c r="AEL199" s="1305"/>
      <c r="AEM199" s="1305"/>
      <c r="AEN199" s="1305"/>
      <c r="AEO199" s="1305"/>
      <c r="AEP199" s="1305"/>
      <c r="AEQ199" s="1305"/>
      <c r="AER199" s="1305"/>
      <c r="AES199" s="1305"/>
      <c r="AET199" s="1305"/>
      <c r="AEU199" s="1305"/>
      <c r="AEV199" s="1305"/>
      <c r="AEW199" s="1305"/>
      <c r="AEX199" s="1305"/>
      <c r="AEY199" s="1305"/>
      <c r="AEZ199" s="1305"/>
      <c r="AFA199" s="1305"/>
      <c r="AFB199" s="1305"/>
      <c r="AFC199" s="1305"/>
      <c r="AFD199" s="1305"/>
      <c r="AFE199" s="1305"/>
      <c r="AFF199" s="1305"/>
      <c r="AFG199" s="1305"/>
      <c r="AFH199" s="1305"/>
      <c r="AFI199" s="1305"/>
      <c r="AFJ199" s="1305"/>
      <c r="AFK199" s="1305"/>
      <c r="AFL199" s="1305"/>
      <c r="AFM199" s="1305"/>
      <c r="AFN199" s="1305"/>
      <c r="AFO199" s="1305"/>
      <c r="AFP199" s="1305"/>
      <c r="AFQ199" s="1305"/>
      <c r="AFR199" s="1305"/>
      <c r="AFS199" s="1305"/>
      <c r="AFT199" s="1305"/>
      <c r="AFU199" s="1305"/>
      <c r="AFV199" s="1305"/>
      <c r="AFW199" s="1305"/>
      <c r="AFX199" s="1305"/>
      <c r="AFY199" s="1305"/>
      <c r="AFZ199" s="1305"/>
      <c r="AGA199" s="1305"/>
      <c r="AGB199" s="1305"/>
      <c r="AGC199" s="1305"/>
      <c r="AGD199" s="1305"/>
      <c r="AGE199" s="1305"/>
      <c r="AGF199" s="1305"/>
      <c r="AGG199" s="1305"/>
      <c r="AGH199" s="1305"/>
      <c r="AGI199" s="1305"/>
      <c r="AGJ199" s="1305"/>
      <c r="AGK199" s="1305"/>
      <c r="AGL199" s="1305"/>
      <c r="AGM199" s="1305"/>
      <c r="AGN199" s="1305"/>
      <c r="AGO199" s="1305"/>
      <c r="AGP199" s="1305"/>
      <c r="AGQ199" s="1305"/>
      <c r="AGR199" s="1305"/>
      <c r="AGS199" s="1305"/>
      <c r="AGT199" s="1305"/>
      <c r="AGU199" s="1305"/>
      <c r="AGV199" s="1305"/>
      <c r="AGW199" s="1305"/>
      <c r="AGX199" s="1305"/>
      <c r="AGY199" s="1305"/>
      <c r="AGZ199" s="1305"/>
      <c r="AHA199" s="1305"/>
      <c r="AHB199" s="1305"/>
      <c r="AHC199" s="1305"/>
      <c r="AHD199" s="1305"/>
      <c r="AHE199" s="1305"/>
      <c r="AHF199" s="1305"/>
      <c r="AHG199" s="1305"/>
      <c r="AHH199" s="1305"/>
      <c r="AHI199" s="1305"/>
      <c r="AHJ199" s="1305"/>
      <c r="AHK199" s="1305"/>
      <c r="AHL199" s="1305"/>
      <c r="AHM199" s="1305"/>
      <c r="AHN199" s="1305"/>
      <c r="AHO199" s="1305"/>
      <c r="AHP199" s="1305"/>
      <c r="AHQ199" s="1305"/>
      <c r="AHR199" s="1305"/>
      <c r="AHS199" s="1305"/>
      <c r="AHT199" s="1305"/>
      <c r="AHU199" s="1305"/>
      <c r="AHV199" s="1305"/>
      <c r="AHW199" s="1305"/>
      <c r="AHX199" s="1305"/>
      <c r="AHY199" s="1305"/>
      <c r="AHZ199" s="1305"/>
      <c r="AIA199" s="1305"/>
      <c r="AIB199" s="1305"/>
      <c r="AIC199" s="1305"/>
      <c r="AID199" s="1305"/>
      <c r="AIE199" s="1305"/>
      <c r="AIF199" s="1305"/>
      <c r="AIG199" s="1305"/>
      <c r="AIH199" s="1305"/>
      <c r="AII199" s="1305"/>
      <c r="AIJ199" s="1305"/>
      <c r="AIK199" s="1305"/>
      <c r="AIL199" s="1305"/>
      <c r="AIM199" s="1305"/>
      <c r="AIN199" s="1305"/>
      <c r="AIO199" s="1305"/>
      <c r="AIP199" s="1305"/>
      <c r="AIQ199" s="1305"/>
      <c r="AIR199" s="1305"/>
      <c r="AIS199" s="1305"/>
      <c r="AIT199" s="1305"/>
      <c r="AIU199" s="1305"/>
      <c r="AIV199" s="1305"/>
      <c r="AIW199" s="1305"/>
      <c r="AIX199" s="1305"/>
      <c r="AIY199" s="1305"/>
      <c r="AIZ199" s="1305"/>
      <c r="AJA199" s="1305"/>
      <c r="AJB199" s="1305"/>
      <c r="AJC199" s="1305"/>
      <c r="AJD199" s="1305"/>
      <c r="AJE199" s="1305"/>
      <c r="AJF199" s="1305"/>
      <c r="AJG199" s="1305"/>
      <c r="AJH199" s="1305"/>
      <c r="AJI199" s="1305"/>
      <c r="AJJ199" s="1305"/>
      <c r="AJK199" s="1305"/>
      <c r="AJL199" s="1305"/>
      <c r="AJM199" s="1305"/>
      <c r="AJN199" s="1305"/>
      <c r="AJO199" s="1305"/>
      <c r="AJP199" s="1305"/>
      <c r="AJQ199" s="1305"/>
      <c r="AJR199" s="1305"/>
      <c r="AJS199" s="1305"/>
      <c r="AJT199" s="1305"/>
      <c r="AJU199" s="1305"/>
      <c r="AJV199" s="1305"/>
      <c r="AJW199" s="1305"/>
      <c r="AJX199" s="1305"/>
      <c r="AJY199" s="1305"/>
      <c r="AJZ199" s="1305"/>
      <c r="AKA199" s="1305"/>
      <c r="AKB199" s="1305"/>
      <c r="AKC199" s="1305"/>
      <c r="AKD199" s="1305"/>
      <c r="AKE199" s="1305"/>
      <c r="AKF199" s="1305"/>
      <c r="AKG199" s="1305"/>
      <c r="AKH199" s="1305"/>
      <c r="AKI199" s="1305"/>
      <c r="AKJ199" s="1305"/>
      <c r="AKK199" s="1305"/>
      <c r="AKL199" s="1305"/>
      <c r="AKM199" s="1305"/>
      <c r="AKN199" s="1305"/>
      <c r="AKO199" s="1305"/>
      <c r="AKP199" s="1305"/>
      <c r="AKQ199" s="1305"/>
      <c r="AKR199" s="1305"/>
      <c r="AKS199" s="1305"/>
      <c r="AKT199" s="1305"/>
      <c r="AKU199" s="1305"/>
      <c r="AKV199" s="1305"/>
      <c r="AKW199" s="1305"/>
      <c r="AKX199" s="1305"/>
      <c r="AKY199" s="1305"/>
      <c r="AKZ199" s="1305"/>
      <c r="ALA199" s="1305"/>
      <c r="ALB199" s="1305"/>
      <c r="ALC199" s="1305"/>
      <c r="ALD199" s="1305"/>
      <c r="ALE199" s="1305"/>
      <c r="ALF199" s="1305"/>
      <c r="ALG199" s="1305"/>
      <c r="ALH199" s="1305"/>
      <c r="ALI199" s="1305"/>
      <c r="ALJ199" s="1305"/>
      <c r="ALK199" s="1305"/>
      <c r="ALL199" s="1305"/>
      <c r="ALM199" s="1305"/>
      <c r="ALN199" s="1305"/>
      <c r="ALO199" s="1305"/>
      <c r="ALP199" s="1305"/>
      <c r="ALQ199" s="1305"/>
      <c r="ALR199" s="1305"/>
      <c r="ALS199" s="1305"/>
      <c r="ALT199" s="1305"/>
      <c r="ALU199" s="1305"/>
      <c r="ALV199" s="1305"/>
      <c r="ALW199" s="1305"/>
      <c r="ALX199" s="1305"/>
      <c r="ALY199" s="1305"/>
      <c r="ALZ199" s="1305"/>
      <c r="AMA199" s="1305"/>
      <c r="AMB199" s="1305"/>
      <c r="AMC199" s="1305"/>
      <c r="AMD199" s="1305"/>
      <c r="AME199" s="1305"/>
      <c r="AMF199" s="1305"/>
      <c r="AMG199" s="1305"/>
      <c r="AMH199" s="1305"/>
      <c r="AMJ199" s="1305"/>
      <c r="AMK199" s="1305"/>
      <c r="AML199" s="1305"/>
      <c r="AMM199" s="1305"/>
      <c r="AMN199" s="1305"/>
      <c r="AMO199" s="1305"/>
      <c r="AMP199" s="1305"/>
      <c r="AMQ199" s="1305"/>
      <c r="AMR199" s="1305"/>
      <c r="AMS199" s="1305"/>
      <c r="AMT199" s="1305"/>
      <c r="AMU199" s="1305"/>
      <c r="AMV199" s="1305"/>
      <c r="AMW199" s="1305"/>
      <c r="AMX199" s="1305"/>
      <c r="AMY199" s="1305"/>
      <c r="AMZ199" s="1305"/>
      <c r="ANA199" s="1305"/>
      <c r="ANB199" s="1305"/>
      <c r="ANC199" s="1305"/>
      <c r="AND199" s="1305"/>
      <c r="ANE199" s="1305"/>
      <c r="ANF199" s="1305"/>
      <c r="ANG199" s="1305"/>
      <c r="ANH199" s="1305"/>
      <c r="ANI199" s="1305"/>
      <c r="ANJ199" s="1305"/>
      <c r="ANK199" s="1305"/>
      <c r="ANL199" s="1305"/>
      <c r="ANM199" s="1305"/>
      <c r="ANN199" s="1305"/>
      <c r="ANO199" s="1305"/>
      <c r="ANP199" s="1305"/>
      <c r="ANQ199" s="1305"/>
      <c r="ANR199" s="1305"/>
      <c r="ANS199" s="1305"/>
      <c r="ANT199" s="1305"/>
      <c r="ANU199" s="1305"/>
      <c r="ANV199" s="1305"/>
      <c r="ANW199" s="1305"/>
      <c r="ANX199" s="1305"/>
      <c r="ANY199" s="1305"/>
      <c r="ANZ199" s="1305"/>
      <c r="AOA199" s="1305"/>
      <c r="AOB199" s="1305"/>
      <c r="AOC199" s="1305"/>
      <c r="AOD199" s="1305"/>
      <c r="AOE199" s="1305"/>
      <c r="AOF199" s="1305"/>
      <c r="AOG199" s="1305"/>
      <c r="AOH199" s="1305"/>
      <c r="AOI199" s="1305"/>
      <c r="AOJ199" s="1305"/>
      <c r="AOK199" s="1305"/>
      <c r="AOL199" s="1305"/>
      <c r="AOM199" s="1305"/>
      <c r="AON199" s="1305"/>
      <c r="AOO199" s="1305"/>
      <c r="AOP199" s="1305"/>
      <c r="AOQ199" s="1305"/>
      <c r="AOR199" s="1305"/>
      <c r="AOS199" s="1305"/>
      <c r="AOT199" s="1305"/>
      <c r="AOU199" s="1305"/>
      <c r="AOV199" s="1305"/>
      <c r="AOW199" s="1305"/>
      <c r="AOX199" s="1305"/>
      <c r="AOY199" s="1305"/>
      <c r="AOZ199" s="1305"/>
      <c r="APA199" s="1305"/>
      <c r="APB199" s="1305"/>
      <c r="APC199" s="1305"/>
      <c r="APD199" s="1305"/>
      <c r="APE199" s="1305"/>
      <c r="APF199" s="1305"/>
      <c r="APG199" s="1305"/>
      <c r="APH199" s="1305"/>
      <c r="API199" s="1305"/>
      <c r="APJ199" s="1305"/>
      <c r="APK199" s="1305"/>
      <c r="APL199" s="1305"/>
      <c r="APM199" s="1305"/>
      <c r="APN199" s="1305"/>
      <c r="APO199" s="1305"/>
      <c r="APP199" s="1305"/>
      <c r="APQ199" s="1305"/>
      <c r="APR199" s="1305"/>
      <c r="APS199" s="1305"/>
      <c r="APT199" s="1305"/>
      <c r="APU199" s="1305"/>
      <c r="APV199" s="1305"/>
      <c r="APW199" s="1305"/>
      <c r="APX199" s="1305"/>
      <c r="APY199" s="1305"/>
      <c r="APZ199" s="1305"/>
      <c r="AQA199" s="1305"/>
      <c r="AQB199" s="1305"/>
      <c r="AQC199" s="1305"/>
      <c r="AQD199" s="1305"/>
      <c r="AQE199" s="1305"/>
      <c r="AQF199" s="1305"/>
      <c r="AQG199" s="1305"/>
      <c r="AQH199" s="1305"/>
      <c r="AQI199" s="1305"/>
      <c r="AQJ199" s="1305"/>
      <c r="AQK199" s="1305"/>
      <c r="AQL199" s="1305"/>
      <c r="AQM199" s="1305"/>
      <c r="AQN199" s="1305"/>
      <c r="AQO199" s="1305"/>
      <c r="AQP199" s="1305"/>
      <c r="AQQ199" s="1305"/>
      <c r="AQR199" s="1305"/>
      <c r="AQS199" s="1305"/>
      <c r="AQT199" s="1305"/>
      <c r="AQU199" s="1305"/>
      <c r="AQV199" s="1305"/>
      <c r="AQW199" s="1305"/>
      <c r="AQX199" s="1305"/>
      <c r="AQY199" s="1305"/>
      <c r="AQZ199" s="1305"/>
      <c r="ARA199" s="1305"/>
      <c r="ARB199" s="1305"/>
      <c r="ARC199" s="1305"/>
      <c r="ARD199" s="1305"/>
      <c r="ARE199" s="1305"/>
      <c r="ARF199" s="1305"/>
      <c r="ARG199" s="1305"/>
      <c r="ARH199" s="1305"/>
      <c r="ARI199" s="1305"/>
      <c r="ARJ199" s="1305"/>
      <c r="ARK199" s="1305"/>
      <c r="ARL199" s="1305"/>
      <c r="ARM199" s="1305"/>
      <c r="ARN199" s="1305"/>
      <c r="ARO199" s="1305"/>
      <c r="ARP199" s="1305"/>
      <c r="ARQ199" s="1305"/>
      <c r="ARR199" s="1305"/>
      <c r="ARS199" s="1305"/>
      <c r="ART199" s="1305"/>
      <c r="ARU199" s="1305"/>
      <c r="ARV199" s="1305"/>
      <c r="ARW199" s="1305"/>
      <c r="ARX199" s="1305"/>
      <c r="ARY199" s="1305"/>
      <c r="ARZ199" s="1305"/>
      <c r="ASA199" s="1305"/>
      <c r="ASB199" s="1305"/>
      <c r="ASC199" s="1305"/>
      <c r="ASD199" s="1305"/>
      <c r="ASE199" s="1305"/>
      <c r="ASF199" s="1305"/>
      <c r="ASG199" s="1305"/>
      <c r="ASH199" s="1305"/>
      <c r="ASI199" s="1305"/>
      <c r="ASJ199" s="1305"/>
      <c r="ASK199" s="1305"/>
      <c r="ASL199" s="1305"/>
      <c r="ASM199" s="1305"/>
      <c r="ASN199" s="1305"/>
      <c r="ASO199" s="1305"/>
      <c r="ASP199" s="1305"/>
      <c r="ASQ199" s="1305"/>
      <c r="ASR199" s="1305"/>
      <c r="ASS199" s="1305"/>
      <c r="AST199" s="1305"/>
      <c r="ASU199" s="1305"/>
      <c r="ASV199" s="1305"/>
      <c r="ASW199" s="1305"/>
      <c r="ASX199" s="1305"/>
      <c r="ASY199" s="1305"/>
      <c r="ASZ199" s="1305"/>
      <c r="ATA199" s="1305"/>
      <c r="ATB199" s="1305"/>
      <c r="ATC199" s="1305"/>
      <c r="ATD199" s="1305"/>
      <c r="ATE199" s="1305"/>
      <c r="ATF199" s="1305"/>
      <c r="ATG199" s="1305"/>
      <c r="ATH199" s="1305"/>
      <c r="ATI199" s="1305"/>
      <c r="ATJ199" s="1305"/>
      <c r="ATK199" s="1305"/>
      <c r="ATL199" s="1305"/>
      <c r="ATM199" s="1305"/>
      <c r="ATN199" s="1305"/>
      <c r="ATO199" s="1305"/>
      <c r="ATP199" s="1305"/>
      <c r="ATQ199" s="1305"/>
      <c r="ATR199" s="1305"/>
      <c r="ATS199" s="1305"/>
      <c r="ATT199" s="1305"/>
      <c r="ATU199" s="1305"/>
      <c r="ATV199" s="1305"/>
      <c r="ATW199" s="1305"/>
      <c r="ATX199" s="1305"/>
      <c r="ATY199" s="1305"/>
      <c r="ATZ199" s="1305"/>
      <c r="AUA199" s="1305"/>
      <c r="AUB199" s="1305"/>
      <c r="AUC199" s="1305"/>
      <c r="AUD199" s="1305"/>
      <c r="AUE199" s="1305"/>
      <c r="AUF199" s="1305"/>
      <c r="AUG199" s="1305"/>
      <c r="AUH199" s="1305"/>
      <c r="AUI199" s="1305"/>
      <c r="AUJ199" s="1305"/>
      <c r="AUK199" s="1305"/>
      <c r="AUL199" s="1305"/>
      <c r="AUM199" s="1305"/>
      <c r="AUN199" s="1305"/>
      <c r="AUO199" s="1305"/>
      <c r="AUP199" s="1305"/>
      <c r="AUQ199" s="1305"/>
      <c r="AUR199" s="1305"/>
      <c r="AUS199" s="1305"/>
      <c r="AUT199" s="1305"/>
      <c r="AUU199" s="1305"/>
      <c r="AUV199" s="1305"/>
      <c r="AUW199" s="1305"/>
      <c r="AUX199" s="1305"/>
      <c r="AUY199" s="1305"/>
      <c r="AUZ199" s="1305"/>
      <c r="AVA199" s="1305"/>
      <c r="AVB199" s="1305"/>
      <c r="AVC199" s="1305"/>
      <c r="AVD199" s="1305"/>
      <c r="AVE199" s="1305"/>
      <c r="AVF199" s="1305"/>
      <c r="AVG199" s="1305"/>
      <c r="AVH199" s="1305"/>
      <c r="AVI199" s="1305"/>
      <c r="AVJ199" s="1305"/>
      <c r="AVK199" s="1305"/>
      <c r="AVL199" s="1305"/>
      <c r="AVM199" s="1305"/>
      <c r="AVN199" s="1305"/>
      <c r="AVO199" s="1305"/>
      <c r="AVP199" s="1305"/>
      <c r="AVQ199" s="1305"/>
      <c r="AVR199" s="1305"/>
      <c r="AVS199" s="1305"/>
      <c r="AVT199" s="1305"/>
      <c r="AVU199" s="1305"/>
      <c r="AVV199" s="1305"/>
      <c r="AVW199" s="1305"/>
      <c r="AVX199" s="1305"/>
      <c r="AVY199" s="1305"/>
      <c r="AVZ199" s="1305"/>
      <c r="AWA199" s="1305"/>
      <c r="AWB199" s="1305"/>
      <c r="AWC199" s="1305"/>
      <c r="AWD199" s="1305"/>
      <c r="AWF199" s="1305"/>
      <c r="AWG199" s="1305"/>
      <c r="AWH199" s="1305"/>
      <c r="AWI199" s="1305"/>
      <c r="AWJ199" s="1305"/>
      <c r="AWK199" s="1305"/>
      <c r="AWL199" s="1305"/>
      <c r="AWM199" s="1305"/>
      <c r="AWN199" s="1305"/>
      <c r="AWO199" s="1305"/>
      <c r="AWP199" s="1305"/>
      <c r="AWQ199" s="1305"/>
      <c r="AWR199" s="1305"/>
      <c r="AWS199" s="1305"/>
      <c r="AWT199" s="1305"/>
      <c r="AWU199" s="1305"/>
      <c r="AWV199" s="1305"/>
      <c r="AWW199" s="1305"/>
      <c r="AWX199" s="1305"/>
      <c r="AWY199" s="1305"/>
      <c r="AWZ199" s="1305"/>
      <c r="AXA199" s="1305"/>
      <c r="AXB199" s="1305"/>
      <c r="AXC199" s="1305"/>
      <c r="AXD199" s="1305"/>
      <c r="AXE199" s="1305"/>
      <c r="AXF199" s="1305"/>
      <c r="AXG199" s="1305"/>
      <c r="AXH199" s="1305"/>
      <c r="AXI199" s="1305"/>
      <c r="AXJ199" s="1305"/>
      <c r="AXK199" s="1305"/>
      <c r="AXL199" s="1305"/>
      <c r="AXM199" s="1305"/>
      <c r="AXN199" s="1305"/>
      <c r="AXO199" s="1305"/>
      <c r="AXP199" s="1305"/>
      <c r="AXQ199" s="1305"/>
      <c r="AXR199" s="1305"/>
      <c r="AXS199" s="1305"/>
      <c r="AXT199" s="1305"/>
      <c r="AXU199" s="1305"/>
      <c r="AXV199" s="1305"/>
      <c r="AXW199" s="1305"/>
      <c r="AXX199" s="1305"/>
      <c r="AXY199" s="1305"/>
      <c r="AXZ199" s="1305"/>
      <c r="AYA199" s="1305"/>
      <c r="AYB199" s="1305"/>
      <c r="AYC199" s="1305"/>
      <c r="AYD199" s="1305"/>
      <c r="AYE199" s="1305"/>
      <c r="AYF199" s="1305"/>
      <c r="AYG199" s="1305"/>
      <c r="AYH199" s="1305"/>
      <c r="AYI199" s="1305"/>
      <c r="AYJ199" s="1305"/>
      <c r="AYK199" s="1305"/>
      <c r="AYL199" s="1305"/>
      <c r="AYM199" s="1305"/>
      <c r="AYN199" s="1305"/>
      <c r="AYO199" s="1305"/>
      <c r="AYP199" s="1305"/>
      <c r="AYQ199" s="1305"/>
      <c r="AYR199" s="1305"/>
      <c r="AYS199" s="1305"/>
      <c r="AYT199" s="1305"/>
      <c r="AYU199" s="1305"/>
      <c r="AYV199" s="1305"/>
      <c r="AYW199" s="1305"/>
      <c r="AYX199" s="1305"/>
      <c r="AYY199" s="1305"/>
      <c r="AYZ199" s="1305"/>
      <c r="AZA199" s="1305"/>
      <c r="AZB199" s="1305"/>
      <c r="AZC199" s="1305"/>
      <c r="AZD199" s="1305"/>
      <c r="AZE199" s="1305"/>
      <c r="AZF199" s="1305"/>
      <c r="AZG199" s="1305"/>
      <c r="AZH199" s="1305"/>
      <c r="AZI199" s="1305"/>
      <c r="AZJ199" s="1305"/>
      <c r="AZK199" s="1305"/>
      <c r="AZL199" s="1305"/>
      <c r="AZM199" s="1305"/>
      <c r="AZN199" s="1305"/>
      <c r="AZO199" s="1305"/>
      <c r="AZP199" s="1305"/>
      <c r="AZQ199" s="1305"/>
      <c r="AZR199" s="1305"/>
      <c r="AZS199" s="1305"/>
      <c r="AZT199" s="1305"/>
      <c r="AZU199" s="1305"/>
      <c r="AZV199" s="1305"/>
      <c r="AZW199" s="1305"/>
      <c r="AZX199" s="1305"/>
      <c r="AZY199" s="1305"/>
      <c r="AZZ199" s="1305"/>
      <c r="BAA199" s="1305"/>
      <c r="BAB199" s="1305"/>
      <c r="BAC199" s="1305"/>
      <c r="BAD199" s="1305"/>
      <c r="BAE199" s="1305"/>
      <c r="BAF199" s="1305"/>
      <c r="BAG199" s="1305"/>
      <c r="BAH199" s="1305"/>
      <c r="BAI199" s="1305"/>
      <c r="BAJ199" s="1305"/>
      <c r="BAK199" s="1305"/>
      <c r="BAL199" s="1305"/>
      <c r="BAM199" s="1305"/>
      <c r="BAN199" s="1305"/>
      <c r="BAO199" s="1305"/>
      <c r="BAP199" s="1305"/>
      <c r="BAQ199" s="1305"/>
      <c r="BAR199" s="1305"/>
      <c r="BAS199" s="1305"/>
      <c r="BAT199" s="1305"/>
      <c r="BAU199" s="1305"/>
      <c r="BAV199" s="1305"/>
      <c r="BAW199" s="1305"/>
      <c r="BAX199" s="1305"/>
      <c r="BAY199" s="1305"/>
      <c r="BAZ199" s="1305"/>
      <c r="BBA199" s="1305"/>
      <c r="BBB199" s="1305"/>
      <c r="BBC199" s="1305"/>
      <c r="BBD199" s="1305"/>
      <c r="BBE199" s="1305"/>
      <c r="BBF199" s="1305"/>
      <c r="BBG199" s="1305"/>
      <c r="BBH199" s="1305"/>
      <c r="BBI199" s="1305"/>
      <c r="BBJ199" s="1305"/>
      <c r="BBK199" s="1305"/>
      <c r="BBL199" s="1305"/>
      <c r="BBM199" s="1305"/>
      <c r="BBN199" s="1305"/>
      <c r="BBO199" s="1305"/>
      <c r="BBP199" s="1305"/>
      <c r="BBQ199" s="1305"/>
      <c r="BBR199" s="1305"/>
      <c r="BBS199" s="1305"/>
      <c r="BBT199" s="1305"/>
      <c r="BBU199" s="1305"/>
      <c r="BBV199" s="1305"/>
      <c r="BBW199" s="1305"/>
      <c r="BBX199" s="1305"/>
      <c r="BBY199" s="1305"/>
      <c r="BBZ199" s="1305"/>
      <c r="BCA199" s="1305"/>
      <c r="BCB199" s="1305"/>
      <c r="BCC199" s="1305"/>
      <c r="BCD199" s="1305"/>
      <c r="BCE199" s="1305"/>
      <c r="BCF199" s="1305"/>
      <c r="BCG199" s="1305"/>
      <c r="BCH199" s="1305"/>
      <c r="BCI199" s="1305"/>
      <c r="BCJ199" s="1305"/>
      <c r="BCK199" s="1305"/>
      <c r="BCL199" s="1305"/>
      <c r="BCM199" s="1305"/>
      <c r="BCN199" s="1305"/>
      <c r="BCO199" s="1305"/>
      <c r="BCP199" s="1305"/>
      <c r="BCQ199" s="1305"/>
      <c r="BCR199" s="1305"/>
      <c r="BCS199" s="1305"/>
      <c r="BCT199" s="1305"/>
      <c r="BCU199" s="1305"/>
      <c r="BCV199" s="1305"/>
      <c r="BCW199" s="1305"/>
      <c r="BCX199" s="1305"/>
      <c r="BCY199" s="1305"/>
      <c r="BCZ199" s="1305"/>
      <c r="BDA199" s="1305"/>
      <c r="BDB199" s="1305"/>
      <c r="BDC199" s="1305"/>
      <c r="BDD199" s="1305"/>
      <c r="BDE199" s="1305"/>
      <c r="BDF199" s="1305"/>
      <c r="BDG199" s="1305"/>
      <c r="BDH199" s="1305"/>
      <c r="BDI199" s="1305"/>
      <c r="BDJ199" s="1305"/>
      <c r="BDK199" s="1305"/>
      <c r="BDL199" s="1305"/>
      <c r="BDM199" s="1305"/>
      <c r="BDN199" s="1305"/>
      <c r="BDO199" s="1305"/>
      <c r="BDP199" s="1305"/>
      <c r="BDQ199" s="1305"/>
      <c r="BDR199" s="1305"/>
      <c r="BDS199" s="1305"/>
      <c r="BDT199" s="1305"/>
      <c r="BDU199" s="1305"/>
      <c r="BDV199" s="1305"/>
      <c r="BDW199" s="1305"/>
      <c r="BDX199" s="1305"/>
      <c r="BDY199" s="1305"/>
      <c r="BDZ199" s="1305"/>
      <c r="BEA199" s="1305"/>
      <c r="BEB199" s="1305"/>
      <c r="BEC199" s="1305"/>
      <c r="BED199" s="1305"/>
      <c r="BEE199" s="1305"/>
      <c r="BEF199" s="1305"/>
      <c r="BEG199" s="1305"/>
      <c r="BEH199" s="1305"/>
      <c r="BEI199" s="1305"/>
      <c r="BEJ199" s="1305"/>
      <c r="BEK199" s="1305"/>
      <c r="BEL199" s="1305"/>
      <c r="BEM199" s="1305"/>
      <c r="BEN199" s="1305"/>
      <c r="BEO199" s="1305"/>
      <c r="BEP199" s="1305"/>
      <c r="BEQ199" s="1305"/>
      <c r="BER199" s="1305"/>
      <c r="BES199" s="1305"/>
      <c r="BET199" s="1305"/>
      <c r="BEU199" s="1305"/>
      <c r="BEV199" s="1305"/>
      <c r="BEW199" s="1305"/>
      <c r="BEX199" s="1305"/>
      <c r="BEY199" s="1305"/>
      <c r="BEZ199" s="1305"/>
      <c r="BFA199" s="1305"/>
      <c r="BFB199" s="1305"/>
      <c r="BFC199" s="1305"/>
      <c r="BFD199" s="1305"/>
      <c r="BFE199" s="1305"/>
      <c r="BFF199" s="1305"/>
      <c r="BFG199" s="1305"/>
      <c r="BFH199" s="1305"/>
      <c r="BFI199" s="1305"/>
      <c r="BFJ199" s="1305"/>
      <c r="BFK199" s="1305"/>
      <c r="BFL199" s="1305"/>
      <c r="BFM199" s="1305"/>
      <c r="BFN199" s="1305"/>
      <c r="BFO199" s="1305"/>
      <c r="BFP199" s="1305"/>
      <c r="BFQ199" s="1305"/>
      <c r="BFR199" s="1305"/>
      <c r="BFS199" s="1305"/>
      <c r="BFT199" s="1305"/>
      <c r="BFU199" s="1305"/>
      <c r="BFV199" s="1305"/>
      <c r="BFW199" s="1305"/>
      <c r="BFX199" s="1305"/>
      <c r="BFY199" s="1305"/>
      <c r="BFZ199" s="1305"/>
      <c r="BGB199" s="1305"/>
      <c r="BGC199" s="1305"/>
      <c r="BGD199" s="1305"/>
      <c r="BGE199" s="1305"/>
      <c r="BGF199" s="1305"/>
      <c r="BGG199" s="1305"/>
      <c r="BGH199" s="1305"/>
      <c r="BGI199" s="1305"/>
      <c r="BGJ199" s="1305"/>
      <c r="BGK199" s="1305"/>
      <c r="BGL199" s="1305"/>
      <c r="BGM199" s="1305"/>
      <c r="BGN199" s="1305"/>
      <c r="BGO199" s="1305"/>
      <c r="BGP199" s="1305"/>
      <c r="BGQ199" s="1305"/>
      <c r="BGR199" s="1305"/>
      <c r="BGS199" s="1305"/>
      <c r="BGT199" s="1305"/>
      <c r="BGU199" s="1305"/>
      <c r="BGV199" s="1305"/>
      <c r="BGW199" s="1305"/>
      <c r="BGX199" s="1305"/>
      <c r="BGY199" s="1305"/>
      <c r="BGZ199" s="1305"/>
      <c r="BHA199" s="1305"/>
      <c r="BHB199" s="1305"/>
      <c r="BHC199" s="1305"/>
      <c r="BHD199" s="1305"/>
      <c r="BHE199" s="1305"/>
      <c r="BHF199" s="1305"/>
      <c r="BHG199" s="1305"/>
      <c r="BHH199" s="1305"/>
      <c r="BHI199" s="1305"/>
      <c r="BHJ199" s="1305"/>
      <c r="BHK199" s="1305"/>
      <c r="BHL199" s="1305"/>
      <c r="BHM199" s="1305"/>
      <c r="BHN199" s="1305"/>
      <c r="BHO199" s="1305"/>
      <c r="BHP199" s="1305"/>
      <c r="BHQ199" s="1305"/>
      <c r="BHR199" s="1305"/>
      <c r="BHS199" s="1305"/>
      <c r="BHT199" s="1305"/>
      <c r="BHU199" s="1305"/>
      <c r="BHV199" s="1305"/>
      <c r="BHW199" s="1305"/>
      <c r="BHX199" s="1305"/>
      <c r="BHY199" s="1305"/>
      <c r="BHZ199" s="1305"/>
      <c r="BIA199" s="1305"/>
      <c r="BIB199" s="1305"/>
      <c r="BIC199" s="1305"/>
      <c r="BID199" s="1305"/>
      <c r="BIE199" s="1305"/>
      <c r="BIF199" s="1305"/>
      <c r="BIG199" s="1305"/>
      <c r="BIH199" s="1305"/>
      <c r="BII199" s="1305"/>
      <c r="BIJ199" s="1305"/>
      <c r="BIK199" s="1305"/>
      <c r="BIL199" s="1305"/>
      <c r="BIM199" s="1305"/>
      <c r="BIN199" s="1305"/>
      <c r="BIO199" s="1305"/>
      <c r="BIP199" s="1305"/>
      <c r="BIQ199" s="1305"/>
      <c r="BIR199" s="1305"/>
      <c r="BIS199" s="1305"/>
      <c r="BIT199" s="1305"/>
      <c r="BIU199" s="1305"/>
      <c r="BIV199" s="1305"/>
      <c r="BIW199" s="1305"/>
      <c r="BIX199" s="1305"/>
      <c r="BIY199" s="1305"/>
      <c r="BIZ199" s="1305"/>
      <c r="BJA199" s="1305"/>
      <c r="BJB199" s="1305"/>
      <c r="BJC199" s="1305"/>
      <c r="BJD199" s="1305"/>
      <c r="BJE199" s="1305"/>
      <c r="BJF199" s="1305"/>
      <c r="BJG199" s="1305"/>
      <c r="BJH199" s="1305"/>
      <c r="BJI199" s="1305"/>
      <c r="BJJ199" s="1305"/>
      <c r="BJK199" s="1305"/>
      <c r="BJL199" s="1305"/>
      <c r="BJM199" s="1305"/>
      <c r="BJN199" s="1305"/>
      <c r="BJO199" s="1305"/>
      <c r="BJP199" s="1305"/>
      <c r="BJQ199" s="1305"/>
      <c r="BJR199" s="1305"/>
      <c r="BJS199" s="1305"/>
      <c r="BJT199" s="1305"/>
      <c r="BJU199" s="1305"/>
      <c r="BJV199" s="1305"/>
      <c r="BJW199" s="1305"/>
      <c r="BJX199" s="1305"/>
      <c r="BJY199" s="1305"/>
      <c r="BJZ199" s="1305"/>
      <c r="BKA199" s="1305"/>
      <c r="BKB199" s="1305"/>
      <c r="BKC199" s="1305"/>
      <c r="BKD199" s="1305"/>
      <c r="BKE199" s="1305"/>
      <c r="BKF199" s="1305"/>
      <c r="BKG199" s="1305"/>
      <c r="BKH199" s="1305"/>
      <c r="BKI199" s="1305"/>
      <c r="BKJ199" s="1305"/>
      <c r="BKK199" s="1305"/>
      <c r="BKL199" s="1305"/>
      <c r="BKM199" s="1305"/>
      <c r="BKN199" s="1305"/>
      <c r="BKO199" s="1305"/>
      <c r="BKP199" s="1305"/>
      <c r="BKQ199" s="1305"/>
      <c r="BKR199" s="1305"/>
      <c r="BKS199" s="1305"/>
      <c r="BKT199" s="1305"/>
      <c r="BKU199" s="1305"/>
      <c r="BKV199" s="1305"/>
      <c r="BKW199" s="1305"/>
      <c r="BKX199" s="1305"/>
      <c r="BKY199" s="1305"/>
      <c r="BKZ199" s="1305"/>
      <c r="BLA199" s="1305"/>
      <c r="BLB199" s="1305"/>
      <c r="BLC199" s="1305"/>
      <c r="BLD199" s="1305"/>
      <c r="BLE199" s="1305"/>
      <c r="BLF199" s="1305"/>
      <c r="BLG199" s="1305"/>
      <c r="BLH199" s="1305"/>
      <c r="BLI199" s="1305"/>
      <c r="BLJ199" s="1305"/>
      <c r="BLK199" s="1305"/>
      <c r="BLL199" s="1305"/>
      <c r="BLM199" s="1305"/>
      <c r="BLN199" s="1305"/>
      <c r="BLO199" s="1305"/>
      <c r="BLP199" s="1305"/>
      <c r="BLQ199" s="1305"/>
      <c r="BLR199" s="1305"/>
      <c r="BLS199" s="1305"/>
      <c r="BLT199" s="1305"/>
      <c r="BLU199" s="1305"/>
      <c r="BLV199" s="1305"/>
      <c r="BLW199" s="1305"/>
      <c r="BLX199" s="1305"/>
      <c r="BLY199" s="1305"/>
      <c r="BLZ199" s="1305"/>
      <c r="BMA199" s="1305"/>
      <c r="BMB199" s="1305"/>
      <c r="BMC199" s="1305"/>
      <c r="BMD199" s="1305"/>
      <c r="BME199" s="1305"/>
      <c r="BMF199" s="1305"/>
      <c r="BMG199" s="1305"/>
      <c r="BMH199" s="1305"/>
      <c r="BMI199" s="1305"/>
      <c r="BMJ199" s="1305"/>
      <c r="BMK199" s="1305"/>
      <c r="BML199" s="1305"/>
      <c r="BMM199" s="1305"/>
      <c r="BMN199" s="1305"/>
      <c r="BMO199" s="1305"/>
      <c r="BMP199" s="1305"/>
      <c r="BMQ199" s="1305"/>
      <c r="BMR199" s="1305"/>
      <c r="BMS199" s="1305"/>
      <c r="BMT199" s="1305"/>
      <c r="BMU199" s="1305"/>
      <c r="BMV199" s="1305"/>
      <c r="BMW199" s="1305"/>
      <c r="BMX199" s="1305"/>
      <c r="BMY199" s="1305"/>
      <c r="BMZ199" s="1305"/>
      <c r="BNA199" s="1305"/>
      <c r="BNB199" s="1305"/>
      <c r="BNC199" s="1305"/>
      <c r="BND199" s="1305"/>
      <c r="BNE199" s="1305"/>
      <c r="BNF199" s="1305"/>
      <c r="BNG199" s="1305"/>
      <c r="BNH199" s="1305"/>
      <c r="BNI199" s="1305"/>
      <c r="BNJ199" s="1305"/>
      <c r="BNK199" s="1305"/>
      <c r="BNL199" s="1305"/>
      <c r="BNM199" s="1305"/>
      <c r="BNN199" s="1305"/>
      <c r="BNO199" s="1305"/>
      <c r="BNP199" s="1305"/>
      <c r="BNQ199" s="1305"/>
      <c r="BNR199" s="1305"/>
      <c r="BNS199" s="1305"/>
      <c r="BNT199" s="1305"/>
      <c r="BNU199" s="1305"/>
      <c r="BNV199" s="1305"/>
      <c r="BNW199" s="1305"/>
      <c r="BNX199" s="1305"/>
      <c r="BNY199" s="1305"/>
      <c r="BNZ199" s="1305"/>
      <c r="BOA199" s="1305"/>
      <c r="BOB199" s="1305"/>
      <c r="BOC199" s="1305"/>
      <c r="BOD199" s="1305"/>
      <c r="BOE199" s="1305"/>
      <c r="BOF199" s="1305"/>
      <c r="BOG199" s="1305"/>
      <c r="BOH199" s="1305"/>
      <c r="BOI199" s="1305"/>
      <c r="BOJ199" s="1305"/>
      <c r="BOK199" s="1305"/>
      <c r="BOL199" s="1305"/>
      <c r="BOM199" s="1305"/>
      <c r="BON199" s="1305"/>
      <c r="BOO199" s="1305"/>
      <c r="BOP199" s="1305"/>
      <c r="BOQ199" s="1305"/>
      <c r="BOR199" s="1305"/>
      <c r="BOS199" s="1305"/>
      <c r="BOT199" s="1305"/>
      <c r="BOU199" s="1305"/>
      <c r="BOV199" s="1305"/>
      <c r="BOW199" s="1305"/>
      <c r="BOX199" s="1305"/>
      <c r="BOY199" s="1305"/>
      <c r="BOZ199" s="1305"/>
      <c r="BPA199" s="1305"/>
      <c r="BPB199" s="1305"/>
      <c r="BPC199" s="1305"/>
      <c r="BPD199" s="1305"/>
      <c r="BPE199" s="1305"/>
      <c r="BPF199" s="1305"/>
      <c r="BPG199" s="1305"/>
      <c r="BPH199" s="1305"/>
      <c r="BPI199" s="1305"/>
      <c r="BPJ199" s="1305"/>
      <c r="BPK199" s="1305"/>
      <c r="BPL199" s="1305"/>
      <c r="BPM199" s="1305"/>
      <c r="BPN199" s="1305"/>
      <c r="BPO199" s="1305"/>
      <c r="BPP199" s="1305"/>
      <c r="BPQ199" s="1305"/>
      <c r="BPR199" s="1305"/>
      <c r="BPS199" s="1305"/>
      <c r="BPT199" s="1305"/>
      <c r="BPU199" s="1305"/>
      <c r="BPV199" s="1305"/>
      <c r="BPX199" s="1305"/>
      <c r="BPY199" s="1305"/>
      <c r="BPZ199" s="1305"/>
      <c r="BQA199" s="1305"/>
      <c r="BQB199" s="1305"/>
      <c r="BQC199" s="1305"/>
      <c r="BQD199" s="1305"/>
      <c r="BQE199" s="1305"/>
      <c r="BQF199" s="1305"/>
      <c r="BQG199" s="1305"/>
      <c r="BQH199" s="1305"/>
      <c r="BQI199" s="1305"/>
      <c r="BQJ199" s="1305"/>
      <c r="BQK199" s="1305"/>
      <c r="BQL199" s="1305"/>
      <c r="BQM199" s="1305"/>
      <c r="BQN199" s="1305"/>
      <c r="BQO199" s="1305"/>
      <c r="BQP199" s="1305"/>
      <c r="BQQ199" s="1305"/>
      <c r="BQR199" s="1305"/>
      <c r="BQS199" s="1305"/>
      <c r="BQT199" s="1305"/>
      <c r="BQU199" s="1305"/>
      <c r="BQV199" s="1305"/>
      <c r="BQW199" s="1305"/>
      <c r="BQX199" s="1305"/>
      <c r="BQY199" s="1305"/>
      <c r="BQZ199" s="1305"/>
      <c r="BRA199" s="1305"/>
      <c r="BRB199" s="1305"/>
      <c r="BRC199" s="1305"/>
      <c r="BRD199" s="1305"/>
      <c r="BRE199" s="1305"/>
      <c r="BRF199" s="1305"/>
      <c r="BRG199" s="1305"/>
      <c r="BRH199" s="1305"/>
      <c r="BRI199" s="1305"/>
      <c r="BRJ199" s="1305"/>
      <c r="BRK199" s="1305"/>
      <c r="BRL199" s="1305"/>
      <c r="BRM199" s="1305"/>
      <c r="BRN199" s="1305"/>
      <c r="BRO199" s="1305"/>
      <c r="BRP199" s="1305"/>
      <c r="BRQ199" s="1305"/>
      <c r="BRR199" s="1305"/>
      <c r="BRS199" s="1305"/>
      <c r="BRT199" s="1305"/>
      <c r="BRU199" s="1305"/>
      <c r="BRV199" s="1305"/>
      <c r="BRW199" s="1305"/>
      <c r="BRX199" s="1305"/>
      <c r="BRY199" s="1305"/>
      <c r="BRZ199" s="1305"/>
      <c r="BSA199" s="1305"/>
      <c r="BSB199" s="1305"/>
      <c r="BSC199" s="1305"/>
      <c r="BSD199" s="1305"/>
      <c r="BSE199" s="1305"/>
      <c r="BSF199" s="1305"/>
      <c r="BSG199" s="1305"/>
      <c r="BSH199" s="1305"/>
      <c r="BSI199" s="1305"/>
      <c r="BSJ199" s="1305"/>
      <c r="BSK199" s="1305"/>
      <c r="BSL199" s="1305"/>
      <c r="BSM199" s="1305"/>
      <c r="BSN199" s="1305"/>
      <c r="BSO199" s="1305"/>
      <c r="BSP199" s="1305"/>
      <c r="BSQ199" s="1305"/>
      <c r="BSR199" s="1305"/>
      <c r="BSS199" s="1305"/>
      <c r="BST199" s="1305"/>
      <c r="BSU199" s="1305"/>
      <c r="BSV199" s="1305"/>
      <c r="BSW199" s="1305"/>
      <c r="BSX199" s="1305"/>
      <c r="BSY199" s="1305"/>
      <c r="BSZ199" s="1305"/>
      <c r="BTA199" s="1305"/>
      <c r="BTB199" s="1305"/>
      <c r="BTC199" s="1305"/>
      <c r="BTD199" s="1305"/>
      <c r="BTE199" s="1305"/>
      <c r="BTF199" s="1305"/>
      <c r="BTG199" s="1305"/>
      <c r="BTH199" s="1305"/>
      <c r="BTI199" s="1305"/>
      <c r="BTJ199" s="1305"/>
      <c r="BTK199" s="1305"/>
      <c r="BTL199" s="1305"/>
      <c r="BTM199" s="1305"/>
      <c r="BTN199" s="1305"/>
      <c r="BTO199" s="1305"/>
      <c r="BTP199" s="1305"/>
      <c r="BTQ199" s="1305"/>
      <c r="BTR199" s="1305"/>
      <c r="BTS199" s="1305"/>
      <c r="BTT199" s="1305"/>
      <c r="BTU199" s="1305"/>
      <c r="BTV199" s="1305"/>
      <c r="BTW199" s="1305"/>
      <c r="BTX199" s="1305"/>
      <c r="BTY199" s="1305"/>
      <c r="BTZ199" s="1305"/>
      <c r="BUA199" s="1305"/>
      <c r="BUB199" s="1305"/>
      <c r="BUC199" s="1305"/>
      <c r="BUD199" s="1305"/>
      <c r="BUE199" s="1305"/>
      <c r="BUF199" s="1305"/>
      <c r="BUG199" s="1305"/>
      <c r="BUH199" s="1305"/>
      <c r="BUI199" s="1305"/>
      <c r="BUJ199" s="1305"/>
      <c r="BUK199" s="1305"/>
      <c r="BUL199" s="1305"/>
      <c r="BUM199" s="1305"/>
      <c r="BUN199" s="1305"/>
      <c r="BUO199" s="1305"/>
      <c r="BUP199" s="1305"/>
      <c r="BUQ199" s="1305"/>
      <c r="BUR199" s="1305"/>
      <c r="BUS199" s="1305"/>
      <c r="BUT199" s="1305"/>
      <c r="BUU199" s="1305"/>
      <c r="BUV199" s="1305"/>
      <c r="BUW199" s="1305"/>
      <c r="BUX199" s="1305"/>
      <c r="BUY199" s="1305"/>
      <c r="BUZ199" s="1305"/>
      <c r="BVA199" s="1305"/>
      <c r="BVB199" s="1305"/>
      <c r="BVC199" s="1305"/>
      <c r="BVD199" s="1305"/>
      <c r="BVE199" s="1305"/>
      <c r="BVF199" s="1305"/>
      <c r="BVG199" s="1305"/>
      <c r="BVH199" s="1305"/>
      <c r="BVI199" s="1305"/>
      <c r="BVJ199" s="1305"/>
      <c r="BVK199" s="1305"/>
      <c r="BVL199" s="1305"/>
      <c r="BVM199" s="1305"/>
      <c r="BVN199" s="1305"/>
      <c r="BVO199" s="1305"/>
      <c r="BVP199" s="1305"/>
      <c r="BVQ199" s="1305"/>
      <c r="BVR199" s="1305"/>
      <c r="BVS199" s="1305"/>
      <c r="BVT199" s="1305"/>
      <c r="BVU199" s="1305"/>
      <c r="BVV199" s="1305"/>
      <c r="BVW199" s="1305"/>
      <c r="BVX199" s="1305"/>
      <c r="BVY199" s="1305"/>
      <c r="BVZ199" s="1305"/>
      <c r="BWA199" s="1305"/>
      <c r="BWB199" s="1305"/>
      <c r="BWC199" s="1305"/>
      <c r="BWD199" s="1305"/>
      <c r="BWE199" s="1305"/>
      <c r="BWF199" s="1305"/>
      <c r="BWG199" s="1305"/>
      <c r="BWH199" s="1305"/>
      <c r="BWI199" s="1305"/>
      <c r="BWJ199" s="1305"/>
      <c r="BWK199" s="1305"/>
      <c r="BWL199" s="1305"/>
      <c r="BWM199" s="1305"/>
      <c r="BWN199" s="1305"/>
      <c r="BWO199" s="1305"/>
      <c r="BWP199" s="1305"/>
      <c r="BWQ199" s="1305"/>
      <c r="BWR199" s="1305"/>
      <c r="BWS199" s="1305"/>
      <c r="BWT199" s="1305"/>
      <c r="BWU199" s="1305"/>
      <c r="BWV199" s="1305"/>
      <c r="BWW199" s="1305"/>
      <c r="BWX199" s="1305"/>
      <c r="BWY199" s="1305"/>
      <c r="BWZ199" s="1305"/>
      <c r="BXA199" s="1305"/>
      <c r="BXB199" s="1305"/>
      <c r="BXC199" s="1305"/>
      <c r="BXD199" s="1305"/>
      <c r="BXE199" s="1305"/>
      <c r="BXF199" s="1305"/>
      <c r="BXG199" s="1305"/>
      <c r="BXH199" s="1305"/>
      <c r="BXI199" s="1305"/>
      <c r="BXJ199" s="1305"/>
      <c r="BXK199" s="1305"/>
      <c r="BXL199" s="1305"/>
      <c r="BXM199" s="1305"/>
      <c r="BXN199" s="1305"/>
      <c r="BXO199" s="1305"/>
      <c r="BXP199" s="1305"/>
      <c r="BXQ199" s="1305"/>
      <c r="BXR199" s="1305"/>
      <c r="BXS199" s="1305"/>
      <c r="BXT199" s="1305"/>
      <c r="BXU199" s="1305"/>
      <c r="BXV199" s="1305"/>
      <c r="BXW199" s="1305"/>
      <c r="BXX199" s="1305"/>
      <c r="BXY199" s="1305"/>
      <c r="BXZ199" s="1305"/>
      <c r="BYA199" s="1305"/>
      <c r="BYB199" s="1305"/>
      <c r="BYC199" s="1305"/>
      <c r="BYD199" s="1305"/>
      <c r="BYE199" s="1305"/>
      <c r="BYF199" s="1305"/>
      <c r="BYG199" s="1305"/>
      <c r="BYH199" s="1305"/>
      <c r="BYI199" s="1305"/>
      <c r="BYJ199" s="1305"/>
      <c r="BYK199" s="1305"/>
      <c r="BYL199" s="1305"/>
      <c r="BYM199" s="1305"/>
      <c r="BYN199" s="1305"/>
      <c r="BYO199" s="1305"/>
      <c r="BYP199" s="1305"/>
      <c r="BYQ199" s="1305"/>
      <c r="BYR199" s="1305"/>
      <c r="BYS199" s="1305"/>
      <c r="BYT199" s="1305"/>
      <c r="BYU199" s="1305"/>
      <c r="BYV199" s="1305"/>
      <c r="BYW199" s="1305"/>
      <c r="BYX199" s="1305"/>
      <c r="BYY199" s="1305"/>
      <c r="BYZ199" s="1305"/>
      <c r="BZA199" s="1305"/>
      <c r="BZB199" s="1305"/>
      <c r="BZC199" s="1305"/>
      <c r="BZD199" s="1305"/>
      <c r="BZE199" s="1305"/>
      <c r="BZF199" s="1305"/>
      <c r="BZG199" s="1305"/>
      <c r="BZH199" s="1305"/>
      <c r="BZI199" s="1305"/>
      <c r="BZJ199" s="1305"/>
      <c r="BZK199" s="1305"/>
      <c r="BZL199" s="1305"/>
      <c r="BZM199" s="1305"/>
      <c r="BZN199" s="1305"/>
      <c r="BZO199" s="1305"/>
      <c r="BZP199" s="1305"/>
      <c r="BZQ199" s="1305"/>
      <c r="BZR199" s="1305"/>
      <c r="BZT199" s="1305"/>
      <c r="BZU199" s="1305"/>
      <c r="BZV199" s="1305"/>
      <c r="BZW199" s="1305"/>
      <c r="BZX199" s="1305"/>
      <c r="BZY199" s="1305"/>
      <c r="BZZ199" s="1305"/>
      <c r="CAA199" s="1305"/>
      <c r="CAB199" s="1305"/>
      <c r="CAC199" s="1305"/>
      <c r="CAD199" s="1305"/>
      <c r="CAE199" s="1305"/>
      <c r="CAF199" s="1305"/>
      <c r="CAG199" s="1305"/>
      <c r="CAH199" s="1305"/>
      <c r="CAI199" s="1305"/>
      <c r="CAJ199" s="1305"/>
      <c r="CAK199" s="1305"/>
      <c r="CAL199" s="1305"/>
      <c r="CAM199" s="1305"/>
      <c r="CAN199" s="1305"/>
      <c r="CAO199" s="1305"/>
      <c r="CAP199" s="1305"/>
      <c r="CAQ199" s="1305"/>
      <c r="CAR199" s="1305"/>
      <c r="CAS199" s="1305"/>
      <c r="CAT199" s="1305"/>
      <c r="CAU199" s="1305"/>
      <c r="CAV199" s="1305"/>
      <c r="CAW199" s="1305"/>
      <c r="CAX199" s="1305"/>
      <c r="CAY199" s="1305"/>
      <c r="CAZ199" s="1305"/>
      <c r="CBA199" s="1305"/>
      <c r="CBB199" s="1305"/>
      <c r="CBC199" s="1305"/>
      <c r="CBD199" s="1305"/>
      <c r="CBE199" s="1305"/>
      <c r="CBF199" s="1305"/>
      <c r="CBG199" s="1305"/>
      <c r="CBH199" s="1305"/>
      <c r="CBI199" s="1305"/>
      <c r="CBJ199" s="1305"/>
      <c r="CBK199" s="1305"/>
      <c r="CBL199" s="1305"/>
      <c r="CBM199" s="1305"/>
      <c r="CBN199" s="1305"/>
      <c r="CBO199" s="1305"/>
      <c r="CBP199" s="1305"/>
      <c r="CBQ199" s="1305"/>
      <c r="CBR199" s="1305"/>
      <c r="CBS199" s="1305"/>
      <c r="CBT199" s="1305"/>
      <c r="CBU199" s="1305"/>
      <c r="CBV199" s="1305"/>
      <c r="CBW199" s="1305"/>
      <c r="CBX199" s="1305"/>
      <c r="CBY199" s="1305"/>
      <c r="CBZ199" s="1305"/>
      <c r="CCA199" s="1305"/>
      <c r="CCB199" s="1305"/>
      <c r="CCC199" s="1305"/>
      <c r="CCD199" s="1305"/>
      <c r="CCE199" s="1305"/>
      <c r="CCF199" s="1305"/>
      <c r="CCG199" s="1305"/>
      <c r="CCH199" s="1305"/>
      <c r="CCI199" s="1305"/>
      <c r="CCJ199" s="1305"/>
      <c r="CCK199" s="1305"/>
      <c r="CCL199" s="1305"/>
      <c r="CCM199" s="1305"/>
      <c r="CCN199" s="1305"/>
      <c r="CCO199" s="1305"/>
      <c r="CCP199" s="1305"/>
      <c r="CCQ199" s="1305"/>
      <c r="CCR199" s="1305"/>
      <c r="CCS199" s="1305"/>
      <c r="CCT199" s="1305"/>
      <c r="CCU199" s="1305"/>
      <c r="CCV199" s="1305"/>
      <c r="CCW199" s="1305"/>
      <c r="CCX199" s="1305"/>
      <c r="CCY199" s="1305"/>
      <c r="CCZ199" s="1305"/>
      <c r="CDA199" s="1305"/>
      <c r="CDB199" s="1305"/>
      <c r="CDC199" s="1305"/>
      <c r="CDD199" s="1305"/>
      <c r="CDE199" s="1305"/>
      <c r="CDF199" s="1305"/>
      <c r="CDG199" s="1305"/>
      <c r="CDH199" s="1305"/>
      <c r="CDI199" s="1305"/>
      <c r="CDJ199" s="1305"/>
      <c r="CDK199" s="1305"/>
      <c r="CDL199" s="1305"/>
      <c r="CDM199" s="1305"/>
      <c r="CDN199" s="1305"/>
      <c r="CDO199" s="1305"/>
      <c r="CDP199" s="1305"/>
      <c r="CDQ199" s="1305"/>
      <c r="CDR199" s="1305"/>
      <c r="CDS199" s="1305"/>
      <c r="CDT199" s="1305"/>
      <c r="CDU199" s="1305"/>
      <c r="CDV199" s="1305"/>
      <c r="CDW199" s="1305"/>
      <c r="CDX199" s="1305"/>
      <c r="CDY199" s="1305"/>
      <c r="CDZ199" s="1305"/>
      <c r="CEA199" s="1305"/>
      <c r="CEB199" s="1305"/>
      <c r="CEC199" s="1305"/>
      <c r="CED199" s="1305"/>
      <c r="CEE199" s="1305"/>
      <c r="CEF199" s="1305"/>
      <c r="CEG199" s="1305"/>
      <c r="CEH199" s="1305"/>
      <c r="CEI199" s="1305"/>
      <c r="CEJ199" s="1305"/>
      <c r="CEK199" s="1305"/>
      <c r="CEL199" s="1305"/>
      <c r="CEM199" s="1305"/>
      <c r="CEN199" s="1305"/>
      <c r="CEO199" s="1305"/>
      <c r="CEP199" s="1305"/>
      <c r="CEQ199" s="1305"/>
      <c r="CER199" s="1305"/>
      <c r="CES199" s="1305"/>
      <c r="CET199" s="1305"/>
      <c r="CEU199" s="1305"/>
      <c r="CEV199" s="1305"/>
      <c r="CEW199" s="1305"/>
      <c r="CEX199" s="1305"/>
      <c r="CEY199" s="1305"/>
      <c r="CEZ199" s="1305"/>
      <c r="CFA199" s="1305"/>
      <c r="CFB199" s="1305"/>
      <c r="CFC199" s="1305"/>
      <c r="CFD199" s="1305"/>
      <c r="CFE199" s="1305"/>
      <c r="CFF199" s="1305"/>
      <c r="CFG199" s="1305"/>
      <c r="CFH199" s="1305"/>
      <c r="CFI199" s="1305"/>
      <c r="CFJ199" s="1305"/>
      <c r="CFK199" s="1305"/>
      <c r="CFL199" s="1305"/>
      <c r="CFM199" s="1305"/>
      <c r="CFN199" s="1305"/>
      <c r="CFO199" s="1305"/>
      <c r="CFP199" s="1305"/>
      <c r="CFQ199" s="1305"/>
      <c r="CFR199" s="1305"/>
      <c r="CFS199" s="1305"/>
      <c r="CFT199" s="1305"/>
      <c r="CFU199" s="1305"/>
      <c r="CFV199" s="1305"/>
      <c r="CFW199" s="1305"/>
      <c r="CFX199" s="1305"/>
      <c r="CFY199" s="1305"/>
      <c r="CFZ199" s="1305"/>
      <c r="CGA199" s="1305"/>
      <c r="CGB199" s="1305"/>
      <c r="CGC199" s="1305"/>
      <c r="CGD199" s="1305"/>
      <c r="CGE199" s="1305"/>
      <c r="CGF199" s="1305"/>
      <c r="CGG199" s="1305"/>
      <c r="CGH199" s="1305"/>
      <c r="CGI199" s="1305"/>
      <c r="CGJ199" s="1305"/>
      <c r="CGK199" s="1305"/>
      <c r="CGL199" s="1305"/>
      <c r="CGM199" s="1305"/>
      <c r="CGN199" s="1305"/>
      <c r="CGO199" s="1305"/>
      <c r="CGP199" s="1305"/>
      <c r="CGQ199" s="1305"/>
      <c r="CGR199" s="1305"/>
      <c r="CGS199" s="1305"/>
      <c r="CGT199" s="1305"/>
      <c r="CGU199" s="1305"/>
      <c r="CGV199" s="1305"/>
      <c r="CGW199" s="1305"/>
      <c r="CGX199" s="1305"/>
      <c r="CGY199" s="1305"/>
      <c r="CGZ199" s="1305"/>
      <c r="CHA199" s="1305"/>
      <c r="CHB199" s="1305"/>
      <c r="CHC199" s="1305"/>
      <c r="CHD199" s="1305"/>
      <c r="CHE199" s="1305"/>
      <c r="CHF199" s="1305"/>
      <c r="CHG199" s="1305"/>
      <c r="CHH199" s="1305"/>
      <c r="CHI199" s="1305"/>
      <c r="CHJ199" s="1305"/>
      <c r="CHK199" s="1305"/>
      <c r="CHL199" s="1305"/>
      <c r="CHM199" s="1305"/>
      <c r="CHN199" s="1305"/>
      <c r="CHO199" s="1305"/>
      <c r="CHP199" s="1305"/>
      <c r="CHQ199" s="1305"/>
      <c r="CHR199" s="1305"/>
      <c r="CHS199" s="1305"/>
      <c r="CHT199" s="1305"/>
      <c r="CHU199" s="1305"/>
      <c r="CHV199" s="1305"/>
      <c r="CHW199" s="1305"/>
      <c r="CHX199" s="1305"/>
      <c r="CHY199" s="1305"/>
      <c r="CHZ199" s="1305"/>
      <c r="CIA199" s="1305"/>
      <c r="CIB199" s="1305"/>
      <c r="CIC199" s="1305"/>
      <c r="CID199" s="1305"/>
      <c r="CIE199" s="1305"/>
      <c r="CIF199" s="1305"/>
      <c r="CIG199" s="1305"/>
      <c r="CIH199" s="1305"/>
      <c r="CII199" s="1305"/>
      <c r="CIJ199" s="1305"/>
      <c r="CIK199" s="1305"/>
      <c r="CIL199" s="1305"/>
      <c r="CIM199" s="1305"/>
      <c r="CIN199" s="1305"/>
      <c r="CIO199" s="1305"/>
      <c r="CIP199" s="1305"/>
      <c r="CIQ199" s="1305"/>
      <c r="CIR199" s="1305"/>
      <c r="CIS199" s="1305"/>
      <c r="CIT199" s="1305"/>
      <c r="CIU199" s="1305"/>
      <c r="CIV199" s="1305"/>
      <c r="CIW199" s="1305"/>
      <c r="CIX199" s="1305"/>
      <c r="CIY199" s="1305"/>
      <c r="CIZ199" s="1305"/>
      <c r="CJA199" s="1305"/>
      <c r="CJB199" s="1305"/>
      <c r="CJC199" s="1305"/>
      <c r="CJD199" s="1305"/>
      <c r="CJE199" s="1305"/>
      <c r="CJF199" s="1305"/>
      <c r="CJG199" s="1305"/>
      <c r="CJH199" s="1305"/>
      <c r="CJI199" s="1305"/>
      <c r="CJJ199" s="1305"/>
      <c r="CJK199" s="1305"/>
      <c r="CJL199" s="1305"/>
      <c r="CJM199" s="1305"/>
      <c r="CJN199" s="1305"/>
      <c r="CJP199" s="1305"/>
      <c r="CJQ199" s="1305"/>
      <c r="CJR199" s="1305"/>
      <c r="CJS199" s="1305"/>
      <c r="CJT199" s="1305"/>
      <c r="CJU199" s="1305"/>
      <c r="CJV199" s="1305"/>
      <c r="CJW199" s="1305"/>
      <c r="CJX199" s="1305"/>
      <c r="CJY199" s="1305"/>
      <c r="CJZ199" s="1305"/>
      <c r="CKA199" s="1305"/>
      <c r="CKB199" s="1305"/>
      <c r="CKC199" s="1305"/>
      <c r="CKD199" s="1305"/>
      <c r="CKE199" s="1305"/>
      <c r="CKF199" s="1305"/>
      <c r="CKG199" s="1305"/>
      <c r="CKH199" s="1305"/>
      <c r="CKI199" s="1305"/>
      <c r="CKJ199" s="1305"/>
      <c r="CKK199" s="1305"/>
      <c r="CKL199" s="1305"/>
      <c r="CKM199" s="1305"/>
      <c r="CKN199" s="1305"/>
      <c r="CKO199" s="1305"/>
      <c r="CKP199" s="1305"/>
      <c r="CKQ199" s="1305"/>
      <c r="CKR199" s="1305"/>
      <c r="CKS199" s="1305"/>
      <c r="CKT199" s="1305"/>
      <c r="CKU199" s="1305"/>
      <c r="CKV199" s="1305"/>
      <c r="CKW199" s="1305"/>
      <c r="CKX199" s="1305"/>
      <c r="CKY199" s="1305"/>
      <c r="CKZ199" s="1305"/>
      <c r="CLA199" s="1305"/>
      <c r="CLB199" s="1305"/>
      <c r="CLC199" s="1305"/>
      <c r="CLD199" s="1305"/>
      <c r="CLE199" s="1305"/>
      <c r="CLF199" s="1305"/>
      <c r="CLG199" s="1305"/>
      <c r="CLH199" s="1305"/>
      <c r="CLI199" s="1305"/>
      <c r="CLJ199" s="1305"/>
      <c r="CLK199" s="1305"/>
      <c r="CLL199" s="1305"/>
      <c r="CLM199" s="1305"/>
      <c r="CLN199" s="1305"/>
      <c r="CLO199" s="1305"/>
      <c r="CLP199" s="1305"/>
      <c r="CLQ199" s="1305"/>
      <c r="CLR199" s="1305"/>
      <c r="CLS199" s="1305"/>
      <c r="CLT199" s="1305"/>
      <c r="CLU199" s="1305"/>
      <c r="CLV199" s="1305"/>
      <c r="CLW199" s="1305"/>
      <c r="CLX199" s="1305"/>
      <c r="CLY199" s="1305"/>
      <c r="CLZ199" s="1305"/>
      <c r="CMA199" s="1305"/>
      <c r="CMB199" s="1305"/>
      <c r="CMC199" s="1305"/>
      <c r="CMD199" s="1305"/>
      <c r="CME199" s="1305"/>
      <c r="CMF199" s="1305"/>
      <c r="CMG199" s="1305"/>
      <c r="CMH199" s="1305"/>
      <c r="CMI199" s="1305"/>
      <c r="CMJ199" s="1305"/>
      <c r="CMK199" s="1305"/>
      <c r="CML199" s="1305"/>
      <c r="CMM199" s="1305"/>
      <c r="CMN199" s="1305"/>
      <c r="CMO199" s="1305"/>
      <c r="CMP199" s="1305"/>
      <c r="CMQ199" s="1305"/>
      <c r="CMR199" s="1305"/>
      <c r="CMS199" s="1305"/>
      <c r="CMT199" s="1305"/>
      <c r="CMU199" s="1305"/>
      <c r="CMV199" s="1305"/>
      <c r="CMW199" s="1305"/>
      <c r="CMX199" s="1305"/>
      <c r="CMY199" s="1305"/>
      <c r="CMZ199" s="1305"/>
      <c r="CNA199" s="1305"/>
      <c r="CNB199" s="1305"/>
      <c r="CNC199" s="1305"/>
      <c r="CND199" s="1305"/>
      <c r="CNE199" s="1305"/>
      <c r="CNF199" s="1305"/>
      <c r="CNG199" s="1305"/>
      <c r="CNH199" s="1305"/>
      <c r="CNI199" s="1305"/>
      <c r="CNJ199" s="1305"/>
      <c r="CNK199" s="1305"/>
      <c r="CNL199" s="1305"/>
      <c r="CNM199" s="1305"/>
      <c r="CNN199" s="1305"/>
      <c r="CNO199" s="1305"/>
      <c r="CNP199" s="1305"/>
      <c r="CNQ199" s="1305"/>
      <c r="CNR199" s="1305"/>
      <c r="CNS199" s="1305"/>
      <c r="CNT199" s="1305"/>
      <c r="CNU199" s="1305"/>
      <c r="CNV199" s="1305"/>
      <c r="CNW199" s="1305"/>
      <c r="CNX199" s="1305"/>
      <c r="CNY199" s="1305"/>
      <c r="CNZ199" s="1305"/>
      <c r="COA199" s="1305"/>
      <c r="COB199" s="1305"/>
      <c r="COC199" s="1305"/>
      <c r="COD199" s="1305"/>
      <c r="COE199" s="1305"/>
      <c r="COF199" s="1305"/>
      <c r="COG199" s="1305"/>
      <c r="COH199" s="1305"/>
      <c r="COI199" s="1305"/>
      <c r="COJ199" s="1305"/>
      <c r="COK199" s="1305"/>
      <c r="COL199" s="1305"/>
      <c r="COM199" s="1305"/>
      <c r="CON199" s="1305"/>
      <c r="COO199" s="1305"/>
      <c r="COP199" s="1305"/>
      <c r="COQ199" s="1305"/>
      <c r="COR199" s="1305"/>
      <c r="COS199" s="1305"/>
      <c r="COT199" s="1305"/>
      <c r="COU199" s="1305"/>
      <c r="COV199" s="1305"/>
      <c r="COW199" s="1305"/>
      <c r="COX199" s="1305"/>
      <c r="COY199" s="1305"/>
      <c r="COZ199" s="1305"/>
      <c r="CPA199" s="1305"/>
      <c r="CPB199" s="1305"/>
      <c r="CPC199" s="1305"/>
      <c r="CPD199" s="1305"/>
      <c r="CPE199" s="1305"/>
      <c r="CPF199" s="1305"/>
      <c r="CPG199" s="1305"/>
      <c r="CPH199" s="1305"/>
      <c r="CPI199" s="1305"/>
      <c r="CPJ199" s="1305"/>
      <c r="CPK199" s="1305"/>
      <c r="CPL199" s="1305"/>
      <c r="CPM199" s="1305"/>
      <c r="CPN199" s="1305"/>
      <c r="CPO199" s="1305"/>
      <c r="CPP199" s="1305"/>
      <c r="CPQ199" s="1305"/>
      <c r="CPR199" s="1305"/>
      <c r="CPS199" s="1305"/>
      <c r="CPT199" s="1305"/>
      <c r="CPU199" s="1305"/>
      <c r="CPV199" s="1305"/>
      <c r="CPW199" s="1305"/>
      <c r="CPX199" s="1305"/>
      <c r="CPY199" s="1305"/>
      <c r="CPZ199" s="1305"/>
      <c r="CQA199" s="1305"/>
      <c r="CQB199" s="1305"/>
      <c r="CQC199" s="1305"/>
      <c r="CQD199" s="1305"/>
      <c r="CQE199" s="1305"/>
      <c r="CQF199" s="1305"/>
      <c r="CQG199" s="1305"/>
      <c r="CQH199" s="1305"/>
      <c r="CQI199" s="1305"/>
      <c r="CQJ199" s="1305"/>
      <c r="CQK199" s="1305"/>
      <c r="CQL199" s="1305"/>
      <c r="CQM199" s="1305"/>
      <c r="CQN199" s="1305"/>
      <c r="CQO199" s="1305"/>
      <c r="CQP199" s="1305"/>
      <c r="CQQ199" s="1305"/>
      <c r="CQR199" s="1305"/>
      <c r="CQS199" s="1305"/>
      <c r="CQT199" s="1305"/>
      <c r="CQU199" s="1305"/>
      <c r="CQV199" s="1305"/>
      <c r="CQW199" s="1305"/>
      <c r="CQX199" s="1305"/>
      <c r="CQY199" s="1305"/>
      <c r="CQZ199" s="1305"/>
      <c r="CRA199" s="1305"/>
      <c r="CRB199" s="1305"/>
      <c r="CRC199" s="1305"/>
      <c r="CRD199" s="1305"/>
      <c r="CRE199" s="1305"/>
      <c r="CRF199" s="1305"/>
      <c r="CRG199" s="1305"/>
      <c r="CRH199" s="1305"/>
      <c r="CRI199" s="1305"/>
      <c r="CRJ199" s="1305"/>
      <c r="CRK199" s="1305"/>
      <c r="CRL199" s="1305"/>
      <c r="CRM199" s="1305"/>
      <c r="CRN199" s="1305"/>
      <c r="CRO199" s="1305"/>
      <c r="CRP199" s="1305"/>
      <c r="CRQ199" s="1305"/>
      <c r="CRR199" s="1305"/>
      <c r="CRS199" s="1305"/>
      <c r="CRT199" s="1305"/>
      <c r="CRU199" s="1305"/>
      <c r="CRV199" s="1305"/>
      <c r="CRW199" s="1305"/>
      <c r="CRX199" s="1305"/>
      <c r="CRY199" s="1305"/>
      <c r="CRZ199" s="1305"/>
      <c r="CSA199" s="1305"/>
      <c r="CSB199" s="1305"/>
      <c r="CSC199" s="1305"/>
      <c r="CSD199" s="1305"/>
      <c r="CSE199" s="1305"/>
      <c r="CSF199" s="1305"/>
      <c r="CSG199" s="1305"/>
      <c r="CSH199" s="1305"/>
      <c r="CSI199" s="1305"/>
      <c r="CSJ199" s="1305"/>
      <c r="CSK199" s="1305"/>
      <c r="CSL199" s="1305"/>
      <c r="CSM199" s="1305"/>
      <c r="CSN199" s="1305"/>
      <c r="CSO199" s="1305"/>
      <c r="CSP199" s="1305"/>
      <c r="CSQ199" s="1305"/>
      <c r="CSR199" s="1305"/>
      <c r="CSS199" s="1305"/>
      <c r="CST199" s="1305"/>
      <c r="CSU199" s="1305"/>
      <c r="CSV199" s="1305"/>
      <c r="CSW199" s="1305"/>
      <c r="CSX199" s="1305"/>
      <c r="CSY199" s="1305"/>
      <c r="CSZ199" s="1305"/>
      <c r="CTA199" s="1305"/>
      <c r="CTB199" s="1305"/>
      <c r="CTC199" s="1305"/>
      <c r="CTD199" s="1305"/>
      <c r="CTE199" s="1305"/>
      <c r="CTF199" s="1305"/>
      <c r="CTG199" s="1305"/>
      <c r="CTH199" s="1305"/>
      <c r="CTI199" s="1305"/>
      <c r="CTJ199" s="1305"/>
      <c r="CTL199" s="1305"/>
      <c r="CTM199" s="1305"/>
      <c r="CTN199" s="1305"/>
      <c r="CTO199" s="1305"/>
      <c r="CTP199" s="1305"/>
      <c r="CTQ199" s="1305"/>
      <c r="CTR199" s="1305"/>
      <c r="CTS199" s="1305"/>
      <c r="CTT199" s="1305"/>
      <c r="CTU199" s="1305"/>
      <c r="CTV199" s="1305"/>
      <c r="CTW199" s="1305"/>
      <c r="CTX199" s="1305"/>
      <c r="CTY199" s="1305"/>
      <c r="CTZ199" s="1305"/>
      <c r="CUA199" s="1305"/>
      <c r="CUB199" s="1305"/>
      <c r="CUC199" s="1305"/>
      <c r="CUD199" s="1305"/>
      <c r="CUE199" s="1305"/>
      <c r="CUF199" s="1305"/>
      <c r="CUG199" s="1305"/>
      <c r="CUH199" s="1305"/>
      <c r="CUI199" s="1305"/>
      <c r="CUJ199" s="1305"/>
      <c r="CUK199" s="1305"/>
      <c r="CUL199" s="1305"/>
      <c r="CUM199" s="1305"/>
      <c r="CUN199" s="1305"/>
      <c r="CUO199" s="1305"/>
      <c r="CUP199" s="1305"/>
      <c r="CUQ199" s="1305"/>
      <c r="CUR199" s="1305"/>
      <c r="CUS199" s="1305"/>
      <c r="CUT199" s="1305"/>
      <c r="CUU199" s="1305"/>
      <c r="CUV199" s="1305"/>
      <c r="CUW199" s="1305"/>
      <c r="CUX199" s="1305"/>
      <c r="CUY199" s="1305"/>
      <c r="CUZ199" s="1305"/>
      <c r="CVA199" s="1305"/>
      <c r="CVB199" s="1305"/>
      <c r="CVC199" s="1305"/>
      <c r="CVD199" s="1305"/>
      <c r="CVE199" s="1305"/>
      <c r="CVF199" s="1305"/>
      <c r="CVG199" s="1305"/>
      <c r="CVH199" s="1305"/>
      <c r="CVI199" s="1305"/>
      <c r="CVJ199" s="1305"/>
      <c r="CVK199" s="1305"/>
      <c r="CVL199" s="1305"/>
      <c r="CVM199" s="1305"/>
      <c r="CVN199" s="1305"/>
      <c r="CVO199" s="1305"/>
      <c r="CVP199" s="1305"/>
      <c r="CVQ199" s="1305"/>
      <c r="CVR199" s="1305"/>
      <c r="CVS199" s="1305"/>
      <c r="CVT199" s="1305"/>
      <c r="CVU199" s="1305"/>
      <c r="CVV199" s="1305"/>
      <c r="CVW199" s="1305"/>
      <c r="CVX199" s="1305"/>
      <c r="CVY199" s="1305"/>
      <c r="CVZ199" s="1305"/>
      <c r="CWA199" s="1305"/>
      <c r="CWB199" s="1305"/>
      <c r="CWC199" s="1305"/>
      <c r="CWD199" s="1305"/>
      <c r="CWE199" s="1305"/>
      <c r="CWF199" s="1305"/>
      <c r="CWG199" s="1305"/>
      <c r="CWH199" s="1305"/>
      <c r="CWI199" s="1305"/>
      <c r="CWJ199" s="1305"/>
      <c r="CWK199" s="1305"/>
      <c r="CWL199" s="1305"/>
      <c r="CWM199" s="1305"/>
      <c r="CWN199" s="1305"/>
      <c r="CWO199" s="1305"/>
      <c r="CWP199" s="1305"/>
      <c r="CWQ199" s="1305"/>
      <c r="CWR199" s="1305"/>
      <c r="CWS199" s="1305"/>
      <c r="CWT199" s="1305"/>
      <c r="CWU199" s="1305"/>
      <c r="CWV199" s="1305"/>
      <c r="CWW199" s="1305"/>
      <c r="CWX199" s="1305"/>
      <c r="CWY199" s="1305"/>
      <c r="CWZ199" s="1305"/>
      <c r="CXA199" s="1305"/>
      <c r="CXB199" s="1305"/>
      <c r="CXC199" s="1305"/>
      <c r="CXD199" s="1305"/>
      <c r="CXE199" s="1305"/>
      <c r="CXF199" s="1305"/>
      <c r="CXG199" s="1305"/>
      <c r="CXH199" s="1305"/>
      <c r="CXI199" s="1305"/>
      <c r="CXJ199" s="1305"/>
      <c r="CXK199" s="1305"/>
      <c r="CXL199" s="1305"/>
      <c r="CXM199" s="1305"/>
      <c r="CXN199" s="1305"/>
      <c r="CXO199" s="1305"/>
      <c r="CXP199" s="1305"/>
      <c r="CXQ199" s="1305"/>
      <c r="CXR199" s="1305"/>
      <c r="CXS199" s="1305"/>
      <c r="CXT199" s="1305"/>
      <c r="CXU199" s="1305"/>
      <c r="CXV199" s="1305"/>
      <c r="CXW199" s="1305"/>
      <c r="CXX199" s="1305"/>
      <c r="CXY199" s="1305"/>
      <c r="CXZ199" s="1305"/>
      <c r="CYA199" s="1305"/>
      <c r="CYB199" s="1305"/>
      <c r="CYC199" s="1305"/>
      <c r="CYD199" s="1305"/>
      <c r="CYE199" s="1305"/>
      <c r="CYF199" s="1305"/>
      <c r="CYG199" s="1305"/>
      <c r="CYH199" s="1305"/>
      <c r="CYI199" s="1305"/>
      <c r="CYJ199" s="1305"/>
      <c r="CYK199" s="1305"/>
      <c r="CYL199" s="1305"/>
      <c r="CYM199" s="1305"/>
      <c r="CYN199" s="1305"/>
      <c r="CYO199" s="1305"/>
      <c r="CYP199" s="1305"/>
      <c r="CYQ199" s="1305"/>
      <c r="CYR199" s="1305"/>
      <c r="CYS199" s="1305"/>
      <c r="CYT199" s="1305"/>
      <c r="CYU199" s="1305"/>
      <c r="CYV199" s="1305"/>
      <c r="CYW199" s="1305"/>
      <c r="CYX199" s="1305"/>
      <c r="CYY199" s="1305"/>
      <c r="CYZ199" s="1305"/>
      <c r="CZA199" s="1305"/>
      <c r="CZB199" s="1305"/>
      <c r="CZC199" s="1305"/>
      <c r="CZD199" s="1305"/>
      <c r="CZE199" s="1305"/>
      <c r="CZF199" s="1305"/>
      <c r="CZG199" s="1305"/>
      <c r="CZH199" s="1305"/>
      <c r="CZI199" s="1305"/>
      <c r="CZJ199" s="1305"/>
      <c r="CZK199" s="1305"/>
      <c r="CZL199" s="1305"/>
      <c r="CZM199" s="1305"/>
      <c r="CZN199" s="1305"/>
      <c r="CZO199" s="1305"/>
      <c r="CZP199" s="1305"/>
      <c r="CZQ199" s="1305"/>
      <c r="CZR199" s="1305"/>
      <c r="CZS199" s="1305"/>
      <c r="CZT199" s="1305"/>
      <c r="CZU199" s="1305"/>
      <c r="CZV199" s="1305"/>
      <c r="CZW199" s="1305"/>
      <c r="CZX199" s="1305"/>
      <c r="CZY199" s="1305"/>
      <c r="CZZ199" s="1305"/>
      <c r="DAA199" s="1305"/>
      <c r="DAB199" s="1305"/>
      <c r="DAC199" s="1305"/>
      <c r="DAD199" s="1305"/>
      <c r="DAE199" s="1305"/>
      <c r="DAF199" s="1305"/>
      <c r="DAG199" s="1305"/>
      <c r="DAH199" s="1305"/>
      <c r="DAI199" s="1305"/>
      <c r="DAJ199" s="1305"/>
      <c r="DAK199" s="1305"/>
      <c r="DAL199" s="1305"/>
      <c r="DAM199" s="1305"/>
      <c r="DAN199" s="1305"/>
      <c r="DAO199" s="1305"/>
      <c r="DAP199" s="1305"/>
      <c r="DAQ199" s="1305"/>
      <c r="DAR199" s="1305"/>
      <c r="DAS199" s="1305"/>
      <c r="DAT199" s="1305"/>
      <c r="DAU199" s="1305"/>
      <c r="DAV199" s="1305"/>
      <c r="DAW199" s="1305"/>
      <c r="DAX199" s="1305"/>
      <c r="DAY199" s="1305"/>
      <c r="DAZ199" s="1305"/>
      <c r="DBA199" s="1305"/>
      <c r="DBB199" s="1305"/>
      <c r="DBC199" s="1305"/>
      <c r="DBD199" s="1305"/>
      <c r="DBE199" s="1305"/>
      <c r="DBF199" s="1305"/>
      <c r="DBG199" s="1305"/>
      <c r="DBH199" s="1305"/>
      <c r="DBI199" s="1305"/>
      <c r="DBJ199" s="1305"/>
      <c r="DBK199" s="1305"/>
      <c r="DBL199" s="1305"/>
      <c r="DBM199" s="1305"/>
      <c r="DBN199" s="1305"/>
      <c r="DBO199" s="1305"/>
      <c r="DBP199" s="1305"/>
      <c r="DBQ199" s="1305"/>
      <c r="DBR199" s="1305"/>
      <c r="DBS199" s="1305"/>
      <c r="DBT199" s="1305"/>
      <c r="DBU199" s="1305"/>
      <c r="DBV199" s="1305"/>
      <c r="DBW199" s="1305"/>
      <c r="DBX199" s="1305"/>
      <c r="DBY199" s="1305"/>
      <c r="DBZ199" s="1305"/>
      <c r="DCA199" s="1305"/>
      <c r="DCB199" s="1305"/>
      <c r="DCC199" s="1305"/>
      <c r="DCD199" s="1305"/>
      <c r="DCE199" s="1305"/>
      <c r="DCF199" s="1305"/>
      <c r="DCG199" s="1305"/>
      <c r="DCH199" s="1305"/>
      <c r="DCI199" s="1305"/>
      <c r="DCJ199" s="1305"/>
      <c r="DCK199" s="1305"/>
      <c r="DCL199" s="1305"/>
      <c r="DCM199" s="1305"/>
      <c r="DCN199" s="1305"/>
      <c r="DCO199" s="1305"/>
      <c r="DCP199" s="1305"/>
      <c r="DCQ199" s="1305"/>
      <c r="DCR199" s="1305"/>
      <c r="DCS199" s="1305"/>
      <c r="DCT199" s="1305"/>
      <c r="DCU199" s="1305"/>
      <c r="DCV199" s="1305"/>
      <c r="DCW199" s="1305"/>
      <c r="DCX199" s="1305"/>
      <c r="DCY199" s="1305"/>
      <c r="DCZ199" s="1305"/>
      <c r="DDA199" s="1305"/>
      <c r="DDB199" s="1305"/>
      <c r="DDC199" s="1305"/>
      <c r="DDD199" s="1305"/>
      <c r="DDE199" s="1305"/>
      <c r="DDF199" s="1305"/>
      <c r="DDH199" s="1305"/>
      <c r="DDI199" s="1305"/>
      <c r="DDJ199" s="1305"/>
      <c r="DDK199" s="1305"/>
      <c r="DDL199" s="1305"/>
      <c r="DDM199" s="1305"/>
      <c r="DDN199" s="1305"/>
      <c r="DDO199" s="1305"/>
      <c r="DDP199" s="1305"/>
      <c r="DDQ199" s="1305"/>
      <c r="DDR199" s="1305"/>
      <c r="DDS199" s="1305"/>
      <c r="DDT199" s="1305"/>
      <c r="DDU199" s="1305"/>
      <c r="DDV199" s="1305"/>
      <c r="DDW199" s="1305"/>
      <c r="DDX199" s="1305"/>
      <c r="DDY199" s="1305"/>
      <c r="DDZ199" s="1305"/>
      <c r="DEA199" s="1305"/>
      <c r="DEB199" s="1305"/>
      <c r="DEC199" s="1305"/>
      <c r="DED199" s="1305"/>
      <c r="DEE199" s="1305"/>
      <c r="DEF199" s="1305"/>
      <c r="DEG199" s="1305"/>
      <c r="DEH199" s="1305"/>
      <c r="DEI199" s="1305"/>
      <c r="DEJ199" s="1305"/>
      <c r="DEK199" s="1305"/>
      <c r="DEL199" s="1305"/>
      <c r="DEM199" s="1305"/>
      <c r="DEN199" s="1305"/>
      <c r="DEO199" s="1305"/>
      <c r="DEP199" s="1305"/>
      <c r="DEQ199" s="1305"/>
      <c r="DER199" s="1305"/>
      <c r="DES199" s="1305"/>
      <c r="DET199" s="1305"/>
      <c r="DEU199" s="1305"/>
      <c r="DEV199" s="1305"/>
      <c r="DEW199" s="1305"/>
      <c r="DEX199" s="1305"/>
      <c r="DEY199" s="1305"/>
      <c r="DEZ199" s="1305"/>
      <c r="DFA199" s="1305"/>
      <c r="DFB199" s="1305"/>
      <c r="DFC199" s="1305"/>
      <c r="DFD199" s="1305"/>
      <c r="DFE199" s="1305"/>
      <c r="DFF199" s="1305"/>
      <c r="DFG199" s="1305"/>
      <c r="DFH199" s="1305"/>
      <c r="DFI199" s="1305"/>
      <c r="DFJ199" s="1305"/>
      <c r="DFK199" s="1305"/>
      <c r="DFL199" s="1305"/>
      <c r="DFM199" s="1305"/>
      <c r="DFN199" s="1305"/>
      <c r="DFO199" s="1305"/>
      <c r="DFP199" s="1305"/>
      <c r="DFQ199" s="1305"/>
      <c r="DFR199" s="1305"/>
      <c r="DFS199" s="1305"/>
      <c r="DFT199" s="1305"/>
      <c r="DFU199" s="1305"/>
      <c r="DFV199" s="1305"/>
      <c r="DFW199" s="1305"/>
      <c r="DFX199" s="1305"/>
      <c r="DFY199" s="1305"/>
      <c r="DFZ199" s="1305"/>
      <c r="DGA199" s="1305"/>
      <c r="DGB199" s="1305"/>
      <c r="DGC199" s="1305"/>
      <c r="DGD199" s="1305"/>
      <c r="DGE199" s="1305"/>
      <c r="DGF199" s="1305"/>
      <c r="DGG199" s="1305"/>
      <c r="DGH199" s="1305"/>
      <c r="DGI199" s="1305"/>
      <c r="DGJ199" s="1305"/>
      <c r="DGK199" s="1305"/>
      <c r="DGL199" s="1305"/>
      <c r="DGM199" s="1305"/>
      <c r="DGN199" s="1305"/>
      <c r="DGO199" s="1305"/>
      <c r="DGP199" s="1305"/>
      <c r="DGQ199" s="1305"/>
      <c r="DGR199" s="1305"/>
      <c r="DGS199" s="1305"/>
      <c r="DGT199" s="1305"/>
      <c r="DGU199" s="1305"/>
      <c r="DGV199" s="1305"/>
      <c r="DGW199" s="1305"/>
      <c r="DGX199" s="1305"/>
      <c r="DGY199" s="1305"/>
      <c r="DGZ199" s="1305"/>
      <c r="DHA199" s="1305"/>
      <c r="DHB199" s="1305"/>
      <c r="DHC199" s="1305"/>
      <c r="DHD199" s="1305"/>
      <c r="DHE199" s="1305"/>
      <c r="DHF199" s="1305"/>
      <c r="DHG199" s="1305"/>
      <c r="DHH199" s="1305"/>
      <c r="DHI199" s="1305"/>
      <c r="DHJ199" s="1305"/>
      <c r="DHK199" s="1305"/>
      <c r="DHL199" s="1305"/>
      <c r="DHM199" s="1305"/>
      <c r="DHN199" s="1305"/>
      <c r="DHO199" s="1305"/>
      <c r="DHP199" s="1305"/>
      <c r="DHQ199" s="1305"/>
      <c r="DHR199" s="1305"/>
      <c r="DHS199" s="1305"/>
      <c r="DHT199" s="1305"/>
      <c r="DHU199" s="1305"/>
      <c r="DHV199" s="1305"/>
      <c r="DHW199" s="1305"/>
      <c r="DHX199" s="1305"/>
      <c r="DHY199" s="1305"/>
      <c r="DHZ199" s="1305"/>
      <c r="DIA199" s="1305"/>
      <c r="DIB199" s="1305"/>
      <c r="DIC199" s="1305"/>
      <c r="DID199" s="1305"/>
      <c r="DIE199" s="1305"/>
      <c r="DIF199" s="1305"/>
      <c r="DIG199" s="1305"/>
      <c r="DIH199" s="1305"/>
      <c r="DII199" s="1305"/>
      <c r="DIJ199" s="1305"/>
      <c r="DIK199" s="1305"/>
      <c r="DIL199" s="1305"/>
      <c r="DIM199" s="1305"/>
      <c r="DIN199" s="1305"/>
      <c r="DIO199" s="1305"/>
      <c r="DIP199" s="1305"/>
      <c r="DIQ199" s="1305"/>
      <c r="DIR199" s="1305"/>
      <c r="DIS199" s="1305"/>
      <c r="DIT199" s="1305"/>
      <c r="DIU199" s="1305"/>
      <c r="DIV199" s="1305"/>
      <c r="DIW199" s="1305"/>
      <c r="DIX199" s="1305"/>
      <c r="DIY199" s="1305"/>
      <c r="DIZ199" s="1305"/>
      <c r="DJA199" s="1305"/>
      <c r="DJB199" s="1305"/>
      <c r="DJC199" s="1305"/>
      <c r="DJD199" s="1305"/>
      <c r="DJE199" s="1305"/>
      <c r="DJF199" s="1305"/>
      <c r="DJG199" s="1305"/>
      <c r="DJH199" s="1305"/>
      <c r="DJI199" s="1305"/>
      <c r="DJJ199" s="1305"/>
      <c r="DJK199" s="1305"/>
      <c r="DJL199" s="1305"/>
      <c r="DJM199" s="1305"/>
      <c r="DJN199" s="1305"/>
      <c r="DJO199" s="1305"/>
      <c r="DJP199" s="1305"/>
      <c r="DJQ199" s="1305"/>
      <c r="DJR199" s="1305"/>
      <c r="DJS199" s="1305"/>
      <c r="DJT199" s="1305"/>
      <c r="DJU199" s="1305"/>
      <c r="DJV199" s="1305"/>
      <c r="DJW199" s="1305"/>
      <c r="DJX199" s="1305"/>
      <c r="DJY199" s="1305"/>
      <c r="DJZ199" s="1305"/>
      <c r="DKA199" s="1305"/>
      <c r="DKB199" s="1305"/>
      <c r="DKC199" s="1305"/>
      <c r="DKD199" s="1305"/>
      <c r="DKE199" s="1305"/>
      <c r="DKF199" s="1305"/>
      <c r="DKG199" s="1305"/>
      <c r="DKH199" s="1305"/>
      <c r="DKI199" s="1305"/>
      <c r="DKJ199" s="1305"/>
      <c r="DKK199" s="1305"/>
      <c r="DKL199" s="1305"/>
      <c r="DKM199" s="1305"/>
      <c r="DKN199" s="1305"/>
      <c r="DKO199" s="1305"/>
      <c r="DKP199" s="1305"/>
      <c r="DKQ199" s="1305"/>
      <c r="DKR199" s="1305"/>
      <c r="DKS199" s="1305"/>
      <c r="DKT199" s="1305"/>
      <c r="DKU199" s="1305"/>
      <c r="DKV199" s="1305"/>
      <c r="DKW199" s="1305"/>
      <c r="DKX199" s="1305"/>
      <c r="DKY199" s="1305"/>
      <c r="DKZ199" s="1305"/>
      <c r="DLA199" s="1305"/>
      <c r="DLB199" s="1305"/>
      <c r="DLC199" s="1305"/>
      <c r="DLD199" s="1305"/>
      <c r="DLE199" s="1305"/>
      <c r="DLF199" s="1305"/>
      <c r="DLG199" s="1305"/>
      <c r="DLH199" s="1305"/>
      <c r="DLI199" s="1305"/>
      <c r="DLJ199" s="1305"/>
      <c r="DLK199" s="1305"/>
      <c r="DLL199" s="1305"/>
      <c r="DLM199" s="1305"/>
      <c r="DLN199" s="1305"/>
      <c r="DLO199" s="1305"/>
      <c r="DLP199" s="1305"/>
      <c r="DLQ199" s="1305"/>
      <c r="DLR199" s="1305"/>
      <c r="DLS199" s="1305"/>
      <c r="DLT199" s="1305"/>
      <c r="DLU199" s="1305"/>
      <c r="DLV199" s="1305"/>
      <c r="DLW199" s="1305"/>
      <c r="DLX199" s="1305"/>
      <c r="DLY199" s="1305"/>
      <c r="DLZ199" s="1305"/>
      <c r="DMA199" s="1305"/>
      <c r="DMB199" s="1305"/>
      <c r="DMC199" s="1305"/>
      <c r="DMD199" s="1305"/>
      <c r="DME199" s="1305"/>
      <c r="DMF199" s="1305"/>
      <c r="DMG199" s="1305"/>
      <c r="DMH199" s="1305"/>
      <c r="DMI199" s="1305"/>
      <c r="DMJ199" s="1305"/>
      <c r="DMK199" s="1305"/>
      <c r="DML199" s="1305"/>
      <c r="DMM199" s="1305"/>
      <c r="DMN199" s="1305"/>
      <c r="DMO199" s="1305"/>
      <c r="DMP199" s="1305"/>
      <c r="DMQ199" s="1305"/>
      <c r="DMR199" s="1305"/>
      <c r="DMS199" s="1305"/>
      <c r="DMT199" s="1305"/>
      <c r="DMU199" s="1305"/>
      <c r="DMV199" s="1305"/>
      <c r="DMW199" s="1305"/>
      <c r="DMX199" s="1305"/>
      <c r="DMY199" s="1305"/>
      <c r="DMZ199" s="1305"/>
      <c r="DNA199" s="1305"/>
      <c r="DNB199" s="1305"/>
      <c r="DND199" s="1305"/>
      <c r="DNE199" s="1305"/>
      <c r="DNF199" s="1305"/>
      <c r="DNG199" s="1305"/>
      <c r="DNH199" s="1305"/>
      <c r="DNI199" s="1305"/>
      <c r="DNJ199" s="1305"/>
      <c r="DNK199" s="1305"/>
      <c r="DNL199" s="1305"/>
      <c r="DNM199" s="1305"/>
      <c r="DNN199" s="1305"/>
      <c r="DNO199" s="1305"/>
      <c r="DNP199" s="1305"/>
      <c r="DNQ199" s="1305"/>
      <c r="DNR199" s="1305"/>
      <c r="DNS199" s="1305"/>
      <c r="DNT199" s="1305"/>
      <c r="DNU199" s="1305"/>
      <c r="DNV199" s="1305"/>
      <c r="DNW199" s="1305"/>
      <c r="DNX199" s="1305"/>
      <c r="DNY199" s="1305"/>
      <c r="DNZ199" s="1305"/>
      <c r="DOA199" s="1305"/>
      <c r="DOB199" s="1305"/>
      <c r="DOC199" s="1305"/>
      <c r="DOD199" s="1305"/>
      <c r="DOE199" s="1305"/>
      <c r="DOF199" s="1305"/>
      <c r="DOG199" s="1305"/>
      <c r="DOH199" s="1305"/>
      <c r="DOI199" s="1305"/>
      <c r="DOJ199" s="1305"/>
      <c r="DOK199" s="1305"/>
      <c r="DOL199" s="1305"/>
      <c r="DOM199" s="1305"/>
      <c r="DON199" s="1305"/>
      <c r="DOO199" s="1305"/>
      <c r="DOP199" s="1305"/>
      <c r="DOQ199" s="1305"/>
      <c r="DOR199" s="1305"/>
      <c r="DOS199" s="1305"/>
      <c r="DOT199" s="1305"/>
      <c r="DOU199" s="1305"/>
      <c r="DOV199" s="1305"/>
      <c r="DOW199" s="1305"/>
      <c r="DOX199" s="1305"/>
      <c r="DOY199" s="1305"/>
      <c r="DOZ199" s="1305"/>
      <c r="DPA199" s="1305"/>
      <c r="DPB199" s="1305"/>
      <c r="DPC199" s="1305"/>
      <c r="DPD199" s="1305"/>
      <c r="DPE199" s="1305"/>
      <c r="DPF199" s="1305"/>
      <c r="DPG199" s="1305"/>
      <c r="DPH199" s="1305"/>
      <c r="DPI199" s="1305"/>
      <c r="DPJ199" s="1305"/>
      <c r="DPK199" s="1305"/>
      <c r="DPL199" s="1305"/>
      <c r="DPM199" s="1305"/>
      <c r="DPN199" s="1305"/>
      <c r="DPO199" s="1305"/>
      <c r="DPP199" s="1305"/>
      <c r="DPQ199" s="1305"/>
      <c r="DPR199" s="1305"/>
      <c r="DPS199" s="1305"/>
      <c r="DPT199" s="1305"/>
      <c r="DPU199" s="1305"/>
      <c r="DPV199" s="1305"/>
      <c r="DPW199" s="1305"/>
      <c r="DPX199" s="1305"/>
      <c r="DPY199" s="1305"/>
      <c r="DPZ199" s="1305"/>
      <c r="DQA199" s="1305"/>
      <c r="DQB199" s="1305"/>
      <c r="DQC199" s="1305"/>
      <c r="DQD199" s="1305"/>
      <c r="DQE199" s="1305"/>
      <c r="DQF199" s="1305"/>
      <c r="DQG199" s="1305"/>
      <c r="DQH199" s="1305"/>
      <c r="DQI199" s="1305"/>
      <c r="DQJ199" s="1305"/>
      <c r="DQK199" s="1305"/>
      <c r="DQL199" s="1305"/>
      <c r="DQM199" s="1305"/>
      <c r="DQN199" s="1305"/>
      <c r="DQO199" s="1305"/>
      <c r="DQP199" s="1305"/>
      <c r="DQQ199" s="1305"/>
      <c r="DQR199" s="1305"/>
      <c r="DQS199" s="1305"/>
      <c r="DQT199" s="1305"/>
      <c r="DQU199" s="1305"/>
      <c r="DQV199" s="1305"/>
      <c r="DQW199" s="1305"/>
      <c r="DQX199" s="1305"/>
      <c r="DQY199" s="1305"/>
      <c r="DQZ199" s="1305"/>
      <c r="DRA199" s="1305"/>
      <c r="DRB199" s="1305"/>
      <c r="DRC199" s="1305"/>
      <c r="DRD199" s="1305"/>
      <c r="DRE199" s="1305"/>
      <c r="DRF199" s="1305"/>
      <c r="DRG199" s="1305"/>
      <c r="DRH199" s="1305"/>
      <c r="DRI199" s="1305"/>
      <c r="DRJ199" s="1305"/>
      <c r="DRK199" s="1305"/>
      <c r="DRL199" s="1305"/>
      <c r="DRM199" s="1305"/>
      <c r="DRN199" s="1305"/>
      <c r="DRO199" s="1305"/>
      <c r="DRP199" s="1305"/>
      <c r="DRQ199" s="1305"/>
      <c r="DRR199" s="1305"/>
      <c r="DRS199" s="1305"/>
      <c r="DRT199" s="1305"/>
      <c r="DRU199" s="1305"/>
      <c r="DRV199" s="1305"/>
      <c r="DRW199" s="1305"/>
      <c r="DRX199" s="1305"/>
      <c r="DRY199" s="1305"/>
      <c r="DRZ199" s="1305"/>
      <c r="DSA199" s="1305"/>
      <c r="DSB199" s="1305"/>
      <c r="DSC199" s="1305"/>
      <c r="DSD199" s="1305"/>
      <c r="DSE199" s="1305"/>
      <c r="DSF199" s="1305"/>
      <c r="DSG199" s="1305"/>
      <c r="DSH199" s="1305"/>
      <c r="DSI199" s="1305"/>
      <c r="DSJ199" s="1305"/>
      <c r="DSK199" s="1305"/>
      <c r="DSL199" s="1305"/>
      <c r="DSM199" s="1305"/>
      <c r="DSN199" s="1305"/>
      <c r="DSO199" s="1305"/>
      <c r="DSP199" s="1305"/>
      <c r="DSQ199" s="1305"/>
      <c r="DSR199" s="1305"/>
      <c r="DSS199" s="1305"/>
      <c r="DST199" s="1305"/>
      <c r="DSU199" s="1305"/>
      <c r="DSV199" s="1305"/>
      <c r="DSW199" s="1305"/>
      <c r="DSX199" s="1305"/>
      <c r="DSY199" s="1305"/>
      <c r="DSZ199" s="1305"/>
      <c r="DTA199" s="1305"/>
      <c r="DTB199" s="1305"/>
      <c r="DTC199" s="1305"/>
      <c r="DTD199" s="1305"/>
      <c r="DTE199" s="1305"/>
      <c r="DTF199" s="1305"/>
      <c r="DTG199" s="1305"/>
      <c r="DTH199" s="1305"/>
      <c r="DTI199" s="1305"/>
      <c r="DTJ199" s="1305"/>
      <c r="DTK199" s="1305"/>
      <c r="DTL199" s="1305"/>
      <c r="DTM199" s="1305"/>
      <c r="DTN199" s="1305"/>
      <c r="DTO199" s="1305"/>
      <c r="DTP199" s="1305"/>
      <c r="DTQ199" s="1305"/>
      <c r="DTR199" s="1305"/>
      <c r="DTS199" s="1305"/>
      <c r="DTT199" s="1305"/>
      <c r="DTU199" s="1305"/>
      <c r="DTV199" s="1305"/>
      <c r="DTW199" s="1305"/>
      <c r="DTX199" s="1305"/>
      <c r="DTY199" s="1305"/>
      <c r="DTZ199" s="1305"/>
      <c r="DUA199" s="1305"/>
      <c r="DUB199" s="1305"/>
      <c r="DUC199" s="1305"/>
      <c r="DUD199" s="1305"/>
      <c r="DUE199" s="1305"/>
      <c r="DUF199" s="1305"/>
      <c r="DUG199" s="1305"/>
      <c r="DUH199" s="1305"/>
      <c r="DUI199" s="1305"/>
      <c r="DUJ199" s="1305"/>
      <c r="DUK199" s="1305"/>
      <c r="DUL199" s="1305"/>
      <c r="DUM199" s="1305"/>
      <c r="DUN199" s="1305"/>
      <c r="DUO199" s="1305"/>
      <c r="DUP199" s="1305"/>
      <c r="DUQ199" s="1305"/>
      <c r="DUR199" s="1305"/>
      <c r="DUS199" s="1305"/>
      <c r="DUT199" s="1305"/>
      <c r="DUU199" s="1305"/>
      <c r="DUV199" s="1305"/>
      <c r="DUW199" s="1305"/>
      <c r="DUX199" s="1305"/>
      <c r="DUY199" s="1305"/>
      <c r="DUZ199" s="1305"/>
      <c r="DVA199" s="1305"/>
      <c r="DVB199" s="1305"/>
      <c r="DVC199" s="1305"/>
      <c r="DVD199" s="1305"/>
      <c r="DVE199" s="1305"/>
      <c r="DVF199" s="1305"/>
      <c r="DVG199" s="1305"/>
      <c r="DVH199" s="1305"/>
      <c r="DVI199" s="1305"/>
      <c r="DVJ199" s="1305"/>
      <c r="DVK199" s="1305"/>
      <c r="DVL199" s="1305"/>
      <c r="DVM199" s="1305"/>
      <c r="DVN199" s="1305"/>
      <c r="DVO199" s="1305"/>
      <c r="DVP199" s="1305"/>
      <c r="DVQ199" s="1305"/>
      <c r="DVR199" s="1305"/>
      <c r="DVS199" s="1305"/>
      <c r="DVT199" s="1305"/>
      <c r="DVU199" s="1305"/>
      <c r="DVV199" s="1305"/>
      <c r="DVW199" s="1305"/>
      <c r="DVX199" s="1305"/>
      <c r="DVY199" s="1305"/>
      <c r="DVZ199" s="1305"/>
      <c r="DWA199" s="1305"/>
      <c r="DWB199" s="1305"/>
      <c r="DWC199" s="1305"/>
      <c r="DWD199" s="1305"/>
      <c r="DWE199" s="1305"/>
      <c r="DWF199" s="1305"/>
      <c r="DWG199" s="1305"/>
      <c r="DWH199" s="1305"/>
      <c r="DWI199" s="1305"/>
      <c r="DWJ199" s="1305"/>
      <c r="DWK199" s="1305"/>
      <c r="DWL199" s="1305"/>
      <c r="DWM199" s="1305"/>
      <c r="DWN199" s="1305"/>
      <c r="DWO199" s="1305"/>
      <c r="DWP199" s="1305"/>
      <c r="DWQ199" s="1305"/>
      <c r="DWR199" s="1305"/>
      <c r="DWS199" s="1305"/>
      <c r="DWT199" s="1305"/>
      <c r="DWU199" s="1305"/>
      <c r="DWV199" s="1305"/>
      <c r="DWW199" s="1305"/>
      <c r="DWX199" s="1305"/>
      <c r="DWZ199" s="1305"/>
      <c r="DXA199" s="1305"/>
      <c r="DXB199" s="1305"/>
      <c r="DXC199" s="1305"/>
      <c r="DXD199" s="1305"/>
      <c r="DXE199" s="1305"/>
      <c r="DXF199" s="1305"/>
      <c r="DXG199" s="1305"/>
      <c r="DXH199" s="1305"/>
      <c r="DXI199" s="1305"/>
      <c r="DXJ199" s="1305"/>
      <c r="DXK199" s="1305"/>
      <c r="DXL199" s="1305"/>
      <c r="DXM199" s="1305"/>
      <c r="DXN199" s="1305"/>
      <c r="DXO199" s="1305"/>
      <c r="DXP199" s="1305"/>
      <c r="DXQ199" s="1305"/>
      <c r="DXR199" s="1305"/>
      <c r="DXS199" s="1305"/>
      <c r="DXT199" s="1305"/>
      <c r="DXU199" s="1305"/>
      <c r="DXV199" s="1305"/>
      <c r="DXW199" s="1305"/>
      <c r="DXX199" s="1305"/>
      <c r="DXY199" s="1305"/>
      <c r="DXZ199" s="1305"/>
      <c r="DYA199" s="1305"/>
      <c r="DYB199" s="1305"/>
      <c r="DYC199" s="1305"/>
      <c r="DYD199" s="1305"/>
      <c r="DYE199" s="1305"/>
      <c r="DYF199" s="1305"/>
      <c r="DYG199" s="1305"/>
      <c r="DYH199" s="1305"/>
      <c r="DYI199" s="1305"/>
      <c r="DYJ199" s="1305"/>
      <c r="DYK199" s="1305"/>
      <c r="DYL199" s="1305"/>
      <c r="DYM199" s="1305"/>
      <c r="DYN199" s="1305"/>
      <c r="DYO199" s="1305"/>
      <c r="DYP199" s="1305"/>
      <c r="DYQ199" s="1305"/>
      <c r="DYR199" s="1305"/>
      <c r="DYS199" s="1305"/>
      <c r="DYT199" s="1305"/>
      <c r="DYU199" s="1305"/>
      <c r="DYV199" s="1305"/>
      <c r="DYW199" s="1305"/>
      <c r="DYX199" s="1305"/>
      <c r="DYY199" s="1305"/>
      <c r="DYZ199" s="1305"/>
      <c r="DZA199" s="1305"/>
      <c r="DZB199" s="1305"/>
      <c r="DZC199" s="1305"/>
      <c r="DZD199" s="1305"/>
      <c r="DZE199" s="1305"/>
      <c r="DZF199" s="1305"/>
      <c r="DZG199" s="1305"/>
      <c r="DZH199" s="1305"/>
      <c r="DZI199" s="1305"/>
      <c r="DZJ199" s="1305"/>
      <c r="DZK199" s="1305"/>
      <c r="DZL199" s="1305"/>
      <c r="DZM199" s="1305"/>
      <c r="DZN199" s="1305"/>
      <c r="DZO199" s="1305"/>
      <c r="DZP199" s="1305"/>
      <c r="DZQ199" s="1305"/>
      <c r="DZR199" s="1305"/>
      <c r="DZS199" s="1305"/>
      <c r="DZT199" s="1305"/>
      <c r="DZU199" s="1305"/>
      <c r="DZV199" s="1305"/>
      <c r="DZW199" s="1305"/>
      <c r="DZX199" s="1305"/>
      <c r="DZY199" s="1305"/>
      <c r="DZZ199" s="1305"/>
      <c r="EAA199" s="1305"/>
      <c r="EAB199" s="1305"/>
      <c r="EAC199" s="1305"/>
      <c r="EAD199" s="1305"/>
      <c r="EAE199" s="1305"/>
      <c r="EAF199" s="1305"/>
      <c r="EAG199" s="1305"/>
      <c r="EAH199" s="1305"/>
      <c r="EAI199" s="1305"/>
      <c r="EAJ199" s="1305"/>
      <c r="EAK199" s="1305"/>
      <c r="EAL199" s="1305"/>
      <c r="EAM199" s="1305"/>
      <c r="EAN199" s="1305"/>
      <c r="EAO199" s="1305"/>
      <c r="EAP199" s="1305"/>
      <c r="EAQ199" s="1305"/>
      <c r="EAR199" s="1305"/>
      <c r="EAS199" s="1305"/>
      <c r="EAT199" s="1305"/>
      <c r="EAU199" s="1305"/>
      <c r="EAV199" s="1305"/>
      <c r="EAW199" s="1305"/>
      <c r="EAX199" s="1305"/>
      <c r="EAY199" s="1305"/>
      <c r="EAZ199" s="1305"/>
      <c r="EBA199" s="1305"/>
      <c r="EBB199" s="1305"/>
      <c r="EBC199" s="1305"/>
      <c r="EBD199" s="1305"/>
      <c r="EBE199" s="1305"/>
      <c r="EBF199" s="1305"/>
      <c r="EBG199" s="1305"/>
      <c r="EBH199" s="1305"/>
      <c r="EBI199" s="1305"/>
      <c r="EBJ199" s="1305"/>
      <c r="EBK199" s="1305"/>
      <c r="EBL199" s="1305"/>
      <c r="EBM199" s="1305"/>
      <c r="EBN199" s="1305"/>
      <c r="EBO199" s="1305"/>
      <c r="EBP199" s="1305"/>
      <c r="EBQ199" s="1305"/>
      <c r="EBR199" s="1305"/>
      <c r="EBS199" s="1305"/>
      <c r="EBT199" s="1305"/>
      <c r="EBU199" s="1305"/>
      <c r="EBV199" s="1305"/>
      <c r="EBW199" s="1305"/>
      <c r="EBX199" s="1305"/>
      <c r="EBY199" s="1305"/>
      <c r="EBZ199" s="1305"/>
      <c r="ECA199" s="1305"/>
      <c r="ECB199" s="1305"/>
      <c r="ECC199" s="1305"/>
      <c r="ECD199" s="1305"/>
      <c r="ECE199" s="1305"/>
      <c r="ECF199" s="1305"/>
      <c r="ECG199" s="1305"/>
      <c r="ECH199" s="1305"/>
      <c r="ECI199" s="1305"/>
      <c r="ECJ199" s="1305"/>
      <c r="ECK199" s="1305"/>
      <c r="ECL199" s="1305"/>
      <c r="ECM199" s="1305"/>
      <c r="ECN199" s="1305"/>
      <c r="ECO199" s="1305"/>
      <c r="ECP199" s="1305"/>
      <c r="ECQ199" s="1305"/>
      <c r="ECR199" s="1305"/>
      <c r="ECS199" s="1305"/>
      <c r="ECT199" s="1305"/>
      <c r="ECU199" s="1305"/>
      <c r="ECV199" s="1305"/>
      <c r="ECW199" s="1305"/>
      <c r="ECX199" s="1305"/>
      <c r="ECY199" s="1305"/>
      <c r="ECZ199" s="1305"/>
      <c r="EDA199" s="1305"/>
      <c r="EDB199" s="1305"/>
      <c r="EDC199" s="1305"/>
      <c r="EDD199" s="1305"/>
      <c r="EDE199" s="1305"/>
      <c r="EDF199" s="1305"/>
      <c r="EDG199" s="1305"/>
      <c r="EDH199" s="1305"/>
      <c r="EDI199" s="1305"/>
      <c r="EDJ199" s="1305"/>
      <c r="EDK199" s="1305"/>
      <c r="EDL199" s="1305"/>
      <c r="EDM199" s="1305"/>
      <c r="EDN199" s="1305"/>
      <c r="EDO199" s="1305"/>
      <c r="EDP199" s="1305"/>
      <c r="EDQ199" s="1305"/>
      <c r="EDR199" s="1305"/>
      <c r="EDS199" s="1305"/>
      <c r="EDT199" s="1305"/>
      <c r="EDU199" s="1305"/>
      <c r="EDV199" s="1305"/>
      <c r="EDW199" s="1305"/>
      <c r="EDX199" s="1305"/>
      <c r="EDY199" s="1305"/>
      <c r="EDZ199" s="1305"/>
      <c r="EEA199" s="1305"/>
      <c r="EEB199" s="1305"/>
      <c r="EEC199" s="1305"/>
      <c r="EED199" s="1305"/>
      <c r="EEE199" s="1305"/>
      <c r="EEF199" s="1305"/>
      <c r="EEG199" s="1305"/>
      <c r="EEH199" s="1305"/>
      <c r="EEI199" s="1305"/>
      <c r="EEJ199" s="1305"/>
      <c r="EEK199" s="1305"/>
      <c r="EEL199" s="1305"/>
      <c r="EEM199" s="1305"/>
      <c r="EEN199" s="1305"/>
      <c r="EEO199" s="1305"/>
      <c r="EEP199" s="1305"/>
      <c r="EEQ199" s="1305"/>
      <c r="EER199" s="1305"/>
      <c r="EES199" s="1305"/>
      <c r="EET199" s="1305"/>
      <c r="EEU199" s="1305"/>
      <c r="EEV199" s="1305"/>
      <c r="EEW199" s="1305"/>
      <c r="EEX199" s="1305"/>
      <c r="EEY199" s="1305"/>
      <c r="EEZ199" s="1305"/>
      <c r="EFA199" s="1305"/>
      <c r="EFB199" s="1305"/>
      <c r="EFC199" s="1305"/>
      <c r="EFD199" s="1305"/>
      <c r="EFE199" s="1305"/>
      <c r="EFF199" s="1305"/>
      <c r="EFG199" s="1305"/>
      <c r="EFH199" s="1305"/>
      <c r="EFI199" s="1305"/>
      <c r="EFJ199" s="1305"/>
      <c r="EFK199" s="1305"/>
      <c r="EFL199" s="1305"/>
      <c r="EFM199" s="1305"/>
      <c r="EFN199" s="1305"/>
      <c r="EFO199" s="1305"/>
      <c r="EFP199" s="1305"/>
      <c r="EFQ199" s="1305"/>
      <c r="EFR199" s="1305"/>
      <c r="EFS199" s="1305"/>
      <c r="EFT199" s="1305"/>
      <c r="EFU199" s="1305"/>
      <c r="EFV199" s="1305"/>
      <c r="EFW199" s="1305"/>
      <c r="EFX199" s="1305"/>
      <c r="EFY199" s="1305"/>
      <c r="EFZ199" s="1305"/>
      <c r="EGA199" s="1305"/>
      <c r="EGB199" s="1305"/>
      <c r="EGC199" s="1305"/>
      <c r="EGD199" s="1305"/>
      <c r="EGE199" s="1305"/>
      <c r="EGF199" s="1305"/>
      <c r="EGG199" s="1305"/>
      <c r="EGH199" s="1305"/>
      <c r="EGI199" s="1305"/>
      <c r="EGJ199" s="1305"/>
      <c r="EGK199" s="1305"/>
      <c r="EGL199" s="1305"/>
      <c r="EGM199" s="1305"/>
      <c r="EGN199" s="1305"/>
      <c r="EGO199" s="1305"/>
      <c r="EGP199" s="1305"/>
      <c r="EGQ199" s="1305"/>
      <c r="EGR199" s="1305"/>
      <c r="EGS199" s="1305"/>
      <c r="EGT199" s="1305"/>
      <c r="EGV199" s="1305"/>
      <c r="EGW199" s="1305"/>
      <c r="EGX199" s="1305"/>
      <c r="EGY199" s="1305"/>
      <c r="EGZ199" s="1305"/>
      <c r="EHA199" s="1305"/>
      <c r="EHB199" s="1305"/>
      <c r="EHC199" s="1305"/>
      <c r="EHD199" s="1305"/>
      <c r="EHE199" s="1305"/>
      <c r="EHF199" s="1305"/>
      <c r="EHG199" s="1305"/>
      <c r="EHH199" s="1305"/>
      <c r="EHI199" s="1305"/>
      <c r="EHJ199" s="1305"/>
      <c r="EHK199" s="1305"/>
      <c r="EHL199" s="1305"/>
      <c r="EHM199" s="1305"/>
      <c r="EHN199" s="1305"/>
      <c r="EHO199" s="1305"/>
      <c r="EHP199" s="1305"/>
      <c r="EHQ199" s="1305"/>
      <c r="EHR199" s="1305"/>
      <c r="EHS199" s="1305"/>
      <c r="EHT199" s="1305"/>
      <c r="EHU199" s="1305"/>
      <c r="EHV199" s="1305"/>
      <c r="EHW199" s="1305"/>
      <c r="EHX199" s="1305"/>
      <c r="EHY199" s="1305"/>
      <c r="EHZ199" s="1305"/>
      <c r="EIA199" s="1305"/>
      <c r="EIB199" s="1305"/>
      <c r="EIC199" s="1305"/>
      <c r="EID199" s="1305"/>
      <c r="EIE199" s="1305"/>
      <c r="EIF199" s="1305"/>
      <c r="EIG199" s="1305"/>
      <c r="EIH199" s="1305"/>
      <c r="EII199" s="1305"/>
      <c r="EIJ199" s="1305"/>
      <c r="EIK199" s="1305"/>
      <c r="EIL199" s="1305"/>
      <c r="EIM199" s="1305"/>
      <c r="EIN199" s="1305"/>
      <c r="EIO199" s="1305"/>
      <c r="EIP199" s="1305"/>
      <c r="EIQ199" s="1305"/>
      <c r="EIR199" s="1305"/>
      <c r="EIS199" s="1305"/>
      <c r="EIT199" s="1305"/>
      <c r="EIU199" s="1305"/>
      <c r="EIV199" s="1305"/>
      <c r="EIW199" s="1305"/>
      <c r="EIX199" s="1305"/>
      <c r="EIY199" s="1305"/>
      <c r="EIZ199" s="1305"/>
      <c r="EJA199" s="1305"/>
      <c r="EJB199" s="1305"/>
      <c r="EJC199" s="1305"/>
      <c r="EJD199" s="1305"/>
      <c r="EJE199" s="1305"/>
      <c r="EJF199" s="1305"/>
      <c r="EJG199" s="1305"/>
      <c r="EJH199" s="1305"/>
      <c r="EJI199" s="1305"/>
      <c r="EJJ199" s="1305"/>
      <c r="EJK199" s="1305"/>
      <c r="EJL199" s="1305"/>
      <c r="EJM199" s="1305"/>
      <c r="EJN199" s="1305"/>
      <c r="EJO199" s="1305"/>
      <c r="EJP199" s="1305"/>
      <c r="EJQ199" s="1305"/>
      <c r="EJR199" s="1305"/>
      <c r="EJS199" s="1305"/>
      <c r="EJT199" s="1305"/>
      <c r="EJU199" s="1305"/>
      <c r="EJV199" s="1305"/>
      <c r="EJW199" s="1305"/>
      <c r="EJX199" s="1305"/>
      <c r="EJY199" s="1305"/>
      <c r="EJZ199" s="1305"/>
      <c r="EKA199" s="1305"/>
      <c r="EKB199" s="1305"/>
      <c r="EKC199" s="1305"/>
      <c r="EKD199" s="1305"/>
      <c r="EKE199" s="1305"/>
      <c r="EKF199" s="1305"/>
      <c r="EKG199" s="1305"/>
      <c r="EKH199" s="1305"/>
      <c r="EKI199" s="1305"/>
      <c r="EKJ199" s="1305"/>
      <c r="EKK199" s="1305"/>
      <c r="EKL199" s="1305"/>
      <c r="EKM199" s="1305"/>
      <c r="EKN199" s="1305"/>
      <c r="EKO199" s="1305"/>
      <c r="EKP199" s="1305"/>
      <c r="EKQ199" s="1305"/>
      <c r="EKR199" s="1305"/>
      <c r="EKS199" s="1305"/>
      <c r="EKT199" s="1305"/>
      <c r="EKU199" s="1305"/>
      <c r="EKV199" s="1305"/>
      <c r="EKW199" s="1305"/>
      <c r="EKX199" s="1305"/>
      <c r="EKY199" s="1305"/>
      <c r="EKZ199" s="1305"/>
      <c r="ELA199" s="1305"/>
      <c r="ELB199" s="1305"/>
      <c r="ELC199" s="1305"/>
      <c r="ELD199" s="1305"/>
      <c r="ELE199" s="1305"/>
      <c r="ELF199" s="1305"/>
      <c r="ELG199" s="1305"/>
      <c r="ELH199" s="1305"/>
      <c r="ELI199" s="1305"/>
      <c r="ELJ199" s="1305"/>
      <c r="ELK199" s="1305"/>
      <c r="ELL199" s="1305"/>
      <c r="ELM199" s="1305"/>
      <c r="ELN199" s="1305"/>
      <c r="ELO199" s="1305"/>
      <c r="ELP199" s="1305"/>
      <c r="ELQ199" s="1305"/>
      <c r="ELR199" s="1305"/>
      <c r="ELS199" s="1305"/>
      <c r="ELT199" s="1305"/>
      <c r="ELU199" s="1305"/>
      <c r="ELV199" s="1305"/>
      <c r="ELW199" s="1305"/>
      <c r="ELX199" s="1305"/>
      <c r="ELY199" s="1305"/>
      <c r="ELZ199" s="1305"/>
      <c r="EMA199" s="1305"/>
      <c r="EMB199" s="1305"/>
      <c r="EMC199" s="1305"/>
      <c r="EMD199" s="1305"/>
      <c r="EME199" s="1305"/>
      <c r="EMF199" s="1305"/>
      <c r="EMG199" s="1305"/>
      <c r="EMH199" s="1305"/>
      <c r="EMI199" s="1305"/>
      <c r="EMJ199" s="1305"/>
      <c r="EMK199" s="1305"/>
      <c r="EML199" s="1305"/>
      <c r="EMM199" s="1305"/>
      <c r="EMN199" s="1305"/>
      <c r="EMO199" s="1305"/>
      <c r="EMP199" s="1305"/>
      <c r="EMQ199" s="1305"/>
      <c r="EMR199" s="1305"/>
      <c r="EMS199" s="1305"/>
      <c r="EMT199" s="1305"/>
      <c r="EMU199" s="1305"/>
      <c r="EMV199" s="1305"/>
      <c r="EMW199" s="1305"/>
      <c r="EMX199" s="1305"/>
      <c r="EMY199" s="1305"/>
      <c r="EMZ199" s="1305"/>
      <c r="ENA199" s="1305"/>
      <c r="ENB199" s="1305"/>
      <c r="ENC199" s="1305"/>
      <c r="END199" s="1305"/>
      <c r="ENE199" s="1305"/>
      <c r="ENF199" s="1305"/>
      <c r="ENG199" s="1305"/>
      <c r="ENH199" s="1305"/>
      <c r="ENI199" s="1305"/>
      <c r="ENJ199" s="1305"/>
      <c r="ENK199" s="1305"/>
      <c r="ENL199" s="1305"/>
      <c r="ENM199" s="1305"/>
      <c r="ENN199" s="1305"/>
      <c r="ENO199" s="1305"/>
      <c r="ENP199" s="1305"/>
      <c r="ENQ199" s="1305"/>
      <c r="ENR199" s="1305"/>
      <c r="ENS199" s="1305"/>
      <c r="ENT199" s="1305"/>
      <c r="ENU199" s="1305"/>
      <c r="ENV199" s="1305"/>
      <c r="ENW199" s="1305"/>
      <c r="ENX199" s="1305"/>
      <c r="ENY199" s="1305"/>
      <c r="ENZ199" s="1305"/>
      <c r="EOA199" s="1305"/>
      <c r="EOB199" s="1305"/>
      <c r="EOC199" s="1305"/>
      <c r="EOD199" s="1305"/>
      <c r="EOE199" s="1305"/>
      <c r="EOF199" s="1305"/>
      <c r="EOG199" s="1305"/>
      <c r="EOH199" s="1305"/>
      <c r="EOI199" s="1305"/>
      <c r="EOJ199" s="1305"/>
      <c r="EOK199" s="1305"/>
      <c r="EOL199" s="1305"/>
      <c r="EOM199" s="1305"/>
      <c r="EON199" s="1305"/>
      <c r="EOO199" s="1305"/>
      <c r="EOP199" s="1305"/>
      <c r="EOQ199" s="1305"/>
      <c r="EOR199" s="1305"/>
      <c r="EOS199" s="1305"/>
      <c r="EOT199" s="1305"/>
      <c r="EOU199" s="1305"/>
      <c r="EOV199" s="1305"/>
      <c r="EOW199" s="1305"/>
      <c r="EOX199" s="1305"/>
      <c r="EOY199" s="1305"/>
      <c r="EOZ199" s="1305"/>
      <c r="EPA199" s="1305"/>
      <c r="EPB199" s="1305"/>
      <c r="EPC199" s="1305"/>
      <c r="EPD199" s="1305"/>
      <c r="EPE199" s="1305"/>
      <c r="EPF199" s="1305"/>
      <c r="EPG199" s="1305"/>
      <c r="EPH199" s="1305"/>
      <c r="EPI199" s="1305"/>
      <c r="EPJ199" s="1305"/>
      <c r="EPK199" s="1305"/>
      <c r="EPL199" s="1305"/>
      <c r="EPM199" s="1305"/>
      <c r="EPN199" s="1305"/>
      <c r="EPO199" s="1305"/>
      <c r="EPP199" s="1305"/>
      <c r="EPQ199" s="1305"/>
      <c r="EPR199" s="1305"/>
      <c r="EPS199" s="1305"/>
      <c r="EPT199" s="1305"/>
      <c r="EPU199" s="1305"/>
      <c r="EPV199" s="1305"/>
      <c r="EPW199" s="1305"/>
      <c r="EPX199" s="1305"/>
      <c r="EPY199" s="1305"/>
      <c r="EPZ199" s="1305"/>
      <c r="EQA199" s="1305"/>
      <c r="EQB199" s="1305"/>
      <c r="EQC199" s="1305"/>
      <c r="EQD199" s="1305"/>
      <c r="EQE199" s="1305"/>
      <c r="EQF199" s="1305"/>
      <c r="EQG199" s="1305"/>
      <c r="EQH199" s="1305"/>
      <c r="EQI199" s="1305"/>
      <c r="EQJ199" s="1305"/>
      <c r="EQK199" s="1305"/>
      <c r="EQL199" s="1305"/>
      <c r="EQM199" s="1305"/>
      <c r="EQN199" s="1305"/>
      <c r="EQO199" s="1305"/>
      <c r="EQP199" s="1305"/>
      <c r="EQR199" s="1305"/>
      <c r="EQS199" s="1305"/>
      <c r="EQT199" s="1305"/>
      <c r="EQU199" s="1305"/>
      <c r="EQV199" s="1305"/>
      <c r="EQW199" s="1305"/>
      <c r="EQX199" s="1305"/>
      <c r="EQY199" s="1305"/>
      <c r="EQZ199" s="1305"/>
      <c r="ERA199" s="1305"/>
      <c r="ERB199" s="1305"/>
      <c r="ERC199" s="1305"/>
      <c r="ERD199" s="1305"/>
      <c r="ERE199" s="1305"/>
      <c r="ERF199" s="1305"/>
      <c r="ERG199" s="1305"/>
      <c r="ERH199" s="1305"/>
      <c r="ERI199" s="1305"/>
      <c r="ERJ199" s="1305"/>
      <c r="ERK199" s="1305"/>
      <c r="ERL199" s="1305"/>
      <c r="ERM199" s="1305"/>
      <c r="ERN199" s="1305"/>
      <c r="ERO199" s="1305"/>
      <c r="ERP199" s="1305"/>
      <c r="ERQ199" s="1305"/>
      <c r="ERR199" s="1305"/>
      <c r="ERS199" s="1305"/>
      <c r="ERT199" s="1305"/>
      <c r="ERU199" s="1305"/>
      <c r="ERV199" s="1305"/>
      <c r="ERW199" s="1305"/>
      <c r="ERX199" s="1305"/>
      <c r="ERY199" s="1305"/>
      <c r="ERZ199" s="1305"/>
      <c r="ESA199" s="1305"/>
      <c r="ESB199" s="1305"/>
      <c r="ESC199" s="1305"/>
      <c r="ESD199" s="1305"/>
      <c r="ESE199" s="1305"/>
      <c r="ESF199" s="1305"/>
      <c r="ESG199" s="1305"/>
      <c r="ESH199" s="1305"/>
      <c r="ESI199" s="1305"/>
      <c r="ESJ199" s="1305"/>
      <c r="ESK199" s="1305"/>
      <c r="ESL199" s="1305"/>
      <c r="ESM199" s="1305"/>
      <c r="ESN199" s="1305"/>
      <c r="ESO199" s="1305"/>
      <c r="ESP199" s="1305"/>
      <c r="ESQ199" s="1305"/>
      <c r="ESR199" s="1305"/>
      <c r="ESS199" s="1305"/>
      <c r="EST199" s="1305"/>
      <c r="ESU199" s="1305"/>
      <c r="ESV199" s="1305"/>
      <c r="ESW199" s="1305"/>
      <c r="ESX199" s="1305"/>
      <c r="ESY199" s="1305"/>
      <c r="ESZ199" s="1305"/>
      <c r="ETA199" s="1305"/>
      <c r="ETB199" s="1305"/>
      <c r="ETC199" s="1305"/>
      <c r="ETD199" s="1305"/>
      <c r="ETE199" s="1305"/>
      <c r="ETF199" s="1305"/>
      <c r="ETG199" s="1305"/>
      <c r="ETH199" s="1305"/>
      <c r="ETI199" s="1305"/>
      <c r="ETJ199" s="1305"/>
      <c r="ETK199" s="1305"/>
      <c r="ETL199" s="1305"/>
      <c r="ETM199" s="1305"/>
      <c r="ETN199" s="1305"/>
      <c r="ETO199" s="1305"/>
      <c r="ETP199" s="1305"/>
      <c r="ETQ199" s="1305"/>
      <c r="ETR199" s="1305"/>
      <c r="ETS199" s="1305"/>
      <c r="ETT199" s="1305"/>
      <c r="ETU199" s="1305"/>
      <c r="ETV199" s="1305"/>
      <c r="ETW199" s="1305"/>
      <c r="ETX199" s="1305"/>
      <c r="ETY199" s="1305"/>
      <c r="ETZ199" s="1305"/>
      <c r="EUA199" s="1305"/>
      <c r="EUB199" s="1305"/>
      <c r="EUC199" s="1305"/>
      <c r="EUD199" s="1305"/>
      <c r="EUE199" s="1305"/>
      <c r="EUF199" s="1305"/>
      <c r="EUG199" s="1305"/>
      <c r="EUH199" s="1305"/>
      <c r="EUI199" s="1305"/>
      <c r="EUJ199" s="1305"/>
      <c r="EUK199" s="1305"/>
      <c r="EUL199" s="1305"/>
      <c r="EUM199" s="1305"/>
      <c r="EUN199" s="1305"/>
      <c r="EUO199" s="1305"/>
      <c r="EUP199" s="1305"/>
      <c r="EUQ199" s="1305"/>
      <c r="EUR199" s="1305"/>
      <c r="EUS199" s="1305"/>
      <c r="EUT199" s="1305"/>
      <c r="EUU199" s="1305"/>
      <c r="EUV199" s="1305"/>
      <c r="EUW199" s="1305"/>
      <c r="EUX199" s="1305"/>
      <c r="EUY199" s="1305"/>
      <c r="EUZ199" s="1305"/>
      <c r="EVA199" s="1305"/>
      <c r="EVB199" s="1305"/>
      <c r="EVC199" s="1305"/>
      <c r="EVD199" s="1305"/>
      <c r="EVE199" s="1305"/>
      <c r="EVF199" s="1305"/>
      <c r="EVG199" s="1305"/>
      <c r="EVH199" s="1305"/>
      <c r="EVI199" s="1305"/>
      <c r="EVJ199" s="1305"/>
      <c r="EVK199" s="1305"/>
      <c r="EVL199" s="1305"/>
      <c r="EVM199" s="1305"/>
      <c r="EVN199" s="1305"/>
      <c r="EVO199" s="1305"/>
      <c r="EVP199" s="1305"/>
      <c r="EVQ199" s="1305"/>
      <c r="EVR199" s="1305"/>
      <c r="EVS199" s="1305"/>
      <c r="EVT199" s="1305"/>
      <c r="EVU199" s="1305"/>
      <c r="EVV199" s="1305"/>
      <c r="EVW199" s="1305"/>
      <c r="EVX199" s="1305"/>
      <c r="EVY199" s="1305"/>
      <c r="EVZ199" s="1305"/>
      <c r="EWA199" s="1305"/>
      <c r="EWB199" s="1305"/>
      <c r="EWC199" s="1305"/>
      <c r="EWD199" s="1305"/>
      <c r="EWE199" s="1305"/>
      <c r="EWF199" s="1305"/>
      <c r="EWG199" s="1305"/>
      <c r="EWH199" s="1305"/>
      <c r="EWI199" s="1305"/>
      <c r="EWJ199" s="1305"/>
      <c r="EWK199" s="1305"/>
      <c r="EWL199" s="1305"/>
      <c r="EWM199" s="1305"/>
      <c r="EWN199" s="1305"/>
      <c r="EWO199" s="1305"/>
      <c r="EWP199" s="1305"/>
      <c r="EWQ199" s="1305"/>
      <c r="EWR199" s="1305"/>
      <c r="EWS199" s="1305"/>
      <c r="EWT199" s="1305"/>
      <c r="EWU199" s="1305"/>
      <c r="EWV199" s="1305"/>
      <c r="EWW199" s="1305"/>
      <c r="EWX199" s="1305"/>
      <c r="EWY199" s="1305"/>
      <c r="EWZ199" s="1305"/>
      <c r="EXA199" s="1305"/>
      <c r="EXB199" s="1305"/>
      <c r="EXC199" s="1305"/>
      <c r="EXD199" s="1305"/>
      <c r="EXE199" s="1305"/>
      <c r="EXF199" s="1305"/>
      <c r="EXG199" s="1305"/>
      <c r="EXH199" s="1305"/>
      <c r="EXI199" s="1305"/>
      <c r="EXJ199" s="1305"/>
      <c r="EXK199" s="1305"/>
      <c r="EXL199" s="1305"/>
      <c r="EXM199" s="1305"/>
      <c r="EXN199" s="1305"/>
      <c r="EXO199" s="1305"/>
      <c r="EXP199" s="1305"/>
      <c r="EXQ199" s="1305"/>
      <c r="EXR199" s="1305"/>
      <c r="EXS199" s="1305"/>
      <c r="EXT199" s="1305"/>
      <c r="EXU199" s="1305"/>
      <c r="EXV199" s="1305"/>
      <c r="EXW199" s="1305"/>
      <c r="EXX199" s="1305"/>
      <c r="EXY199" s="1305"/>
      <c r="EXZ199" s="1305"/>
      <c r="EYA199" s="1305"/>
      <c r="EYB199" s="1305"/>
      <c r="EYC199" s="1305"/>
      <c r="EYD199" s="1305"/>
      <c r="EYE199" s="1305"/>
      <c r="EYF199" s="1305"/>
      <c r="EYG199" s="1305"/>
      <c r="EYH199" s="1305"/>
      <c r="EYI199" s="1305"/>
      <c r="EYJ199" s="1305"/>
      <c r="EYK199" s="1305"/>
      <c r="EYL199" s="1305"/>
      <c r="EYM199" s="1305"/>
      <c r="EYN199" s="1305"/>
      <c r="EYO199" s="1305"/>
      <c r="EYP199" s="1305"/>
      <c r="EYQ199" s="1305"/>
      <c r="EYR199" s="1305"/>
      <c r="EYS199" s="1305"/>
      <c r="EYT199" s="1305"/>
      <c r="EYU199" s="1305"/>
      <c r="EYV199" s="1305"/>
      <c r="EYW199" s="1305"/>
      <c r="EYX199" s="1305"/>
      <c r="EYY199" s="1305"/>
      <c r="EYZ199" s="1305"/>
      <c r="EZA199" s="1305"/>
      <c r="EZB199" s="1305"/>
      <c r="EZC199" s="1305"/>
      <c r="EZD199" s="1305"/>
      <c r="EZE199" s="1305"/>
      <c r="EZF199" s="1305"/>
      <c r="EZG199" s="1305"/>
      <c r="EZH199" s="1305"/>
      <c r="EZI199" s="1305"/>
      <c r="EZJ199" s="1305"/>
      <c r="EZK199" s="1305"/>
      <c r="EZL199" s="1305"/>
      <c r="EZM199" s="1305"/>
      <c r="EZN199" s="1305"/>
      <c r="EZO199" s="1305"/>
      <c r="EZP199" s="1305"/>
      <c r="EZQ199" s="1305"/>
      <c r="EZR199" s="1305"/>
      <c r="EZS199" s="1305"/>
      <c r="EZT199" s="1305"/>
      <c r="EZU199" s="1305"/>
      <c r="EZV199" s="1305"/>
      <c r="EZW199" s="1305"/>
      <c r="EZX199" s="1305"/>
      <c r="EZY199" s="1305"/>
      <c r="EZZ199" s="1305"/>
      <c r="FAA199" s="1305"/>
      <c r="FAB199" s="1305"/>
      <c r="FAC199" s="1305"/>
      <c r="FAD199" s="1305"/>
      <c r="FAE199" s="1305"/>
      <c r="FAF199" s="1305"/>
      <c r="FAG199" s="1305"/>
      <c r="FAH199" s="1305"/>
      <c r="FAI199" s="1305"/>
      <c r="FAJ199" s="1305"/>
      <c r="FAK199" s="1305"/>
      <c r="FAL199" s="1305"/>
      <c r="FAN199" s="1305"/>
      <c r="FAO199" s="1305"/>
      <c r="FAP199" s="1305"/>
      <c r="FAQ199" s="1305"/>
      <c r="FAR199" s="1305"/>
      <c r="FAS199" s="1305"/>
      <c r="FAT199" s="1305"/>
      <c r="FAU199" s="1305"/>
      <c r="FAV199" s="1305"/>
      <c r="FAW199" s="1305"/>
      <c r="FAX199" s="1305"/>
      <c r="FAY199" s="1305"/>
      <c r="FAZ199" s="1305"/>
      <c r="FBA199" s="1305"/>
      <c r="FBB199" s="1305"/>
      <c r="FBC199" s="1305"/>
      <c r="FBD199" s="1305"/>
      <c r="FBE199" s="1305"/>
      <c r="FBF199" s="1305"/>
      <c r="FBG199" s="1305"/>
      <c r="FBH199" s="1305"/>
      <c r="FBI199" s="1305"/>
      <c r="FBJ199" s="1305"/>
      <c r="FBK199" s="1305"/>
      <c r="FBL199" s="1305"/>
      <c r="FBM199" s="1305"/>
      <c r="FBN199" s="1305"/>
      <c r="FBO199" s="1305"/>
      <c r="FBP199" s="1305"/>
      <c r="FBQ199" s="1305"/>
      <c r="FBR199" s="1305"/>
      <c r="FBS199" s="1305"/>
      <c r="FBT199" s="1305"/>
      <c r="FBU199" s="1305"/>
      <c r="FBV199" s="1305"/>
      <c r="FBW199" s="1305"/>
      <c r="FBX199" s="1305"/>
      <c r="FBY199" s="1305"/>
      <c r="FBZ199" s="1305"/>
      <c r="FCA199" s="1305"/>
      <c r="FCB199" s="1305"/>
      <c r="FCC199" s="1305"/>
      <c r="FCD199" s="1305"/>
      <c r="FCE199" s="1305"/>
      <c r="FCF199" s="1305"/>
      <c r="FCG199" s="1305"/>
      <c r="FCH199" s="1305"/>
      <c r="FCI199" s="1305"/>
      <c r="FCJ199" s="1305"/>
      <c r="FCK199" s="1305"/>
      <c r="FCL199" s="1305"/>
      <c r="FCM199" s="1305"/>
      <c r="FCN199" s="1305"/>
      <c r="FCO199" s="1305"/>
      <c r="FCP199" s="1305"/>
      <c r="FCQ199" s="1305"/>
      <c r="FCR199" s="1305"/>
      <c r="FCS199" s="1305"/>
      <c r="FCT199" s="1305"/>
      <c r="FCU199" s="1305"/>
      <c r="FCV199" s="1305"/>
      <c r="FCW199" s="1305"/>
      <c r="FCX199" s="1305"/>
      <c r="FCY199" s="1305"/>
      <c r="FCZ199" s="1305"/>
      <c r="FDA199" s="1305"/>
      <c r="FDB199" s="1305"/>
      <c r="FDC199" s="1305"/>
      <c r="FDD199" s="1305"/>
      <c r="FDE199" s="1305"/>
      <c r="FDF199" s="1305"/>
      <c r="FDG199" s="1305"/>
      <c r="FDH199" s="1305"/>
      <c r="FDI199" s="1305"/>
      <c r="FDJ199" s="1305"/>
      <c r="FDK199" s="1305"/>
      <c r="FDL199" s="1305"/>
      <c r="FDM199" s="1305"/>
      <c r="FDN199" s="1305"/>
      <c r="FDO199" s="1305"/>
      <c r="FDP199" s="1305"/>
      <c r="FDQ199" s="1305"/>
      <c r="FDR199" s="1305"/>
      <c r="FDS199" s="1305"/>
      <c r="FDT199" s="1305"/>
      <c r="FDU199" s="1305"/>
      <c r="FDV199" s="1305"/>
      <c r="FDW199" s="1305"/>
      <c r="FDX199" s="1305"/>
      <c r="FDY199" s="1305"/>
      <c r="FDZ199" s="1305"/>
      <c r="FEA199" s="1305"/>
      <c r="FEB199" s="1305"/>
      <c r="FEC199" s="1305"/>
      <c r="FED199" s="1305"/>
      <c r="FEE199" s="1305"/>
      <c r="FEF199" s="1305"/>
      <c r="FEG199" s="1305"/>
      <c r="FEH199" s="1305"/>
      <c r="FEI199" s="1305"/>
      <c r="FEJ199" s="1305"/>
      <c r="FEK199" s="1305"/>
      <c r="FEL199" s="1305"/>
      <c r="FEM199" s="1305"/>
      <c r="FEN199" s="1305"/>
      <c r="FEO199" s="1305"/>
      <c r="FEP199" s="1305"/>
      <c r="FEQ199" s="1305"/>
      <c r="FER199" s="1305"/>
      <c r="FES199" s="1305"/>
      <c r="FET199" s="1305"/>
      <c r="FEU199" s="1305"/>
      <c r="FEV199" s="1305"/>
      <c r="FEW199" s="1305"/>
      <c r="FEX199" s="1305"/>
      <c r="FEY199" s="1305"/>
      <c r="FEZ199" s="1305"/>
      <c r="FFA199" s="1305"/>
      <c r="FFB199" s="1305"/>
      <c r="FFC199" s="1305"/>
      <c r="FFD199" s="1305"/>
      <c r="FFE199" s="1305"/>
      <c r="FFF199" s="1305"/>
      <c r="FFG199" s="1305"/>
      <c r="FFH199" s="1305"/>
      <c r="FFI199" s="1305"/>
      <c r="FFJ199" s="1305"/>
      <c r="FFK199" s="1305"/>
      <c r="FFL199" s="1305"/>
      <c r="FFM199" s="1305"/>
      <c r="FFN199" s="1305"/>
      <c r="FFO199" s="1305"/>
      <c r="FFP199" s="1305"/>
      <c r="FFQ199" s="1305"/>
      <c r="FFR199" s="1305"/>
      <c r="FFS199" s="1305"/>
      <c r="FFT199" s="1305"/>
      <c r="FFU199" s="1305"/>
      <c r="FFV199" s="1305"/>
      <c r="FFW199" s="1305"/>
      <c r="FFX199" s="1305"/>
      <c r="FFY199" s="1305"/>
      <c r="FFZ199" s="1305"/>
      <c r="FGA199" s="1305"/>
      <c r="FGB199" s="1305"/>
      <c r="FGC199" s="1305"/>
      <c r="FGD199" s="1305"/>
      <c r="FGE199" s="1305"/>
      <c r="FGF199" s="1305"/>
      <c r="FGG199" s="1305"/>
      <c r="FGH199" s="1305"/>
      <c r="FGI199" s="1305"/>
      <c r="FGJ199" s="1305"/>
      <c r="FGK199" s="1305"/>
      <c r="FGL199" s="1305"/>
      <c r="FGM199" s="1305"/>
      <c r="FGN199" s="1305"/>
      <c r="FGO199" s="1305"/>
      <c r="FGP199" s="1305"/>
      <c r="FGQ199" s="1305"/>
      <c r="FGR199" s="1305"/>
      <c r="FGS199" s="1305"/>
      <c r="FGT199" s="1305"/>
      <c r="FGU199" s="1305"/>
      <c r="FGV199" s="1305"/>
      <c r="FGW199" s="1305"/>
      <c r="FGX199" s="1305"/>
      <c r="FGY199" s="1305"/>
      <c r="FGZ199" s="1305"/>
      <c r="FHA199" s="1305"/>
      <c r="FHB199" s="1305"/>
      <c r="FHC199" s="1305"/>
      <c r="FHD199" s="1305"/>
      <c r="FHE199" s="1305"/>
      <c r="FHF199" s="1305"/>
      <c r="FHG199" s="1305"/>
      <c r="FHH199" s="1305"/>
      <c r="FHI199" s="1305"/>
      <c r="FHJ199" s="1305"/>
      <c r="FHK199" s="1305"/>
      <c r="FHL199" s="1305"/>
      <c r="FHM199" s="1305"/>
      <c r="FHN199" s="1305"/>
      <c r="FHO199" s="1305"/>
      <c r="FHP199" s="1305"/>
      <c r="FHQ199" s="1305"/>
      <c r="FHR199" s="1305"/>
      <c r="FHS199" s="1305"/>
      <c r="FHT199" s="1305"/>
      <c r="FHU199" s="1305"/>
      <c r="FHV199" s="1305"/>
      <c r="FHW199" s="1305"/>
      <c r="FHX199" s="1305"/>
      <c r="FHY199" s="1305"/>
      <c r="FHZ199" s="1305"/>
      <c r="FIA199" s="1305"/>
      <c r="FIB199" s="1305"/>
      <c r="FIC199" s="1305"/>
      <c r="FID199" s="1305"/>
      <c r="FIE199" s="1305"/>
      <c r="FIF199" s="1305"/>
      <c r="FIG199" s="1305"/>
      <c r="FIH199" s="1305"/>
      <c r="FII199" s="1305"/>
      <c r="FIJ199" s="1305"/>
      <c r="FIK199" s="1305"/>
      <c r="FIL199" s="1305"/>
      <c r="FIM199" s="1305"/>
      <c r="FIN199" s="1305"/>
      <c r="FIO199" s="1305"/>
      <c r="FIP199" s="1305"/>
      <c r="FIQ199" s="1305"/>
      <c r="FIR199" s="1305"/>
      <c r="FIS199" s="1305"/>
      <c r="FIT199" s="1305"/>
      <c r="FIU199" s="1305"/>
      <c r="FIV199" s="1305"/>
      <c r="FIW199" s="1305"/>
      <c r="FIX199" s="1305"/>
      <c r="FIY199" s="1305"/>
      <c r="FIZ199" s="1305"/>
      <c r="FJA199" s="1305"/>
      <c r="FJB199" s="1305"/>
      <c r="FJC199" s="1305"/>
      <c r="FJD199" s="1305"/>
      <c r="FJE199" s="1305"/>
      <c r="FJF199" s="1305"/>
      <c r="FJG199" s="1305"/>
      <c r="FJH199" s="1305"/>
      <c r="FJI199" s="1305"/>
      <c r="FJJ199" s="1305"/>
      <c r="FJK199" s="1305"/>
      <c r="FJL199" s="1305"/>
      <c r="FJM199" s="1305"/>
      <c r="FJN199" s="1305"/>
      <c r="FJO199" s="1305"/>
      <c r="FJP199" s="1305"/>
      <c r="FJQ199" s="1305"/>
      <c r="FJR199" s="1305"/>
      <c r="FJS199" s="1305"/>
      <c r="FJT199" s="1305"/>
      <c r="FJU199" s="1305"/>
      <c r="FJV199" s="1305"/>
      <c r="FJW199" s="1305"/>
      <c r="FJX199" s="1305"/>
      <c r="FJY199" s="1305"/>
      <c r="FJZ199" s="1305"/>
      <c r="FKA199" s="1305"/>
      <c r="FKB199" s="1305"/>
      <c r="FKC199" s="1305"/>
      <c r="FKD199" s="1305"/>
      <c r="FKE199" s="1305"/>
      <c r="FKF199" s="1305"/>
      <c r="FKG199" s="1305"/>
      <c r="FKH199" s="1305"/>
      <c r="FKJ199" s="1305"/>
      <c r="FKK199" s="1305"/>
      <c r="FKL199" s="1305"/>
      <c r="FKM199" s="1305"/>
      <c r="FKN199" s="1305"/>
      <c r="FKO199" s="1305"/>
      <c r="FKP199" s="1305"/>
      <c r="FKQ199" s="1305"/>
      <c r="FKR199" s="1305"/>
      <c r="FKS199" s="1305"/>
      <c r="FKT199" s="1305"/>
      <c r="FKU199" s="1305"/>
      <c r="FKV199" s="1305"/>
      <c r="FKW199" s="1305"/>
      <c r="FKX199" s="1305"/>
      <c r="FKY199" s="1305"/>
      <c r="FKZ199" s="1305"/>
      <c r="FLA199" s="1305"/>
      <c r="FLB199" s="1305"/>
      <c r="FLC199" s="1305"/>
      <c r="FLD199" s="1305"/>
      <c r="FLE199" s="1305"/>
      <c r="FLF199" s="1305"/>
      <c r="FLG199" s="1305"/>
      <c r="FLH199" s="1305"/>
      <c r="FLI199" s="1305"/>
      <c r="FLJ199" s="1305"/>
      <c r="FLK199" s="1305"/>
      <c r="FLL199" s="1305"/>
      <c r="FLM199" s="1305"/>
      <c r="FLN199" s="1305"/>
      <c r="FLO199" s="1305"/>
      <c r="FLP199" s="1305"/>
      <c r="FLQ199" s="1305"/>
      <c r="FLR199" s="1305"/>
      <c r="FLS199" s="1305"/>
      <c r="FLT199" s="1305"/>
      <c r="FLU199" s="1305"/>
      <c r="FLV199" s="1305"/>
      <c r="FLW199" s="1305"/>
      <c r="FLX199" s="1305"/>
      <c r="FLY199" s="1305"/>
      <c r="FLZ199" s="1305"/>
      <c r="FMA199" s="1305"/>
      <c r="FMB199" s="1305"/>
      <c r="FMC199" s="1305"/>
      <c r="FMD199" s="1305"/>
      <c r="FME199" s="1305"/>
      <c r="FMF199" s="1305"/>
      <c r="FMG199" s="1305"/>
      <c r="FMH199" s="1305"/>
      <c r="FMI199" s="1305"/>
      <c r="FMJ199" s="1305"/>
      <c r="FMK199" s="1305"/>
      <c r="FML199" s="1305"/>
      <c r="FMM199" s="1305"/>
      <c r="FMN199" s="1305"/>
      <c r="FMO199" s="1305"/>
      <c r="FMP199" s="1305"/>
      <c r="FMQ199" s="1305"/>
      <c r="FMR199" s="1305"/>
      <c r="FMS199" s="1305"/>
      <c r="FMT199" s="1305"/>
      <c r="FMU199" s="1305"/>
      <c r="FMV199" s="1305"/>
      <c r="FMW199" s="1305"/>
      <c r="FMX199" s="1305"/>
      <c r="FMY199" s="1305"/>
      <c r="FMZ199" s="1305"/>
      <c r="FNA199" s="1305"/>
      <c r="FNB199" s="1305"/>
      <c r="FNC199" s="1305"/>
      <c r="FND199" s="1305"/>
      <c r="FNE199" s="1305"/>
      <c r="FNF199" s="1305"/>
      <c r="FNG199" s="1305"/>
      <c r="FNH199" s="1305"/>
      <c r="FNI199" s="1305"/>
      <c r="FNJ199" s="1305"/>
      <c r="FNK199" s="1305"/>
      <c r="FNL199" s="1305"/>
      <c r="FNM199" s="1305"/>
      <c r="FNN199" s="1305"/>
      <c r="FNO199" s="1305"/>
      <c r="FNP199" s="1305"/>
      <c r="FNQ199" s="1305"/>
      <c r="FNR199" s="1305"/>
      <c r="FNS199" s="1305"/>
      <c r="FNT199" s="1305"/>
      <c r="FNU199" s="1305"/>
      <c r="FNV199" s="1305"/>
      <c r="FNW199" s="1305"/>
      <c r="FNX199" s="1305"/>
      <c r="FNY199" s="1305"/>
      <c r="FNZ199" s="1305"/>
      <c r="FOA199" s="1305"/>
      <c r="FOB199" s="1305"/>
      <c r="FOC199" s="1305"/>
      <c r="FOD199" s="1305"/>
      <c r="FOE199" s="1305"/>
      <c r="FOF199" s="1305"/>
      <c r="FOG199" s="1305"/>
      <c r="FOH199" s="1305"/>
      <c r="FOI199" s="1305"/>
      <c r="FOJ199" s="1305"/>
      <c r="FOK199" s="1305"/>
      <c r="FOL199" s="1305"/>
      <c r="FOM199" s="1305"/>
      <c r="FON199" s="1305"/>
      <c r="FOO199" s="1305"/>
      <c r="FOP199" s="1305"/>
      <c r="FOQ199" s="1305"/>
      <c r="FOR199" s="1305"/>
      <c r="FOS199" s="1305"/>
      <c r="FOT199" s="1305"/>
      <c r="FOU199" s="1305"/>
      <c r="FOV199" s="1305"/>
      <c r="FOW199" s="1305"/>
      <c r="FOX199" s="1305"/>
      <c r="FOY199" s="1305"/>
      <c r="FOZ199" s="1305"/>
      <c r="FPA199" s="1305"/>
      <c r="FPB199" s="1305"/>
      <c r="FPC199" s="1305"/>
      <c r="FPD199" s="1305"/>
      <c r="FPE199" s="1305"/>
      <c r="FPF199" s="1305"/>
      <c r="FPG199" s="1305"/>
      <c r="FPH199" s="1305"/>
      <c r="FPI199" s="1305"/>
      <c r="FPJ199" s="1305"/>
      <c r="FPK199" s="1305"/>
      <c r="FPL199" s="1305"/>
      <c r="FPM199" s="1305"/>
      <c r="FPN199" s="1305"/>
      <c r="FPO199" s="1305"/>
      <c r="FPP199" s="1305"/>
      <c r="FPQ199" s="1305"/>
      <c r="FPR199" s="1305"/>
      <c r="FPS199" s="1305"/>
      <c r="FPT199" s="1305"/>
      <c r="FPU199" s="1305"/>
      <c r="FPV199" s="1305"/>
      <c r="FPW199" s="1305"/>
      <c r="FPX199" s="1305"/>
      <c r="FPY199" s="1305"/>
      <c r="FPZ199" s="1305"/>
      <c r="FQA199" s="1305"/>
      <c r="FQB199" s="1305"/>
      <c r="FQC199" s="1305"/>
      <c r="FQD199" s="1305"/>
      <c r="FQE199" s="1305"/>
      <c r="FQF199" s="1305"/>
      <c r="FQG199" s="1305"/>
      <c r="FQH199" s="1305"/>
      <c r="FQI199" s="1305"/>
      <c r="FQJ199" s="1305"/>
      <c r="FQK199" s="1305"/>
      <c r="FQL199" s="1305"/>
      <c r="FQM199" s="1305"/>
      <c r="FQN199" s="1305"/>
      <c r="FQO199" s="1305"/>
      <c r="FQP199" s="1305"/>
      <c r="FQQ199" s="1305"/>
      <c r="FQR199" s="1305"/>
      <c r="FQS199" s="1305"/>
      <c r="FQT199" s="1305"/>
      <c r="FQU199" s="1305"/>
      <c r="FQV199" s="1305"/>
      <c r="FQW199" s="1305"/>
      <c r="FQX199" s="1305"/>
      <c r="FQY199" s="1305"/>
      <c r="FQZ199" s="1305"/>
      <c r="FRA199" s="1305"/>
      <c r="FRB199" s="1305"/>
      <c r="FRC199" s="1305"/>
      <c r="FRD199" s="1305"/>
      <c r="FRE199" s="1305"/>
      <c r="FRF199" s="1305"/>
      <c r="FRG199" s="1305"/>
      <c r="FRH199" s="1305"/>
      <c r="FRI199" s="1305"/>
      <c r="FRJ199" s="1305"/>
      <c r="FRK199" s="1305"/>
      <c r="FRL199" s="1305"/>
      <c r="FRM199" s="1305"/>
      <c r="FRN199" s="1305"/>
      <c r="FRO199" s="1305"/>
      <c r="FRP199" s="1305"/>
      <c r="FRQ199" s="1305"/>
      <c r="FRR199" s="1305"/>
      <c r="FRS199" s="1305"/>
      <c r="FRT199" s="1305"/>
      <c r="FRU199" s="1305"/>
      <c r="FRV199" s="1305"/>
      <c r="FRW199" s="1305"/>
      <c r="FRX199" s="1305"/>
      <c r="FRY199" s="1305"/>
      <c r="FRZ199" s="1305"/>
      <c r="FSA199" s="1305"/>
      <c r="FSB199" s="1305"/>
      <c r="FSC199" s="1305"/>
      <c r="FSD199" s="1305"/>
      <c r="FSE199" s="1305"/>
      <c r="FSF199" s="1305"/>
      <c r="FSG199" s="1305"/>
      <c r="FSH199" s="1305"/>
      <c r="FSI199" s="1305"/>
      <c r="FSJ199" s="1305"/>
      <c r="FSK199" s="1305"/>
      <c r="FSL199" s="1305"/>
      <c r="FSM199" s="1305"/>
      <c r="FSN199" s="1305"/>
      <c r="FSO199" s="1305"/>
      <c r="FSP199" s="1305"/>
      <c r="FSQ199" s="1305"/>
      <c r="FSR199" s="1305"/>
      <c r="FSS199" s="1305"/>
      <c r="FST199" s="1305"/>
      <c r="FSU199" s="1305"/>
      <c r="FSV199" s="1305"/>
      <c r="FSW199" s="1305"/>
      <c r="FSX199" s="1305"/>
      <c r="FSY199" s="1305"/>
      <c r="FSZ199" s="1305"/>
      <c r="FTA199" s="1305"/>
      <c r="FTB199" s="1305"/>
      <c r="FTC199" s="1305"/>
      <c r="FTD199" s="1305"/>
      <c r="FTE199" s="1305"/>
      <c r="FTF199" s="1305"/>
      <c r="FTG199" s="1305"/>
      <c r="FTH199" s="1305"/>
      <c r="FTI199" s="1305"/>
      <c r="FTJ199" s="1305"/>
      <c r="FTK199" s="1305"/>
      <c r="FTL199" s="1305"/>
      <c r="FTM199" s="1305"/>
      <c r="FTN199" s="1305"/>
      <c r="FTO199" s="1305"/>
      <c r="FTP199" s="1305"/>
      <c r="FTQ199" s="1305"/>
      <c r="FTR199" s="1305"/>
      <c r="FTS199" s="1305"/>
      <c r="FTT199" s="1305"/>
      <c r="FTU199" s="1305"/>
      <c r="FTV199" s="1305"/>
      <c r="FTW199" s="1305"/>
      <c r="FTX199" s="1305"/>
      <c r="FTY199" s="1305"/>
      <c r="FTZ199" s="1305"/>
      <c r="FUA199" s="1305"/>
      <c r="FUB199" s="1305"/>
      <c r="FUC199" s="1305"/>
      <c r="FUD199" s="1305"/>
      <c r="FUF199" s="1305"/>
      <c r="FUG199" s="1305"/>
      <c r="FUH199" s="1305"/>
      <c r="FUI199" s="1305"/>
      <c r="FUJ199" s="1305"/>
      <c r="FUK199" s="1305"/>
      <c r="FUL199" s="1305"/>
      <c r="FUM199" s="1305"/>
      <c r="FUN199" s="1305"/>
      <c r="FUO199" s="1305"/>
      <c r="FUP199" s="1305"/>
      <c r="FUQ199" s="1305"/>
      <c r="FUR199" s="1305"/>
      <c r="FUS199" s="1305"/>
      <c r="FUT199" s="1305"/>
      <c r="FUU199" s="1305"/>
      <c r="FUV199" s="1305"/>
      <c r="FUW199" s="1305"/>
      <c r="FUX199" s="1305"/>
      <c r="FUY199" s="1305"/>
      <c r="FUZ199" s="1305"/>
      <c r="FVA199" s="1305"/>
      <c r="FVB199" s="1305"/>
      <c r="FVC199" s="1305"/>
      <c r="FVD199" s="1305"/>
      <c r="FVE199" s="1305"/>
      <c r="FVF199" s="1305"/>
      <c r="FVG199" s="1305"/>
      <c r="FVH199" s="1305"/>
      <c r="FVI199" s="1305"/>
      <c r="FVJ199" s="1305"/>
      <c r="FVK199" s="1305"/>
      <c r="FVL199" s="1305"/>
      <c r="FVM199" s="1305"/>
      <c r="FVN199" s="1305"/>
      <c r="FVO199" s="1305"/>
      <c r="FVP199" s="1305"/>
      <c r="FVQ199" s="1305"/>
      <c r="FVR199" s="1305"/>
      <c r="FVS199" s="1305"/>
      <c r="FVT199" s="1305"/>
      <c r="FVU199" s="1305"/>
      <c r="FVV199" s="1305"/>
      <c r="FVW199" s="1305"/>
      <c r="FVX199" s="1305"/>
      <c r="FVY199" s="1305"/>
      <c r="FVZ199" s="1305"/>
      <c r="FWA199" s="1305"/>
      <c r="FWB199" s="1305"/>
      <c r="FWC199" s="1305"/>
      <c r="FWD199" s="1305"/>
      <c r="FWE199" s="1305"/>
      <c r="FWF199" s="1305"/>
      <c r="FWG199" s="1305"/>
      <c r="FWH199" s="1305"/>
      <c r="FWI199" s="1305"/>
      <c r="FWJ199" s="1305"/>
      <c r="FWK199" s="1305"/>
      <c r="FWL199" s="1305"/>
      <c r="FWM199" s="1305"/>
      <c r="FWN199" s="1305"/>
      <c r="FWO199" s="1305"/>
      <c r="FWP199" s="1305"/>
      <c r="FWQ199" s="1305"/>
      <c r="FWR199" s="1305"/>
      <c r="FWS199" s="1305"/>
      <c r="FWT199" s="1305"/>
      <c r="FWU199" s="1305"/>
      <c r="FWV199" s="1305"/>
      <c r="FWW199" s="1305"/>
      <c r="FWX199" s="1305"/>
      <c r="FWY199" s="1305"/>
      <c r="FWZ199" s="1305"/>
      <c r="FXA199" s="1305"/>
      <c r="FXB199" s="1305"/>
      <c r="FXC199" s="1305"/>
      <c r="FXD199" s="1305"/>
      <c r="FXE199" s="1305"/>
      <c r="FXF199" s="1305"/>
      <c r="FXG199" s="1305"/>
      <c r="FXH199" s="1305"/>
      <c r="FXI199" s="1305"/>
      <c r="FXJ199" s="1305"/>
      <c r="FXK199" s="1305"/>
      <c r="FXL199" s="1305"/>
      <c r="FXM199" s="1305"/>
      <c r="FXN199" s="1305"/>
      <c r="FXO199" s="1305"/>
      <c r="FXP199" s="1305"/>
      <c r="FXQ199" s="1305"/>
      <c r="FXR199" s="1305"/>
      <c r="FXS199" s="1305"/>
      <c r="FXT199" s="1305"/>
      <c r="FXU199" s="1305"/>
      <c r="FXV199" s="1305"/>
      <c r="FXW199" s="1305"/>
      <c r="FXX199" s="1305"/>
      <c r="FXY199" s="1305"/>
      <c r="FXZ199" s="1305"/>
      <c r="FYA199" s="1305"/>
      <c r="FYB199" s="1305"/>
      <c r="FYC199" s="1305"/>
      <c r="FYD199" s="1305"/>
      <c r="FYE199" s="1305"/>
      <c r="FYF199" s="1305"/>
      <c r="FYG199" s="1305"/>
      <c r="FYH199" s="1305"/>
      <c r="FYI199" s="1305"/>
      <c r="FYJ199" s="1305"/>
      <c r="FYK199" s="1305"/>
      <c r="FYL199" s="1305"/>
      <c r="FYM199" s="1305"/>
      <c r="FYN199" s="1305"/>
      <c r="FYO199" s="1305"/>
      <c r="FYP199" s="1305"/>
      <c r="FYQ199" s="1305"/>
      <c r="FYR199" s="1305"/>
      <c r="FYS199" s="1305"/>
      <c r="FYT199" s="1305"/>
      <c r="FYU199" s="1305"/>
      <c r="FYV199" s="1305"/>
      <c r="FYW199" s="1305"/>
      <c r="FYX199" s="1305"/>
      <c r="FYY199" s="1305"/>
      <c r="FYZ199" s="1305"/>
      <c r="FZA199" s="1305"/>
      <c r="FZB199" s="1305"/>
      <c r="FZC199" s="1305"/>
      <c r="FZD199" s="1305"/>
      <c r="FZE199" s="1305"/>
      <c r="FZF199" s="1305"/>
      <c r="FZG199" s="1305"/>
      <c r="FZH199" s="1305"/>
      <c r="FZI199" s="1305"/>
      <c r="FZJ199" s="1305"/>
      <c r="FZK199" s="1305"/>
      <c r="FZL199" s="1305"/>
      <c r="FZM199" s="1305"/>
      <c r="FZN199" s="1305"/>
      <c r="FZO199" s="1305"/>
      <c r="FZP199" s="1305"/>
      <c r="FZQ199" s="1305"/>
      <c r="FZR199" s="1305"/>
      <c r="FZS199" s="1305"/>
      <c r="FZT199" s="1305"/>
      <c r="FZU199" s="1305"/>
      <c r="FZV199" s="1305"/>
      <c r="FZW199" s="1305"/>
      <c r="FZX199" s="1305"/>
      <c r="FZY199" s="1305"/>
      <c r="FZZ199" s="1305"/>
      <c r="GAA199" s="1305"/>
      <c r="GAB199" s="1305"/>
      <c r="GAC199" s="1305"/>
      <c r="GAD199" s="1305"/>
      <c r="GAE199" s="1305"/>
      <c r="GAF199" s="1305"/>
      <c r="GAG199" s="1305"/>
      <c r="GAH199" s="1305"/>
      <c r="GAI199" s="1305"/>
      <c r="GAJ199" s="1305"/>
      <c r="GAK199" s="1305"/>
      <c r="GAL199" s="1305"/>
      <c r="GAM199" s="1305"/>
      <c r="GAN199" s="1305"/>
      <c r="GAO199" s="1305"/>
      <c r="GAP199" s="1305"/>
      <c r="GAQ199" s="1305"/>
      <c r="GAR199" s="1305"/>
      <c r="GAS199" s="1305"/>
      <c r="GAT199" s="1305"/>
      <c r="GAU199" s="1305"/>
      <c r="GAV199" s="1305"/>
      <c r="GAW199" s="1305"/>
      <c r="GAX199" s="1305"/>
      <c r="GAY199" s="1305"/>
      <c r="GAZ199" s="1305"/>
      <c r="GBA199" s="1305"/>
      <c r="GBB199" s="1305"/>
      <c r="GBC199" s="1305"/>
      <c r="GBD199" s="1305"/>
      <c r="GBE199" s="1305"/>
      <c r="GBF199" s="1305"/>
      <c r="GBG199" s="1305"/>
      <c r="GBH199" s="1305"/>
      <c r="GBI199" s="1305"/>
      <c r="GBJ199" s="1305"/>
      <c r="GBK199" s="1305"/>
      <c r="GBL199" s="1305"/>
      <c r="GBM199" s="1305"/>
      <c r="GBN199" s="1305"/>
      <c r="GBO199" s="1305"/>
      <c r="GBP199" s="1305"/>
      <c r="GBQ199" s="1305"/>
      <c r="GBR199" s="1305"/>
      <c r="GBS199" s="1305"/>
      <c r="GBT199" s="1305"/>
      <c r="GBU199" s="1305"/>
      <c r="GBV199" s="1305"/>
      <c r="GBW199" s="1305"/>
      <c r="GBX199" s="1305"/>
      <c r="GBY199" s="1305"/>
      <c r="GBZ199" s="1305"/>
      <c r="GCA199" s="1305"/>
      <c r="GCB199" s="1305"/>
      <c r="GCC199" s="1305"/>
      <c r="GCD199" s="1305"/>
      <c r="GCE199" s="1305"/>
      <c r="GCF199" s="1305"/>
      <c r="GCG199" s="1305"/>
      <c r="GCH199" s="1305"/>
      <c r="GCI199" s="1305"/>
      <c r="GCJ199" s="1305"/>
      <c r="GCK199" s="1305"/>
      <c r="GCL199" s="1305"/>
      <c r="GCM199" s="1305"/>
      <c r="GCN199" s="1305"/>
      <c r="GCO199" s="1305"/>
      <c r="GCP199" s="1305"/>
      <c r="GCQ199" s="1305"/>
      <c r="GCR199" s="1305"/>
      <c r="GCS199" s="1305"/>
      <c r="GCT199" s="1305"/>
      <c r="GCU199" s="1305"/>
      <c r="GCV199" s="1305"/>
      <c r="GCW199" s="1305"/>
      <c r="GCX199" s="1305"/>
      <c r="GCY199" s="1305"/>
      <c r="GCZ199" s="1305"/>
      <c r="GDA199" s="1305"/>
      <c r="GDB199" s="1305"/>
      <c r="GDC199" s="1305"/>
      <c r="GDD199" s="1305"/>
      <c r="GDE199" s="1305"/>
      <c r="GDF199" s="1305"/>
      <c r="GDG199" s="1305"/>
      <c r="GDH199" s="1305"/>
      <c r="GDI199" s="1305"/>
      <c r="GDJ199" s="1305"/>
      <c r="GDK199" s="1305"/>
      <c r="GDL199" s="1305"/>
      <c r="GDM199" s="1305"/>
      <c r="GDN199" s="1305"/>
      <c r="GDO199" s="1305"/>
      <c r="GDP199" s="1305"/>
      <c r="GDQ199" s="1305"/>
      <c r="GDR199" s="1305"/>
      <c r="GDS199" s="1305"/>
      <c r="GDT199" s="1305"/>
      <c r="GDU199" s="1305"/>
      <c r="GDV199" s="1305"/>
      <c r="GDW199" s="1305"/>
      <c r="GDX199" s="1305"/>
      <c r="GDY199" s="1305"/>
      <c r="GDZ199" s="1305"/>
      <c r="GEB199" s="1305"/>
      <c r="GEC199" s="1305"/>
      <c r="GED199" s="1305"/>
      <c r="GEE199" s="1305"/>
      <c r="GEF199" s="1305"/>
      <c r="GEG199" s="1305"/>
      <c r="GEH199" s="1305"/>
      <c r="GEI199" s="1305"/>
      <c r="GEJ199" s="1305"/>
      <c r="GEK199" s="1305"/>
      <c r="GEL199" s="1305"/>
      <c r="GEM199" s="1305"/>
      <c r="GEN199" s="1305"/>
      <c r="GEO199" s="1305"/>
      <c r="GEP199" s="1305"/>
      <c r="GEQ199" s="1305"/>
      <c r="GER199" s="1305"/>
      <c r="GES199" s="1305"/>
      <c r="GET199" s="1305"/>
      <c r="GEU199" s="1305"/>
      <c r="GEV199" s="1305"/>
      <c r="GEW199" s="1305"/>
      <c r="GEX199" s="1305"/>
      <c r="GEY199" s="1305"/>
      <c r="GEZ199" s="1305"/>
      <c r="GFA199" s="1305"/>
      <c r="GFB199" s="1305"/>
      <c r="GFC199" s="1305"/>
      <c r="GFD199" s="1305"/>
      <c r="GFE199" s="1305"/>
      <c r="GFF199" s="1305"/>
      <c r="GFG199" s="1305"/>
      <c r="GFH199" s="1305"/>
      <c r="GFI199" s="1305"/>
      <c r="GFJ199" s="1305"/>
      <c r="GFK199" s="1305"/>
      <c r="GFL199" s="1305"/>
      <c r="GFM199" s="1305"/>
      <c r="GFN199" s="1305"/>
      <c r="GFO199" s="1305"/>
      <c r="GFP199" s="1305"/>
      <c r="GFQ199" s="1305"/>
      <c r="GFR199" s="1305"/>
      <c r="GFS199" s="1305"/>
      <c r="GFT199" s="1305"/>
      <c r="GFU199" s="1305"/>
      <c r="GFV199" s="1305"/>
      <c r="GFW199" s="1305"/>
      <c r="GFX199" s="1305"/>
      <c r="GFY199" s="1305"/>
      <c r="GFZ199" s="1305"/>
      <c r="GGA199" s="1305"/>
      <c r="GGB199" s="1305"/>
      <c r="GGC199" s="1305"/>
      <c r="GGD199" s="1305"/>
      <c r="GGE199" s="1305"/>
      <c r="GGF199" s="1305"/>
      <c r="GGG199" s="1305"/>
      <c r="GGH199" s="1305"/>
      <c r="GGI199" s="1305"/>
      <c r="GGJ199" s="1305"/>
      <c r="GGK199" s="1305"/>
      <c r="GGL199" s="1305"/>
      <c r="GGM199" s="1305"/>
      <c r="GGN199" s="1305"/>
      <c r="GGO199" s="1305"/>
      <c r="GGP199" s="1305"/>
      <c r="GGQ199" s="1305"/>
      <c r="GGR199" s="1305"/>
      <c r="GGS199" s="1305"/>
      <c r="GGT199" s="1305"/>
      <c r="GGU199" s="1305"/>
      <c r="GGV199" s="1305"/>
      <c r="GGW199" s="1305"/>
      <c r="GGX199" s="1305"/>
      <c r="GGY199" s="1305"/>
      <c r="GGZ199" s="1305"/>
      <c r="GHA199" s="1305"/>
      <c r="GHB199" s="1305"/>
      <c r="GHC199" s="1305"/>
      <c r="GHD199" s="1305"/>
      <c r="GHE199" s="1305"/>
      <c r="GHF199" s="1305"/>
      <c r="GHG199" s="1305"/>
      <c r="GHH199" s="1305"/>
      <c r="GHI199" s="1305"/>
      <c r="GHJ199" s="1305"/>
      <c r="GHK199" s="1305"/>
      <c r="GHL199" s="1305"/>
      <c r="GHM199" s="1305"/>
      <c r="GHN199" s="1305"/>
      <c r="GHO199" s="1305"/>
      <c r="GHP199" s="1305"/>
      <c r="GHQ199" s="1305"/>
      <c r="GHR199" s="1305"/>
      <c r="GHS199" s="1305"/>
      <c r="GHT199" s="1305"/>
      <c r="GHU199" s="1305"/>
      <c r="GHV199" s="1305"/>
      <c r="GHW199" s="1305"/>
      <c r="GHX199" s="1305"/>
      <c r="GHY199" s="1305"/>
      <c r="GHZ199" s="1305"/>
      <c r="GIA199" s="1305"/>
      <c r="GIB199" s="1305"/>
      <c r="GIC199" s="1305"/>
      <c r="GID199" s="1305"/>
      <c r="GIE199" s="1305"/>
      <c r="GIF199" s="1305"/>
      <c r="GIG199" s="1305"/>
      <c r="GIH199" s="1305"/>
      <c r="GII199" s="1305"/>
      <c r="GIJ199" s="1305"/>
      <c r="GIK199" s="1305"/>
      <c r="GIL199" s="1305"/>
      <c r="GIM199" s="1305"/>
      <c r="GIN199" s="1305"/>
      <c r="GIO199" s="1305"/>
      <c r="GIP199" s="1305"/>
      <c r="GIQ199" s="1305"/>
      <c r="GIR199" s="1305"/>
      <c r="GIS199" s="1305"/>
      <c r="GIT199" s="1305"/>
      <c r="GIU199" s="1305"/>
      <c r="GIV199" s="1305"/>
      <c r="GIW199" s="1305"/>
      <c r="GIX199" s="1305"/>
      <c r="GIY199" s="1305"/>
      <c r="GIZ199" s="1305"/>
      <c r="GJA199" s="1305"/>
      <c r="GJB199" s="1305"/>
      <c r="GJC199" s="1305"/>
      <c r="GJD199" s="1305"/>
      <c r="GJE199" s="1305"/>
      <c r="GJF199" s="1305"/>
      <c r="GJG199" s="1305"/>
      <c r="GJH199" s="1305"/>
      <c r="GJI199" s="1305"/>
      <c r="GJJ199" s="1305"/>
      <c r="GJK199" s="1305"/>
      <c r="GJL199" s="1305"/>
      <c r="GJM199" s="1305"/>
      <c r="GJN199" s="1305"/>
      <c r="GJO199" s="1305"/>
      <c r="GJP199" s="1305"/>
      <c r="GJQ199" s="1305"/>
      <c r="GJR199" s="1305"/>
      <c r="GJS199" s="1305"/>
      <c r="GJT199" s="1305"/>
      <c r="GJU199" s="1305"/>
      <c r="GJV199" s="1305"/>
      <c r="GJW199" s="1305"/>
      <c r="GJX199" s="1305"/>
      <c r="GJY199" s="1305"/>
      <c r="GJZ199" s="1305"/>
      <c r="GKA199" s="1305"/>
      <c r="GKB199" s="1305"/>
      <c r="GKC199" s="1305"/>
      <c r="GKD199" s="1305"/>
      <c r="GKE199" s="1305"/>
      <c r="GKF199" s="1305"/>
      <c r="GKG199" s="1305"/>
      <c r="GKH199" s="1305"/>
      <c r="GKI199" s="1305"/>
      <c r="GKJ199" s="1305"/>
      <c r="GKK199" s="1305"/>
      <c r="GKL199" s="1305"/>
      <c r="GKM199" s="1305"/>
      <c r="GKN199" s="1305"/>
      <c r="GKO199" s="1305"/>
      <c r="GKP199" s="1305"/>
      <c r="GKQ199" s="1305"/>
      <c r="GKR199" s="1305"/>
      <c r="GKS199" s="1305"/>
      <c r="GKT199" s="1305"/>
      <c r="GKU199" s="1305"/>
      <c r="GKV199" s="1305"/>
      <c r="GKW199" s="1305"/>
      <c r="GKX199" s="1305"/>
      <c r="GKY199" s="1305"/>
      <c r="GKZ199" s="1305"/>
      <c r="GLA199" s="1305"/>
      <c r="GLB199" s="1305"/>
      <c r="GLC199" s="1305"/>
      <c r="GLD199" s="1305"/>
      <c r="GLE199" s="1305"/>
      <c r="GLF199" s="1305"/>
      <c r="GLG199" s="1305"/>
      <c r="GLH199" s="1305"/>
      <c r="GLI199" s="1305"/>
      <c r="GLJ199" s="1305"/>
      <c r="GLK199" s="1305"/>
      <c r="GLL199" s="1305"/>
      <c r="GLM199" s="1305"/>
      <c r="GLN199" s="1305"/>
      <c r="GLO199" s="1305"/>
      <c r="GLP199" s="1305"/>
      <c r="GLQ199" s="1305"/>
      <c r="GLR199" s="1305"/>
      <c r="GLS199" s="1305"/>
      <c r="GLT199" s="1305"/>
      <c r="GLU199" s="1305"/>
      <c r="GLV199" s="1305"/>
      <c r="GLW199" s="1305"/>
      <c r="GLX199" s="1305"/>
      <c r="GLY199" s="1305"/>
      <c r="GLZ199" s="1305"/>
      <c r="GMA199" s="1305"/>
      <c r="GMB199" s="1305"/>
      <c r="GMC199" s="1305"/>
      <c r="GMD199" s="1305"/>
      <c r="GME199" s="1305"/>
      <c r="GMF199" s="1305"/>
      <c r="GMG199" s="1305"/>
      <c r="GMH199" s="1305"/>
      <c r="GMI199" s="1305"/>
      <c r="GMJ199" s="1305"/>
      <c r="GMK199" s="1305"/>
      <c r="GML199" s="1305"/>
      <c r="GMM199" s="1305"/>
      <c r="GMN199" s="1305"/>
      <c r="GMO199" s="1305"/>
      <c r="GMP199" s="1305"/>
      <c r="GMQ199" s="1305"/>
      <c r="GMR199" s="1305"/>
      <c r="GMS199" s="1305"/>
      <c r="GMT199" s="1305"/>
      <c r="GMU199" s="1305"/>
      <c r="GMV199" s="1305"/>
      <c r="GMW199" s="1305"/>
      <c r="GMX199" s="1305"/>
      <c r="GMY199" s="1305"/>
      <c r="GMZ199" s="1305"/>
      <c r="GNA199" s="1305"/>
      <c r="GNB199" s="1305"/>
      <c r="GNC199" s="1305"/>
      <c r="GND199" s="1305"/>
      <c r="GNE199" s="1305"/>
      <c r="GNF199" s="1305"/>
      <c r="GNG199" s="1305"/>
      <c r="GNH199" s="1305"/>
      <c r="GNI199" s="1305"/>
      <c r="GNJ199" s="1305"/>
      <c r="GNK199" s="1305"/>
      <c r="GNL199" s="1305"/>
      <c r="GNM199" s="1305"/>
      <c r="GNN199" s="1305"/>
      <c r="GNO199" s="1305"/>
      <c r="GNP199" s="1305"/>
      <c r="GNQ199" s="1305"/>
      <c r="GNR199" s="1305"/>
      <c r="GNS199" s="1305"/>
      <c r="GNT199" s="1305"/>
      <c r="GNU199" s="1305"/>
      <c r="GNV199" s="1305"/>
      <c r="GNX199" s="1305"/>
      <c r="GNY199" s="1305"/>
      <c r="GNZ199" s="1305"/>
      <c r="GOA199" s="1305"/>
      <c r="GOB199" s="1305"/>
      <c r="GOC199" s="1305"/>
      <c r="GOD199" s="1305"/>
      <c r="GOE199" s="1305"/>
      <c r="GOF199" s="1305"/>
      <c r="GOG199" s="1305"/>
      <c r="GOH199" s="1305"/>
      <c r="GOI199" s="1305"/>
      <c r="GOJ199" s="1305"/>
      <c r="GOK199" s="1305"/>
      <c r="GOL199" s="1305"/>
      <c r="GOM199" s="1305"/>
      <c r="GON199" s="1305"/>
      <c r="GOO199" s="1305"/>
      <c r="GOP199" s="1305"/>
      <c r="GOQ199" s="1305"/>
      <c r="GOR199" s="1305"/>
      <c r="GOS199" s="1305"/>
      <c r="GOT199" s="1305"/>
      <c r="GOU199" s="1305"/>
      <c r="GOV199" s="1305"/>
      <c r="GOW199" s="1305"/>
      <c r="GOX199" s="1305"/>
      <c r="GOY199" s="1305"/>
      <c r="GOZ199" s="1305"/>
      <c r="GPA199" s="1305"/>
      <c r="GPB199" s="1305"/>
      <c r="GPC199" s="1305"/>
      <c r="GPD199" s="1305"/>
      <c r="GPE199" s="1305"/>
      <c r="GPF199" s="1305"/>
      <c r="GPG199" s="1305"/>
      <c r="GPH199" s="1305"/>
      <c r="GPI199" s="1305"/>
      <c r="GPJ199" s="1305"/>
      <c r="GPK199" s="1305"/>
      <c r="GPL199" s="1305"/>
      <c r="GPM199" s="1305"/>
      <c r="GPN199" s="1305"/>
      <c r="GPO199" s="1305"/>
      <c r="GPP199" s="1305"/>
      <c r="GPQ199" s="1305"/>
      <c r="GPR199" s="1305"/>
      <c r="GPS199" s="1305"/>
      <c r="GPT199" s="1305"/>
      <c r="GPU199" s="1305"/>
      <c r="GPV199" s="1305"/>
      <c r="GPW199" s="1305"/>
      <c r="GPX199" s="1305"/>
      <c r="GPY199" s="1305"/>
      <c r="GPZ199" s="1305"/>
      <c r="GQA199" s="1305"/>
      <c r="GQB199" s="1305"/>
      <c r="GQC199" s="1305"/>
      <c r="GQD199" s="1305"/>
      <c r="GQE199" s="1305"/>
      <c r="GQF199" s="1305"/>
      <c r="GQG199" s="1305"/>
      <c r="GQH199" s="1305"/>
      <c r="GQI199" s="1305"/>
      <c r="GQJ199" s="1305"/>
      <c r="GQK199" s="1305"/>
      <c r="GQL199" s="1305"/>
      <c r="GQM199" s="1305"/>
      <c r="GQN199" s="1305"/>
      <c r="GQO199" s="1305"/>
      <c r="GQP199" s="1305"/>
      <c r="GQQ199" s="1305"/>
      <c r="GQR199" s="1305"/>
      <c r="GQS199" s="1305"/>
      <c r="GQT199" s="1305"/>
      <c r="GQU199" s="1305"/>
      <c r="GQV199" s="1305"/>
      <c r="GQW199" s="1305"/>
      <c r="GQX199" s="1305"/>
      <c r="GQY199" s="1305"/>
      <c r="GQZ199" s="1305"/>
      <c r="GRA199" s="1305"/>
      <c r="GRB199" s="1305"/>
      <c r="GRC199" s="1305"/>
      <c r="GRD199" s="1305"/>
      <c r="GRE199" s="1305"/>
      <c r="GRF199" s="1305"/>
      <c r="GRG199" s="1305"/>
      <c r="GRH199" s="1305"/>
      <c r="GRI199" s="1305"/>
      <c r="GRJ199" s="1305"/>
      <c r="GRK199" s="1305"/>
      <c r="GRL199" s="1305"/>
      <c r="GRM199" s="1305"/>
      <c r="GRN199" s="1305"/>
      <c r="GRO199" s="1305"/>
      <c r="GRP199" s="1305"/>
      <c r="GRQ199" s="1305"/>
      <c r="GRR199" s="1305"/>
      <c r="GRS199" s="1305"/>
      <c r="GRT199" s="1305"/>
      <c r="GRU199" s="1305"/>
      <c r="GRV199" s="1305"/>
      <c r="GRW199" s="1305"/>
      <c r="GRX199" s="1305"/>
      <c r="GRY199" s="1305"/>
      <c r="GRZ199" s="1305"/>
      <c r="GSA199" s="1305"/>
      <c r="GSB199" s="1305"/>
      <c r="GSC199" s="1305"/>
      <c r="GSD199" s="1305"/>
      <c r="GSE199" s="1305"/>
      <c r="GSF199" s="1305"/>
      <c r="GSG199" s="1305"/>
      <c r="GSH199" s="1305"/>
      <c r="GSI199" s="1305"/>
      <c r="GSJ199" s="1305"/>
      <c r="GSK199" s="1305"/>
      <c r="GSL199" s="1305"/>
      <c r="GSM199" s="1305"/>
      <c r="GSN199" s="1305"/>
      <c r="GSO199" s="1305"/>
      <c r="GSP199" s="1305"/>
      <c r="GSQ199" s="1305"/>
      <c r="GSR199" s="1305"/>
      <c r="GSS199" s="1305"/>
      <c r="GST199" s="1305"/>
      <c r="GSU199" s="1305"/>
      <c r="GSV199" s="1305"/>
      <c r="GSW199" s="1305"/>
      <c r="GSX199" s="1305"/>
      <c r="GSY199" s="1305"/>
      <c r="GSZ199" s="1305"/>
      <c r="GTA199" s="1305"/>
      <c r="GTB199" s="1305"/>
      <c r="GTC199" s="1305"/>
      <c r="GTD199" s="1305"/>
      <c r="GTE199" s="1305"/>
      <c r="GTF199" s="1305"/>
      <c r="GTG199" s="1305"/>
      <c r="GTH199" s="1305"/>
      <c r="GTI199" s="1305"/>
      <c r="GTJ199" s="1305"/>
      <c r="GTK199" s="1305"/>
      <c r="GTL199" s="1305"/>
      <c r="GTM199" s="1305"/>
      <c r="GTN199" s="1305"/>
      <c r="GTO199" s="1305"/>
      <c r="GTP199" s="1305"/>
      <c r="GTQ199" s="1305"/>
      <c r="GTR199" s="1305"/>
      <c r="GTS199" s="1305"/>
      <c r="GTT199" s="1305"/>
      <c r="GTU199" s="1305"/>
      <c r="GTV199" s="1305"/>
      <c r="GTW199" s="1305"/>
      <c r="GTX199" s="1305"/>
      <c r="GTY199" s="1305"/>
      <c r="GTZ199" s="1305"/>
      <c r="GUA199" s="1305"/>
      <c r="GUB199" s="1305"/>
      <c r="GUC199" s="1305"/>
      <c r="GUD199" s="1305"/>
      <c r="GUE199" s="1305"/>
      <c r="GUF199" s="1305"/>
      <c r="GUG199" s="1305"/>
      <c r="GUH199" s="1305"/>
      <c r="GUI199" s="1305"/>
      <c r="GUJ199" s="1305"/>
      <c r="GUK199" s="1305"/>
      <c r="GUL199" s="1305"/>
      <c r="GUM199" s="1305"/>
      <c r="GUN199" s="1305"/>
      <c r="GUO199" s="1305"/>
      <c r="GUP199" s="1305"/>
      <c r="GUQ199" s="1305"/>
      <c r="GUR199" s="1305"/>
      <c r="GUS199" s="1305"/>
      <c r="GUT199" s="1305"/>
      <c r="GUU199" s="1305"/>
      <c r="GUV199" s="1305"/>
      <c r="GUW199" s="1305"/>
      <c r="GUX199" s="1305"/>
      <c r="GUY199" s="1305"/>
      <c r="GUZ199" s="1305"/>
      <c r="GVA199" s="1305"/>
      <c r="GVB199" s="1305"/>
      <c r="GVC199" s="1305"/>
      <c r="GVD199" s="1305"/>
      <c r="GVE199" s="1305"/>
      <c r="GVF199" s="1305"/>
      <c r="GVG199" s="1305"/>
      <c r="GVH199" s="1305"/>
      <c r="GVI199" s="1305"/>
      <c r="GVJ199" s="1305"/>
      <c r="GVK199" s="1305"/>
      <c r="GVL199" s="1305"/>
      <c r="GVM199" s="1305"/>
      <c r="GVN199" s="1305"/>
      <c r="GVO199" s="1305"/>
      <c r="GVP199" s="1305"/>
      <c r="GVQ199" s="1305"/>
      <c r="GVR199" s="1305"/>
      <c r="GVS199" s="1305"/>
      <c r="GVT199" s="1305"/>
      <c r="GVU199" s="1305"/>
      <c r="GVV199" s="1305"/>
      <c r="GVW199" s="1305"/>
      <c r="GVX199" s="1305"/>
      <c r="GVY199" s="1305"/>
      <c r="GVZ199" s="1305"/>
      <c r="GWA199" s="1305"/>
      <c r="GWB199" s="1305"/>
      <c r="GWC199" s="1305"/>
      <c r="GWD199" s="1305"/>
      <c r="GWE199" s="1305"/>
      <c r="GWF199" s="1305"/>
      <c r="GWG199" s="1305"/>
      <c r="GWH199" s="1305"/>
      <c r="GWI199" s="1305"/>
      <c r="GWJ199" s="1305"/>
      <c r="GWK199" s="1305"/>
      <c r="GWL199" s="1305"/>
      <c r="GWM199" s="1305"/>
      <c r="GWN199" s="1305"/>
      <c r="GWO199" s="1305"/>
      <c r="GWP199" s="1305"/>
      <c r="GWQ199" s="1305"/>
      <c r="GWR199" s="1305"/>
      <c r="GWS199" s="1305"/>
      <c r="GWT199" s="1305"/>
      <c r="GWU199" s="1305"/>
      <c r="GWV199" s="1305"/>
      <c r="GWW199" s="1305"/>
      <c r="GWX199" s="1305"/>
      <c r="GWY199" s="1305"/>
      <c r="GWZ199" s="1305"/>
      <c r="GXA199" s="1305"/>
      <c r="GXB199" s="1305"/>
      <c r="GXC199" s="1305"/>
      <c r="GXD199" s="1305"/>
      <c r="GXE199" s="1305"/>
      <c r="GXF199" s="1305"/>
      <c r="GXG199" s="1305"/>
      <c r="GXH199" s="1305"/>
      <c r="GXI199" s="1305"/>
      <c r="GXJ199" s="1305"/>
      <c r="GXK199" s="1305"/>
      <c r="GXL199" s="1305"/>
      <c r="GXM199" s="1305"/>
      <c r="GXN199" s="1305"/>
      <c r="GXO199" s="1305"/>
      <c r="GXP199" s="1305"/>
      <c r="GXQ199" s="1305"/>
      <c r="GXR199" s="1305"/>
      <c r="GXT199" s="1305"/>
      <c r="GXU199" s="1305"/>
      <c r="GXV199" s="1305"/>
      <c r="GXW199" s="1305"/>
      <c r="GXX199" s="1305"/>
      <c r="GXY199" s="1305"/>
      <c r="GXZ199" s="1305"/>
      <c r="GYA199" s="1305"/>
      <c r="GYB199" s="1305"/>
      <c r="GYC199" s="1305"/>
      <c r="GYD199" s="1305"/>
      <c r="GYE199" s="1305"/>
      <c r="GYF199" s="1305"/>
      <c r="GYG199" s="1305"/>
      <c r="GYH199" s="1305"/>
      <c r="GYI199" s="1305"/>
      <c r="GYJ199" s="1305"/>
      <c r="GYK199" s="1305"/>
      <c r="GYL199" s="1305"/>
      <c r="GYM199" s="1305"/>
      <c r="GYN199" s="1305"/>
      <c r="GYO199" s="1305"/>
      <c r="GYP199" s="1305"/>
      <c r="GYQ199" s="1305"/>
      <c r="GYR199" s="1305"/>
      <c r="GYS199" s="1305"/>
      <c r="GYT199" s="1305"/>
      <c r="GYU199" s="1305"/>
      <c r="GYV199" s="1305"/>
      <c r="GYW199" s="1305"/>
      <c r="GYX199" s="1305"/>
      <c r="GYY199" s="1305"/>
      <c r="GYZ199" s="1305"/>
      <c r="GZA199" s="1305"/>
      <c r="GZB199" s="1305"/>
      <c r="GZC199" s="1305"/>
      <c r="GZD199" s="1305"/>
      <c r="GZE199" s="1305"/>
      <c r="GZF199" s="1305"/>
      <c r="GZG199" s="1305"/>
      <c r="GZH199" s="1305"/>
      <c r="GZI199" s="1305"/>
      <c r="GZJ199" s="1305"/>
      <c r="GZK199" s="1305"/>
      <c r="GZL199" s="1305"/>
      <c r="GZM199" s="1305"/>
      <c r="GZN199" s="1305"/>
      <c r="GZO199" s="1305"/>
      <c r="GZP199" s="1305"/>
      <c r="GZQ199" s="1305"/>
      <c r="GZR199" s="1305"/>
      <c r="GZS199" s="1305"/>
      <c r="GZT199" s="1305"/>
      <c r="GZU199" s="1305"/>
      <c r="GZV199" s="1305"/>
      <c r="GZW199" s="1305"/>
      <c r="GZX199" s="1305"/>
      <c r="GZY199" s="1305"/>
      <c r="GZZ199" s="1305"/>
      <c r="HAA199" s="1305"/>
      <c r="HAB199" s="1305"/>
      <c r="HAC199" s="1305"/>
      <c r="HAD199" s="1305"/>
      <c r="HAE199" s="1305"/>
      <c r="HAF199" s="1305"/>
      <c r="HAG199" s="1305"/>
      <c r="HAH199" s="1305"/>
      <c r="HAI199" s="1305"/>
      <c r="HAJ199" s="1305"/>
      <c r="HAK199" s="1305"/>
      <c r="HAL199" s="1305"/>
      <c r="HAM199" s="1305"/>
      <c r="HAN199" s="1305"/>
      <c r="HAO199" s="1305"/>
      <c r="HAP199" s="1305"/>
      <c r="HAQ199" s="1305"/>
      <c r="HAR199" s="1305"/>
      <c r="HAS199" s="1305"/>
      <c r="HAT199" s="1305"/>
      <c r="HAU199" s="1305"/>
      <c r="HAV199" s="1305"/>
      <c r="HAW199" s="1305"/>
      <c r="HAX199" s="1305"/>
      <c r="HAY199" s="1305"/>
      <c r="HAZ199" s="1305"/>
      <c r="HBA199" s="1305"/>
      <c r="HBB199" s="1305"/>
      <c r="HBC199" s="1305"/>
      <c r="HBD199" s="1305"/>
      <c r="HBE199" s="1305"/>
      <c r="HBF199" s="1305"/>
      <c r="HBG199" s="1305"/>
      <c r="HBH199" s="1305"/>
      <c r="HBI199" s="1305"/>
      <c r="HBJ199" s="1305"/>
      <c r="HBK199" s="1305"/>
      <c r="HBL199" s="1305"/>
      <c r="HBM199" s="1305"/>
      <c r="HBN199" s="1305"/>
      <c r="HBO199" s="1305"/>
      <c r="HBP199" s="1305"/>
      <c r="HBQ199" s="1305"/>
      <c r="HBR199" s="1305"/>
      <c r="HBS199" s="1305"/>
      <c r="HBT199" s="1305"/>
      <c r="HBU199" s="1305"/>
      <c r="HBV199" s="1305"/>
      <c r="HBW199" s="1305"/>
      <c r="HBX199" s="1305"/>
      <c r="HBY199" s="1305"/>
      <c r="HBZ199" s="1305"/>
      <c r="HCA199" s="1305"/>
      <c r="HCB199" s="1305"/>
      <c r="HCC199" s="1305"/>
      <c r="HCD199" s="1305"/>
      <c r="HCE199" s="1305"/>
      <c r="HCF199" s="1305"/>
      <c r="HCG199" s="1305"/>
      <c r="HCH199" s="1305"/>
      <c r="HCI199" s="1305"/>
      <c r="HCJ199" s="1305"/>
      <c r="HCK199" s="1305"/>
      <c r="HCL199" s="1305"/>
      <c r="HCM199" s="1305"/>
      <c r="HCN199" s="1305"/>
      <c r="HCO199" s="1305"/>
      <c r="HCP199" s="1305"/>
      <c r="HCQ199" s="1305"/>
      <c r="HCR199" s="1305"/>
      <c r="HCS199" s="1305"/>
      <c r="HCT199" s="1305"/>
      <c r="HCU199" s="1305"/>
      <c r="HCV199" s="1305"/>
      <c r="HCW199" s="1305"/>
      <c r="HCX199" s="1305"/>
      <c r="HCY199" s="1305"/>
      <c r="HCZ199" s="1305"/>
      <c r="HDA199" s="1305"/>
      <c r="HDB199" s="1305"/>
      <c r="HDC199" s="1305"/>
      <c r="HDD199" s="1305"/>
      <c r="HDE199" s="1305"/>
      <c r="HDF199" s="1305"/>
      <c r="HDG199" s="1305"/>
      <c r="HDH199" s="1305"/>
      <c r="HDI199" s="1305"/>
      <c r="HDJ199" s="1305"/>
      <c r="HDK199" s="1305"/>
      <c r="HDL199" s="1305"/>
      <c r="HDM199" s="1305"/>
      <c r="HDN199" s="1305"/>
      <c r="HDO199" s="1305"/>
      <c r="HDP199" s="1305"/>
      <c r="HDQ199" s="1305"/>
      <c r="HDR199" s="1305"/>
      <c r="HDS199" s="1305"/>
      <c r="HDT199" s="1305"/>
      <c r="HDU199" s="1305"/>
      <c r="HDV199" s="1305"/>
      <c r="HDW199" s="1305"/>
      <c r="HDX199" s="1305"/>
      <c r="HDY199" s="1305"/>
      <c r="HDZ199" s="1305"/>
      <c r="HEA199" s="1305"/>
      <c r="HEB199" s="1305"/>
      <c r="HEC199" s="1305"/>
      <c r="HED199" s="1305"/>
      <c r="HEE199" s="1305"/>
      <c r="HEF199" s="1305"/>
      <c r="HEG199" s="1305"/>
      <c r="HEH199" s="1305"/>
      <c r="HEI199" s="1305"/>
      <c r="HEJ199" s="1305"/>
      <c r="HEK199" s="1305"/>
      <c r="HEL199" s="1305"/>
      <c r="HEM199" s="1305"/>
      <c r="HEN199" s="1305"/>
      <c r="HEO199" s="1305"/>
      <c r="HEP199" s="1305"/>
      <c r="HEQ199" s="1305"/>
      <c r="HER199" s="1305"/>
      <c r="HES199" s="1305"/>
      <c r="HET199" s="1305"/>
      <c r="HEU199" s="1305"/>
      <c r="HEV199" s="1305"/>
      <c r="HEW199" s="1305"/>
      <c r="HEX199" s="1305"/>
      <c r="HEY199" s="1305"/>
      <c r="HEZ199" s="1305"/>
      <c r="HFA199" s="1305"/>
      <c r="HFB199" s="1305"/>
      <c r="HFC199" s="1305"/>
      <c r="HFD199" s="1305"/>
      <c r="HFE199" s="1305"/>
      <c r="HFF199" s="1305"/>
      <c r="HFG199" s="1305"/>
      <c r="HFH199" s="1305"/>
      <c r="HFI199" s="1305"/>
      <c r="HFJ199" s="1305"/>
      <c r="HFK199" s="1305"/>
      <c r="HFL199" s="1305"/>
      <c r="HFM199" s="1305"/>
      <c r="HFN199" s="1305"/>
      <c r="HFO199" s="1305"/>
      <c r="HFP199" s="1305"/>
      <c r="HFQ199" s="1305"/>
      <c r="HFR199" s="1305"/>
      <c r="HFS199" s="1305"/>
      <c r="HFT199" s="1305"/>
      <c r="HFU199" s="1305"/>
      <c r="HFV199" s="1305"/>
      <c r="HFW199" s="1305"/>
      <c r="HFX199" s="1305"/>
      <c r="HFY199" s="1305"/>
      <c r="HFZ199" s="1305"/>
      <c r="HGA199" s="1305"/>
      <c r="HGB199" s="1305"/>
      <c r="HGC199" s="1305"/>
      <c r="HGD199" s="1305"/>
      <c r="HGE199" s="1305"/>
      <c r="HGF199" s="1305"/>
      <c r="HGG199" s="1305"/>
      <c r="HGH199" s="1305"/>
      <c r="HGI199" s="1305"/>
      <c r="HGJ199" s="1305"/>
      <c r="HGK199" s="1305"/>
      <c r="HGL199" s="1305"/>
      <c r="HGM199" s="1305"/>
      <c r="HGN199" s="1305"/>
      <c r="HGO199" s="1305"/>
      <c r="HGP199" s="1305"/>
      <c r="HGQ199" s="1305"/>
      <c r="HGR199" s="1305"/>
      <c r="HGS199" s="1305"/>
      <c r="HGT199" s="1305"/>
      <c r="HGU199" s="1305"/>
      <c r="HGV199" s="1305"/>
      <c r="HGW199" s="1305"/>
      <c r="HGX199" s="1305"/>
      <c r="HGY199" s="1305"/>
      <c r="HGZ199" s="1305"/>
      <c r="HHA199" s="1305"/>
      <c r="HHB199" s="1305"/>
      <c r="HHC199" s="1305"/>
      <c r="HHD199" s="1305"/>
      <c r="HHE199" s="1305"/>
      <c r="HHF199" s="1305"/>
      <c r="HHG199" s="1305"/>
      <c r="HHH199" s="1305"/>
      <c r="HHI199" s="1305"/>
      <c r="HHJ199" s="1305"/>
      <c r="HHK199" s="1305"/>
      <c r="HHL199" s="1305"/>
      <c r="HHM199" s="1305"/>
      <c r="HHN199" s="1305"/>
      <c r="HHP199" s="1305"/>
      <c r="HHQ199" s="1305"/>
      <c r="HHR199" s="1305"/>
      <c r="HHS199" s="1305"/>
      <c r="HHT199" s="1305"/>
      <c r="HHU199" s="1305"/>
      <c r="HHV199" s="1305"/>
      <c r="HHW199" s="1305"/>
      <c r="HHX199" s="1305"/>
      <c r="HHY199" s="1305"/>
      <c r="HHZ199" s="1305"/>
      <c r="HIA199" s="1305"/>
      <c r="HIB199" s="1305"/>
      <c r="HIC199" s="1305"/>
      <c r="HID199" s="1305"/>
      <c r="HIE199" s="1305"/>
      <c r="HIF199" s="1305"/>
      <c r="HIG199" s="1305"/>
      <c r="HIH199" s="1305"/>
      <c r="HII199" s="1305"/>
      <c r="HIJ199" s="1305"/>
      <c r="HIK199" s="1305"/>
      <c r="HIL199" s="1305"/>
      <c r="HIM199" s="1305"/>
      <c r="HIN199" s="1305"/>
      <c r="HIO199" s="1305"/>
      <c r="HIP199" s="1305"/>
      <c r="HIQ199" s="1305"/>
      <c r="HIR199" s="1305"/>
      <c r="HIS199" s="1305"/>
      <c r="HIT199" s="1305"/>
      <c r="HIU199" s="1305"/>
      <c r="HIV199" s="1305"/>
      <c r="HIW199" s="1305"/>
      <c r="HIX199" s="1305"/>
      <c r="HIY199" s="1305"/>
      <c r="HIZ199" s="1305"/>
      <c r="HJA199" s="1305"/>
      <c r="HJB199" s="1305"/>
      <c r="HJC199" s="1305"/>
      <c r="HJD199" s="1305"/>
      <c r="HJE199" s="1305"/>
      <c r="HJF199" s="1305"/>
      <c r="HJG199" s="1305"/>
      <c r="HJH199" s="1305"/>
      <c r="HJI199" s="1305"/>
      <c r="HJJ199" s="1305"/>
      <c r="HJK199" s="1305"/>
      <c r="HJL199" s="1305"/>
      <c r="HJM199" s="1305"/>
      <c r="HJN199" s="1305"/>
      <c r="HJO199" s="1305"/>
      <c r="HJP199" s="1305"/>
      <c r="HJQ199" s="1305"/>
      <c r="HJR199" s="1305"/>
      <c r="HJS199" s="1305"/>
      <c r="HJT199" s="1305"/>
      <c r="HJU199" s="1305"/>
      <c r="HJV199" s="1305"/>
      <c r="HJW199" s="1305"/>
      <c r="HJX199" s="1305"/>
      <c r="HJY199" s="1305"/>
      <c r="HJZ199" s="1305"/>
      <c r="HKA199" s="1305"/>
      <c r="HKB199" s="1305"/>
      <c r="HKC199" s="1305"/>
      <c r="HKD199" s="1305"/>
      <c r="HKE199" s="1305"/>
      <c r="HKF199" s="1305"/>
      <c r="HKG199" s="1305"/>
      <c r="HKH199" s="1305"/>
      <c r="HKI199" s="1305"/>
      <c r="HKJ199" s="1305"/>
      <c r="HKK199" s="1305"/>
      <c r="HKL199" s="1305"/>
      <c r="HKM199" s="1305"/>
      <c r="HKN199" s="1305"/>
      <c r="HKO199" s="1305"/>
      <c r="HKP199" s="1305"/>
      <c r="HKQ199" s="1305"/>
      <c r="HKR199" s="1305"/>
      <c r="HKS199" s="1305"/>
      <c r="HKT199" s="1305"/>
      <c r="HKU199" s="1305"/>
      <c r="HKV199" s="1305"/>
      <c r="HKW199" s="1305"/>
      <c r="HKX199" s="1305"/>
      <c r="HKY199" s="1305"/>
      <c r="HKZ199" s="1305"/>
      <c r="HLA199" s="1305"/>
      <c r="HLB199" s="1305"/>
      <c r="HLC199" s="1305"/>
      <c r="HLD199" s="1305"/>
      <c r="HLE199" s="1305"/>
      <c r="HLF199" s="1305"/>
      <c r="HLG199" s="1305"/>
      <c r="HLH199" s="1305"/>
      <c r="HLI199" s="1305"/>
      <c r="HLJ199" s="1305"/>
      <c r="HLK199" s="1305"/>
      <c r="HLL199" s="1305"/>
      <c r="HLM199" s="1305"/>
      <c r="HLN199" s="1305"/>
      <c r="HLO199" s="1305"/>
      <c r="HLP199" s="1305"/>
      <c r="HLQ199" s="1305"/>
      <c r="HLR199" s="1305"/>
      <c r="HLS199" s="1305"/>
      <c r="HLT199" s="1305"/>
      <c r="HLU199" s="1305"/>
      <c r="HLV199" s="1305"/>
      <c r="HLW199" s="1305"/>
      <c r="HLX199" s="1305"/>
      <c r="HLY199" s="1305"/>
      <c r="HLZ199" s="1305"/>
      <c r="HMA199" s="1305"/>
      <c r="HMB199" s="1305"/>
      <c r="HMC199" s="1305"/>
      <c r="HMD199" s="1305"/>
      <c r="HME199" s="1305"/>
      <c r="HMF199" s="1305"/>
      <c r="HMG199" s="1305"/>
      <c r="HMH199" s="1305"/>
      <c r="HMI199" s="1305"/>
      <c r="HMJ199" s="1305"/>
      <c r="HMK199" s="1305"/>
      <c r="HML199" s="1305"/>
      <c r="HMM199" s="1305"/>
      <c r="HMN199" s="1305"/>
      <c r="HMO199" s="1305"/>
      <c r="HMP199" s="1305"/>
      <c r="HMQ199" s="1305"/>
      <c r="HMR199" s="1305"/>
      <c r="HMS199" s="1305"/>
      <c r="HMT199" s="1305"/>
      <c r="HMU199" s="1305"/>
      <c r="HMV199" s="1305"/>
      <c r="HMW199" s="1305"/>
      <c r="HMX199" s="1305"/>
      <c r="HMY199" s="1305"/>
      <c r="HMZ199" s="1305"/>
      <c r="HNA199" s="1305"/>
      <c r="HNB199" s="1305"/>
      <c r="HNC199" s="1305"/>
      <c r="HND199" s="1305"/>
      <c r="HNE199" s="1305"/>
      <c r="HNF199" s="1305"/>
      <c r="HNG199" s="1305"/>
      <c r="HNH199" s="1305"/>
      <c r="HNI199" s="1305"/>
      <c r="HNJ199" s="1305"/>
      <c r="HNK199" s="1305"/>
      <c r="HNL199" s="1305"/>
      <c r="HNM199" s="1305"/>
      <c r="HNN199" s="1305"/>
      <c r="HNO199" s="1305"/>
      <c r="HNP199" s="1305"/>
      <c r="HNQ199" s="1305"/>
      <c r="HNR199" s="1305"/>
      <c r="HNS199" s="1305"/>
      <c r="HNT199" s="1305"/>
      <c r="HNU199" s="1305"/>
      <c r="HNV199" s="1305"/>
      <c r="HNW199" s="1305"/>
      <c r="HNX199" s="1305"/>
      <c r="HNY199" s="1305"/>
      <c r="HNZ199" s="1305"/>
      <c r="HOA199" s="1305"/>
      <c r="HOB199" s="1305"/>
      <c r="HOC199" s="1305"/>
      <c r="HOD199" s="1305"/>
      <c r="HOE199" s="1305"/>
      <c r="HOF199" s="1305"/>
      <c r="HOG199" s="1305"/>
      <c r="HOH199" s="1305"/>
      <c r="HOI199" s="1305"/>
      <c r="HOJ199" s="1305"/>
      <c r="HOK199" s="1305"/>
      <c r="HOL199" s="1305"/>
      <c r="HOM199" s="1305"/>
      <c r="HON199" s="1305"/>
      <c r="HOO199" s="1305"/>
      <c r="HOP199" s="1305"/>
      <c r="HOQ199" s="1305"/>
      <c r="HOR199" s="1305"/>
      <c r="HOS199" s="1305"/>
      <c r="HOT199" s="1305"/>
      <c r="HOU199" s="1305"/>
      <c r="HOV199" s="1305"/>
      <c r="HOW199" s="1305"/>
      <c r="HOX199" s="1305"/>
      <c r="HOY199" s="1305"/>
      <c r="HOZ199" s="1305"/>
      <c r="HPA199" s="1305"/>
      <c r="HPB199" s="1305"/>
      <c r="HPC199" s="1305"/>
      <c r="HPD199" s="1305"/>
      <c r="HPE199" s="1305"/>
      <c r="HPF199" s="1305"/>
      <c r="HPG199" s="1305"/>
      <c r="HPH199" s="1305"/>
      <c r="HPI199" s="1305"/>
      <c r="HPJ199" s="1305"/>
      <c r="HPK199" s="1305"/>
      <c r="HPL199" s="1305"/>
      <c r="HPM199" s="1305"/>
      <c r="HPN199" s="1305"/>
      <c r="HPO199" s="1305"/>
      <c r="HPP199" s="1305"/>
      <c r="HPQ199" s="1305"/>
      <c r="HPR199" s="1305"/>
      <c r="HPS199" s="1305"/>
      <c r="HPT199" s="1305"/>
      <c r="HPU199" s="1305"/>
      <c r="HPV199" s="1305"/>
      <c r="HPW199" s="1305"/>
      <c r="HPX199" s="1305"/>
      <c r="HPY199" s="1305"/>
      <c r="HPZ199" s="1305"/>
      <c r="HQA199" s="1305"/>
      <c r="HQB199" s="1305"/>
      <c r="HQC199" s="1305"/>
      <c r="HQD199" s="1305"/>
      <c r="HQE199" s="1305"/>
      <c r="HQF199" s="1305"/>
      <c r="HQG199" s="1305"/>
      <c r="HQH199" s="1305"/>
      <c r="HQI199" s="1305"/>
      <c r="HQJ199" s="1305"/>
      <c r="HQK199" s="1305"/>
      <c r="HQL199" s="1305"/>
      <c r="HQM199" s="1305"/>
      <c r="HQN199" s="1305"/>
      <c r="HQO199" s="1305"/>
      <c r="HQP199" s="1305"/>
      <c r="HQQ199" s="1305"/>
      <c r="HQR199" s="1305"/>
      <c r="HQS199" s="1305"/>
      <c r="HQT199" s="1305"/>
      <c r="HQU199" s="1305"/>
      <c r="HQV199" s="1305"/>
      <c r="HQW199" s="1305"/>
      <c r="HQX199" s="1305"/>
      <c r="HQY199" s="1305"/>
      <c r="HQZ199" s="1305"/>
      <c r="HRA199" s="1305"/>
      <c r="HRB199" s="1305"/>
      <c r="HRC199" s="1305"/>
      <c r="HRD199" s="1305"/>
      <c r="HRE199" s="1305"/>
      <c r="HRF199" s="1305"/>
      <c r="HRG199" s="1305"/>
      <c r="HRH199" s="1305"/>
      <c r="HRI199" s="1305"/>
      <c r="HRJ199" s="1305"/>
      <c r="HRL199" s="1305"/>
      <c r="HRM199" s="1305"/>
      <c r="HRN199" s="1305"/>
      <c r="HRO199" s="1305"/>
      <c r="HRP199" s="1305"/>
      <c r="HRQ199" s="1305"/>
      <c r="HRR199" s="1305"/>
      <c r="HRS199" s="1305"/>
      <c r="HRT199" s="1305"/>
      <c r="HRU199" s="1305"/>
      <c r="HRV199" s="1305"/>
      <c r="HRW199" s="1305"/>
      <c r="HRX199" s="1305"/>
      <c r="HRY199" s="1305"/>
      <c r="HRZ199" s="1305"/>
      <c r="HSA199" s="1305"/>
      <c r="HSB199" s="1305"/>
      <c r="HSC199" s="1305"/>
      <c r="HSD199" s="1305"/>
      <c r="HSE199" s="1305"/>
      <c r="HSF199" s="1305"/>
      <c r="HSG199" s="1305"/>
      <c r="HSH199" s="1305"/>
      <c r="HSI199" s="1305"/>
      <c r="HSJ199" s="1305"/>
      <c r="HSK199" s="1305"/>
      <c r="HSL199" s="1305"/>
      <c r="HSM199" s="1305"/>
      <c r="HSN199" s="1305"/>
      <c r="HSO199" s="1305"/>
      <c r="HSP199" s="1305"/>
      <c r="HSQ199" s="1305"/>
      <c r="HSR199" s="1305"/>
      <c r="HSS199" s="1305"/>
      <c r="HST199" s="1305"/>
      <c r="HSU199" s="1305"/>
      <c r="HSV199" s="1305"/>
      <c r="HSW199" s="1305"/>
      <c r="HSX199" s="1305"/>
      <c r="HSY199" s="1305"/>
      <c r="HSZ199" s="1305"/>
      <c r="HTA199" s="1305"/>
      <c r="HTB199" s="1305"/>
      <c r="HTC199" s="1305"/>
      <c r="HTD199" s="1305"/>
      <c r="HTE199" s="1305"/>
      <c r="HTF199" s="1305"/>
      <c r="HTG199" s="1305"/>
      <c r="HTH199" s="1305"/>
      <c r="HTI199" s="1305"/>
      <c r="HTJ199" s="1305"/>
      <c r="HTK199" s="1305"/>
      <c r="HTL199" s="1305"/>
      <c r="HTM199" s="1305"/>
      <c r="HTN199" s="1305"/>
      <c r="HTO199" s="1305"/>
      <c r="HTP199" s="1305"/>
      <c r="HTQ199" s="1305"/>
      <c r="HTR199" s="1305"/>
      <c r="HTS199" s="1305"/>
      <c r="HTT199" s="1305"/>
      <c r="HTU199" s="1305"/>
      <c r="HTV199" s="1305"/>
      <c r="HTW199" s="1305"/>
      <c r="HTX199" s="1305"/>
      <c r="HTY199" s="1305"/>
      <c r="HTZ199" s="1305"/>
      <c r="HUA199" s="1305"/>
      <c r="HUB199" s="1305"/>
      <c r="HUC199" s="1305"/>
      <c r="HUD199" s="1305"/>
      <c r="HUE199" s="1305"/>
      <c r="HUF199" s="1305"/>
      <c r="HUG199" s="1305"/>
      <c r="HUH199" s="1305"/>
      <c r="HUI199" s="1305"/>
      <c r="HUJ199" s="1305"/>
      <c r="HUK199" s="1305"/>
      <c r="HUL199" s="1305"/>
      <c r="HUM199" s="1305"/>
      <c r="HUN199" s="1305"/>
      <c r="HUO199" s="1305"/>
      <c r="HUP199" s="1305"/>
      <c r="HUQ199" s="1305"/>
      <c r="HUR199" s="1305"/>
      <c r="HUS199" s="1305"/>
      <c r="HUT199" s="1305"/>
      <c r="HUU199" s="1305"/>
      <c r="HUV199" s="1305"/>
      <c r="HUW199" s="1305"/>
      <c r="HUX199" s="1305"/>
      <c r="HUY199" s="1305"/>
      <c r="HUZ199" s="1305"/>
      <c r="HVA199" s="1305"/>
      <c r="HVB199" s="1305"/>
      <c r="HVC199" s="1305"/>
      <c r="HVD199" s="1305"/>
      <c r="HVE199" s="1305"/>
      <c r="HVF199" s="1305"/>
      <c r="HVG199" s="1305"/>
      <c r="HVH199" s="1305"/>
      <c r="HVI199" s="1305"/>
      <c r="HVJ199" s="1305"/>
      <c r="HVK199" s="1305"/>
      <c r="HVL199" s="1305"/>
      <c r="HVM199" s="1305"/>
      <c r="HVN199" s="1305"/>
      <c r="HVO199" s="1305"/>
      <c r="HVP199" s="1305"/>
      <c r="HVQ199" s="1305"/>
      <c r="HVR199" s="1305"/>
      <c r="HVS199" s="1305"/>
      <c r="HVT199" s="1305"/>
      <c r="HVU199" s="1305"/>
      <c r="HVV199" s="1305"/>
      <c r="HVW199" s="1305"/>
      <c r="HVX199" s="1305"/>
      <c r="HVY199" s="1305"/>
      <c r="HVZ199" s="1305"/>
      <c r="HWA199" s="1305"/>
      <c r="HWB199" s="1305"/>
      <c r="HWC199" s="1305"/>
      <c r="HWD199" s="1305"/>
      <c r="HWE199" s="1305"/>
      <c r="HWF199" s="1305"/>
      <c r="HWG199" s="1305"/>
      <c r="HWH199" s="1305"/>
      <c r="HWI199" s="1305"/>
      <c r="HWJ199" s="1305"/>
      <c r="HWK199" s="1305"/>
      <c r="HWL199" s="1305"/>
      <c r="HWM199" s="1305"/>
      <c r="HWN199" s="1305"/>
      <c r="HWO199" s="1305"/>
      <c r="HWP199" s="1305"/>
      <c r="HWQ199" s="1305"/>
      <c r="HWR199" s="1305"/>
      <c r="HWS199" s="1305"/>
      <c r="HWT199" s="1305"/>
      <c r="HWU199" s="1305"/>
      <c r="HWV199" s="1305"/>
      <c r="HWW199" s="1305"/>
      <c r="HWX199" s="1305"/>
      <c r="HWY199" s="1305"/>
      <c r="HWZ199" s="1305"/>
      <c r="HXA199" s="1305"/>
      <c r="HXB199" s="1305"/>
      <c r="HXC199" s="1305"/>
      <c r="HXD199" s="1305"/>
      <c r="HXE199" s="1305"/>
      <c r="HXF199" s="1305"/>
      <c r="HXG199" s="1305"/>
      <c r="HXH199" s="1305"/>
      <c r="HXI199" s="1305"/>
      <c r="HXJ199" s="1305"/>
      <c r="HXK199" s="1305"/>
      <c r="HXL199" s="1305"/>
      <c r="HXM199" s="1305"/>
      <c r="HXN199" s="1305"/>
      <c r="HXO199" s="1305"/>
      <c r="HXP199" s="1305"/>
      <c r="HXQ199" s="1305"/>
      <c r="HXR199" s="1305"/>
      <c r="HXS199" s="1305"/>
      <c r="HXT199" s="1305"/>
      <c r="HXU199" s="1305"/>
      <c r="HXV199" s="1305"/>
      <c r="HXW199" s="1305"/>
      <c r="HXX199" s="1305"/>
      <c r="HXY199" s="1305"/>
      <c r="HXZ199" s="1305"/>
      <c r="HYA199" s="1305"/>
      <c r="HYB199" s="1305"/>
      <c r="HYC199" s="1305"/>
      <c r="HYD199" s="1305"/>
      <c r="HYE199" s="1305"/>
      <c r="HYF199" s="1305"/>
      <c r="HYG199" s="1305"/>
      <c r="HYH199" s="1305"/>
      <c r="HYI199" s="1305"/>
      <c r="HYJ199" s="1305"/>
      <c r="HYK199" s="1305"/>
      <c r="HYL199" s="1305"/>
      <c r="HYM199" s="1305"/>
      <c r="HYN199" s="1305"/>
      <c r="HYO199" s="1305"/>
      <c r="HYP199" s="1305"/>
      <c r="HYQ199" s="1305"/>
      <c r="HYR199" s="1305"/>
      <c r="HYS199" s="1305"/>
      <c r="HYT199" s="1305"/>
      <c r="HYU199" s="1305"/>
      <c r="HYV199" s="1305"/>
      <c r="HYW199" s="1305"/>
      <c r="HYX199" s="1305"/>
      <c r="HYY199" s="1305"/>
      <c r="HYZ199" s="1305"/>
      <c r="HZA199" s="1305"/>
      <c r="HZB199" s="1305"/>
      <c r="HZC199" s="1305"/>
      <c r="HZD199" s="1305"/>
      <c r="HZE199" s="1305"/>
      <c r="HZF199" s="1305"/>
      <c r="HZG199" s="1305"/>
      <c r="HZH199" s="1305"/>
      <c r="HZI199" s="1305"/>
      <c r="HZJ199" s="1305"/>
      <c r="HZK199" s="1305"/>
      <c r="HZL199" s="1305"/>
      <c r="HZM199" s="1305"/>
      <c r="HZN199" s="1305"/>
      <c r="HZO199" s="1305"/>
      <c r="HZP199" s="1305"/>
      <c r="HZQ199" s="1305"/>
      <c r="HZR199" s="1305"/>
      <c r="HZS199" s="1305"/>
      <c r="HZT199" s="1305"/>
      <c r="HZU199" s="1305"/>
      <c r="HZV199" s="1305"/>
      <c r="HZW199" s="1305"/>
      <c r="HZX199" s="1305"/>
      <c r="HZY199" s="1305"/>
      <c r="HZZ199" s="1305"/>
      <c r="IAA199" s="1305"/>
      <c r="IAB199" s="1305"/>
      <c r="IAC199" s="1305"/>
      <c r="IAD199" s="1305"/>
      <c r="IAE199" s="1305"/>
      <c r="IAF199" s="1305"/>
      <c r="IAG199" s="1305"/>
      <c r="IAH199" s="1305"/>
      <c r="IAI199" s="1305"/>
      <c r="IAJ199" s="1305"/>
      <c r="IAK199" s="1305"/>
      <c r="IAL199" s="1305"/>
      <c r="IAM199" s="1305"/>
      <c r="IAN199" s="1305"/>
      <c r="IAO199" s="1305"/>
      <c r="IAP199" s="1305"/>
      <c r="IAQ199" s="1305"/>
      <c r="IAR199" s="1305"/>
      <c r="IAS199" s="1305"/>
      <c r="IAT199" s="1305"/>
      <c r="IAU199" s="1305"/>
      <c r="IAV199" s="1305"/>
      <c r="IAW199" s="1305"/>
      <c r="IAX199" s="1305"/>
      <c r="IAY199" s="1305"/>
      <c r="IAZ199" s="1305"/>
      <c r="IBA199" s="1305"/>
      <c r="IBB199" s="1305"/>
      <c r="IBC199" s="1305"/>
      <c r="IBD199" s="1305"/>
      <c r="IBE199" s="1305"/>
      <c r="IBF199" s="1305"/>
      <c r="IBH199" s="1305"/>
      <c r="IBI199" s="1305"/>
      <c r="IBJ199" s="1305"/>
      <c r="IBK199" s="1305"/>
      <c r="IBL199" s="1305"/>
      <c r="IBM199" s="1305"/>
      <c r="IBN199" s="1305"/>
      <c r="IBO199" s="1305"/>
      <c r="IBP199" s="1305"/>
      <c r="IBQ199" s="1305"/>
      <c r="IBR199" s="1305"/>
      <c r="IBS199" s="1305"/>
      <c r="IBT199" s="1305"/>
      <c r="IBU199" s="1305"/>
      <c r="IBV199" s="1305"/>
      <c r="IBW199" s="1305"/>
      <c r="IBX199" s="1305"/>
      <c r="IBY199" s="1305"/>
      <c r="IBZ199" s="1305"/>
      <c r="ICA199" s="1305"/>
      <c r="ICB199" s="1305"/>
      <c r="ICC199" s="1305"/>
      <c r="ICD199" s="1305"/>
      <c r="ICE199" s="1305"/>
      <c r="ICF199" s="1305"/>
      <c r="ICG199" s="1305"/>
      <c r="ICH199" s="1305"/>
      <c r="ICI199" s="1305"/>
      <c r="ICJ199" s="1305"/>
      <c r="ICK199" s="1305"/>
      <c r="ICL199" s="1305"/>
      <c r="ICM199" s="1305"/>
      <c r="ICN199" s="1305"/>
      <c r="ICO199" s="1305"/>
      <c r="ICP199" s="1305"/>
      <c r="ICQ199" s="1305"/>
      <c r="ICR199" s="1305"/>
      <c r="ICS199" s="1305"/>
      <c r="ICT199" s="1305"/>
      <c r="ICU199" s="1305"/>
      <c r="ICV199" s="1305"/>
      <c r="ICW199" s="1305"/>
      <c r="ICX199" s="1305"/>
      <c r="ICY199" s="1305"/>
      <c r="ICZ199" s="1305"/>
      <c r="IDA199" s="1305"/>
      <c r="IDB199" s="1305"/>
      <c r="IDC199" s="1305"/>
      <c r="IDD199" s="1305"/>
      <c r="IDE199" s="1305"/>
      <c r="IDF199" s="1305"/>
      <c r="IDG199" s="1305"/>
      <c r="IDH199" s="1305"/>
      <c r="IDI199" s="1305"/>
      <c r="IDJ199" s="1305"/>
      <c r="IDK199" s="1305"/>
      <c r="IDL199" s="1305"/>
      <c r="IDM199" s="1305"/>
      <c r="IDN199" s="1305"/>
      <c r="IDO199" s="1305"/>
      <c r="IDP199" s="1305"/>
      <c r="IDQ199" s="1305"/>
      <c r="IDR199" s="1305"/>
      <c r="IDS199" s="1305"/>
      <c r="IDT199" s="1305"/>
      <c r="IDU199" s="1305"/>
      <c r="IDV199" s="1305"/>
      <c r="IDW199" s="1305"/>
      <c r="IDX199" s="1305"/>
      <c r="IDY199" s="1305"/>
      <c r="IDZ199" s="1305"/>
      <c r="IEA199" s="1305"/>
      <c r="IEB199" s="1305"/>
      <c r="IEC199" s="1305"/>
      <c r="IED199" s="1305"/>
      <c r="IEE199" s="1305"/>
      <c r="IEF199" s="1305"/>
      <c r="IEG199" s="1305"/>
      <c r="IEH199" s="1305"/>
      <c r="IEI199" s="1305"/>
      <c r="IEJ199" s="1305"/>
      <c r="IEK199" s="1305"/>
      <c r="IEL199" s="1305"/>
      <c r="IEM199" s="1305"/>
      <c r="IEN199" s="1305"/>
      <c r="IEO199" s="1305"/>
      <c r="IEP199" s="1305"/>
      <c r="IEQ199" s="1305"/>
      <c r="IER199" s="1305"/>
      <c r="IES199" s="1305"/>
      <c r="IET199" s="1305"/>
      <c r="IEU199" s="1305"/>
      <c r="IEV199" s="1305"/>
      <c r="IEW199" s="1305"/>
      <c r="IEX199" s="1305"/>
      <c r="IEY199" s="1305"/>
      <c r="IEZ199" s="1305"/>
      <c r="IFA199" s="1305"/>
      <c r="IFB199" s="1305"/>
      <c r="IFC199" s="1305"/>
      <c r="IFD199" s="1305"/>
      <c r="IFE199" s="1305"/>
      <c r="IFF199" s="1305"/>
      <c r="IFG199" s="1305"/>
      <c r="IFH199" s="1305"/>
      <c r="IFI199" s="1305"/>
      <c r="IFJ199" s="1305"/>
      <c r="IFK199" s="1305"/>
      <c r="IFL199" s="1305"/>
      <c r="IFM199" s="1305"/>
      <c r="IFN199" s="1305"/>
      <c r="IFO199" s="1305"/>
      <c r="IFP199" s="1305"/>
      <c r="IFQ199" s="1305"/>
      <c r="IFR199" s="1305"/>
      <c r="IFS199" s="1305"/>
      <c r="IFT199" s="1305"/>
      <c r="IFU199" s="1305"/>
      <c r="IFV199" s="1305"/>
      <c r="IFW199" s="1305"/>
      <c r="IFX199" s="1305"/>
      <c r="IFY199" s="1305"/>
      <c r="IFZ199" s="1305"/>
      <c r="IGA199" s="1305"/>
      <c r="IGB199" s="1305"/>
      <c r="IGC199" s="1305"/>
      <c r="IGD199" s="1305"/>
      <c r="IGE199" s="1305"/>
      <c r="IGF199" s="1305"/>
      <c r="IGG199" s="1305"/>
      <c r="IGH199" s="1305"/>
      <c r="IGI199" s="1305"/>
      <c r="IGJ199" s="1305"/>
      <c r="IGK199" s="1305"/>
      <c r="IGL199" s="1305"/>
      <c r="IGM199" s="1305"/>
      <c r="IGN199" s="1305"/>
      <c r="IGO199" s="1305"/>
      <c r="IGP199" s="1305"/>
      <c r="IGQ199" s="1305"/>
      <c r="IGR199" s="1305"/>
      <c r="IGS199" s="1305"/>
      <c r="IGT199" s="1305"/>
      <c r="IGU199" s="1305"/>
      <c r="IGV199" s="1305"/>
      <c r="IGW199" s="1305"/>
      <c r="IGX199" s="1305"/>
      <c r="IGY199" s="1305"/>
      <c r="IGZ199" s="1305"/>
      <c r="IHA199" s="1305"/>
      <c r="IHB199" s="1305"/>
      <c r="IHC199" s="1305"/>
      <c r="IHD199" s="1305"/>
      <c r="IHE199" s="1305"/>
      <c r="IHF199" s="1305"/>
      <c r="IHG199" s="1305"/>
      <c r="IHH199" s="1305"/>
      <c r="IHI199" s="1305"/>
      <c r="IHJ199" s="1305"/>
      <c r="IHK199" s="1305"/>
      <c r="IHL199" s="1305"/>
      <c r="IHM199" s="1305"/>
      <c r="IHN199" s="1305"/>
      <c r="IHO199" s="1305"/>
      <c r="IHP199" s="1305"/>
      <c r="IHQ199" s="1305"/>
      <c r="IHR199" s="1305"/>
      <c r="IHS199" s="1305"/>
      <c r="IHT199" s="1305"/>
      <c r="IHU199" s="1305"/>
      <c r="IHV199" s="1305"/>
      <c r="IHW199" s="1305"/>
      <c r="IHX199" s="1305"/>
      <c r="IHY199" s="1305"/>
      <c r="IHZ199" s="1305"/>
      <c r="IIA199" s="1305"/>
      <c r="IIB199" s="1305"/>
      <c r="IIC199" s="1305"/>
      <c r="IID199" s="1305"/>
      <c r="IIE199" s="1305"/>
      <c r="IIF199" s="1305"/>
      <c r="IIG199" s="1305"/>
      <c r="IIH199" s="1305"/>
      <c r="III199" s="1305"/>
      <c r="IIJ199" s="1305"/>
      <c r="IIK199" s="1305"/>
      <c r="IIL199" s="1305"/>
      <c r="IIM199" s="1305"/>
      <c r="IIN199" s="1305"/>
      <c r="IIO199" s="1305"/>
      <c r="IIP199" s="1305"/>
      <c r="IIQ199" s="1305"/>
      <c r="IIR199" s="1305"/>
      <c r="IIS199" s="1305"/>
      <c r="IIT199" s="1305"/>
      <c r="IIU199" s="1305"/>
      <c r="IIV199" s="1305"/>
      <c r="IIW199" s="1305"/>
      <c r="IIX199" s="1305"/>
      <c r="IIY199" s="1305"/>
      <c r="IIZ199" s="1305"/>
      <c r="IJA199" s="1305"/>
      <c r="IJB199" s="1305"/>
      <c r="IJC199" s="1305"/>
      <c r="IJD199" s="1305"/>
      <c r="IJE199" s="1305"/>
      <c r="IJF199" s="1305"/>
      <c r="IJG199" s="1305"/>
      <c r="IJH199" s="1305"/>
      <c r="IJI199" s="1305"/>
      <c r="IJJ199" s="1305"/>
      <c r="IJK199" s="1305"/>
      <c r="IJL199" s="1305"/>
      <c r="IJM199" s="1305"/>
      <c r="IJN199" s="1305"/>
      <c r="IJO199" s="1305"/>
      <c r="IJP199" s="1305"/>
      <c r="IJQ199" s="1305"/>
      <c r="IJR199" s="1305"/>
      <c r="IJS199" s="1305"/>
      <c r="IJT199" s="1305"/>
      <c r="IJU199" s="1305"/>
      <c r="IJV199" s="1305"/>
      <c r="IJW199" s="1305"/>
      <c r="IJX199" s="1305"/>
      <c r="IJY199" s="1305"/>
      <c r="IJZ199" s="1305"/>
      <c r="IKA199" s="1305"/>
      <c r="IKB199" s="1305"/>
      <c r="IKC199" s="1305"/>
      <c r="IKD199" s="1305"/>
      <c r="IKE199" s="1305"/>
      <c r="IKF199" s="1305"/>
      <c r="IKG199" s="1305"/>
      <c r="IKH199" s="1305"/>
      <c r="IKI199" s="1305"/>
      <c r="IKJ199" s="1305"/>
      <c r="IKK199" s="1305"/>
      <c r="IKL199" s="1305"/>
      <c r="IKM199" s="1305"/>
      <c r="IKN199" s="1305"/>
      <c r="IKO199" s="1305"/>
      <c r="IKP199" s="1305"/>
      <c r="IKQ199" s="1305"/>
      <c r="IKR199" s="1305"/>
      <c r="IKS199" s="1305"/>
      <c r="IKT199" s="1305"/>
      <c r="IKU199" s="1305"/>
      <c r="IKV199" s="1305"/>
      <c r="IKW199" s="1305"/>
      <c r="IKX199" s="1305"/>
      <c r="IKY199" s="1305"/>
      <c r="IKZ199" s="1305"/>
      <c r="ILA199" s="1305"/>
      <c r="ILB199" s="1305"/>
      <c r="ILD199" s="1305"/>
      <c r="ILE199" s="1305"/>
      <c r="ILF199" s="1305"/>
      <c r="ILG199" s="1305"/>
      <c r="ILH199" s="1305"/>
      <c r="ILI199" s="1305"/>
      <c r="ILJ199" s="1305"/>
      <c r="ILK199" s="1305"/>
      <c r="ILL199" s="1305"/>
      <c r="ILM199" s="1305"/>
      <c r="ILN199" s="1305"/>
      <c r="ILO199" s="1305"/>
      <c r="ILP199" s="1305"/>
      <c r="ILQ199" s="1305"/>
      <c r="ILR199" s="1305"/>
      <c r="ILS199" s="1305"/>
      <c r="ILT199" s="1305"/>
      <c r="ILU199" s="1305"/>
      <c r="ILV199" s="1305"/>
      <c r="ILW199" s="1305"/>
      <c r="ILX199" s="1305"/>
      <c r="ILY199" s="1305"/>
      <c r="ILZ199" s="1305"/>
      <c r="IMA199" s="1305"/>
      <c r="IMB199" s="1305"/>
      <c r="IMC199" s="1305"/>
      <c r="IMD199" s="1305"/>
      <c r="IME199" s="1305"/>
      <c r="IMF199" s="1305"/>
      <c r="IMG199" s="1305"/>
      <c r="IMH199" s="1305"/>
      <c r="IMI199" s="1305"/>
      <c r="IMJ199" s="1305"/>
      <c r="IMK199" s="1305"/>
      <c r="IML199" s="1305"/>
      <c r="IMM199" s="1305"/>
      <c r="IMN199" s="1305"/>
      <c r="IMO199" s="1305"/>
      <c r="IMP199" s="1305"/>
      <c r="IMQ199" s="1305"/>
      <c r="IMR199" s="1305"/>
      <c r="IMS199" s="1305"/>
      <c r="IMT199" s="1305"/>
      <c r="IMU199" s="1305"/>
      <c r="IMV199" s="1305"/>
      <c r="IMW199" s="1305"/>
      <c r="IMX199" s="1305"/>
      <c r="IMY199" s="1305"/>
      <c r="IMZ199" s="1305"/>
      <c r="INA199" s="1305"/>
      <c r="INB199" s="1305"/>
      <c r="INC199" s="1305"/>
      <c r="IND199" s="1305"/>
      <c r="INE199" s="1305"/>
      <c r="INF199" s="1305"/>
      <c r="ING199" s="1305"/>
      <c r="INH199" s="1305"/>
      <c r="INI199" s="1305"/>
      <c r="INJ199" s="1305"/>
      <c r="INK199" s="1305"/>
      <c r="INL199" s="1305"/>
      <c r="INM199" s="1305"/>
      <c r="INN199" s="1305"/>
      <c r="INO199" s="1305"/>
      <c r="INP199" s="1305"/>
      <c r="INQ199" s="1305"/>
      <c r="INR199" s="1305"/>
      <c r="INS199" s="1305"/>
      <c r="INT199" s="1305"/>
      <c r="INU199" s="1305"/>
      <c r="INV199" s="1305"/>
      <c r="INW199" s="1305"/>
      <c r="INX199" s="1305"/>
      <c r="INY199" s="1305"/>
      <c r="INZ199" s="1305"/>
      <c r="IOA199" s="1305"/>
      <c r="IOB199" s="1305"/>
      <c r="IOC199" s="1305"/>
      <c r="IOD199" s="1305"/>
      <c r="IOE199" s="1305"/>
      <c r="IOF199" s="1305"/>
      <c r="IOG199" s="1305"/>
      <c r="IOH199" s="1305"/>
      <c r="IOI199" s="1305"/>
      <c r="IOJ199" s="1305"/>
      <c r="IOK199" s="1305"/>
      <c r="IOL199" s="1305"/>
      <c r="IOM199" s="1305"/>
      <c r="ION199" s="1305"/>
      <c r="IOO199" s="1305"/>
      <c r="IOP199" s="1305"/>
      <c r="IOQ199" s="1305"/>
      <c r="IOR199" s="1305"/>
      <c r="IOS199" s="1305"/>
      <c r="IOT199" s="1305"/>
      <c r="IOU199" s="1305"/>
      <c r="IOV199" s="1305"/>
      <c r="IOW199" s="1305"/>
      <c r="IOX199" s="1305"/>
      <c r="IOY199" s="1305"/>
      <c r="IOZ199" s="1305"/>
      <c r="IPA199" s="1305"/>
      <c r="IPB199" s="1305"/>
      <c r="IPC199" s="1305"/>
      <c r="IPD199" s="1305"/>
      <c r="IPE199" s="1305"/>
      <c r="IPF199" s="1305"/>
      <c r="IPG199" s="1305"/>
      <c r="IPH199" s="1305"/>
      <c r="IPI199" s="1305"/>
      <c r="IPJ199" s="1305"/>
      <c r="IPK199" s="1305"/>
      <c r="IPL199" s="1305"/>
      <c r="IPM199" s="1305"/>
      <c r="IPN199" s="1305"/>
      <c r="IPO199" s="1305"/>
      <c r="IPP199" s="1305"/>
      <c r="IPQ199" s="1305"/>
      <c r="IPR199" s="1305"/>
      <c r="IPS199" s="1305"/>
      <c r="IPT199" s="1305"/>
      <c r="IPU199" s="1305"/>
      <c r="IPV199" s="1305"/>
      <c r="IPW199" s="1305"/>
      <c r="IPX199" s="1305"/>
      <c r="IPY199" s="1305"/>
      <c r="IPZ199" s="1305"/>
      <c r="IQA199" s="1305"/>
      <c r="IQB199" s="1305"/>
      <c r="IQC199" s="1305"/>
      <c r="IQD199" s="1305"/>
      <c r="IQE199" s="1305"/>
      <c r="IQF199" s="1305"/>
      <c r="IQG199" s="1305"/>
      <c r="IQH199" s="1305"/>
      <c r="IQI199" s="1305"/>
      <c r="IQJ199" s="1305"/>
      <c r="IQK199" s="1305"/>
      <c r="IQL199" s="1305"/>
      <c r="IQM199" s="1305"/>
      <c r="IQN199" s="1305"/>
      <c r="IQO199" s="1305"/>
      <c r="IQP199" s="1305"/>
      <c r="IQQ199" s="1305"/>
      <c r="IQR199" s="1305"/>
      <c r="IQS199" s="1305"/>
      <c r="IQT199" s="1305"/>
      <c r="IQU199" s="1305"/>
      <c r="IQV199" s="1305"/>
      <c r="IQW199" s="1305"/>
      <c r="IQX199" s="1305"/>
      <c r="IQY199" s="1305"/>
      <c r="IQZ199" s="1305"/>
      <c r="IRA199" s="1305"/>
      <c r="IRB199" s="1305"/>
      <c r="IRC199" s="1305"/>
      <c r="IRD199" s="1305"/>
      <c r="IRE199" s="1305"/>
      <c r="IRF199" s="1305"/>
      <c r="IRG199" s="1305"/>
      <c r="IRH199" s="1305"/>
      <c r="IRI199" s="1305"/>
      <c r="IRJ199" s="1305"/>
      <c r="IRK199" s="1305"/>
      <c r="IRL199" s="1305"/>
      <c r="IRM199" s="1305"/>
      <c r="IRN199" s="1305"/>
      <c r="IRO199" s="1305"/>
      <c r="IRP199" s="1305"/>
      <c r="IRQ199" s="1305"/>
      <c r="IRR199" s="1305"/>
      <c r="IRS199" s="1305"/>
      <c r="IRT199" s="1305"/>
      <c r="IRU199" s="1305"/>
      <c r="IRV199" s="1305"/>
      <c r="IRW199" s="1305"/>
      <c r="IRX199" s="1305"/>
      <c r="IRY199" s="1305"/>
      <c r="IRZ199" s="1305"/>
      <c r="ISA199" s="1305"/>
      <c r="ISB199" s="1305"/>
      <c r="ISC199" s="1305"/>
      <c r="ISD199" s="1305"/>
      <c r="ISE199" s="1305"/>
      <c r="ISF199" s="1305"/>
      <c r="ISG199" s="1305"/>
      <c r="ISH199" s="1305"/>
      <c r="ISI199" s="1305"/>
      <c r="ISJ199" s="1305"/>
      <c r="ISK199" s="1305"/>
      <c r="ISL199" s="1305"/>
      <c r="ISM199" s="1305"/>
      <c r="ISN199" s="1305"/>
      <c r="ISO199" s="1305"/>
      <c r="ISP199" s="1305"/>
      <c r="ISQ199" s="1305"/>
      <c r="ISR199" s="1305"/>
      <c r="ISS199" s="1305"/>
      <c r="IST199" s="1305"/>
      <c r="ISU199" s="1305"/>
      <c r="ISV199" s="1305"/>
      <c r="ISW199" s="1305"/>
      <c r="ISX199" s="1305"/>
      <c r="ISY199" s="1305"/>
      <c r="ISZ199" s="1305"/>
      <c r="ITA199" s="1305"/>
      <c r="ITB199" s="1305"/>
      <c r="ITC199" s="1305"/>
      <c r="ITD199" s="1305"/>
      <c r="ITE199" s="1305"/>
      <c r="ITF199" s="1305"/>
      <c r="ITG199" s="1305"/>
      <c r="ITH199" s="1305"/>
      <c r="ITI199" s="1305"/>
      <c r="ITJ199" s="1305"/>
      <c r="ITK199" s="1305"/>
      <c r="ITL199" s="1305"/>
      <c r="ITM199" s="1305"/>
      <c r="ITN199" s="1305"/>
      <c r="ITO199" s="1305"/>
      <c r="ITP199" s="1305"/>
      <c r="ITQ199" s="1305"/>
      <c r="ITR199" s="1305"/>
      <c r="ITS199" s="1305"/>
      <c r="ITT199" s="1305"/>
      <c r="ITU199" s="1305"/>
      <c r="ITV199" s="1305"/>
      <c r="ITW199" s="1305"/>
      <c r="ITX199" s="1305"/>
      <c r="ITY199" s="1305"/>
      <c r="ITZ199" s="1305"/>
      <c r="IUA199" s="1305"/>
      <c r="IUB199" s="1305"/>
      <c r="IUC199" s="1305"/>
      <c r="IUD199" s="1305"/>
      <c r="IUE199" s="1305"/>
      <c r="IUF199" s="1305"/>
      <c r="IUG199" s="1305"/>
      <c r="IUH199" s="1305"/>
      <c r="IUI199" s="1305"/>
      <c r="IUJ199" s="1305"/>
      <c r="IUK199" s="1305"/>
      <c r="IUL199" s="1305"/>
      <c r="IUM199" s="1305"/>
      <c r="IUN199" s="1305"/>
      <c r="IUO199" s="1305"/>
      <c r="IUP199" s="1305"/>
      <c r="IUQ199" s="1305"/>
      <c r="IUR199" s="1305"/>
      <c r="IUS199" s="1305"/>
      <c r="IUT199" s="1305"/>
      <c r="IUU199" s="1305"/>
      <c r="IUV199" s="1305"/>
      <c r="IUW199" s="1305"/>
      <c r="IUX199" s="1305"/>
      <c r="IUZ199" s="1305"/>
      <c r="IVA199" s="1305"/>
      <c r="IVB199" s="1305"/>
      <c r="IVC199" s="1305"/>
      <c r="IVD199" s="1305"/>
      <c r="IVE199" s="1305"/>
      <c r="IVF199" s="1305"/>
      <c r="IVG199" s="1305"/>
      <c r="IVH199" s="1305"/>
      <c r="IVI199" s="1305"/>
      <c r="IVJ199" s="1305"/>
      <c r="IVK199" s="1305"/>
      <c r="IVL199" s="1305"/>
      <c r="IVM199" s="1305"/>
      <c r="IVN199" s="1305"/>
      <c r="IVO199" s="1305"/>
      <c r="IVP199" s="1305"/>
      <c r="IVQ199" s="1305"/>
      <c r="IVR199" s="1305"/>
      <c r="IVS199" s="1305"/>
      <c r="IVT199" s="1305"/>
      <c r="IVU199" s="1305"/>
      <c r="IVV199" s="1305"/>
      <c r="IVW199" s="1305"/>
      <c r="IVX199" s="1305"/>
      <c r="IVY199" s="1305"/>
      <c r="IVZ199" s="1305"/>
      <c r="IWA199" s="1305"/>
      <c r="IWB199" s="1305"/>
      <c r="IWC199" s="1305"/>
      <c r="IWD199" s="1305"/>
      <c r="IWE199" s="1305"/>
      <c r="IWF199" s="1305"/>
      <c r="IWG199" s="1305"/>
      <c r="IWH199" s="1305"/>
      <c r="IWI199" s="1305"/>
      <c r="IWJ199" s="1305"/>
      <c r="IWK199" s="1305"/>
      <c r="IWL199" s="1305"/>
      <c r="IWM199" s="1305"/>
      <c r="IWN199" s="1305"/>
      <c r="IWO199" s="1305"/>
      <c r="IWP199" s="1305"/>
      <c r="IWQ199" s="1305"/>
      <c r="IWR199" s="1305"/>
      <c r="IWS199" s="1305"/>
      <c r="IWT199" s="1305"/>
      <c r="IWU199" s="1305"/>
      <c r="IWV199" s="1305"/>
      <c r="IWW199" s="1305"/>
      <c r="IWX199" s="1305"/>
      <c r="IWY199" s="1305"/>
      <c r="IWZ199" s="1305"/>
      <c r="IXA199" s="1305"/>
      <c r="IXB199" s="1305"/>
      <c r="IXC199" s="1305"/>
      <c r="IXD199" s="1305"/>
      <c r="IXE199" s="1305"/>
      <c r="IXF199" s="1305"/>
      <c r="IXG199" s="1305"/>
      <c r="IXH199" s="1305"/>
      <c r="IXI199" s="1305"/>
      <c r="IXJ199" s="1305"/>
      <c r="IXK199" s="1305"/>
      <c r="IXL199" s="1305"/>
      <c r="IXM199" s="1305"/>
      <c r="IXN199" s="1305"/>
      <c r="IXO199" s="1305"/>
      <c r="IXP199" s="1305"/>
      <c r="IXQ199" s="1305"/>
      <c r="IXR199" s="1305"/>
      <c r="IXS199" s="1305"/>
      <c r="IXT199" s="1305"/>
      <c r="IXU199" s="1305"/>
      <c r="IXV199" s="1305"/>
      <c r="IXW199" s="1305"/>
      <c r="IXX199" s="1305"/>
      <c r="IXY199" s="1305"/>
      <c r="IXZ199" s="1305"/>
      <c r="IYA199" s="1305"/>
      <c r="IYB199" s="1305"/>
      <c r="IYC199" s="1305"/>
      <c r="IYD199" s="1305"/>
      <c r="IYE199" s="1305"/>
      <c r="IYF199" s="1305"/>
      <c r="IYG199" s="1305"/>
      <c r="IYH199" s="1305"/>
      <c r="IYI199" s="1305"/>
      <c r="IYJ199" s="1305"/>
      <c r="IYK199" s="1305"/>
      <c r="IYL199" s="1305"/>
      <c r="IYM199" s="1305"/>
      <c r="IYN199" s="1305"/>
      <c r="IYO199" s="1305"/>
      <c r="IYP199" s="1305"/>
      <c r="IYQ199" s="1305"/>
      <c r="IYR199" s="1305"/>
      <c r="IYS199" s="1305"/>
      <c r="IYT199" s="1305"/>
      <c r="IYU199" s="1305"/>
      <c r="IYV199" s="1305"/>
      <c r="IYW199" s="1305"/>
      <c r="IYX199" s="1305"/>
      <c r="IYY199" s="1305"/>
      <c r="IYZ199" s="1305"/>
      <c r="IZA199" s="1305"/>
      <c r="IZB199" s="1305"/>
      <c r="IZC199" s="1305"/>
      <c r="IZD199" s="1305"/>
      <c r="IZE199" s="1305"/>
      <c r="IZF199" s="1305"/>
      <c r="IZG199" s="1305"/>
      <c r="IZH199" s="1305"/>
      <c r="IZI199" s="1305"/>
      <c r="IZJ199" s="1305"/>
      <c r="IZK199" s="1305"/>
      <c r="IZL199" s="1305"/>
      <c r="IZM199" s="1305"/>
      <c r="IZN199" s="1305"/>
      <c r="IZO199" s="1305"/>
      <c r="IZP199" s="1305"/>
      <c r="IZQ199" s="1305"/>
      <c r="IZR199" s="1305"/>
      <c r="IZS199" s="1305"/>
      <c r="IZT199" s="1305"/>
      <c r="IZU199" s="1305"/>
      <c r="IZV199" s="1305"/>
      <c r="IZW199" s="1305"/>
      <c r="IZX199" s="1305"/>
      <c r="IZY199" s="1305"/>
      <c r="IZZ199" s="1305"/>
      <c r="JAA199" s="1305"/>
      <c r="JAB199" s="1305"/>
      <c r="JAC199" s="1305"/>
      <c r="JAD199" s="1305"/>
      <c r="JAE199" s="1305"/>
      <c r="JAF199" s="1305"/>
      <c r="JAG199" s="1305"/>
      <c r="JAH199" s="1305"/>
      <c r="JAI199" s="1305"/>
      <c r="JAJ199" s="1305"/>
      <c r="JAK199" s="1305"/>
      <c r="JAL199" s="1305"/>
      <c r="JAM199" s="1305"/>
      <c r="JAN199" s="1305"/>
      <c r="JAO199" s="1305"/>
      <c r="JAP199" s="1305"/>
      <c r="JAQ199" s="1305"/>
      <c r="JAR199" s="1305"/>
      <c r="JAS199" s="1305"/>
      <c r="JAT199" s="1305"/>
      <c r="JAU199" s="1305"/>
      <c r="JAV199" s="1305"/>
      <c r="JAW199" s="1305"/>
      <c r="JAX199" s="1305"/>
      <c r="JAY199" s="1305"/>
      <c r="JAZ199" s="1305"/>
      <c r="JBA199" s="1305"/>
      <c r="JBB199" s="1305"/>
      <c r="JBC199" s="1305"/>
      <c r="JBD199" s="1305"/>
      <c r="JBE199" s="1305"/>
      <c r="JBF199" s="1305"/>
      <c r="JBG199" s="1305"/>
      <c r="JBH199" s="1305"/>
      <c r="JBI199" s="1305"/>
      <c r="JBJ199" s="1305"/>
      <c r="JBK199" s="1305"/>
      <c r="JBL199" s="1305"/>
      <c r="JBM199" s="1305"/>
      <c r="JBN199" s="1305"/>
      <c r="JBO199" s="1305"/>
      <c r="JBP199" s="1305"/>
      <c r="JBQ199" s="1305"/>
      <c r="JBR199" s="1305"/>
      <c r="JBS199" s="1305"/>
      <c r="JBT199" s="1305"/>
      <c r="JBU199" s="1305"/>
      <c r="JBV199" s="1305"/>
      <c r="JBW199" s="1305"/>
      <c r="JBX199" s="1305"/>
      <c r="JBY199" s="1305"/>
      <c r="JBZ199" s="1305"/>
      <c r="JCA199" s="1305"/>
      <c r="JCB199" s="1305"/>
      <c r="JCC199" s="1305"/>
      <c r="JCD199" s="1305"/>
      <c r="JCE199" s="1305"/>
      <c r="JCF199" s="1305"/>
      <c r="JCG199" s="1305"/>
      <c r="JCH199" s="1305"/>
      <c r="JCI199" s="1305"/>
      <c r="JCJ199" s="1305"/>
      <c r="JCK199" s="1305"/>
      <c r="JCL199" s="1305"/>
      <c r="JCM199" s="1305"/>
      <c r="JCN199" s="1305"/>
      <c r="JCO199" s="1305"/>
      <c r="JCP199" s="1305"/>
      <c r="JCQ199" s="1305"/>
      <c r="JCR199" s="1305"/>
      <c r="JCS199" s="1305"/>
      <c r="JCT199" s="1305"/>
      <c r="JCU199" s="1305"/>
      <c r="JCV199" s="1305"/>
      <c r="JCW199" s="1305"/>
      <c r="JCX199" s="1305"/>
      <c r="JCY199" s="1305"/>
      <c r="JCZ199" s="1305"/>
      <c r="JDA199" s="1305"/>
      <c r="JDB199" s="1305"/>
      <c r="JDC199" s="1305"/>
      <c r="JDD199" s="1305"/>
      <c r="JDE199" s="1305"/>
      <c r="JDF199" s="1305"/>
      <c r="JDG199" s="1305"/>
      <c r="JDH199" s="1305"/>
      <c r="JDI199" s="1305"/>
      <c r="JDJ199" s="1305"/>
      <c r="JDK199" s="1305"/>
      <c r="JDL199" s="1305"/>
      <c r="JDM199" s="1305"/>
      <c r="JDN199" s="1305"/>
      <c r="JDO199" s="1305"/>
      <c r="JDP199" s="1305"/>
      <c r="JDQ199" s="1305"/>
      <c r="JDR199" s="1305"/>
      <c r="JDS199" s="1305"/>
      <c r="JDT199" s="1305"/>
      <c r="JDU199" s="1305"/>
      <c r="JDV199" s="1305"/>
      <c r="JDW199" s="1305"/>
      <c r="JDX199" s="1305"/>
      <c r="JDY199" s="1305"/>
      <c r="JDZ199" s="1305"/>
      <c r="JEA199" s="1305"/>
      <c r="JEB199" s="1305"/>
      <c r="JEC199" s="1305"/>
      <c r="JED199" s="1305"/>
      <c r="JEE199" s="1305"/>
      <c r="JEF199" s="1305"/>
      <c r="JEG199" s="1305"/>
      <c r="JEH199" s="1305"/>
      <c r="JEI199" s="1305"/>
      <c r="JEJ199" s="1305"/>
      <c r="JEK199" s="1305"/>
      <c r="JEL199" s="1305"/>
      <c r="JEM199" s="1305"/>
      <c r="JEN199" s="1305"/>
      <c r="JEO199" s="1305"/>
      <c r="JEP199" s="1305"/>
      <c r="JEQ199" s="1305"/>
      <c r="JER199" s="1305"/>
      <c r="JES199" s="1305"/>
      <c r="JET199" s="1305"/>
      <c r="JEV199" s="1305"/>
      <c r="JEW199" s="1305"/>
      <c r="JEX199" s="1305"/>
      <c r="JEY199" s="1305"/>
      <c r="JEZ199" s="1305"/>
      <c r="JFA199" s="1305"/>
      <c r="JFB199" s="1305"/>
      <c r="JFC199" s="1305"/>
      <c r="JFD199" s="1305"/>
      <c r="JFE199" s="1305"/>
      <c r="JFF199" s="1305"/>
      <c r="JFG199" s="1305"/>
      <c r="JFH199" s="1305"/>
      <c r="JFI199" s="1305"/>
      <c r="JFJ199" s="1305"/>
      <c r="JFK199" s="1305"/>
      <c r="JFL199" s="1305"/>
      <c r="JFM199" s="1305"/>
      <c r="JFN199" s="1305"/>
      <c r="JFO199" s="1305"/>
      <c r="JFP199" s="1305"/>
      <c r="JFQ199" s="1305"/>
      <c r="JFR199" s="1305"/>
      <c r="JFS199" s="1305"/>
      <c r="JFT199" s="1305"/>
      <c r="JFU199" s="1305"/>
      <c r="JFV199" s="1305"/>
      <c r="JFW199" s="1305"/>
      <c r="JFX199" s="1305"/>
      <c r="JFY199" s="1305"/>
      <c r="JFZ199" s="1305"/>
      <c r="JGA199" s="1305"/>
      <c r="JGB199" s="1305"/>
      <c r="JGC199" s="1305"/>
      <c r="JGD199" s="1305"/>
      <c r="JGE199" s="1305"/>
      <c r="JGF199" s="1305"/>
      <c r="JGG199" s="1305"/>
      <c r="JGH199" s="1305"/>
      <c r="JGI199" s="1305"/>
      <c r="JGJ199" s="1305"/>
      <c r="JGK199" s="1305"/>
      <c r="JGL199" s="1305"/>
      <c r="JGM199" s="1305"/>
      <c r="JGN199" s="1305"/>
      <c r="JGO199" s="1305"/>
      <c r="JGP199" s="1305"/>
      <c r="JGQ199" s="1305"/>
      <c r="JGR199" s="1305"/>
      <c r="JGS199" s="1305"/>
      <c r="JGT199" s="1305"/>
      <c r="JGU199" s="1305"/>
      <c r="JGV199" s="1305"/>
      <c r="JGW199" s="1305"/>
      <c r="JGX199" s="1305"/>
      <c r="JGY199" s="1305"/>
      <c r="JGZ199" s="1305"/>
      <c r="JHA199" s="1305"/>
      <c r="JHB199" s="1305"/>
      <c r="JHC199" s="1305"/>
      <c r="JHD199" s="1305"/>
      <c r="JHE199" s="1305"/>
      <c r="JHF199" s="1305"/>
      <c r="JHG199" s="1305"/>
      <c r="JHH199" s="1305"/>
      <c r="JHI199" s="1305"/>
      <c r="JHJ199" s="1305"/>
      <c r="JHK199" s="1305"/>
      <c r="JHL199" s="1305"/>
      <c r="JHM199" s="1305"/>
      <c r="JHN199" s="1305"/>
      <c r="JHO199" s="1305"/>
      <c r="JHP199" s="1305"/>
      <c r="JHQ199" s="1305"/>
      <c r="JHR199" s="1305"/>
      <c r="JHS199" s="1305"/>
      <c r="JHT199" s="1305"/>
      <c r="JHU199" s="1305"/>
      <c r="JHV199" s="1305"/>
      <c r="JHW199" s="1305"/>
      <c r="JHX199" s="1305"/>
      <c r="JHY199" s="1305"/>
      <c r="JHZ199" s="1305"/>
      <c r="JIA199" s="1305"/>
      <c r="JIB199" s="1305"/>
      <c r="JIC199" s="1305"/>
      <c r="JID199" s="1305"/>
      <c r="JIE199" s="1305"/>
      <c r="JIF199" s="1305"/>
      <c r="JIG199" s="1305"/>
      <c r="JIH199" s="1305"/>
      <c r="JII199" s="1305"/>
      <c r="JIJ199" s="1305"/>
      <c r="JIK199" s="1305"/>
      <c r="JIL199" s="1305"/>
      <c r="JIM199" s="1305"/>
      <c r="JIN199" s="1305"/>
      <c r="JIO199" s="1305"/>
      <c r="JIP199" s="1305"/>
      <c r="JIQ199" s="1305"/>
      <c r="JIR199" s="1305"/>
      <c r="JIS199" s="1305"/>
      <c r="JIT199" s="1305"/>
      <c r="JIU199" s="1305"/>
      <c r="JIV199" s="1305"/>
      <c r="JIW199" s="1305"/>
      <c r="JIX199" s="1305"/>
      <c r="JIY199" s="1305"/>
      <c r="JIZ199" s="1305"/>
      <c r="JJA199" s="1305"/>
      <c r="JJB199" s="1305"/>
      <c r="JJC199" s="1305"/>
      <c r="JJD199" s="1305"/>
      <c r="JJE199" s="1305"/>
      <c r="JJF199" s="1305"/>
      <c r="JJG199" s="1305"/>
      <c r="JJH199" s="1305"/>
      <c r="JJI199" s="1305"/>
      <c r="JJJ199" s="1305"/>
      <c r="JJK199" s="1305"/>
      <c r="JJL199" s="1305"/>
      <c r="JJM199" s="1305"/>
      <c r="JJN199" s="1305"/>
      <c r="JJO199" s="1305"/>
      <c r="JJP199" s="1305"/>
      <c r="JJQ199" s="1305"/>
      <c r="JJR199" s="1305"/>
      <c r="JJS199" s="1305"/>
      <c r="JJT199" s="1305"/>
      <c r="JJU199" s="1305"/>
      <c r="JJV199" s="1305"/>
      <c r="JJW199" s="1305"/>
      <c r="JJX199" s="1305"/>
      <c r="JJY199" s="1305"/>
      <c r="JJZ199" s="1305"/>
      <c r="JKA199" s="1305"/>
      <c r="JKB199" s="1305"/>
      <c r="JKC199" s="1305"/>
      <c r="JKD199" s="1305"/>
      <c r="JKE199" s="1305"/>
      <c r="JKF199" s="1305"/>
      <c r="JKG199" s="1305"/>
      <c r="JKH199" s="1305"/>
      <c r="JKI199" s="1305"/>
      <c r="JKJ199" s="1305"/>
      <c r="JKK199" s="1305"/>
      <c r="JKL199" s="1305"/>
      <c r="JKM199" s="1305"/>
      <c r="JKN199" s="1305"/>
      <c r="JKO199" s="1305"/>
      <c r="JKP199" s="1305"/>
      <c r="JKQ199" s="1305"/>
      <c r="JKR199" s="1305"/>
      <c r="JKS199" s="1305"/>
      <c r="JKT199" s="1305"/>
      <c r="JKU199" s="1305"/>
      <c r="JKV199" s="1305"/>
      <c r="JKW199" s="1305"/>
      <c r="JKX199" s="1305"/>
      <c r="JKY199" s="1305"/>
      <c r="JKZ199" s="1305"/>
      <c r="JLA199" s="1305"/>
      <c r="JLB199" s="1305"/>
      <c r="JLC199" s="1305"/>
      <c r="JLD199" s="1305"/>
      <c r="JLE199" s="1305"/>
      <c r="JLF199" s="1305"/>
      <c r="JLG199" s="1305"/>
      <c r="JLH199" s="1305"/>
      <c r="JLI199" s="1305"/>
      <c r="JLJ199" s="1305"/>
      <c r="JLK199" s="1305"/>
      <c r="JLL199" s="1305"/>
      <c r="JLM199" s="1305"/>
      <c r="JLN199" s="1305"/>
      <c r="JLO199" s="1305"/>
      <c r="JLP199" s="1305"/>
      <c r="JLQ199" s="1305"/>
      <c r="JLR199" s="1305"/>
      <c r="JLS199" s="1305"/>
      <c r="JLT199" s="1305"/>
      <c r="JLU199" s="1305"/>
      <c r="JLV199" s="1305"/>
      <c r="JLW199" s="1305"/>
      <c r="JLX199" s="1305"/>
      <c r="JLY199" s="1305"/>
      <c r="JLZ199" s="1305"/>
      <c r="JMA199" s="1305"/>
      <c r="JMB199" s="1305"/>
      <c r="JMC199" s="1305"/>
      <c r="JMD199" s="1305"/>
      <c r="JME199" s="1305"/>
      <c r="JMF199" s="1305"/>
      <c r="JMG199" s="1305"/>
      <c r="JMH199" s="1305"/>
      <c r="JMI199" s="1305"/>
      <c r="JMJ199" s="1305"/>
      <c r="JMK199" s="1305"/>
      <c r="JML199" s="1305"/>
      <c r="JMM199" s="1305"/>
      <c r="JMN199" s="1305"/>
      <c r="JMO199" s="1305"/>
      <c r="JMP199" s="1305"/>
      <c r="JMQ199" s="1305"/>
      <c r="JMR199" s="1305"/>
      <c r="JMS199" s="1305"/>
      <c r="JMT199" s="1305"/>
      <c r="JMU199" s="1305"/>
      <c r="JMV199" s="1305"/>
      <c r="JMW199" s="1305"/>
      <c r="JMX199" s="1305"/>
      <c r="JMY199" s="1305"/>
      <c r="JMZ199" s="1305"/>
      <c r="JNA199" s="1305"/>
      <c r="JNB199" s="1305"/>
      <c r="JNC199" s="1305"/>
      <c r="JND199" s="1305"/>
      <c r="JNE199" s="1305"/>
      <c r="JNF199" s="1305"/>
      <c r="JNG199" s="1305"/>
      <c r="JNH199" s="1305"/>
      <c r="JNI199" s="1305"/>
      <c r="JNJ199" s="1305"/>
      <c r="JNK199" s="1305"/>
      <c r="JNL199" s="1305"/>
      <c r="JNM199" s="1305"/>
      <c r="JNN199" s="1305"/>
      <c r="JNO199" s="1305"/>
      <c r="JNP199" s="1305"/>
      <c r="JNQ199" s="1305"/>
      <c r="JNR199" s="1305"/>
      <c r="JNS199" s="1305"/>
      <c r="JNT199" s="1305"/>
      <c r="JNU199" s="1305"/>
      <c r="JNV199" s="1305"/>
      <c r="JNW199" s="1305"/>
      <c r="JNX199" s="1305"/>
      <c r="JNY199" s="1305"/>
      <c r="JNZ199" s="1305"/>
      <c r="JOA199" s="1305"/>
      <c r="JOB199" s="1305"/>
      <c r="JOC199" s="1305"/>
      <c r="JOD199" s="1305"/>
      <c r="JOE199" s="1305"/>
      <c r="JOF199" s="1305"/>
      <c r="JOG199" s="1305"/>
      <c r="JOH199" s="1305"/>
      <c r="JOI199" s="1305"/>
      <c r="JOJ199" s="1305"/>
      <c r="JOK199" s="1305"/>
      <c r="JOL199" s="1305"/>
      <c r="JOM199" s="1305"/>
      <c r="JON199" s="1305"/>
      <c r="JOO199" s="1305"/>
      <c r="JOP199" s="1305"/>
      <c r="JOR199" s="1305"/>
      <c r="JOS199" s="1305"/>
      <c r="JOT199" s="1305"/>
      <c r="JOU199" s="1305"/>
      <c r="JOV199" s="1305"/>
      <c r="JOW199" s="1305"/>
      <c r="JOX199" s="1305"/>
      <c r="JOY199" s="1305"/>
      <c r="JOZ199" s="1305"/>
      <c r="JPA199" s="1305"/>
      <c r="JPB199" s="1305"/>
      <c r="JPC199" s="1305"/>
      <c r="JPD199" s="1305"/>
      <c r="JPE199" s="1305"/>
      <c r="JPF199" s="1305"/>
      <c r="JPG199" s="1305"/>
      <c r="JPH199" s="1305"/>
      <c r="JPI199" s="1305"/>
      <c r="JPJ199" s="1305"/>
      <c r="JPK199" s="1305"/>
      <c r="JPL199" s="1305"/>
      <c r="JPM199" s="1305"/>
      <c r="JPN199" s="1305"/>
      <c r="JPO199" s="1305"/>
      <c r="JPP199" s="1305"/>
      <c r="JPQ199" s="1305"/>
      <c r="JPR199" s="1305"/>
      <c r="JPS199" s="1305"/>
      <c r="JPT199" s="1305"/>
      <c r="JPU199" s="1305"/>
      <c r="JPV199" s="1305"/>
      <c r="JPW199" s="1305"/>
      <c r="JPX199" s="1305"/>
      <c r="JPY199" s="1305"/>
      <c r="JPZ199" s="1305"/>
      <c r="JQA199" s="1305"/>
      <c r="JQB199" s="1305"/>
      <c r="JQC199" s="1305"/>
      <c r="JQD199" s="1305"/>
      <c r="JQE199" s="1305"/>
      <c r="JQF199" s="1305"/>
      <c r="JQG199" s="1305"/>
      <c r="JQH199" s="1305"/>
      <c r="JQI199" s="1305"/>
      <c r="JQJ199" s="1305"/>
      <c r="JQK199" s="1305"/>
      <c r="JQL199" s="1305"/>
      <c r="JQM199" s="1305"/>
      <c r="JQN199" s="1305"/>
      <c r="JQO199" s="1305"/>
      <c r="JQP199" s="1305"/>
      <c r="JQQ199" s="1305"/>
      <c r="JQR199" s="1305"/>
      <c r="JQS199" s="1305"/>
      <c r="JQT199" s="1305"/>
      <c r="JQU199" s="1305"/>
      <c r="JQV199" s="1305"/>
      <c r="JQW199" s="1305"/>
      <c r="JQX199" s="1305"/>
      <c r="JQY199" s="1305"/>
      <c r="JQZ199" s="1305"/>
      <c r="JRA199" s="1305"/>
      <c r="JRB199" s="1305"/>
      <c r="JRC199" s="1305"/>
      <c r="JRD199" s="1305"/>
      <c r="JRE199" s="1305"/>
      <c r="JRF199" s="1305"/>
      <c r="JRG199" s="1305"/>
      <c r="JRH199" s="1305"/>
      <c r="JRI199" s="1305"/>
      <c r="JRJ199" s="1305"/>
      <c r="JRK199" s="1305"/>
      <c r="JRL199" s="1305"/>
      <c r="JRM199" s="1305"/>
      <c r="JRN199" s="1305"/>
      <c r="JRO199" s="1305"/>
      <c r="JRP199" s="1305"/>
      <c r="JRQ199" s="1305"/>
      <c r="JRR199" s="1305"/>
      <c r="JRS199" s="1305"/>
      <c r="JRT199" s="1305"/>
      <c r="JRU199" s="1305"/>
      <c r="JRV199" s="1305"/>
      <c r="JRW199" s="1305"/>
      <c r="JRX199" s="1305"/>
      <c r="JRY199" s="1305"/>
      <c r="JRZ199" s="1305"/>
      <c r="JSA199" s="1305"/>
      <c r="JSB199" s="1305"/>
      <c r="JSC199" s="1305"/>
      <c r="JSD199" s="1305"/>
      <c r="JSE199" s="1305"/>
      <c r="JSF199" s="1305"/>
      <c r="JSG199" s="1305"/>
      <c r="JSH199" s="1305"/>
      <c r="JSI199" s="1305"/>
      <c r="JSJ199" s="1305"/>
      <c r="JSK199" s="1305"/>
      <c r="JSL199" s="1305"/>
      <c r="JSM199" s="1305"/>
      <c r="JSN199" s="1305"/>
      <c r="JSO199" s="1305"/>
      <c r="JSP199" s="1305"/>
      <c r="JSQ199" s="1305"/>
      <c r="JSR199" s="1305"/>
      <c r="JSS199" s="1305"/>
      <c r="JST199" s="1305"/>
      <c r="JSU199" s="1305"/>
      <c r="JSV199" s="1305"/>
      <c r="JSW199" s="1305"/>
      <c r="JSX199" s="1305"/>
      <c r="JSY199" s="1305"/>
      <c r="JSZ199" s="1305"/>
      <c r="JTA199" s="1305"/>
      <c r="JTB199" s="1305"/>
      <c r="JTC199" s="1305"/>
      <c r="JTD199" s="1305"/>
      <c r="JTE199" s="1305"/>
      <c r="JTF199" s="1305"/>
      <c r="JTG199" s="1305"/>
      <c r="JTH199" s="1305"/>
      <c r="JTI199" s="1305"/>
      <c r="JTJ199" s="1305"/>
      <c r="JTK199" s="1305"/>
      <c r="JTL199" s="1305"/>
      <c r="JTM199" s="1305"/>
      <c r="JTN199" s="1305"/>
      <c r="JTO199" s="1305"/>
      <c r="JTP199" s="1305"/>
      <c r="JTQ199" s="1305"/>
      <c r="JTR199" s="1305"/>
      <c r="JTS199" s="1305"/>
      <c r="JTT199" s="1305"/>
      <c r="JTU199" s="1305"/>
      <c r="JTV199" s="1305"/>
      <c r="JTW199" s="1305"/>
      <c r="JTX199" s="1305"/>
      <c r="JTY199" s="1305"/>
      <c r="JTZ199" s="1305"/>
      <c r="JUA199" s="1305"/>
      <c r="JUB199" s="1305"/>
      <c r="JUC199" s="1305"/>
      <c r="JUD199" s="1305"/>
      <c r="JUE199" s="1305"/>
      <c r="JUF199" s="1305"/>
      <c r="JUG199" s="1305"/>
      <c r="JUH199" s="1305"/>
      <c r="JUI199" s="1305"/>
      <c r="JUJ199" s="1305"/>
      <c r="JUK199" s="1305"/>
      <c r="JUL199" s="1305"/>
      <c r="JUM199" s="1305"/>
      <c r="JUN199" s="1305"/>
      <c r="JUO199" s="1305"/>
      <c r="JUP199" s="1305"/>
      <c r="JUQ199" s="1305"/>
      <c r="JUR199" s="1305"/>
      <c r="JUS199" s="1305"/>
      <c r="JUT199" s="1305"/>
      <c r="JUU199" s="1305"/>
      <c r="JUV199" s="1305"/>
      <c r="JUW199" s="1305"/>
      <c r="JUX199" s="1305"/>
      <c r="JUY199" s="1305"/>
      <c r="JUZ199" s="1305"/>
      <c r="JVA199" s="1305"/>
      <c r="JVB199" s="1305"/>
      <c r="JVC199" s="1305"/>
      <c r="JVD199" s="1305"/>
      <c r="JVE199" s="1305"/>
      <c r="JVF199" s="1305"/>
      <c r="JVG199" s="1305"/>
      <c r="JVH199" s="1305"/>
      <c r="JVI199" s="1305"/>
      <c r="JVJ199" s="1305"/>
      <c r="JVK199" s="1305"/>
      <c r="JVL199" s="1305"/>
      <c r="JVM199" s="1305"/>
      <c r="JVN199" s="1305"/>
      <c r="JVO199" s="1305"/>
      <c r="JVP199" s="1305"/>
      <c r="JVQ199" s="1305"/>
      <c r="JVR199" s="1305"/>
      <c r="JVS199" s="1305"/>
      <c r="JVT199" s="1305"/>
      <c r="JVU199" s="1305"/>
      <c r="JVV199" s="1305"/>
      <c r="JVW199" s="1305"/>
      <c r="JVX199" s="1305"/>
      <c r="JVY199" s="1305"/>
      <c r="JVZ199" s="1305"/>
      <c r="JWA199" s="1305"/>
      <c r="JWB199" s="1305"/>
      <c r="JWC199" s="1305"/>
      <c r="JWD199" s="1305"/>
      <c r="JWE199" s="1305"/>
      <c r="JWF199" s="1305"/>
      <c r="JWG199" s="1305"/>
      <c r="JWH199" s="1305"/>
      <c r="JWI199" s="1305"/>
      <c r="JWJ199" s="1305"/>
      <c r="JWK199" s="1305"/>
      <c r="JWL199" s="1305"/>
      <c r="JWM199" s="1305"/>
      <c r="JWN199" s="1305"/>
      <c r="JWO199" s="1305"/>
      <c r="JWP199" s="1305"/>
      <c r="JWQ199" s="1305"/>
      <c r="JWR199" s="1305"/>
      <c r="JWS199" s="1305"/>
      <c r="JWT199" s="1305"/>
      <c r="JWU199" s="1305"/>
      <c r="JWV199" s="1305"/>
      <c r="JWW199" s="1305"/>
      <c r="JWX199" s="1305"/>
      <c r="JWY199" s="1305"/>
      <c r="JWZ199" s="1305"/>
      <c r="JXA199" s="1305"/>
      <c r="JXB199" s="1305"/>
      <c r="JXC199" s="1305"/>
      <c r="JXD199" s="1305"/>
      <c r="JXE199" s="1305"/>
      <c r="JXF199" s="1305"/>
      <c r="JXG199" s="1305"/>
      <c r="JXH199" s="1305"/>
      <c r="JXI199" s="1305"/>
      <c r="JXJ199" s="1305"/>
      <c r="JXK199" s="1305"/>
      <c r="JXL199" s="1305"/>
      <c r="JXM199" s="1305"/>
      <c r="JXN199" s="1305"/>
      <c r="JXO199" s="1305"/>
      <c r="JXP199" s="1305"/>
      <c r="JXQ199" s="1305"/>
      <c r="JXR199" s="1305"/>
      <c r="JXS199" s="1305"/>
      <c r="JXT199" s="1305"/>
      <c r="JXU199" s="1305"/>
      <c r="JXV199" s="1305"/>
      <c r="JXW199" s="1305"/>
      <c r="JXX199" s="1305"/>
      <c r="JXY199" s="1305"/>
      <c r="JXZ199" s="1305"/>
      <c r="JYA199" s="1305"/>
      <c r="JYB199" s="1305"/>
      <c r="JYC199" s="1305"/>
      <c r="JYD199" s="1305"/>
      <c r="JYE199" s="1305"/>
      <c r="JYF199" s="1305"/>
      <c r="JYG199" s="1305"/>
      <c r="JYH199" s="1305"/>
      <c r="JYI199" s="1305"/>
      <c r="JYJ199" s="1305"/>
      <c r="JYK199" s="1305"/>
      <c r="JYL199" s="1305"/>
      <c r="JYN199" s="1305"/>
      <c r="JYO199" s="1305"/>
      <c r="JYP199" s="1305"/>
      <c r="JYQ199" s="1305"/>
      <c r="JYR199" s="1305"/>
      <c r="JYS199" s="1305"/>
      <c r="JYT199" s="1305"/>
      <c r="JYU199" s="1305"/>
      <c r="JYV199" s="1305"/>
      <c r="JYW199" s="1305"/>
      <c r="JYX199" s="1305"/>
      <c r="JYY199" s="1305"/>
      <c r="JYZ199" s="1305"/>
      <c r="JZA199" s="1305"/>
      <c r="JZB199" s="1305"/>
      <c r="JZC199" s="1305"/>
      <c r="JZD199" s="1305"/>
      <c r="JZE199" s="1305"/>
      <c r="JZF199" s="1305"/>
      <c r="JZG199" s="1305"/>
      <c r="JZH199" s="1305"/>
      <c r="JZI199" s="1305"/>
      <c r="JZJ199" s="1305"/>
      <c r="JZK199" s="1305"/>
      <c r="JZL199" s="1305"/>
      <c r="JZM199" s="1305"/>
      <c r="JZN199" s="1305"/>
      <c r="JZO199" s="1305"/>
      <c r="JZP199" s="1305"/>
      <c r="JZQ199" s="1305"/>
      <c r="JZR199" s="1305"/>
      <c r="JZS199" s="1305"/>
      <c r="JZT199" s="1305"/>
      <c r="JZU199" s="1305"/>
      <c r="JZV199" s="1305"/>
      <c r="JZW199" s="1305"/>
      <c r="JZX199" s="1305"/>
      <c r="JZY199" s="1305"/>
      <c r="JZZ199" s="1305"/>
      <c r="KAA199" s="1305"/>
      <c r="KAB199" s="1305"/>
      <c r="KAC199" s="1305"/>
      <c r="KAD199" s="1305"/>
      <c r="KAE199" s="1305"/>
      <c r="KAF199" s="1305"/>
      <c r="KAG199" s="1305"/>
      <c r="KAH199" s="1305"/>
      <c r="KAI199" s="1305"/>
      <c r="KAJ199" s="1305"/>
      <c r="KAK199" s="1305"/>
      <c r="KAL199" s="1305"/>
      <c r="KAM199" s="1305"/>
      <c r="KAN199" s="1305"/>
      <c r="KAO199" s="1305"/>
      <c r="KAP199" s="1305"/>
      <c r="KAQ199" s="1305"/>
      <c r="KAR199" s="1305"/>
      <c r="KAS199" s="1305"/>
      <c r="KAT199" s="1305"/>
      <c r="KAU199" s="1305"/>
      <c r="KAV199" s="1305"/>
      <c r="KAW199" s="1305"/>
      <c r="KAX199" s="1305"/>
      <c r="KAY199" s="1305"/>
      <c r="KAZ199" s="1305"/>
      <c r="KBA199" s="1305"/>
      <c r="KBB199" s="1305"/>
      <c r="KBC199" s="1305"/>
      <c r="KBD199" s="1305"/>
      <c r="KBE199" s="1305"/>
      <c r="KBF199" s="1305"/>
      <c r="KBG199" s="1305"/>
      <c r="KBH199" s="1305"/>
      <c r="KBI199" s="1305"/>
      <c r="KBJ199" s="1305"/>
      <c r="KBK199" s="1305"/>
      <c r="KBL199" s="1305"/>
      <c r="KBM199" s="1305"/>
      <c r="KBN199" s="1305"/>
      <c r="KBO199" s="1305"/>
      <c r="KBP199" s="1305"/>
      <c r="KBQ199" s="1305"/>
      <c r="KBR199" s="1305"/>
      <c r="KBS199" s="1305"/>
      <c r="KBT199" s="1305"/>
      <c r="KBU199" s="1305"/>
      <c r="KBV199" s="1305"/>
      <c r="KBW199" s="1305"/>
      <c r="KBX199" s="1305"/>
      <c r="KBY199" s="1305"/>
      <c r="KBZ199" s="1305"/>
      <c r="KCA199" s="1305"/>
      <c r="KCB199" s="1305"/>
      <c r="KCC199" s="1305"/>
      <c r="KCD199" s="1305"/>
      <c r="KCE199" s="1305"/>
      <c r="KCF199" s="1305"/>
      <c r="KCG199" s="1305"/>
      <c r="KCH199" s="1305"/>
      <c r="KCI199" s="1305"/>
      <c r="KCJ199" s="1305"/>
      <c r="KCK199" s="1305"/>
      <c r="KCL199" s="1305"/>
      <c r="KCM199" s="1305"/>
      <c r="KCN199" s="1305"/>
      <c r="KCO199" s="1305"/>
      <c r="KCP199" s="1305"/>
      <c r="KCQ199" s="1305"/>
      <c r="KCR199" s="1305"/>
      <c r="KCS199" s="1305"/>
      <c r="KCT199" s="1305"/>
      <c r="KCU199" s="1305"/>
      <c r="KCV199" s="1305"/>
      <c r="KCW199" s="1305"/>
      <c r="KCX199" s="1305"/>
      <c r="KCY199" s="1305"/>
      <c r="KCZ199" s="1305"/>
      <c r="KDA199" s="1305"/>
      <c r="KDB199" s="1305"/>
      <c r="KDC199" s="1305"/>
      <c r="KDD199" s="1305"/>
      <c r="KDE199" s="1305"/>
      <c r="KDF199" s="1305"/>
      <c r="KDG199" s="1305"/>
      <c r="KDH199" s="1305"/>
      <c r="KDI199" s="1305"/>
      <c r="KDJ199" s="1305"/>
      <c r="KDK199" s="1305"/>
      <c r="KDL199" s="1305"/>
      <c r="KDM199" s="1305"/>
      <c r="KDN199" s="1305"/>
      <c r="KDO199" s="1305"/>
      <c r="KDP199" s="1305"/>
      <c r="KDQ199" s="1305"/>
      <c r="KDR199" s="1305"/>
      <c r="KDS199" s="1305"/>
      <c r="KDT199" s="1305"/>
      <c r="KDU199" s="1305"/>
      <c r="KDV199" s="1305"/>
      <c r="KDW199" s="1305"/>
      <c r="KDX199" s="1305"/>
      <c r="KDY199" s="1305"/>
      <c r="KDZ199" s="1305"/>
      <c r="KEA199" s="1305"/>
      <c r="KEB199" s="1305"/>
      <c r="KEC199" s="1305"/>
      <c r="KED199" s="1305"/>
      <c r="KEE199" s="1305"/>
      <c r="KEF199" s="1305"/>
      <c r="KEG199" s="1305"/>
      <c r="KEH199" s="1305"/>
      <c r="KEI199" s="1305"/>
      <c r="KEJ199" s="1305"/>
      <c r="KEK199" s="1305"/>
      <c r="KEL199" s="1305"/>
      <c r="KEM199" s="1305"/>
      <c r="KEN199" s="1305"/>
      <c r="KEO199" s="1305"/>
      <c r="KEP199" s="1305"/>
      <c r="KEQ199" s="1305"/>
      <c r="KER199" s="1305"/>
      <c r="KES199" s="1305"/>
      <c r="KET199" s="1305"/>
      <c r="KEU199" s="1305"/>
      <c r="KEV199" s="1305"/>
      <c r="KEW199" s="1305"/>
      <c r="KEX199" s="1305"/>
      <c r="KEY199" s="1305"/>
      <c r="KEZ199" s="1305"/>
      <c r="KFA199" s="1305"/>
      <c r="KFB199" s="1305"/>
      <c r="KFC199" s="1305"/>
      <c r="KFD199" s="1305"/>
      <c r="KFE199" s="1305"/>
      <c r="KFF199" s="1305"/>
      <c r="KFG199" s="1305"/>
      <c r="KFH199" s="1305"/>
      <c r="KFI199" s="1305"/>
      <c r="KFJ199" s="1305"/>
      <c r="KFK199" s="1305"/>
      <c r="KFL199" s="1305"/>
      <c r="KFM199" s="1305"/>
      <c r="KFN199" s="1305"/>
      <c r="KFO199" s="1305"/>
      <c r="KFP199" s="1305"/>
      <c r="KFQ199" s="1305"/>
      <c r="KFR199" s="1305"/>
      <c r="KFS199" s="1305"/>
      <c r="KFT199" s="1305"/>
      <c r="KFU199" s="1305"/>
      <c r="KFV199" s="1305"/>
      <c r="KFW199" s="1305"/>
      <c r="KFX199" s="1305"/>
      <c r="KFY199" s="1305"/>
      <c r="KFZ199" s="1305"/>
      <c r="KGA199" s="1305"/>
      <c r="KGB199" s="1305"/>
      <c r="KGC199" s="1305"/>
      <c r="KGD199" s="1305"/>
      <c r="KGE199" s="1305"/>
      <c r="KGF199" s="1305"/>
      <c r="KGG199" s="1305"/>
      <c r="KGH199" s="1305"/>
      <c r="KGI199" s="1305"/>
      <c r="KGJ199" s="1305"/>
      <c r="KGK199" s="1305"/>
      <c r="KGL199" s="1305"/>
      <c r="KGM199" s="1305"/>
      <c r="KGN199" s="1305"/>
      <c r="KGO199" s="1305"/>
      <c r="KGP199" s="1305"/>
      <c r="KGQ199" s="1305"/>
      <c r="KGR199" s="1305"/>
      <c r="KGS199" s="1305"/>
      <c r="KGT199" s="1305"/>
      <c r="KGU199" s="1305"/>
      <c r="KGV199" s="1305"/>
      <c r="KGW199" s="1305"/>
      <c r="KGX199" s="1305"/>
      <c r="KGY199" s="1305"/>
      <c r="KGZ199" s="1305"/>
      <c r="KHA199" s="1305"/>
      <c r="KHB199" s="1305"/>
      <c r="KHC199" s="1305"/>
      <c r="KHD199" s="1305"/>
      <c r="KHE199" s="1305"/>
      <c r="KHF199" s="1305"/>
      <c r="KHG199" s="1305"/>
      <c r="KHH199" s="1305"/>
      <c r="KHI199" s="1305"/>
      <c r="KHJ199" s="1305"/>
      <c r="KHK199" s="1305"/>
      <c r="KHL199" s="1305"/>
      <c r="KHM199" s="1305"/>
      <c r="KHN199" s="1305"/>
      <c r="KHO199" s="1305"/>
      <c r="KHP199" s="1305"/>
      <c r="KHQ199" s="1305"/>
      <c r="KHR199" s="1305"/>
      <c r="KHS199" s="1305"/>
      <c r="KHT199" s="1305"/>
      <c r="KHU199" s="1305"/>
      <c r="KHV199" s="1305"/>
      <c r="KHW199" s="1305"/>
      <c r="KHX199" s="1305"/>
      <c r="KHY199" s="1305"/>
      <c r="KHZ199" s="1305"/>
      <c r="KIA199" s="1305"/>
      <c r="KIB199" s="1305"/>
      <c r="KIC199" s="1305"/>
      <c r="KID199" s="1305"/>
      <c r="KIE199" s="1305"/>
      <c r="KIF199" s="1305"/>
      <c r="KIG199" s="1305"/>
      <c r="KIH199" s="1305"/>
      <c r="KIJ199" s="1305"/>
      <c r="KIK199" s="1305"/>
      <c r="KIL199" s="1305"/>
      <c r="KIM199" s="1305"/>
      <c r="KIN199" s="1305"/>
      <c r="KIO199" s="1305"/>
      <c r="KIP199" s="1305"/>
      <c r="KIQ199" s="1305"/>
      <c r="KIR199" s="1305"/>
      <c r="KIS199" s="1305"/>
      <c r="KIT199" s="1305"/>
      <c r="KIU199" s="1305"/>
      <c r="KIV199" s="1305"/>
      <c r="KIW199" s="1305"/>
      <c r="KIX199" s="1305"/>
      <c r="KIY199" s="1305"/>
      <c r="KIZ199" s="1305"/>
      <c r="KJA199" s="1305"/>
      <c r="KJB199" s="1305"/>
      <c r="KJC199" s="1305"/>
      <c r="KJD199" s="1305"/>
      <c r="KJE199" s="1305"/>
      <c r="KJF199" s="1305"/>
      <c r="KJG199" s="1305"/>
      <c r="KJH199" s="1305"/>
      <c r="KJI199" s="1305"/>
      <c r="KJJ199" s="1305"/>
      <c r="KJK199" s="1305"/>
      <c r="KJL199" s="1305"/>
      <c r="KJM199" s="1305"/>
      <c r="KJN199" s="1305"/>
      <c r="KJO199" s="1305"/>
      <c r="KJP199" s="1305"/>
      <c r="KJQ199" s="1305"/>
      <c r="KJR199" s="1305"/>
      <c r="KJS199" s="1305"/>
      <c r="KJT199" s="1305"/>
      <c r="KJU199" s="1305"/>
      <c r="KJV199" s="1305"/>
      <c r="KJW199" s="1305"/>
      <c r="KJX199" s="1305"/>
      <c r="KJY199" s="1305"/>
      <c r="KJZ199" s="1305"/>
      <c r="KKA199" s="1305"/>
      <c r="KKB199" s="1305"/>
      <c r="KKC199" s="1305"/>
      <c r="KKD199" s="1305"/>
      <c r="KKE199" s="1305"/>
      <c r="KKF199" s="1305"/>
      <c r="KKG199" s="1305"/>
      <c r="KKH199" s="1305"/>
      <c r="KKI199" s="1305"/>
      <c r="KKJ199" s="1305"/>
      <c r="KKK199" s="1305"/>
      <c r="KKL199" s="1305"/>
      <c r="KKM199" s="1305"/>
      <c r="KKN199" s="1305"/>
      <c r="KKO199" s="1305"/>
      <c r="KKP199" s="1305"/>
      <c r="KKQ199" s="1305"/>
      <c r="KKR199" s="1305"/>
      <c r="KKS199" s="1305"/>
      <c r="KKT199" s="1305"/>
      <c r="KKU199" s="1305"/>
      <c r="KKV199" s="1305"/>
      <c r="KKW199" s="1305"/>
      <c r="KKX199" s="1305"/>
      <c r="KKY199" s="1305"/>
      <c r="KKZ199" s="1305"/>
      <c r="KLA199" s="1305"/>
      <c r="KLB199" s="1305"/>
      <c r="KLC199" s="1305"/>
      <c r="KLD199" s="1305"/>
      <c r="KLE199" s="1305"/>
      <c r="KLF199" s="1305"/>
      <c r="KLG199" s="1305"/>
      <c r="KLH199" s="1305"/>
      <c r="KLI199" s="1305"/>
      <c r="KLJ199" s="1305"/>
      <c r="KLK199" s="1305"/>
      <c r="KLL199" s="1305"/>
      <c r="KLM199" s="1305"/>
      <c r="KLN199" s="1305"/>
      <c r="KLO199" s="1305"/>
      <c r="KLP199" s="1305"/>
      <c r="KLQ199" s="1305"/>
      <c r="KLR199" s="1305"/>
      <c r="KLS199" s="1305"/>
      <c r="KLT199" s="1305"/>
      <c r="KLU199" s="1305"/>
      <c r="KLV199" s="1305"/>
      <c r="KLW199" s="1305"/>
      <c r="KLX199" s="1305"/>
      <c r="KLY199" s="1305"/>
      <c r="KLZ199" s="1305"/>
      <c r="KMA199" s="1305"/>
      <c r="KMB199" s="1305"/>
      <c r="KMC199" s="1305"/>
      <c r="KMD199" s="1305"/>
      <c r="KME199" s="1305"/>
      <c r="KMF199" s="1305"/>
      <c r="KMG199" s="1305"/>
      <c r="KMH199" s="1305"/>
      <c r="KMI199" s="1305"/>
      <c r="KMJ199" s="1305"/>
      <c r="KMK199" s="1305"/>
      <c r="KML199" s="1305"/>
      <c r="KMM199" s="1305"/>
      <c r="KMN199" s="1305"/>
      <c r="KMO199" s="1305"/>
      <c r="KMP199" s="1305"/>
      <c r="KMQ199" s="1305"/>
      <c r="KMR199" s="1305"/>
      <c r="KMS199" s="1305"/>
      <c r="KMT199" s="1305"/>
      <c r="KMU199" s="1305"/>
      <c r="KMV199" s="1305"/>
      <c r="KMW199" s="1305"/>
      <c r="KMX199" s="1305"/>
      <c r="KMY199" s="1305"/>
      <c r="KMZ199" s="1305"/>
      <c r="KNA199" s="1305"/>
      <c r="KNB199" s="1305"/>
      <c r="KNC199" s="1305"/>
      <c r="KND199" s="1305"/>
      <c r="KNE199" s="1305"/>
      <c r="KNF199" s="1305"/>
      <c r="KNG199" s="1305"/>
      <c r="KNH199" s="1305"/>
      <c r="KNI199" s="1305"/>
      <c r="KNJ199" s="1305"/>
      <c r="KNK199" s="1305"/>
      <c r="KNL199" s="1305"/>
      <c r="KNM199" s="1305"/>
      <c r="KNN199" s="1305"/>
      <c r="KNO199" s="1305"/>
      <c r="KNP199" s="1305"/>
      <c r="KNQ199" s="1305"/>
      <c r="KNR199" s="1305"/>
      <c r="KNS199" s="1305"/>
      <c r="KNT199" s="1305"/>
      <c r="KNU199" s="1305"/>
      <c r="KNV199" s="1305"/>
      <c r="KNW199" s="1305"/>
      <c r="KNX199" s="1305"/>
      <c r="KNY199" s="1305"/>
      <c r="KNZ199" s="1305"/>
      <c r="KOA199" s="1305"/>
      <c r="KOB199" s="1305"/>
      <c r="KOC199" s="1305"/>
      <c r="KOD199" s="1305"/>
      <c r="KOE199" s="1305"/>
      <c r="KOF199" s="1305"/>
      <c r="KOG199" s="1305"/>
      <c r="KOH199" s="1305"/>
      <c r="KOI199" s="1305"/>
      <c r="KOJ199" s="1305"/>
      <c r="KOK199" s="1305"/>
      <c r="KOL199" s="1305"/>
      <c r="KOM199" s="1305"/>
      <c r="KON199" s="1305"/>
      <c r="KOO199" s="1305"/>
      <c r="KOP199" s="1305"/>
      <c r="KOQ199" s="1305"/>
      <c r="KOR199" s="1305"/>
      <c r="KOS199" s="1305"/>
      <c r="KOT199" s="1305"/>
      <c r="KOU199" s="1305"/>
      <c r="KOV199" s="1305"/>
      <c r="KOW199" s="1305"/>
      <c r="KOX199" s="1305"/>
      <c r="KOY199" s="1305"/>
      <c r="KOZ199" s="1305"/>
      <c r="KPA199" s="1305"/>
      <c r="KPB199" s="1305"/>
      <c r="KPC199" s="1305"/>
      <c r="KPD199" s="1305"/>
      <c r="KPE199" s="1305"/>
      <c r="KPF199" s="1305"/>
      <c r="KPG199" s="1305"/>
      <c r="KPH199" s="1305"/>
      <c r="KPI199" s="1305"/>
      <c r="KPJ199" s="1305"/>
      <c r="KPK199" s="1305"/>
      <c r="KPL199" s="1305"/>
      <c r="KPM199" s="1305"/>
      <c r="KPN199" s="1305"/>
      <c r="KPO199" s="1305"/>
      <c r="KPP199" s="1305"/>
      <c r="KPQ199" s="1305"/>
      <c r="KPR199" s="1305"/>
      <c r="KPS199" s="1305"/>
      <c r="KPT199" s="1305"/>
      <c r="KPU199" s="1305"/>
      <c r="KPV199" s="1305"/>
      <c r="KPW199" s="1305"/>
      <c r="KPX199" s="1305"/>
      <c r="KPY199" s="1305"/>
      <c r="KPZ199" s="1305"/>
      <c r="KQA199" s="1305"/>
      <c r="KQB199" s="1305"/>
      <c r="KQC199" s="1305"/>
      <c r="KQD199" s="1305"/>
      <c r="KQE199" s="1305"/>
      <c r="KQF199" s="1305"/>
      <c r="KQG199" s="1305"/>
      <c r="KQH199" s="1305"/>
      <c r="KQI199" s="1305"/>
      <c r="KQJ199" s="1305"/>
      <c r="KQK199" s="1305"/>
      <c r="KQL199" s="1305"/>
      <c r="KQM199" s="1305"/>
      <c r="KQN199" s="1305"/>
      <c r="KQO199" s="1305"/>
      <c r="KQP199" s="1305"/>
      <c r="KQQ199" s="1305"/>
      <c r="KQR199" s="1305"/>
      <c r="KQS199" s="1305"/>
      <c r="KQT199" s="1305"/>
      <c r="KQU199" s="1305"/>
      <c r="KQV199" s="1305"/>
      <c r="KQW199" s="1305"/>
      <c r="KQX199" s="1305"/>
      <c r="KQY199" s="1305"/>
      <c r="KQZ199" s="1305"/>
      <c r="KRA199" s="1305"/>
      <c r="KRB199" s="1305"/>
      <c r="KRC199" s="1305"/>
      <c r="KRD199" s="1305"/>
      <c r="KRE199" s="1305"/>
      <c r="KRF199" s="1305"/>
      <c r="KRG199" s="1305"/>
      <c r="KRH199" s="1305"/>
      <c r="KRI199" s="1305"/>
      <c r="KRJ199" s="1305"/>
      <c r="KRK199" s="1305"/>
      <c r="KRL199" s="1305"/>
      <c r="KRM199" s="1305"/>
      <c r="KRN199" s="1305"/>
      <c r="KRO199" s="1305"/>
      <c r="KRP199" s="1305"/>
      <c r="KRQ199" s="1305"/>
      <c r="KRR199" s="1305"/>
      <c r="KRS199" s="1305"/>
      <c r="KRT199" s="1305"/>
      <c r="KRU199" s="1305"/>
      <c r="KRV199" s="1305"/>
      <c r="KRW199" s="1305"/>
      <c r="KRX199" s="1305"/>
      <c r="KRY199" s="1305"/>
      <c r="KRZ199" s="1305"/>
      <c r="KSA199" s="1305"/>
      <c r="KSB199" s="1305"/>
      <c r="KSC199" s="1305"/>
      <c r="KSD199" s="1305"/>
      <c r="KSF199" s="1305"/>
      <c r="KSG199" s="1305"/>
      <c r="KSH199" s="1305"/>
      <c r="KSI199" s="1305"/>
      <c r="KSJ199" s="1305"/>
      <c r="KSK199" s="1305"/>
      <c r="KSL199" s="1305"/>
      <c r="KSM199" s="1305"/>
      <c r="KSN199" s="1305"/>
      <c r="KSO199" s="1305"/>
      <c r="KSP199" s="1305"/>
      <c r="KSQ199" s="1305"/>
      <c r="KSR199" s="1305"/>
      <c r="KSS199" s="1305"/>
      <c r="KST199" s="1305"/>
      <c r="KSU199" s="1305"/>
      <c r="KSV199" s="1305"/>
      <c r="KSW199" s="1305"/>
      <c r="KSX199" s="1305"/>
      <c r="KSY199" s="1305"/>
      <c r="KSZ199" s="1305"/>
      <c r="KTA199" s="1305"/>
      <c r="KTB199" s="1305"/>
      <c r="KTC199" s="1305"/>
      <c r="KTD199" s="1305"/>
      <c r="KTE199" s="1305"/>
      <c r="KTF199" s="1305"/>
      <c r="KTG199" s="1305"/>
      <c r="KTH199" s="1305"/>
      <c r="KTI199" s="1305"/>
      <c r="KTJ199" s="1305"/>
      <c r="KTK199" s="1305"/>
      <c r="KTL199" s="1305"/>
      <c r="KTM199" s="1305"/>
      <c r="KTN199" s="1305"/>
      <c r="KTO199" s="1305"/>
      <c r="KTP199" s="1305"/>
      <c r="KTQ199" s="1305"/>
      <c r="KTR199" s="1305"/>
      <c r="KTS199" s="1305"/>
      <c r="KTT199" s="1305"/>
      <c r="KTU199" s="1305"/>
      <c r="KTV199" s="1305"/>
      <c r="KTW199" s="1305"/>
      <c r="KTX199" s="1305"/>
      <c r="KTY199" s="1305"/>
      <c r="KTZ199" s="1305"/>
      <c r="KUA199" s="1305"/>
      <c r="KUB199" s="1305"/>
      <c r="KUC199" s="1305"/>
      <c r="KUD199" s="1305"/>
      <c r="KUE199" s="1305"/>
      <c r="KUF199" s="1305"/>
      <c r="KUG199" s="1305"/>
      <c r="KUH199" s="1305"/>
      <c r="KUI199" s="1305"/>
      <c r="KUJ199" s="1305"/>
      <c r="KUK199" s="1305"/>
      <c r="KUL199" s="1305"/>
      <c r="KUM199" s="1305"/>
      <c r="KUN199" s="1305"/>
      <c r="KUO199" s="1305"/>
      <c r="KUP199" s="1305"/>
      <c r="KUQ199" s="1305"/>
      <c r="KUR199" s="1305"/>
      <c r="KUS199" s="1305"/>
      <c r="KUT199" s="1305"/>
      <c r="KUU199" s="1305"/>
      <c r="KUV199" s="1305"/>
      <c r="KUW199" s="1305"/>
      <c r="KUX199" s="1305"/>
      <c r="KUY199" s="1305"/>
      <c r="KUZ199" s="1305"/>
      <c r="KVA199" s="1305"/>
      <c r="KVB199" s="1305"/>
      <c r="KVC199" s="1305"/>
      <c r="KVD199" s="1305"/>
      <c r="KVE199" s="1305"/>
      <c r="KVF199" s="1305"/>
      <c r="KVG199" s="1305"/>
      <c r="KVH199" s="1305"/>
      <c r="KVI199" s="1305"/>
      <c r="KVJ199" s="1305"/>
      <c r="KVK199" s="1305"/>
      <c r="KVL199" s="1305"/>
      <c r="KVM199" s="1305"/>
      <c r="KVN199" s="1305"/>
      <c r="KVO199" s="1305"/>
      <c r="KVP199" s="1305"/>
      <c r="KVQ199" s="1305"/>
      <c r="KVR199" s="1305"/>
      <c r="KVS199" s="1305"/>
      <c r="KVT199" s="1305"/>
      <c r="KVU199" s="1305"/>
      <c r="KVV199" s="1305"/>
      <c r="KVW199" s="1305"/>
      <c r="KVX199" s="1305"/>
      <c r="KVY199" s="1305"/>
      <c r="KVZ199" s="1305"/>
      <c r="KWA199" s="1305"/>
      <c r="KWB199" s="1305"/>
      <c r="KWC199" s="1305"/>
      <c r="KWD199" s="1305"/>
      <c r="KWE199" s="1305"/>
      <c r="KWF199" s="1305"/>
      <c r="KWG199" s="1305"/>
      <c r="KWH199" s="1305"/>
      <c r="KWI199" s="1305"/>
      <c r="KWJ199" s="1305"/>
      <c r="KWK199" s="1305"/>
      <c r="KWL199" s="1305"/>
      <c r="KWM199" s="1305"/>
      <c r="KWN199" s="1305"/>
      <c r="KWO199" s="1305"/>
      <c r="KWP199" s="1305"/>
      <c r="KWQ199" s="1305"/>
      <c r="KWR199" s="1305"/>
      <c r="KWS199" s="1305"/>
      <c r="KWT199" s="1305"/>
      <c r="KWU199" s="1305"/>
      <c r="KWV199" s="1305"/>
      <c r="KWW199" s="1305"/>
      <c r="KWX199" s="1305"/>
      <c r="KWY199" s="1305"/>
      <c r="KWZ199" s="1305"/>
      <c r="KXA199" s="1305"/>
      <c r="KXB199" s="1305"/>
      <c r="KXC199" s="1305"/>
      <c r="KXD199" s="1305"/>
      <c r="KXE199" s="1305"/>
      <c r="KXF199" s="1305"/>
      <c r="KXG199" s="1305"/>
      <c r="KXH199" s="1305"/>
      <c r="KXI199" s="1305"/>
      <c r="KXJ199" s="1305"/>
      <c r="KXK199" s="1305"/>
      <c r="KXL199" s="1305"/>
      <c r="KXM199" s="1305"/>
      <c r="KXN199" s="1305"/>
      <c r="KXO199" s="1305"/>
      <c r="KXP199" s="1305"/>
      <c r="KXQ199" s="1305"/>
      <c r="KXR199" s="1305"/>
      <c r="KXS199" s="1305"/>
      <c r="KXT199" s="1305"/>
      <c r="KXU199" s="1305"/>
      <c r="KXV199" s="1305"/>
      <c r="KXW199" s="1305"/>
      <c r="KXX199" s="1305"/>
      <c r="KXY199" s="1305"/>
      <c r="KXZ199" s="1305"/>
      <c r="KYA199" s="1305"/>
      <c r="KYB199" s="1305"/>
      <c r="KYC199" s="1305"/>
      <c r="KYD199" s="1305"/>
      <c r="KYE199" s="1305"/>
      <c r="KYF199" s="1305"/>
      <c r="KYG199" s="1305"/>
      <c r="KYH199" s="1305"/>
      <c r="KYI199" s="1305"/>
      <c r="KYJ199" s="1305"/>
      <c r="KYK199" s="1305"/>
      <c r="KYL199" s="1305"/>
      <c r="KYM199" s="1305"/>
      <c r="KYN199" s="1305"/>
      <c r="KYO199" s="1305"/>
      <c r="KYP199" s="1305"/>
      <c r="KYQ199" s="1305"/>
      <c r="KYR199" s="1305"/>
      <c r="KYS199" s="1305"/>
      <c r="KYT199" s="1305"/>
      <c r="KYU199" s="1305"/>
      <c r="KYV199" s="1305"/>
      <c r="KYW199" s="1305"/>
      <c r="KYX199" s="1305"/>
      <c r="KYY199" s="1305"/>
      <c r="KYZ199" s="1305"/>
      <c r="KZA199" s="1305"/>
      <c r="KZB199" s="1305"/>
      <c r="KZC199" s="1305"/>
      <c r="KZD199" s="1305"/>
      <c r="KZE199" s="1305"/>
      <c r="KZF199" s="1305"/>
      <c r="KZG199" s="1305"/>
      <c r="KZH199" s="1305"/>
      <c r="KZI199" s="1305"/>
      <c r="KZJ199" s="1305"/>
      <c r="KZK199" s="1305"/>
      <c r="KZL199" s="1305"/>
      <c r="KZM199" s="1305"/>
      <c r="KZN199" s="1305"/>
      <c r="KZO199" s="1305"/>
      <c r="KZP199" s="1305"/>
      <c r="KZQ199" s="1305"/>
      <c r="KZR199" s="1305"/>
      <c r="KZS199" s="1305"/>
      <c r="KZT199" s="1305"/>
      <c r="KZU199" s="1305"/>
      <c r="KZV199" s="1305"/>
      <c r="KZW199" s="1305"/>
      <c r="KZX199" s="1305"/>
      <c r="KZY199" s="1305"/>
      <c r="KZZ199" s="1305"/>
      <c r="LAA199" s="1305"/>
      <c r="LAB199" s="1305"/>
      <c r="LAC199" s="1305"/>
      <c r="LAD199" s="1305"/>
      <c r="LAE199" s="1305"/>
      <c r="LAF199" s="1305"/>
      <c r="LAG199" s="1305"/>
      <c r="LAH199" s="1305"/>
      <c r="LAI199" s="1305"/>
      <c r="LAJ199" s="1305"/>
      <c r="LAK199" s="1305"/>
      <c r="LAL199" s="1305"/>
      <c r="LAM199" s="1305"/>
      <c r="LAN199" s="1305"/>
      <c r="LAO199" s="1305"/>
      <c r="LAP199" s="1305"/>
      <c r="LAQ199" s="1305"/>
      <c r="LAR199" s="1305"/>
      <c r="LAS199" s="1305"/>
      <c r="LAT199" s="1305"/>
      <c r="LAU199" s="1305"/>
      <c r="LAV199" s="1305"/>
      <c r="LAW199" s="1305"/>
      <c r="LAX199" s="1305"/>
      <c r="LAY199" s="1305"/>
      <c r="LAZ199" s="1305"/>
      <c r="LBA199" s="1305"/>
      <c r="LBB199" s="1305"/>
      <c r="LBC199" s="1305"/>
      <c r="LBD199" s="1305"/>
      <c r="LBE199" s="1305"/>
      <c r="LBF199" s="1305"/>
      <c r="LBG199" s="1305"/>
      <c r="LBH199" s="1305"/>
      <c r="LBI199" s="1305"/>
      <c r="LBJ199" s="1305"/>
      <c r="LBK199" s="1305"/>
      <c r="LBL199" s="1305"/>
      <c r="LBM199" s="1305"/>
      <c r="LBN199" s="1305"/>
      <c r="LBO199" s="1305"/>
      <c r="LBP199" s="1305"/>
      <c r="LBQ199" s="1305"/>
      <c r="LBR199" s="1305"/>
      <c r="LBS199" s="1305"/>
      <c r="LBT199" s="1305"/>
      <c r="LBU199" s="1305"/>
      <c r="LBV199" s="1305"/>
      <c r="LBW199" s="1305"/>
      <c r="LBX199" s="1305"/>
      <c r="LBY199" s="1305"/>
      <c r="LBZ199" s="1305"/>
      <c r="LCB199" s="1305"/>
      <c r="LCC199" s="1305"/>
      <c r="LCD199" s="1305"/>
      <c r="LCE199" s="1305"/>
      <c r="LCF199" s="1305"/>
      <c r="LCG199" s="1305"/>
      <c r="LCH199" s="1305"/>
      <c r="LCI199" s="1305"/>
      <c r="LCJ199" s="1305"/>
      <c r="LCK199" s="1305"/>
      <c r="LCL199" s="1305"/>
      <c r="LCM199" s="1305"/>
      <c r="LCN199" s="1305"/>
      <c r="LCO199" s="1305"/>
      <c r="LCP199" s="1305"/>
      <c r="LCQ199" s="1305"/>
      <c r="LCR199" s="1305"/>
      <c r="LCS199" s="1305"/>
      <c r="LCT199" s="1305"/>
      <c r="LCU199" s="1305"/>
      <c r="LCV199" s="1305"/>
      <c r="LCW199" s="1305"/>
      <c r="LCX199" s="1305"/>
      <c r="LCY199" s="1305"/>
      <c r="LCZ199" s="1305"/>
      <c r="LDA199" s="1305"/>
      <c r="LDB199" s="1305"/>
      <c r="LDC199" s="1305"/>
      <c r="LDD199" s="1305"/>
      <c r="LDE199" s="1305"/>
      <c r="LDF199" s="1305"/>
      <c r="LDG199" s="1305"/>
      <c r="LDH199" s="1305"/>
      <c r="LDI199" s="1305"/>
      <c r="LDJ199" s="1305"/>
      <c r="LDK199" s="1305"/>
      <c r="LDL199" s="1305"/>
      <c r="LDM199" s="1305"/>
      <c r="LDN199" s="1305"/>
      <c r="LDO199" s="1305"/>
      <c r="LDP199" s="1305"/>
      <c r="LDQ199" s="1305"/>
      <c r="LDR199" s="1305"/>
      <c r="LDS199" s="1305"/>
      <c r="LDT199" s="1305"/>
      <c r="LDU199" s="1305"/>
      <c r="LDV199" s="1305"/>
      <c r="LDW199" s="1305"/>
      <c r="LDX199" s="1305"/>
      <c r="LDY199" s="1305"/>
      <c r="LDZ199" s="1305"/>
      <c r="LEA199" s="1305"/>
      <c r="LEB199" s="1305"/>
      <c r="LEC199" s="1305"/>
      <c r="LED199" s="1305"/>
      <c r="LEE199" s="1305"/>
      <c r="LEF199" s="1305"/>
      <c r="LEG199" s="1305"/>
      <c r="LEH199" s="1305"/>
      <c r="LEI199" s="1305"/>
      <c r="LEJ199" s="1305"/>
      <c r="LEK199" s="1305"/>
      <c r="LEL199" s="1305"/>
      <c r="LEM199" s="1305"/>
      <c r="LEN199" s="1305"/>
      <c r="LEO199" s="1305"/>
      <c r="LEP199" s="1305"/>
      <c r="LEQ199" s="1305"/>
      <c r="LER199" s="1305"/>
      <c r="LES199" s="1305"/>
      <c r="LET199" s="1305"/>
      <c r="LEU199" s="1305"/>
      <c r="LEV199" s="1305"/>
      <c r="LEW199" s="1305"/>
      <c r="LEX199" s="1305"/>
      <c r="LEY199" s="1305"/>
      <c r="LEZ199" s="1305"/>
      <c r="LFA199" s="1305"/>
      <c r="LFB199" s="1305"/>
      <c r="LFC199" s="1305"/>
      <c r="LFD199" s="1305"/>
      <c r="LFE199" s="1305"/>
      <c r="LFF199" s="1305"/>
      <c r="LFG199" s="1305"/>
      <c r="LFH199" s="1305"/>
      <c r="LFI199" s="1305"/>
      <c r="LFJ199" s="1305"/>
      <c r="LFK199" s="1305"/>
      <c r="LFL199" s="1305"/>
      <c r="LFM199" s="1305"/>
      <c r="LFN199" s="1305"/>
      <c r="LFO199" s="1305"/>
      <c r="LFP199" s="1305"/>
      <c r="LFQ199" s="1305"/>
      <c r="LFR199" s="1305"/>
      <c r="LFS199" s="1305"/>
      <c r="LFT199" s="1305"/>
      <c r="LFU199" s="1305"/>
      <c r="LFV199" s="1305"/>
      <c r="LFW199" s="1305"/>
      <c r="LFX199" s="1305"/>
      <c r="LFY199" s="1305"/>
      <c r="LFZ199" s="1305"/>
      <c r="LGA199" s="1305"/>
      <c r="LGB199" s="1305"/>
      <c r="LGC199" s="1305"/>
      <c r="LGD199" s="1305"/>
      <c r="LGE199" s="1305"/>
      <c r="LGF199" s="1305"/>
      <c r="LGG199" s="1305"/>
      <c r="LGH199" s="1305"/>
      <c r="LGI199" s="1305"/>
      <c r="LGJ199" s="1305"/>
      <c r="LGK199" s="1305"/>
      <c r="LGL199" s="1305"/>
      <c r="LGM199" s="1305"/>
      <c r="LGN199" s="1305"/>
      <c r="LGO199" s="1305"/>
      <c r="LGP199" s="1305"/>
      <c r="LGQ199" s="1305"/>
      <c r="LGR199" s="1305"/>
      <c r="LGS199" s="1305"/>
      <c r="LGT199" s="1305"/>
      <c r="LGU199" s="1305"/>
      <c r="LGV199" s="1305"/>
      <c r="LGW199" s="1305"/>
      <c r="LGX199" s="1305"/>
      <c r="LGY199" s="1305"/>
      <c r="LGZ199" s="1305"/>
      <c r="LHA199" s="1305"/>
      <c r="LHB199" s="1305"/>
      <c r="LHC199" s="1305"/>
      <c r="LHD199" s="1305"/>
      <c r="LHE199" s="1305"/>
      <c r="LHF199" s="1305"/>
      <c r="LHG199" s="1305"/>
      <c r="LHH199" s="1305"/>
      <c r="LHI199" s="1305"/>
      <c r="LHJ199" s="1305"/>
      <c r="LHK199" s="1305"/>
      <c r="LHL199" s="1305"/>
      <c r="LHM199" s="1305"/>
      <c r="LHN199" s="1305"/>
      <c r="LHO199" s="1305"/>
      <c r="LHP199" s="1305"/>
      <c r="LHQ199" s="1305"/>
      <c r="LHR199" s="1305"/>
      <c r="LHS199" s="1305"/>
      <c r="LHT199" s="1305"/>
      <c r="LHU199" s="1305"/>
      <c r="LHV199" s="1305"/>
      <c r="LHW199" s="1305"/>
      <c r="LHX199" s="1305"/>
      <c r="LHY199" s="1305"/>
      <c r="LHZ199" s="1305"/>
      <c r="LIA199" s="1305"/>
      <c r="LIB199" s="1305"/>
      <c r="LIC199" s="1305"/>
      <c r="LID199" s="1305"/>
      <c r="LIE199" s="1305"/>
      <c r="LIF199" s="1305"/>
      <c r="LIG199" s="1305"/>
      <c r="LIH199" s="1305"/>
      <c r="LII199" s="1305"/>
      <c r="LIJ199" s="1305"/>
      <c r="LIK199" s="1305"/>
      <c r="LIL199" s="1305"/>
      <c r="LIM199" s="1305"/>
      <c r="LIN199" s="1305"/>
      <c r="LIO199" s="1305"/>
      <c r="LIP199" s="1305"/>
      <c r="LIQ199" s="1305"/>
      <c r="LIR199" s="1305"/>
      <c r="LIS199" s="1305"/>
      <c r="LIT199" s="1305"/>
      <c r="LIU199" s="1305"/>
      <c r="LIV199" s="1305"/>
      <c r="LIW199" s="1305"/>
      <c r="LIX199" s="1305"/>
      <c r="LIY199" s="1305"/>
      <c r="LIZ199" s="1305"/>
      <c r="LJA199" s="1305"/>
      <c r="LJB199" s="1305"/>
      <c r="LJC199" s="1305"/>
      <c r="LJD199" s="1305"/>
      <c r="LJE199" s="1305"/>
      <c r="LJF199" s="1305"/>
      <c r="LJG199" s="1305"/>
      <c r="LJH199" s="1305"/>
      <c r="LJI199" s="1305"/>
      <c r="LJJ199" s="1305"/>
      <c r="LJK199" s="1305"/>
      <c r="LJL199" s="1305"/>
      <c r="LJM199" s="1305"/>
      <c r="LJN199" s="1305"/>
      <c r="LJO199" s="1305"/>
      <c r="LJP199" s="1305"/>
      <c r="LJQ199" s="1305"/>
      <c r="LJR199" s="1305"/>
      <c r="LJS199" s="1305"/>
      <c r="LJT199" s="1305"/>
      <c r="LJU199" s="1305"/>
      <c r="LJV199" s="1305"/>
      <c r="LJW199" s="1305"/>
      <c r="LJX199" s="1305"/>
      <c r="LJY199" s="1305"/>
      <c r="LJZ199" s="1305"/>
      <c r="LKA199" s="1305"/>
      <c r="LKB199" s="1305"/>
      <c r="LKC199" s="1305"/>
      <c r="LKD199" s="1305"/>
      <c r="LKE199" s="1305"/>
      <c r="LKF199" s="1305"/>
      <c r="LKG199" s="1305"/>
      <c r="LKH199" s="1305"/>
      <c r="LKI199" s="1305"/>
      <c r="LKJ199" s="1305"/>
      <c r="LKK199" s="1305"/>
      <c r="LKL199" s="1305"/>
      <c r="LKM199" s="1305"/>
      <c r="LKN199" s="1305"/>
      <c r="LKO199" s="1305"/>
      <c r="LKP199" s="1305"/>
      <c r="LKQ199" s="1305"/>
      <c r="LKR199" s="1305"/>
      <c r="LKS199" s="1305"/>
      <c r="LKT199" s="1305"/>
      <c r="LKU199" s="1305"/>
      <c r="LKV199" s="1305"/>
      <c r="LKW199" s="1305"/>
      <c r="LKX199" s="1305"/>
      <c r="LKY199" s="1305"/>
      <c r="LKZ199" s="1305"/>
      <c r="LLA199" s="1305"/>
      <c r="LLB199" s="1305"/>
      <c r="LLC199" s="1305"/>
      <c r="LLD199" s="1305"/>
      <c r="LLE199" s="1305"/>
      <c r="LLF199" s="1305"/>
      <c r="LLG199" s="1305"/>
      <c r="LLH199" s="1305"/>
      <c r="LLI199" s="1305"/>
      <c r="LLJ199" s="1305"/>
      <c r="LLK199" s="1305"/>
      <c r="LLL199" s="1305"/>
      <c r="LLM199" s="1305"/>
      <c r="LLN199" s="1305"/>
      <c r="LLO199" s="1305"/>
      <c r="LLP199" s="1305"/>
      <c r="LLQ199" s="1305"/>
      <c r="LLR199" s="1305"/>
      <c r="LLS199" s="1305"/>
      <c r="LLT199" s="1305"/>
      <c r="LLU199" s="1305"/>
      <c r="LLV199" s="1305"/>
      <c r="LLX199" s="1305"/>
      <c r="LLY199" s="1305"/>
      <c r="LLZ199" s="1305"/>
      <c r="LMA199" s="1305"/>
      <c r="LMB199" s="1305"/>
      <c r="LMC199" s="1305"/>
      <c r="LMD199" s="1305"/>
      <c r="LME199" s="1305"/>
      <c r="LMF199" s="1305"/>
      <c r="LMG199" s="1305"/>
      <c r="LMH199" s="1305"/>
      <c r="LMI199" s="1305"/>
      <c r="LMJ199" s="1305"/>
      <c r="LMK199" s="1305"/>
      <c r="LML199" s="1305"/>
      <c r="LMM199" s="1305"/>
      <c r="LMN199" s="1305"/>
      <c r="LMO199" s="1305"/>
      <c r="LMP199" s="1305"/>
      <c r="LMQ199" s="1305"/>
      <c r="LMR199" s="1305"/>
      <c r="LMS199" s="1305"/>
      <c r="LMT199" s="1305"/>
      <c r="LMU199" s="1305"/>
      <c r="LMV199" s="1305"/>
      <c r="LMW199" s="1305"/>
      <c r="LMX199" s="1305"/>
      <c r="LMY199" s="1305"/>
      <c r="LMZ199" s="1305"/>
      <c r="LNA199" s="1305"/>
      <c r="LNB199" s="1305"/>
      <c r="LNC199" s="1305"/>
      <c r="LND199" s="1305"/>
      <c r="LNE199" s="1305"/>
      <c r="LNF199" s="1305"/>
      <c r="LNG199" s="1305"/>
      <c r="LNH199" s="1305"/>
      <c r="LNI199" s="1305"/>
      <c r="LNJ199" s="1305"/>
      <c r="LNK199" s="1305"/>
      <c r="LNL199" s="1305"/>
      <c r="LNM199" s="1305"/>
      <c r="LNN199" s="1305"/>
      <c r="LNO199" s="1305"/>
      <c r="LNP199" s="1305"/>
      <c r="LNQ199" s="1305"/>
      <c r="LNR199" s="1305"/>
      <c r="LNS199" s="1305"/>
      <c r="LNT199" s="1305"/>
      <c r="LNU199" s="1305"/>
      <c r="LNV199" s="1305"/>
      <c r="LNW199" s="1305"/>
      <c r="LNX199" s="1305"/>
      <c r="LNY199" s="1305"/>
      <c r="LNZ199" s="1305"/>
      <c r="LOA199" s="1305"/>
      <c r="LOB199" s="1305"/>
      <c r="LOC199" s="1305"/>
      <c r="LOD199" s="1305"/>
      <c r="LOE199" s="1305"/>
      <c r="LOF199" s="1305"/>
      <c r="LOG199" s="1305"/>
      <c r="LOH199" s="1305"/>
      <c r="LOI199" s="1305"/>
      <c r="LOJ199" s="1305"/>
      <c r="LOK199" s="1305"/>
      <c r="LOL199" s="1305"/>
      <c r="LOM199" s="1305"/>
      <c r="LON199" s="1305"/>
      <c r="LOO199" s="1305"/>
      <c r="LOP199" s="1305"/>
      <c r="LOQ199" s="1305"/>
      <c r="LOR199" s="1305"/>
      <c r="LOS199" s="1305"/>
      <c r="LOT199" s="1305"/>
      <c r="LOU199" s="1305"/>
      <c r="LOV199" s="1305"/>
      <c r="LOW199" s="1305"/>
      <c r="LOX199" s="1305"/>
      <c r="LOY199" s="1305"/>
      <c r="LOZ199" s="1305"/>
      <c r="LPA199" s="1305"/>
      <c r="LPB199" s="1305"/>
      <c r="LPC199" s="1305"/>
      <c r="LPD199" s="1305"/>
      <c r="LPE199" s="1305"/>
      <c r="LPF199" s="1305"/>
      <c r="LPG199" s="1305"/>
      <c r="LPH199" s="1305"/>
      <c r="LPI199" s="1305"/>
      <c r="LPJ199" s="1305"/>
      <c r="LPK199" s="1305"/>
      <c r="LPL199" s="1305"/>
      <c r="LPM199" s="1305"/>
      <c r="LPN199" s="1305"/>
      <c r="LPO199" s="1305"/>
      <c r="LPP199" s="1305"/>
      <c r="LPQ199" s="1305"/>
      <c r="LPR199" s="1305"/>
      <c r="LPS199" s="1305"/>
      <c r="LPT199" s="1305"/>
      <c r="LPU199" s="1305"/>
      <c r="LPV199" s="1305"/>
      <c r="LPW199" s="1305"/>
      <c r="LPX199" s="1305"/>
      <c r="LPY199" s="1305"/>
      <c r="LPZ199" s="1305"/>
      <c r="LQA199" s="1305"/>
      <c r="LQB199" s="1305"/>
      <c r="LQC199" s="1305"/>
      <c r="LQD199" s="1305"/>
      <c r="LQE199" s="1305"/>
      <c r="LQF199" s="1305"/>
      <c r="LQG199" s="1305"/>
      <c r="LQH199" s="1305"/>
      <c r="LQI199" s="1305"/>
      <c r="LQJ199" s="1305"/>
      <c r="LQK199" s="1305"/>
      <c r="LQL199" s="1305"/>
      <c r="LQM199" s="1305"/>
      <c r="LQN199" s="1305"/>
      <c r="LQO199" s="1305"/>
      <c r="LQP199" s="1305"/>
      <c r="LQQ199" s="1305"/>
      <c r="LQR199" s="1305"/>
      <c r="LQS199" s="1305"/>
      <c r="LQT199" s="1305"/>
      <c r="LQU199" s="1305"/>
      <c r="LQV199" s="1305"/>
      <c r="LQW199" s="1305"/>
      <c r="LQX199" s="1305"/>
      <c r="LQY199" s="1305"/>
      <c r="LQZ199" s="1305"/>
      <c r="LRA199" s="1305"/>
      <c r="LRB199" s="1305"/>
      <c r="LRC199" s="1305"/>
      <c r="LRD199" s="1305"/>
      <c r="LRE199" s="1305"/>
      <c r="LRF199" s="1305"/>
      <c r="LRG199" s="1305"/>
      <c r="LRH199" s="1305"/>
      <c r="LRI199" s="1305"/>
      <c r="LRJ199" s="1305"/>
      <c r="LRK199" s="1305"/>
      <c r="LRL199" s="1305"/>
      <c r="LRM199" s="1305"/>
      <c r="LRN199" s="1305"/>
      <c r="LRO199" s="1305"/>
      <c r="LRP199" s="1305"/>
      <c r="LRQ199" s="1305"/>
      <c r="LRR199" s="1305"/>
      <c r="LRS199" s="1305"/>
      <c r="LRT199" s="1305"/>
      <c r="LRU199" s="1305"/>
      <c r="LRV199" s="1305"/>
      <c r="LRW199" s="1305"/>
      <c r="LRX199" s="1305"/>
      <c r="LRY199" s="1305"/>
      <c r="LRZ199" s="1305"/>
      <c r="LSA199" s="1305"/>
      <c r="LSB199" s="1305"/>
      <c r="LSC199" s="1305"/>
      <c r="LSD199" s="1305"/>
      <c r="LSE199" s="1305"/>
      <c r="LSF199" s="1305"/>
      <c r="LSG199" s="1305"/>
      <c r="LSH199" s="1305"/>
      <c r="LSI199" s="1305"/>
      <c r="LSJ199" s="1305"/>
      <c r="LSK199" s="1305"/>
      <c r="LSL199" s="1305"/>
      <c r="LSM199" s="1305"/>
      <c r="LSN199" s="1305"/>
      <c r="LSO199" s="1305"/>
      <c r="LSP199" s="1305"/>
      <c r="LSQ199" s="1305"/>
      <c r="LSR199" s="1305"/>
      <c r="LSS199" s="1305"/>
      <c r="LST199" s="1305"/>
      <c r="LSU199" s="1305"/>
      <c r="LSV199" s="1305"/>
      <c r="LSW199" s="1305"/>
      <c r="LSX199" s="1305"/>
      <c r="LSY199" s="1305"/>
      <c r="LSZ199" s="1305"/>
      <c r="LTA199" s="1305"/>
      <c r="LTB199" s="1305"/>
      <c r="LTC199" s="1305"/>
      <c r="LTD199" s="1305"/>
      <c r="LTE199" s="1305"/>
      <c r="LTF199" s="1305"/>
      <c r="LTG199" s="1305"/>
      <c r="LTH199" s="1305"/>
      <c r="LTI199" s="1305"/>
      <c r="LTJ199" s="1305"/>
      <c r="LTK199" s="1305"/>
      <c r="LTL199" s="1305"/>
      <c r="LTM199" s="1305"/>
      <c r="LTN199" s="1305"/>
      <c r="LTO199" s="1305"/>
      <c r="LTP199" s="1305"/>
      <c r="LTQ199" s="1305"/>
      <c r="LTR199" s="1305"/>
      <c r="LTS199" s="1305"/>
      <c r="LTT199" s="1305"/>
      <c r="LTU199" s="1305"/>
      <c r="LTV199" s="1305"/>
      <c r="LTW199" s="1305"/>
      <c r="LTX199" s="1305"/>
      <c r="LTY199" s="1305"/>
      <c r="LTZ199" s="1305"/>
      <c r="LUA199" s="1305"/>
      <c r="LUB199" s="1305"/>
      <c r="LUC199" s="1305"/>
      <c r="LUD199" s="1305"/>
      <c r="LUE199" s="1305"/>
      <c r="LUF199" s="1305"/>
      <c r="LUG199" s="1305"/>
      <c r="LUH199" s="1305"/>
      <c r="LUI199" s="1305"/>
      <c r="LUJ199" s="1305"/>
      <c r="LUK199" s="1305"/>
      <c r="LUL199" s="1305"/>
      <c r="LUM199" s="1305"/>
      <c r="LUN199" s="1305"/>
      <c r="LUO199" s="1305"/>
      <c r="LUP199" s="1305"/>
      <c r="LUQ199" s="1305"/>
      <c r="LUR199" s="1305"/>
      <c r="LUS199" s="1305"/>
      <c r="LUT199" s="1305"/>
      <c r="LUU199" s="1305"/>
      <c r="LUV199" s="1305"/>
      <c r="LUW199" s="1305"/>
      <c r="LUX199" s="1305"/>
      <c r="LUY199" s="1305"/>
      <c r="LUZ199" s="1305"/>
      <c r="LVA199" s="1305"/>
      <c r="LVB199" s="1305"/>
      <c r="LVC199" s="1305"/>
      <c r="LVD199" s="1305"/>
      <c r="LVE199" s="1305"/>
      <c r="LVF199" s="1305"/>
      <c r="LVG199" s="1305"/>
      <c r="LVH199" s="1305"/>
      <c r="LVI199" s="1305"/>
      <c r="LVJ199" s="1305"/>
      <c r="LVK199" s="1305"/>
      <c r="LVL199" s="1305"/>
      <c r="LVM199" s="1305"/>
      <c r="LVN199" s="1305"/>
      <c r="LVO199" s="1305"/>
      <c r="LVP199" s="1305"/>
      <c r="LVQ199" s="1305"/>
      <c r="LVR199" s="1305"/>
      <c r="LVT199" s="1305"/>
      <c r="LVU199" s="1305"/>
      <c r="LVV199" s="1305"/>
      <c r="LVW199" s="1305"/>
      <c r="LVX199" s="1305"/>
      <c r="LVY199" s="1305"/>
      <c r="LVZ199" s="1305"/>
      <c r="LWA199" s="1305"/>
      <c r="LWB199" s="1305"/>
      <c r="LWC199" s="1305"/>
      <c r="LWD199" s="1305"/>
      <c r="LWE199" s="1305"/>
      <c r="LWF199" s="1305"/>
      <c r="LWG199" s="1305"/>
      <c r="LWH199" s="1305"/>
      <c r="LWI199" s="1305"/>
      <c r="LWJ199" s="1305"/>
      <c r="LWK199" s="1305"/>
      <c r="LWL199" s="1305"/>
      <c r="LWM199" s="1305"/>
      <c r="LWN199" s="1305"/>
      <c r="LWO199" s="1305"/>
      <c r="LWP199" s="1305"/>
      <c r="LWQ199" s="1305"/>
      <c r="LWR199" s="1305"/>
      <c r="LWS199" s="1305"/>
      <c r="LWT199" s="1305"/>
      <c r="LWU199" s="1305"/>
      <c r="LWV199" s="1305"/>
      <c r="LWW199" s="1305"/>
      <c r="LWX199" s="1305"/>
      <c r="LWY199" s="1305"/>
      <c r="LWZ199" s="1305"/>
      <c r="LXA199" s="1305"/>
      <c r="LXB199" s="1305"/>
      <c r="LXC199" s="1305"/>
      <c r="LXD199" s="1305"/>
      <c r="LXE199" s="1305"/>
      <c r="LXF199" s="1305"/>
      <c r="LXG199" s="1305"/>
      <c r="LXH199" s="1305"/>
      <c r="LXI199" s="1305"/>
      <c r="LXJ199" s="1305"/>
      <c r="LXK199" s="1305"/>
      <c r="LXL199" s="1305"/>
      <c r="LXM199" s="1305"/>
      <c r="LXN199" s="1305"/>
      <c r="LXO199" s="1305"/>
      <c r="LXP199" s="1305"/>
      <c r="LXQ199" s="1305"/>
      <c r="LXR199" s="1305"/>
      <c r="LXS199" s="1305"/>
      <c r="LXT199" s="1305"/>
      <c r="LXU199" s="1305"/>
      <c r="LXV199" s="1305"/>
      <c r="LXW199" s="1305"/>
      <c r="LXX199" s="1305"/>
      <c r="LXY199" s="1305"/>
      <c r="LXZ199" s="1305"/>
      <c r="LYA199" s="1305"/>
      <c r="LYB199" s="1305"/>
      <c r="LYC199" s="1305"/>
      <c r="LYD199" s="1305"/>
      <c r="LYE199" s="1305"/>
      <c r="LYF199" s="1305"/>
      <c r="LYG199" s="1305"/>
      <c r="LYH199" s="1305"/>
      <c r="LYI199" s="1305"/>
      <c r="LYJ199" s="1305"/>
      <c r="LYK199" s="1305"/>
      <c r="LYL199" s="1305"/>
      <c r="LYM199" s="1305"/>
      <c r="LYN199" s="1305"/>
      <c r="LYO199" s="1305"/>
      <c r="LYP199" s="1305"/>
      <c r="LYQ199" s="1305"/>
      <c r="LYR199" s="1305"/>
      <c r="LYS199" s="1305"/>
      <c r="LYT199" s="1305"/>
      <c r="LYU199" s="1305"/>
      <c r="LYV199" s="1305"/>
      <c r="LYW199" s="1305"/>
      <c r="LYX199" s="1305"/>
      <c r="LYY199" s="1305"/>
      <c r="LYZ199" s="1305"/>
      <c r="LZA199" s="1305"/>
      <c r="LZB199" s="1305"/>
      <c r="LZC199" s="1305"/>
      <c r="LZD199" s="1305"/>
      <c r="LZE199" s="1305"/>
      <c r="LZF199" s="1305"/>
      <c r="LZG199" s="1305"/>
      <c r="LZH199" s="1305"/>
      <c r="LZI199" s="1305"/>
      <c r="LZJ199" s="1305"/>
      <c r="LZK199" s="1305"/>
      <c r="LZL199" s="1305"/>
      <c r="LZM199" s="1305"/>
      <c r="LZN199" s="1305"/>
      <c r="LZO199" s="1305"/>
      <c r="LZP199" s="1305"/>
      <c r="LZQ199" s="1305"/>
      <c r="LZR199" s="1305"/>
      <c r="LZS199" s="1305"/>
      <c r="LZT199" s="1305"/>
      <c r="LZU199" s="1305"/>
      <c r="LZV199" s="1305"/>
      <c r="LZW199" s="1305"/>
      <c r="LZX199" s="1305"/>
      <c r="LZY199" s="1305"/>
      <c r="LZZ199" s="1305"/>
      <c r="MAA199" s="1305"/>
      <c r="MAB199" s="1305"/>
      <c r="MAC199" s="1305"/>
      <c r="MAD199" s="1305"/>
      <c r="MAE199" s="1305"/>
      <c r="MAF199" s="1305"/>
      <c r="MAG199" s="1305"/>
      <c r="MAH199" s="1305"/>
      <c r="MAI199" s="1305"/>
      <c r="MAJ199" s="1305"/>
      <c r="MAK199" s="1305"/>
      <c r="MAL199" s="1305"/>
      <c r="MAM199" s="1305"/>
      <c r="MAN199" s="1305"/>
      <c r="MAO199" s="1305"/>
      <c r="MAP199" s="1305"/>
      <c r="MAQ199" s="1305"/>
      <c r="MAR199" s="1305"/>
      <c r="MAS199" s="1305"/>
      <c r="MAT199" s="1305"/>
      <c r="MAU199" s="1305"/>
      <c r="MAV199" s="1305"/>
      <c r="MAW199" s="1305"/>
      <c r="MAX199" s="1305"/>
      <c r="MAY199" s="1305"/>
      <c r="MAZ199" s="1305"/>
      <c r="MBA199" s="1305"/>
      <c r="MBB199" s="1305"/>
      <c r="MBC199" s="1305"/>
      <c r="MBD199" s="1305"/>
      <c r="MBE199" s="1305"/>
      <c r="MBF199" s="1305"/>
      <c r="MBG199" s="1305"/>
      <c r="MBH199" s="1305"/>
      <c r="MBI199" s="1305"/>
      <c r="MBJ199" s="1305"/>
      <c r="MBK199" s="1305"/>
      <c r="MBL199" s="1305"/>
      <c r="MBM199" s="1305"/>
      <c r="MBN199" s="1305"/>
      <c r="MBO199" s="1305"/>
      <c r="MBP199" s="1305"/>
      <c r="MBQ199" s="1305"/>
      <c r="MBR199" s="1305"/>
      <c r="MBS199" s="1305"/>
      <c r="MBT199" s="1305"/>
      <c r="MBU199" s="1305"/>
      <c r="MBV199" s="1305"/>
      <c r="MBW199" s="1305"/>
      <c r="MBX199" s="1305"/>
      <c r="MBY199" s="1305"/>
      <c r="MBZ199" s="1305"/>
      <c r="MCA199" s="1305"/>
      <c r="MCB199" s="1305"/>
      <c r="MCC199" s="1305"/>
      <c r="MCD199" s="1305"/>
      <c r="MCE199" s="1305"/>
      <c r="MCF199" s="1305"/>
      <c r="MCG199" s="1305"/>
      <c r="MCH199" s="1305"/>
      <c r="MCI199" s="1305"/>
      <c r="MCJ199" s="1305"/>
      <c r="MCK199" s="1305"/>
      <c r="MCL199" s="1305"/>
      <c r="MCM199" s="1305"/>
      <c r="MCN199" s="1305"/>
      <c r="MCO199" s="1305"/>
      <c r="MCP199" s="1305"/>
      <c r="MCQ199" s="1305"/>
      <c r="MCR199" s="1305"/>
      <c r="MCS199" s="1305"/>
      <c r="MCT199" s="1305"/>
      <c r="MCU199" s="1305"/>
      <c r="MCV199" s="1305"/>
      <c r="MCW199" s="1305"/>
      <c r="MCX199" s="1305"/>
      <c r="MCY199" s="1305"/>
      <c r="MCZ199" s="1305"/>
      <c r="MDA199" s="1305"/>
      <c r="MDB199" s="1305"/>
      <c r="MDC199" s="1305"/>
      <c r="MDD199" s="1305"/>
      <c r="MDE199" s="1305"/>
      <c r="MDF199" s="1305"/>
      <c r="MDG199" s="1305"/>
      <c r="MDH199" s="1305"/>
      <c r="MDI199" s="1305"/>
      <c r="MDJ199" s="1305"/>
      <c r="MDK199" s="1305"/>
      <c r="MDL199" s="1305"/>
      <c r="MDM199" s="1305"/>
      <c r="MDN199" s="1305"/>
      <c r="MDO199" s="1305"/>
      <c r="MDP199" s="1305"/>
      <c r="MDQ199" s="1305"/>
      <c r="MDR199" s="1305"/>
      <c r="MDS199" s="1305"/>
      <c r="MDT199" s="1305"/>
      <c r="MDU199" s="1305"/>
      <c r="MDV199" s="1305"/>
      <c r="MDW199" s="1305"/>
      <c r="MDX199" s="1305"/>
      <c r="MDY199" s="1305"/>
      <c r="MDZ199" s="1305"/>
      <c r="MEA199" s="1305"/>
      <c r="MEB199" s="1305"/>
      <c r="MEC199" s="1305"/>
      <c r="MED199" s="1305"/>
      <c r="MEE199" s="1305"/>
      <c r="MEF199" s="1305"/>
      <c r="MEG199" s="1305"/>
      <c r="MEH199" s="1305"/>
      <c r="MEI199" s="1305"/>
      <c r="MEJ199" s="1305"/>
      <c r="MEK199" s="1305"/>
      <c r="MEL199" s="1305"/>
      <c r="MEM199" s="1305"/>
      <c r="MEN199" s="1305"/>
      <c r="MEO199" s="1305"/>
      <c r="MEP199" s="1305"/>
      <c r="MEQ199" s="1305"/>
      <c r="MER199" s="1305"/>
      <c r="MES199" s="1305"/>
      <c r="MET199" s="1305"/>
      <c r="MEU199" s="1305"/>
      <c r="MEV199" s="1305"/>
      <c r="MEW199" s="1305"/>
      <c r="MEX199" s="1305"/>
      <c r="MEY199" s="1305"/>
      <c r="MEZ199" s="1305"/>
      <c r="MFA199" s="1305"/>
      <c r="MFB199" s="1305"/>
      <c r="MFC199" s="1305"/>
      <c r="MFD199" s="1305"/>
      <c r="MFE199" s="1305"/>
      <c r="MFF199" s="1305"/>
      <c r="MFG199" s="1305"/>
      <c r="MFH199" s="1305"/>
      <c r="MFI199" s="1305"/>
      <c r="MFJ199" s="1305"/>
      <c r="MFK199" s="1305"/>
      <c r="MFL199" s="1305"/>
      <c r="MFM199" s="1305"/>
      <c r="MFN199" s="1305"/>
      <c r="MFP199" s="1305"/>
      <c r="MFQ199" s="1305"/>
      <c r="MFR199" s="1305"/>
      <c r="MFS199" s="1305"/>
      <c r="MFT199" s="1305"/>
      <c r="MFU199" s="1305"/>
      <c r="MFV199" s="1305"/>
      <c r="MFW199" s="1305"/>
      <c r="MFX199" s="1305"/>
      <c r="MFY199" s="1305"/>
      <c r="MFZ199" s="1305"/>
      <c r="MGA199" s="1305"/>
      <c r="MGB199" s="1305"/>
      <c r="MGC199" s="1305"/>
      <c r="MGD199" s="1305"/>
      <c r="MGE199" s="1305"/>
      <c r="MGF199" s="1305"/>
      <c r="MGG199" s="1305"/>
      <c r="MGH199" s="1305"/>
      <c r="MGI199" s="1305"/>
      <c r="MGJ199" s="1305"/>
      <c r="MGK199" s="1305"/>
      <c r="MGL199" s="1305"/>
      <c r="MGM199" s="1305"/>
      <c r="MGN199" s="1305"/>
      <c r="MGO199" s="1305"/>
      <c r="MGP199" s="1305"/>
      <c r="MGQ199" s="1305"/>
      <c r="MGR199" s="1305"/>
      <c r="MGS199" s="1305"/>
      <c r="MGT199" s="1305"/>
      <c r="MGU199" s="1305"/>
      <c r="MGV199" s="1305"/>
      <c r="MGW199" s="1305"/>
      <c r="MGX199" s="1305"/>
      <c r="MGY199" s="1305"/>
      <c r="MGZ199" s="1305"/>
      <c r="MHA199" s="1305"/>
      <c r="MHB199" s="1305"/>
      <c r="MHC199" s="1305"/>
      <c r="MHD199" s="1305"/>
      <c r="MHE199" s="1305"/>
      <c r="MHF199" s="1305"/>
      <c r="MHG199" s="1305"/>
      <c r="MHH199" s="1305"/>
      <c r="MHI199" s="1305"/>
      <c r="MHJ199" s="1305"/>
      <c r="MHK199" s="1305"/>
      <c r="MHL199" s="1305"/>
      <c r="MHM199" s="1305"/>
      <c r="MHN199" s="1305"/>
      <c r="MHO199" s="1305"/>
      <c r="MHP199" s="1305"/>
      <c r="MHQ199" s="1305"/>
      <c r="MHR199" s="1305"/>
      <c r="MHS199" s="1305"/>
      <c r="MHT199" s="1305"/>
      <c r="MHU199" s="1305"/>
      <c r="MHV199" s="1305"/>
      <c r="MHW199" s="1305"/>
      <c r="MHX199" s="1305"/>
      <c r="MHY199" s="1305"/>
      <c r="MHZ199" s="1305"/>
      <c r="MIA199" s="1305"/>
      <c r="MIB199" s="1305"/>
      <c r="MIC199" s="1305"/>
      <c r="MID199" s="1305"/>
      <c r="MIE199" s="1305"/>
      <c r="MIF199" s="1305"/>
      <c r="MIG199" s="1305"/>
      <c r="MIH199" s="1305"/>
      <c r="MII199" s="1305"/>
      <c r="MIJ199" s="1305"/>
      <c r="MIK199" s="1305"/>
      <c r="MIL199" s="1305"/>
      <c r="MIM199" s="1305"/>
      <c r="MIN199" s="1305"/>
      <c r="MIO199" s="1305"/>
      <c r="MIP199" s="1305"/>
      <c r="MIQ199" s="1305"/>
      <c r="MIR199" s="1305"/>
      <c r="MIS199" s="1305"/>
      <c r="MIT199" s="1305"/>
      <c r="MIU199" s="1305"/>
      <c r="MIV199" s="1305"/>
      <c r="MIW199" s="1305"/>
      <c r="MIX199" s="1305"/>
      <c r="MIY199" s="1305"/>
      <c r="MIZ199" s="1305"/>
      <c r="MJA199" s="1305"/>
      <c r="MJB199" s="1305"/>
      <c r="MJC199" s="1305"/>
      <c r="MJD199" s="1305"/>
      <c r="MJE199" s="1305"/>
      <c r="MJF199" s="1305"/>
      <c r="MJG199" s="1305"/>
      <c r="MJH199" s="1305"/>
      <c r="MJI199" s="1305"/>
      <c r="MJJ199" s="1305"/>
      <c r="MJK199" s="1305"/>
      <c r="MJL199" s="1305"/>
      <c r="MJM199" s="1305"/>
      <c r="MJN199" s="1305"/>
      <c r="MJO199" s="1305"/>
      <c r="MJP199" s="1305"/>
      <c r="MJQ199" s="1305"/>
      <c r="MJR199" s="1305"/>
      <c r="MJS199" s="1305"/>
      <c r="MJT199" s="1305"/>
      <c r="MJU199" s="1305"/>
      <c r="MJV199" s="1305"/>
      <c r="MJW199" s="1305"/>
      <c r="MJX199" s="1305"/>
      <c r="MJY199" s="1305"/>
      <c r="MJZ199" s="1305"/>
      <c r="MKA199" s="1305"/>
      <c r="MKB199" s="1305"/>
      <c r="MKC199" s="1305"/>
      <c r="MKD199" s="1305"/>
      <c r="MKE199" s="1305"/>
      <c r="MKF199" s="1305"/>
      <c r="MKG199" s="1305"/>
      <c r="MKH199" s="1305"/>
      <c r="MKI199" s="1305"/>
      <c r="MKJ199" s="1305"/>
      <c r="MKK199" s="1305"/>
      <c r="MKL199" s="1305"/>
      <c r="MKM199" s="1305"/>
      <c r="MKN199" s="1305"/>
      <c r="MKO199" s="1305"/>
      <c r="MKP199" s="1305"/>
      <c r="MKQ199" s="1305"/>
      <c r="MKR199" s="1305"/>
      <c r="MKS199" s="1305"/>
      <c r="MKT199" s="1305"/>
      <c r="MKU199" s="1305"/>
      <c r="MKV199" s="1305"/>
      <c r="MKW199" s="1305"/>
      <c r="MKX199" s="1305"/>
      <c r="MKY199" s="1305"/>
      <c r="MKZ199" s="1305"/>
      <c r="MLA199" s="1305"/>
      <c r="MLB199" s="1305"/>
      <c r="MLC199" s="1305"/>
      <c r="MLD199" s="1305"/>
      <c r="MLE199" s="1305"/>
      <c r="MLF199" s="1305"/>
      <c r="MLG199" s="1305"/>
      <c r="MLH199" s="1305"/>
      <c r="MLI199" s="1305"/>
      <c r="MLJ199" s="1305"/>
      <c r="MLK199" s="1305"/>
      <c r="MLL199" s="1305"/>
      <c r="MLM199" s="1305"/>
      <c r="MLN199" s="1305"/>
      <c r="MLO199" s="1305"/>
      <c r="MLP199" s="1305"/>
      <c r="MLQ199" s="1305"/>
      <c r="MLR199" s="1305"/>
      <c r="MLS199" s="1305"/>
      <c r="MLT199" s="1305"/>
      <c r="MLU199" s="1305"/>
      <c r="MLV199" s="1305"/>
      <c r="MLW199" s="1305"/>
      <c r="MLX199" s="1305"/>
      <c r="MLY199" s="1305"/>
      <c r="MLZ199" s="1305"/>
      <c r="MMA199" s="1305"/>
      <c r="MMB199" s="1305"/>
      <c r="MMC199" s="1305"/>
      <c r="MMD199" s="1305"/>
      <c r="MME199" s="1305"/>
      <c r="MMF199" s="1305"/>
      <c r="MMG199" s="1305"/>
      <c r="MMH199" s="1305"/>
      <c r="MMI199" s="1305"/>
      <c r="MMJ199" s="1305"/>
      <c r="MMK199" s="1305"/>
      <c r="MML199" s="1305"/>
      <c r="MMM199" s="1305"/>
      <c r="MMN199" s="1305"/>
      <c r="MMO199" s="1305"/>
      <c r="MMP199" s="1305"/>
      <c r="MMQ199" s="1305"/>
      <c r="MMR199" s="1305"/>
      <c r="MMS199" s="1305"/>
      <c r="MMT199" s="1305"/>
      <c r="MMU199" s="1305"/>
      <c r="MMV199" s="1305"/>
      <c r="MMW199" s="1305"/>
      <c r="MMX199" s="1305"/>
      <c r="MMY199" s="1305"/>
      <c r="MMZ199" s="1305"/>
      <c r="MNA199" s="1305"/>
      <c r="MNB199" s="1305"/>
      <c r="MNC199" s="1305"/>
      <c r="MND199" s="1305"/>
      <c r="MNE199" s="1305"/>
      <c r="MNF199" s="1305"/>
      <c r="MNG199" s="1305"/>
      <c r="MNH199" s="1305"/>
      <c r="MNI199" s="1305"/>
      <c r="MNJ199" s="1305"/>
      <c r="MNK199" s="1305"/>
      <c r="MNL199" s="1305"/>
      <c r="MNM199" s="1305"/>
      <c r="MNN199" s="1305"/>
      <c r="MNO199" s="1305"/>
      <c r="MNP199" s="1305"/>
      <c r="MNQ199" s="1305"/>
      <c r="MNR199" s="1305"/>
      <c r="MNS199" s="1305"/>
      <c r="MNT199" s="1305"/>
      <c r="MNU199" s="1305"/>
      <c r="MNV199" s="1305"/>
      <c r="MNW199" s="1305"/>
      <c r="MNX199" s="1305"/>
      <c r="MNY199" s="1305"/>
      <c r="MNZ199" s="1305"/>
      <c r="MOA199" s="1305"/>
      <c r="MOB199" s="1305"/>
      <c r="MOC199" s="1305"/>
      <c r="MOD199" s="1305"/>
      <c r="MOE199" s="1305"/>
      <c r="MOF199" s="1305"/>
      <c r="MOG199" s="1305"/>
      <c r="MOH199" s="1305"/>
      <c r="MOI199" s="1305"/>
      <c r="MOJ199" s="1305"/>
      <c r="MOK199" s="1305"/>
      <c r="MOL199" s="1305"/>
      <c r="MOM199" s="1305"/>
      <c r="MON199" s="1305"/>
      <c r="MOO199" s="1305"/>
      <c r="MOP199" s="1305"/>
      <c r="MOQ199" s="1305"/>
      <c r="MOR199" s="1305"/>
      <c r="MOS199" s="1305"/>
      <c r="MOT199" s="1305"/>
      <c r="MOU199" s="1305"/>
      <c r="MOV199" s="1305"/>
      <c r="MOW199" s="1305"/>
      <c r="MOX199" s="1305"/>
      <c r="MOY199" s="1305"/>
      <c r="MOZ199" s="1305"/>
      <c r="MPA199" s="1305"/>
      <c r="MPB199" s="1305"/>
      <c r="MPC199" s="1305"/>
      <c r="MPD199" s="1305"/>
      <c r="MPE199" s="1305"/>
      <c r="MPF199" s="1305"/>
      <c r="MPG199" s="1305"/>
      <c r="MPH199" s="1305"/>
      <c r="MPI199" s="1305"/>
      <c r="MPJ199" s="1305"/>
      <c r="MPL199" s="1305"/>
      <c r="MPM199" s="1305"/>
      <c r="MPN199" s="1305"/>
      <c r="MPO199" s="1305"/>
      <c r="MPP199" s="1305"/>
      <c r="MPQ199" s="1305"/>
      <c r="MPR199" s="1305"/>
      <c r="MPS199" s="1305"/>
      <c r="MPT199" s="1305"/>
      <c r="MPU199" s="1305"/>
      <c r="MPV199" s="1305"/>
      <c r="MPW199" s="1305"/>
      <c r="MPX199" s="1305"/>
      <c r="MPY199" s="1305"/>
      <c r="MPZ199" s="1305"/>
      <c r="MQA199" s="1305"/>
      <c r="MQB199" s="1305"/>
      <c r="MQC199" s="1305"/>
      <c r="MQD199" s="1305"/>
      <c r="MQE199" s="1305"/>
      <c r="MQF199" s="1305"/>
      <c r="MQG199" s="1305"/>
      <c r="MQH199" s="1305"/>
      <c r="MQI199" s="1305"/>
      <c r="MQJ199" s="1305"/>
      <c r="MQK199" s="1305"/>
      <c r="MQL199" s="1305"/>
      <c r="MQM199" s="1305"/>
      <c r="MQN199" s="1305"/>
      <c r="MQO199" s="1305"/>
      <c r="MQP199" s="1305"/>
      <c r="MQQ199" s="1305"/>
      <c r="MQR199" s="1305"/>
      <c r="MQS199" s="1305"/>
      <c r="MQT199" s="1305"/>
      <c r="MQU199" s="1305"/>
      <c r="MQV199" s="1305"/>
      <c r="MQW199" s="1305"/>
      <c r="MQX199" s="1305"/>
      <c r="MQY199" s="1305"/>
      <c r="MQZ199" s="1305"/>
      <c r="MRA199" s="1305"/>
      <c r="MRB199" s="1305"/>
      <c r="MRC199" s="1305"/>
      <c r="MRD199" s="1305"/>
      <c r="MRE199" s="1305"/>
      <c r="MRF199" s="1305"/>
      <c r="MRG199" s="1305"/>
      <c r="MRH199" s="1305"/>
      <c r="MRI199" s="1305"/>
      <c r="MRJ199" s="1305"/>
      <c r="MRK199" s="1305"/>
      <c r="MRL199" s="1305"/>
      <c r="MRM199" s="1305"/>
      <c r="MRN199" s="1305"/>
      <c r="MRO199" s="1305"/>
      <c r="MRP199" s="1305"/>
      <c r="MRQ199" s="1305"/>
      <c r="MRR199" s="1305"/>
      <c r="MRS199" s="1305"/>
      <c r="MRT199" s="1305"/>
      <c r="MRU199" s="1305"/>
      <c r="MRV199" s="1305"/>
      <c r="MRW199" s="1305"/>
      <c r="MRX199" s="1305"/>
      <c r="MRY199" s="1305"/>
      <c r="MRZ199" s="1305"/>
      <c r="MSA199" s="1305"/>
      <c r="MSB199" s="1305"/>
      <c r="MSC199" s="1305"/>
      <c r="MSD199" s="1305"/>
      <c r="MSE199" s="1305"/>
      <c r="MSF199" s="1305"/>
      <c r="MSG199" s="1305"/>
      <c r="MSH199" s="1305"/>
      <c r="MSI199" s="1305"/>
      <c r="MSJ199" s="1305"/>
      <c r="MSK199" s="1305"/>
      <c r="MSL199" s="1305"/>
      <c r="MSM199" s="1305"/>
      <c r="MSN199" s="1305"/>
      <c r="MSO199" s="1305"/>
      <c r="MSP199" s="1305"/>
      <c r="MSQ199" s="1305"/>
      <c r="MSR199" s="1305"/>
      <c r="MSS199" s="1305"/>
      <c r="MST199" s="1305"/>
      <c r="MSU199" s="1305"/>
      <c r="MSV199" s="1305"/>
      <c r="MSW199" s="1305"/>
      <c r="MSX199" s="1305"/>
      <c r="MSY199" s="1305"/>
      <c r="MSZ199" s="1305"/>
      <c r="MTA199" s="1305"/>
      <c r="MTB199" s="1305"/>
      <c r="MTC199" s="1305"/>
      <c r="MTD199" s="1305"/>
      <c r="MTE199" s="1305"/>
      <c r="MTF199" s="1305"/>
      <c r="MTG199" s="1305"/>
      <c r="MTH199" s="1305"/>
      <c r="MTI199" s="1305"/>
      <c r="MTJ199" s="1305"/>
      <c r="MTK199" s="1305"/>
      <c r="MTL199" s="1305"/>
      <c r="MTM199" s="1305"/>
      <c r="MTN199" s="1305"/>
      <c r="MTO199" s="1305"/>
      <c r="MTP199" s="1305"/>
      <c r="MTQ199" s="1305"/>
      <c r="MTR199" s="1305"/>
      <c r="MTS199" s="1305"/>
      <c r="MTT199" s="1305"/>
      <c r="MTU199" s="1305"/>
      <c r="MTV199" s="1305"/>
      <c r="MTW199" s="1305"/>
      <c r="MTX199" s="1305"/>
      <c r="MTY199" s="1305"/>
      <c r="MTZ199" s="1305"/>
      <c r="MUA199" s="1305"/>
      <c r="MUB199" s="1305"/>
      <c r="MUC199" s="1305"/>
      <c r="MUD199" s="1305"/>
      <c r="MUE199" s="1305"/>
      <c r="MUF199" s="1305"/>
      <c r="MUG199" s="1305"/>
      <c r="MUH199" s="1305"/>
      <c r="MUI199" s="1305"/>
      <c r="MUJ199" s="1305"/>
      <c r="MUK199" s="1305"/>
      <c r="MUL199" s="1305"/>
      <c r="MUM199" s="1305"/>
      <c r="MUN199" s="1305"/>
      <c r="MUO199" s="1305"/>
      <c r="MUP199" s="1305"/>
      <c r="MUQ199" s="1305"/>
      <c r="MUR199" s="1305"/>
      <c r="MUS199" s="1305"/>
      <c r="MUT199" s="1305"/>
      <c r="MUU199" s="1305"/>
      <c r="MUV199" s="1305"/>
      <c r="MUW199" s="1305"/>
      <c r="MUX199" s="1305"/>
      <c r="MUY199" s="1305"/>
      <c r="MUZ199" s="1305"/>
      <c r="MVA199" s="1305"/>
      <c r="MVB199" s="1305"/>
      <c r="MVC199" s="1305"/>
      <c r="MVD199" s="1305"/>
      <c r="MVE199" s="1305"/>
      <c r="MVF199" s="1305"/>
      <c r="MVG199" s="1305"/>
      <c r="MVH199" s="1305"/>
      <c r="MVI199" s="1305"/>
      <c r="MVJ199" s="1305"/>
      <c r="MVK199" s="1305"/>
      <c r="MVL199" s="1305"/>
      <c r="MVM199" s="1305"/>
      <c r="MVN199" s="1305"/>
      <c r="MVO199" s="1305"/>
      <c r="MVP199" s="1305"/>
      <c r="MVQ199" s="1305"/>
      <c r="MVR199" s="1305"/>
      <c r="MVS199" s="1305"/>
      <c r="MVT199" s="1305"/>
      <c r="MVU199" s="1305"/>
      <c r="MVV199" s="1305"/>
      <c r="MVW199" s="1305"/>
      <c r="MVX199" s="1305"/>
      <c r="MVY199" s="1305"/>
      <c r="MVZ199" s="1305"/>
      <c r="MWA199" s="1305"/>
      <c r="MWB199" s="1305"/>
      <c r="MWC199" s="1305"/>
      <c r="MWD199" s="1305"/>
      <c r="MWE199" s="1305"/>
      <c r="MWF199" s="1305"/>
      <c r="MWG199" s="1305"/>
      <c r="MWH199" s="1305"/>
      <c r="MWI199" s="1305"/>
      <c r="MWJ199" s="1305"/>
      <c r="MWK199" s="1305"/>
      <c r="MWL199" s="1305"/>
      <c r="MWM199" s="1305"/>
      <c r="MWN199" s="1305"/>
      <c r="MWO199" s="1305"/>
      <c r="MWP199" s="1305"/>
      <c r="MWQ199" s="1305"/>
      <c r="MWR199" s="1305"/>
      <c r="MWS199" s="1305"/>
      <c r="MWT199" s="1305"/>
      <c r="MWU199" s="1305"/>
      <c r="MWV199" s="1305"/>
      <c r="MWW199" s="1305"/>
      <c r="MWX199" s="1305"/>
      <c r="MWY199" s="1305"/>
      <c r="MWZ199" s="1305"/>
      <c r="MXA199" s="1305"/>
      <c r="MXB199" s="1305"/>
      <c r="MXC199" s="1305"/>
      <c r="MXD199" s="1305"/>
      <c r="MXE199" s="1305"/>
      <c r="MXF199" s="1305"/>
      <c r="MXG199" s="1305"/>
      <c r="MXH199" s="1305"/>
      <c r="MXI199" s="1305"/>
      <c r="MXJ199" s="1305"/>
      <c r="MXK199" s="1305"/>
      <c r="MXL199" s="1305"/>
      <c r="MXM199" s="1305"/>
      <c r="MXN199" s="1305"/>
      <c r="MXO199" s="1305"/>
      <c r="MXP199" s="1305"/>
      <c r="MXQ199" s="1305"/>
      <c r="MXR199" s="1305"/>
      <c r="MXS199" s="1305"/>
      <c r="MXT199" s="1305"/>
      <c r="MXU199" s="1305"/>
      <c r="MXV199" s="1305"/>
      <c r="MXW199" s="1305"/>
      <c r="MXX199" s="1305"/>
      <c r="MXY199" s="1305"/>
      <c r="MXZ199" s="1305"/>
      <c r="MYA199" s="1305"/>
      <c r="MYB199" s="1305"/>
      <c r="MYC199" s="1305"/>
      <c r="MYD199" s="1305"/>
      <c r="MYE199" s="1305"/>
      <c r="MYF199" s="1305"/>
      <c r="MYG199" s="1305"/>
      <c r="MYH199" s="1305"/>
      <c r="MYI199" s="1305"/>
      <c r="MYJ199" s="1305"/>
      <c r="MYK199" s="1305"/>
      <c r="MYL199" s="1305"/>
      <c r="MYM199" s="1305"/>
      <c r="MYN199" s="1305"/>
      <c r="MYO199" s="1305"/>
      <c r="MYP199" s="1305"/>
      <c r="MYQ199" s="1305"/>
      <c r="MYR199" s="1305"/>
      <c r="MYS199" s="1305"/>
      <c r="MYT199" s="1305"/>
      <c r="MYU199" s="1305"/>
      <c r="MYV199" s="1305"/>
      <c r="MYW199" s="1305"/>
      <c r="MYX199" s="1305"/>
      <c r="MYY199" s="1305"/>
      <c r="MYZ199" s="1305"/>
      <c r="MZA199" s="1305"/>
      <c r="MZB199" s="1305"/>
      <c r="MZC199" s="1305"/>
      <c r="MZD199" s="1305"/>
      <c r="MZE199" s="1305"/>
      <c r="MZF199" s="1305"/>
      <c r="MZH199" s="1305"/>
      <c r="MZI199" s="1305"/>
      <c r="MZJ199" s="1305"/>
      <c r="MZK199" s="1305"/>
      <c r="MZL199" s="1305"/>
      <c r="MZM199" s="1305"/>
      <c r="MZN199" s="1305"/>
      <c r="MZO199" s="1305"/>
      <c r="MZP199" s="1305"/>
      <c r="MZQ199" s="1305"/>
      <c r="MZR199" s="1305"/>
      <c r="MZS199" s="1305"/>
      <c r="MZT199" s="1305"/>
      <c r="MZU199" s="1305"/>
      <c r="MZV199" s="1305"/>
      <c r="MZW199" s="1305"/>
      <c r="MZX199" s="1305"/>
      <c r="MZY199" s="1305"/>
      <c r="MZZ199" s="1305"/>
      <c r="NAA199" s="1305"/>
      <c r="NAB199" s="1305"/>
      <c r="NAC199" s="1305"/>
      <c r="NAD199" s="1305"/>
      <c r="NAE199" s="1305"/>
      <c r="NAF199" s="1305"/>
      <c r="NAG199" s="1305"/>
      <c r="NAH199" s="1305"/>
      <c r="NAI199" s="1305"/>
      <c r="NAJ199" s="1305"/>
      <c r="NAK199" s="1305"/>
      <c r="NAL199" s="1305"/>
      <c r="NAM199" s="1305"/>
      <c r="NAN199" s="1305"/>
      <c r="NAO199" s="1305"/>
      <c r="NAP199" s="1305"/>
      <c r="NAQ199" s="1305"/>
      <c r="NAR199" s="1305"/>
      <c r="NAS199" s="1305"/>
      <c r="NAT199" s="1305"/>
      <c r="NAU199" s="1305"/>
      <c r="NAV199" s="1305"/>
      <c r="NAW199" s="1305"/>
      <c r="NAX199" s="1305"/>
      <c r="NAY199" s="1305"/>
      <c r="NAZ199" s="1305"/>
      <c r="NBA199" s="1305"/>
      <c r="NBB199" s="1305"/>
      <c r="NBC199" s="1305"/>
      <c r="NBD199" s="1305"/>
      <c r="NBE199" s="1305"/>
      <c r="NBF199" s="1305"/>
      <c r="NBG199" s="1305"/>
      <c r="NBH199" s="1305"/>
      <c r="NBI199" s="1305"/>
      <c r="NBJ199" s="1305"/>
      <c r="NBK199" s="1305"/>
      <c r="NBL199" s="1305"/>
      <c r="NBM199" s="1305"/>
      <c r="NBN199" s="1305"/>
      <c r="NBO199" s="1305"/>
      <c r="NBP199" s="1305"/>
      <c r="NBQ199" s="1305"/>
      <c r="NBR199" s="1305"/>
      <c r="NBS199" s="1305"/>
      <c r="NBT199" s="1305"/>
      <c r="NBU199" s="1305"/>
      <c r="NBV199" s="1305"/>
      <c r="NBW199" s="1305"/>
      <c r="NBX199" s="1305"/>
      <c r="NBY199" s="1305"/>
      <c r="NBZ199" s="1305"/>
      <c r="NCA199" s="1305"/>
      <c r="NCB199" s="1305"/>
      <c r="NCC199" s="1305"/>
      <c r="NCD199" s="1305"/>
      <c r="NCE199" s="1305"/>
      <c r="NCF199" s="1305"/>
      <c r="NCG199" s="1305"/>
      <c r="NCH199" s="1305"/>
      <c r="NCI199" s="1305"/>
      <c r="NCJ199" s="1305"/>
      <c r="NCK199" s="1305"/>
      <c r="NCL199" s="1305"/>
      <c r="NCM199" s="1305"/>
      <c r="NCN199" s="1305"/>
      <c r="NCO199" s="1305"/>
      <c r="NCP199" s="1305"/>
      <c r="NCQ199" s="1305"/>
      <c r="NCR199" s="1305"/>
      <c r="NCS199" s="1305"/>
      <c r="NCT199" s="1305"/>
      <c r="NCU199" s="1305"/>
      <c r="NCV199" s="1305"/>
      <c r="NCW199" s="1305"/>
      <c r="NCX199" s="1305"/>
      <c r="NCY199" s="1305"/>
      <c r="NCZ199" s="1305"/>
      <c r="NDA199" s="1305"/>
      <c r="NDB199" s="1305"/>
      <c r="NDC199" s="1305"/>
      <c r="NDD199" s="1305"/>
      <c r="NDE199" s="1305"/>
      <c r="NDF199" s="1305"/>
      <c r="NDG199" s="1305"/>
      <c r="NDH199" s="1305"/>
      <c r="NDI199" s="1305"/>
      <c r="NDJ199" s="1305"/>
      <c r="NDK199" s="1305"/>
      <c r="NDL199" s="1305"/>
      <c r="NDM199" s="1305"/>
      <c r="NDN199" s="1305"/>
      <c r="NDO199" s="1305"/>
      <c r="NDP199" s="1305"/>
      <c r="NDQ199" s="1305"/>
      <c r="NDR199" s="1305"/>
      <c r="NDS199" s="1305"/>
      <c r="NDT199" s="1305"/>
      <c r="NDU199" s="1305"/>
      <c r="NDV199" s="1305"/>
      <c r="NDW199" s="1305"/>
      <c r="NDX199" s="1305"/>
      <c r="NDY199" s="1305"/>
      <c r="NDZ199" s="1305"/>
      <c r="NEA199" s="1305"/>
      <c r="NEB199" s="1305"/>
      <c r="NEC199" s="1305"/>
      <c r="NED199" s="1305"/>
      <c r="NEE199" s="1305"/>
      <c r="NEF199" s="1305"/>
      <c r="NEG199" s="1305"/>
      <c r="NEH199" s="1305"/>
      <c r="NEI199" s="1305"/>
      <c r="NEJ199" s="1305"/>
      <c r="NEK199" s="1305"/>
      <c r="NEL199" s="1305"/>
      <c r="NEM199" s="1305"/>
      <c r="NEN199" s="1305"/>
      <c r="NEO199" s="1305"/>
      <c r="NEP199" s="1305"/>
      <c r="NEQ199" s="1305"/>
      <c r="NER199" s="1305"/>
      <c r="NES199" s="1305"/>
      <c r="NET199" s="1305"/>
      <c r="NEU199" s="1305"/>
      <c r="NEV199" s="1305"/>
      <c r="NEW199" s="1305"/>
      <c r="NEX199" s="1305"/>
      <c r="NEY199" s="1305"/>
      <c r="NEZ199" s="1305"/>
      <c r="NFA199" s="1305"/>
      <c r="NFB199" s="1305"/>
      <c r="NFC199" s="1305"/>
      <c r="NFD199" s="1305"/>
      <c r="NFE199" s="1305"/>
      <c r="NFF199" s="1305"/>
      <c r="NFG199" s="1305"/>
      <c r="NFH199" s="1305"/>
      <c r="NFI199" s="1305"/>
      <c r="NFJ199" s="1305"/>
      <c r="NFK199" s="1305"/>
      <c r="NFL199" s="1305"/>
      <c r="NFM199" s="1305"/>
      <c r="NFN199" s="1305"/>
      <c r="NFO199" s="1305"/>
      <c r="NFP199" s="1305"/>
      <c r="NFQ199" s="1305"/>
      <c r="NFR199" s="1305"/>
      <c r="NFS199" s="1305"/>
      <c r="NFT199" s="1305"/>
      <c r="NFU199" s="1305"/>
      <c r="NFV199" s="1305"/>
      <c r="NFW199" s="1305"/>
      <c r="NFX199" s="1305"/>
      <c r="NFY199" s="1305"/>
      <c r="NFZ199" s="1305"/>
      <c r="NGA199" s="1305"/>
      <c r="NGB199" s="1305"/>
      <c r="NGC199" s="1305"/>
      <c r="NGD199" s="1305"/>
      <c r="NGE199" s="1305"/>
      <c r="NGF199" s="1305"/>
      <c r="NGG199" s="1305"/>
      <c r="NGH199" s="1305"/>
      <c r="NGI199" s="1305"/>
      <c r="NGJ199" s="1305"/>
      <c r="NGK199" s="1305"/>
      <c r="NGL199" s="1305"/>
      <c r="NGM199" s="1305"/>
      <c r="NGN199" s="1305"/>
      <c r="NGO199" s="1305"/>
      <c r="NGP199" s="1305"/>
      <c r="NGQ199" s="1305"/>
      <c r="NGR199" s="1305"/>
      <c r="NGS199" s="1305"/>
      <c r="NGT199" s="1305"/>
      <c r="NGU199" s="1305"/>
      <c r="NGV199" s="1305"/>
      <c r="NGW199" s="1305"/>
      <c r="NGX199" s="1305"/>
      <c r="NGY199" s="1305"/>
      <c r="NGZ199" s="1305"/>
      <c r="NHA199" s="1305"/>
      <c r="NHB199" s="1305"/>
      <c r="NHC199" s="1305"/>
      <c r="NHD199" s="1305"/>
      <c r="NHE199" s="1305"/>
      <c r="NHF199" s="1305"/>
      <c r="NHG199" s="1305"/>
      <c r="NHH199" s="1305"/>
      <c r="NHI199" s="1305"/>
      <c r="NHJ199" s="1305"/>
      <c r="NHK199" s="1305"/>
      <c r="NHL199" s="1305"/>
      <c r="NHM199" s="1305"/>
      <c r="NHN199" s="1305"/>
      <c r="NHO199" s="1305"/>
      <c r="NHP199" s="1305"/>
      <c r="NHQ199" s="1305"/>
      <c r="NHR199" s="1305"/>
      <c r="NHS199" s="1305"/>
      <c r="NHT199" s="1305"/>
      <c r="NHU199" s="1305"/>
      <c r="NHV199" s="1305"/>
      <c r="NHW199" s="1305"/>
      <c r="NHX199" s="1305"/>
      <c r="NHY199" s="1305"/>
      <c r="NHZ199" s="1305"/>
      <c r="NIA199" s="1305"/>
      <c r="NIB199" s="1305"/>
      <c r="NIC199" s="1305"/>
      <c r="NID199" s="1305"/>
      <c r="NIE199" s="1305"/>
      <c r="NIF199" s="1305"/>
      <c r="NIG199" s="1305"/>
      <c r="NIH199" s="1305"/>
      <c r="NII199" s="1305"/>
      <c r="NIJ199" s="1305"/>
      <c r="NIK199" s="1305"/>
      <c r="NIL199" s="1305"/>
      <c r="NIM199" s="1305"/>
      <c r="NIN199" s="1305"/>
      <c r="NIO199" s="1305"/>
      <c r="NIP199" s="1305"/>
      <c r="NIQ199" s="1305"/>
      <c r="NIR199" s="1305"/>
      <c r="NIS199" s="1305"/>
      <c r="NIT199" s="1305"/>
      <c r="NIU199" s="1305"/>
      <c r="NIV199" s="1305"/>
      <c r="NIW199" s="1305"/>
      <c r="NIX199" s="1305"/>
      <c r="NIY199" s="1305"/>
      <c r="NIZ199" s="1305"/>
      <c r="NJA199" s="1305"/>
      <c r="NJB199" s="1305"/>
      <c r="NJD199" s="1305"/>
      <c r="NJE199" s="1305"/>
      <c r="NJF199" s="1305"/>
      <c r="NJG199" s="1305"/>
      <c r="NJH199" s="1305"/>
      <c r="NJI199" s="1305"/>
      <c r="NJJ199" s="1305"/>
      <c r="NJK199" s="1305"/>
      <c r="NJL199" s="1305"/>
      <c r="NJM199" s="1305"/>
      <c r="NJN199" s="1305"/>
      <c r="NJO199" s="1305"/>
      <c r="NJP199" s="1305"/>
      <c r="NJQ199" s="1305"/>
      <c r="NJR199" s="1305"/>
      <c r="NJS199" s="1305"/>
      <c r="NJT199" s="1305"/>
      <c r="NJU199" s="1305"/>
      <c r="NJV199" s="1305"/>
      <c r="NJW199" s="1305"/>
      <c r="NJX199" s="1305"/>
      <c r="NJY199" s="1305"/>
      <c r="NJZ199" s="1305"/>
      <c r="NKA199" s="1305"/>
      <c r="NKB199" s="1305"/>
      <c r="NKC199" s="1305"/>
      <c r="NKD199" s="1305"/>
      <c r="NKE199" s="1305"/>
      <c r="NKF199" s="1305"/>
      <c r="NKG199" s="1305"/>
      <c r="NKH199" s="1305"/>
      <c r="NKI199" s="1305"/>
      <c r="NKJ199" s="1305"/>
      <c r="NKK199" s="1305"/>
      <c r="NKL199" s="1305"/>
      <c r="NKM199" s="1305"/>
      <c r="NKN199" s="1305"/>
      <c r="NKO199" s="1305"/>
      <c r="NKP199" s="1305"/>
      <c r="NKQ199" s="1305"/>
      <c r="NKR199" s="1305"/>
      <c r="NKS199" s="1305"/>
      <c r="NKT199" s="1305"/>
      <c r="NKU199" s="1305"/>
      <c r="NKV199" s="1305"/>
      <c r="NKW199" s="1305"/>
      <c r="NKX199" s="1305"/>
      <c r="NKY199" s="1305"/>
      <c r="NKZ199" s="1305"/>
      <c r="NLA199" s="1305"/>
      <c r="NLB199" s="1305"/>
      <c r="NLC199" s="1305"/>
      <c r="NLD199" s="1305"/>
      <c r="NLE199" s="1305"/>
      <c r="NLF199" s="1305"/>
      <c r="NLG199" s="1305"/>
      <c r="NLH199" s="1305"/>
      <c r="NLI199" s="1305"/>
      <c r="NLJ199" s="1305"/>
      <c r="NLK199" s="1305"/>
      <c r="NLL199" s="1305"/>
      <c r="NLM199" s="1305"/>
      <c r="NLN199" s="1305"/>
      <c r="NLO199" s="1305"/>
      <c r="NLP199" s="1305"/>
      <c r="NLQ199" s="1305"/>
      <c r="NLR199" s="1305"/>
      <c r="NLS199" s="1305"/>
      <c r="NLT199" s="1305"/>
      <c r="NLU199" s="1305"/>
      <c r="NLV199" s="1305"/>
      <c r="NLW199" s="1305"/>
      <c r="NLX199" s="1305"/>
      <c r="NLY199" s="1305"/>
      <c r="NLZ199" s="1305"/>
      <c r="NMA199" s="1305"/>
      <c r="NMB199" s="1305"/>
      <c r="NMC199" s="1305"/>
      <c r="NMD199" s="1305"/>
      <c r="NME199" s="1305"/>
      <c r="NMF199" s="1305"/>
      <c r="NMG199" s="1305"/>
      <c r="NMH199" s="1305"/>
      <c r="NMI199" s="1305"/>
      <c r="NMJ199" s="1305"/>
      <c r="NMK199" s="1305"/>
      <c r="NML199" s="1305"/>
      <c r="NMM199" s="1305"/>
      <c r="NMN199" s="1305"/>
      <c r="NMO199" s="1305"/>
      <c r="NMP199" s="1305"/>
      <c r="NMQ199" s="1305"/>
      <c r="NMR199" s="1305"/>
      <c r="NMS199" s="1305"/>
      <c r="NMT199" s="1305"/>
      <c r="NMU199" s="1305"/>
      <c r="NMV199" s="1305"/>
      <c r="NMW199" s="1305"/>
      <c r="NMX199" s="1305"/>
      <c r="NMY199" s="1305"/>
      <c r="NMZ199" s="1305"/>
      <c r="NNA199" s="1305"/>
      <c r="NNB199" s="1305"/>
      <c r="NNC199" s="1305"/>
      <c r="NND199" s="1305"/>
      <c r="NNE199" s="1305"/>
      <c r="NNF199" s="1305"/>
      <c r="NNG199" s="1305"/>
      <c r="NNH199" s="1305"/>
      <c r="NNI199" s="1305"/>
      <c r="NNJ199" s="1305"/>
      <c r="NNK199" s="1305"/>
      <c r="NNL199" s="1305"/>
      <c r="NNM199" s="1305"/>
      <c r="NNN199" s="1305"/>
      <c r="NNO199" s="1305"/>
      <c r="NNP199" s="1305"/>
      <c r="NNQ199" s="1305"/>
      <c r="NNR199" s="1305"/>
      <c r="NNS199" s="1305"/>
      <c r="NNT199" s="1305"/>
      <c r="NNU199" s="1305"/>
      <c r="NNV199" s="1305"/>
      <c r="NNW199" s="1305"/>
      <c r="NNX199" s="1305"/>
      <c r="NNY199" s="1305"/>
      <c r="NNZ199" s="1305"/>
      <c r="NOA199" s="1305"/>
      <c r="NOB199" s="1305"/>
      <c r="NOC199" s="1305"/>
      <c r="NOD199" s="1305"/>
      <c r="NOE199" s="1305"/>
      <c r="NOF199" s="1305"/>
      <c r="NOG199" s="1305"/>
      <c r="NOH199" s="1305"/>
      <c r="NOI199" s="1305"/>
      <c r="NOJ199" s="1305"/>
      <c r="NOK199" s="1305"/>
      <c r="NOL199" s="1305"/>
      <c r="NOM199" s="1305"/>
      <c r="NON199" s="1305"/>
      <c r="NOO199" s="1305"/>
      <c r="NOP199" s="1305"/>
      <c r="NOQ199" s="1305"/>
      <c r="NOR199" s="1305"/>
      <c r="NOS199" s="1305"/>
      <c r="NOT199" s="1305"/>
      <c r="NOU199" s="1305"/>
      <c r="NOV199" s="1305"/>
      <c r="NOW199" s="1305"/>
      <c r="NOX199" s="1305"/>
      <c r="NOY199" s="1305"/>
      <c r="NOZ199" s="1305"/>
      <c r="NPA199" s="1305"/>
      <c r="NPB199" s="1305"/>
      <c r="NPC199" s="1305"/>
      <c r="NPD199" s="1305"/>
      <c r="NPE199" s="1305"/>
      <c r="NPF199" s="1305"/>
      <c r="NPG199" s="1305"/>
      <c r="NPH199" s="1305"/>
      <c r="NPI199" s="1305"/>
      <c r="NPJ199" s="1305"/>
      <c r="NPK199" s="1305"/>
      <c r="NPL199" s="1305"/>
      <c r="NPM199" s="1305"/>
      <c r="NPN199" s="1305"/>
      <c r="NPO199" s="1305"/>
      <c r="NPP199" s="1305"/>
      <c r="NPQ199" s="1305"/>
      <c r="NPR199" s="1305"/>
      <c r="NPS199" s="1305"/>
      <c r="NPT199" s="1305"/>
      <c r="NPU199" s="1305"/>
      <c r="NPV199" s="1305"/>
      <c r="NPW199" s="1305"/>
      <c r="NPX199" s="1305"/>
      <c r="NPY199" s="1305"/>
      <c r="NPZ199" s="1305"/>
      <c r="NQA199" s="1305"/>
      <c r="NQB199" s="1305"/>
      <c r="NQC199" s="1305"/>
      <c r="NQD199" s="1305"/>
      <c r="NQE199" s="1305"/>
      <c r="NQF199" s="1305"/>
      <c r="NQG199" s="1305"/>
      <c r="NQH199" s="1305"/>
      <c r="NQI199" s="1305"/>
      <c r="NQJ199" s="1305"/>
      <c r="NQK199" s="1305"/>
      <c r="NQL199" s="1305"/>
      <c r="NQM199" s="1305"/>
      <c r="NQN199" s="1305"/>
      <c r="NQO199" s="1305"/>
      <c r="NQP199" s="1305"/>
      <c r="NQQ199" s="1305"/>
      <c r="NQR199" s="1305"/>
      <c r="NQS199" s="1305"/>
      <c r="NQT199" s="1305"/>
      <c r="NQU199" s="1305"/>
      <c r="NQV199" s="1305"/>
      <c r="NQW199" s="1305"/>
      <c r="NQX199" s="1305"/>
      <c r="NQY199" s="1305"/>
      <c r="NQZ199" s="1305"/>
      <c r="NRA199" s="1305"/>
      <c r="NRB199" s="1305"/>
      <c r="NRC199" s="1305"/>
      <c r="NRD199" s="1305"/>
      <c r="NRE199" s="1305"/>
      <c r="NRF199" s="1305"/>
      <c r="NRG199" s="1305"/>
      <c r="NRH199" s="1305"/>
      <c r="NRI199" s="1305"/>
      <c r="NRJ199" s="1305"/>
      <c r="NRK199" s="1305"/>
      <c r="NRL199" s="1305"/>
      <c r="NRM199" s="1305"/>
      <c r="NRN199" s="1305"/>
      <c r="NRO199" s="1305"/>
      <c r="NRP199" s="1305"/>
      <c r="NRQ199" s="1305"/>
      <c r="NRR199" s="1305"/>
      <c r="NRS199" s="1305"/>
      <c r="NRT199" s="1305"/>
      <c r="NRU199" s="1305"/>
      <c r="NRV199" s="1305"/>
      <c r="NRW199" s="1305"/>
      <c r="NRX199" s="1305"/>
      <c r="NRY199" s="1305"/>
      <c r="NRZ199" s="1305"/>
      <c r="NSA199" s="1305"/>
      <c r="NSB199" s="1305"/>
      <c r="NSC199" s="1305"/>
      <c r="NSD199" s="1305"/>
      <c r="NSE199" s="1305"/>
      <c r="NSF199" s="1305"/>
      <c r="NSG199" s="1305"/>
      <c r="NSH199" s="1305"/>
      <c r="NSI199" s="1305"/>
      <c r="NSJ199" s="1305"/>
      <c r="NSK199" s="1305"/>
      <c r="NSL199" s="1305"/>
      <c r="NSM199" s="1305"/>
      <c r="NSN199" s="1305"/>
      <c r="NSO199" s="1305"/>
      <c r="NSP199" s="1305"/>
      <c r="NSQ199" s="1305"/>
      <c r="NSR199" s="1305"/>
      <c r="NSS199" s="1305"/>
      <c r="NST199" s="1305"/>
      <c r="NSU199" s="1305"/>
      <c r="NSV199" s="1305"/>
      <c r="NSW199" s="1305"/>
      <c r="NSX199" s="1305"/>
      <c r="NSZ199" s="1305"/>
      <c r="NTA199" s="1305"/>
      <c r="NTB199" s="1305"/>
      <c r="NTC199" s="1305"/>
      <c r="NTD199" s="1305"/>
      <c r="NTE199" s="1305"/>
      <c r="NTF199" s="1305"/>
      <c r="NTG199" s="1305"/>
      <c r="NTH199" s="1305"/>
      <c r="NTI199" s="1305"/>
      <c r="NTJ199" s="1305"/>
      <c r="NTK199" s="1305"/>
      <c r="NTL199" s="1305"/>
      <c r="NTM199" s="1305"/>
      <c r="NTN199" s="1305"/>
      <c r="NTO199" s="1305"/>
      <c r="NTP199" s="1305"/>
      <c r="NTQ199" s="1305"/>
      <c r="NTR199" s="1305"/>
      <c r="NTS199" s="1305"/>
      <c r="NTT199" s="1305"/>
      <c r="NTU199" s="1305"/>
      <c r="NTV199" s="1305"/>
      <c r="NTW199" s="1305"/>
      <c r="NTX199" s="1305"/>
      <c r="NTY199" s="1305"/>
      <c r="NTZ199" s="1305"/>
      <c r="NUA199" s="1305"/>
      <c r="NUB199" s="1305"/>
      <c r="NUC199" s="1305"/>
      <c r="NUD199" s="1305"/>
      <c r="NUE199" s="1305"/>
      <c r="NUF199" s="1305"/>
      <c r="NUG199" s="1305"/>
      <c r="NUH199" s="1305"/>
      <c r="NUI199" s="1305"/>
      <c r="NUJ199" s="1305"/>
      <c r="NUK199" s="1305"/>
      <c r="NUL199" s="1305"/>
      <c r="NUM199" s="1305"/>
      <c r="NUN199" s="1305"/>
      <c r="NUO199" s="1305"/>
      <c r="NUP199" s="1305"/>
      <c r="NUQ199" s="1305"/>
      <c r="NUR199" s="1305"/>
      <c r="NUS199" s="1305"/>
      <c r="NUT199" s="1305"/>
      <c r="NUU199" s="1305"/>
      <c r="NUV199" s="1305"/>
      <c r="NUW199" s="1305"/>
      <c r="NUX199" s="1305"/>
      <c r="NUY199" s="1305"/>
      <c r="NUZ199" s="1305"/>
      <c r="NVA199" s="1305"/>
      <c r="NVB199" s="1305"/>
      <c r="NVC199" s="1305"/>
      <c r="NVD199" s="1305"/>
      <c r="NVE199" s="1305"/>
      <c r="NVF199" s="1305"/>
      <c r="NVG199" s="1305"/>
      <c r="NVH199" s="1305"/>
      <c r="NVI199" s="1305"/>
      <c r="NVJ199" s="1305"/>
      <c r="NVK199" s="1305"/>
      <c r="NVL199" s="1305"/>
      <c r="NVM199" s="1305"/>
      <c r="NVN199" s="1305"/>
      <c r="NVO199" s="1305"/>
      <c r="NVP199" s="1305"/>
      <c r="NVQ199" s="1305"/>
      <c r="NVR199" s="1305"/>
      <c r="NVS199" s="1305"/>
      <c r="NVT199" s="1305"/>
      <c r="NVU199" s="1305"/>
      <c r="NVV199" s="1305"/>
      <c r="NVW199" s="1305"/>
      <c r="NVX199" s="1305"/>
      <c r="NVY199" s="1305"/>
      <c r="NVZ199" s="1305"/>
      <c r="NWA199" s="1305"/>
      <c r="NWB199" s="1305"/>
      <c r="NWC199" s="1305"/>
      <c r="NWD199" s="1305"/>
      <c r="NWE199" s="1305"/>
      <c r="NWF199" s="1305"/>
      <c r="NWG199" s="1305"/>
      <c r="NWH199" s="1305"/>
      <c r="NWI199" s="1305"/>
      <c r="NWJ199" s="1305"/>
      <c r="NWK199" s="1305"/>
      <c r="NWL199" s="1305"/>
      <c r="NWM199" s="1305"/>
      <c r="NWN199" s="1305"/>
      <c r="NWO199" s="1305"/>
      <c r="NWP199" s="1305"/>
      <c r="NWQ199" s="1305"/>
      <c r="NWR199" s="1305"/>
      <c r="NWS199" s="1305"/>
      <c r="NWT199" s="1305"/>
      <c r="NWU199" s="1305"/>
      <c r="NWV199" s="1305"/>
      <c r="NWW199" s="1305"/>
      <c r="NWX199" s="1305"/>
      <c r="NWY199" s="1305"/>
      <c r="NWZ199" s="1305"/>
      <c r="NXA199" s="1305"/>
      <c r="NXB199" s="1305"/>
      <c r="NXC199" s="1305"/>
      <c r="NXD199" s="1305"/>
      <c r="NXE199" s="1305"/>
      <c r="NXF199" s="1305"/>
      <c r="NXG199" s="1305"/>
      <c r="NXH199" s="1305"/>
      <c r="NXI199" s="1305"/>
      <c r="NXJ199" s="1305"/>
      <c r="NXK199" s="1305"/>
      <c r="NXL199" s="1305"/>
      <c r="NXM199" s="1305"/>
      <c r="NXN199" s="1305"/>
      <c r="NXO199" s="1305"/>
      <c r="NXP199" s="1305"/>
      <c r="NXQ199" s="1305"/>
      <c r="NXR199" s="1305"/>
      <c r="NXS199" s="1305"/>
      <c r="NXT199" s="1305"/>
      <c r="NXU199" s="1305"/>
      <c r="NXV199" s="1305"/>
      <c r="NXW199" s="1305"/>
      <c r="NXX199" s="1305"/>
      <c r="NXY199" s="1305"/>
      <c r="NXZ199" s="1305"/>
      <c r="NYA199" s="1305"/>
      <c r="NYB199" s="1305"/>
      <c r="NYC199" s="1305"/>
      <c r="NYD199" s="1305"/>
      <c r="NYE199" s="1305"/>
      <c r="NYF199" s="1305"/>
      <c r="NYG199" s="1305"/>
      <c r="NYH199" s="1305"/>
      <c r="NYI199" s="1305"/>
      <c r="NYJ199" s="1305"/>
      <c r="NYK199" s="1305"/>
      <c r="NYL199" s="1305"/>
      <c r="NYM199" s="1305"/>
      <c r="NYN199" s="1305"/>
      <c r="NYO199" s="1305"/>
      <c r="NYP199" s="1305"/>
      <c r="NYQ199" s="1305"/>
      <c r="NYR199" s="1305"/>
      <c r="NYS199" s="1305"/>
      <c r="NYT199" s="1305"/>
      <c r="NYU199" s="1305"/>
      <c r="NYV199" s="1305"/>
      <c r="NYW199" s="1305"/>
      <c r="NYX199" s="1305"/>
      <c r="NYY199" s="1305"/>
      <c r="NYZ199" s="1305"/>
      <c r="NZA199" s="1305"/>
      <c r="NZB199" s="1305"/>
      <c r="NZC199" s="1305"/>
      <c r="NZD199" s="1305"/>
      <c r="NZE199" s="1305"/>
      <c r="NZF199" s="1305"/>
      <c r="NZG199" s="1305"/>
      <c r="NZH199" s="1305"/>
      <c r="NZI199" s="1305"/>
      <c r="NZJ199" s="1305"/>
      <c r="NZK199" s="1305"/>
      <c r="NZL199" s="1305"/>
      <c r="NZM199" s="1305"/>
      <c r="NZN199" s="1305"/>
      <c r="NZO199" s="1305"/>
      <c r="NZP199" s="1305"/>
      <c r="NZQ199" s="1305"/>
      <c r="NZR199" s="1305"/>
      <c r="NZS199" s="1305"/>
      <c r="NZT199" s="1305"/>
      <c r="NZU199" s="1305"/>
      <c r="NZV199" s="1305"/>
      <c r="NZW199" s="1305"/>
      <c r="NZX199" s="1305"/>
      <c r="NZY199" s="1305"/>
      <c r="NZZ199" s="1305"/>
      <c r="OAA199" s="1305"/>
      <c r="OAB199" s="1305"/>
      <c r="OAC199" s="1305"/>
      <c r="OAD199" s="1305"/>
      <c r="OAE199" s="1305"/>
      <c r="OAF199" s="1305"/>
      <c r="OAG199" s="1305"/>
      <c r="OAH199" s="1305"/>
      <c r="OAI199" s="1305"/>
      <c r="OAJ199" s="1305"/>
      <c r="OAK199" s="1305"/>
      <c r="OAL199" s="1305"/>
      <c r="OAM199" s="1305"/>
      <c r="OAN199" s="1305"/>
      <c r="OAO199" s="1305"/>
      <c r="OAP199" s="1305"/>
      <c r="OAQ199" s="1305"/>
      <c r="OAR199" s="1305"/>
      <c r="OAS199" s="1305"/>
      <c r="OAT199" s="1305"/>
      <c r="OAU199" s="1305"/>
      <c r="OAV199" s="1305"/>
      <c r="OAW199" s="1305"/>
      <c r="OAX199" s="1305"/>
      <c r="OAY199" s="1305"/>
      <c r="OAZ199" s="1305"/>
      <c r="OBA199" s="1305"/>
      <c r="OBB199" s="1305"/>
      <c r="OBC199" s="1305"/>
      <c r="OBD199" s="1305"/>
      <c r="OBE199" s="1305"/>
      <c r="OBF199" s="1305"/>
      <c r="OBG199" s="1305"/>
      <c r="OBH199" s="1305"/>
      <c r="OBI199" s="1305"/>
      <c r="OBJ199" s="1305"/>
      <c r="OBK199" s="1305"/>
      <c r="OBL199" s="1305"/>
      <c r="OBM199" s="1305"/>
      <c r="OBN199" s="1305"/>
      <c r="OBO199" s="1305"/>
      <c r="OBP199" s="1305"/>
      <c r="OBQ199" s="1305"/>
      <c r="OBR199" s="1305"/>
      <c r="OBS199" s="1305"/>
      <c r="OBT199" s="1305"/>
      <c r="OBU199" s="1305"/>
      <c r="OBV199" s="1305"/>
      <c r="OBW199" s="1305"/>
      <c r="OBX199" s="1305"/>
      <c r="OBY199" s="1305"/>
      <c r="OBZ199" s="1305"/>
      <c r="OCA199" s="1305"/>
      <c r="OCB199" s="1305"/>
      <c r="OCC199" s="1305"/>
      <c r="OCD199" s="1305"/>
      <c r="OCE199" s="1305"/>
      <c r="OCF199" s="1305"/>
      <c r="OCG199" s="1305"/>
      <c r="OCH199" s="1305"/>
      <c r="OCI199" s="1305"/>
      <c r="OCJ199" s="1305"/>
      <c r="OCK199" s="1305"/>
      <c r="OCL199" s="1305"/>
      <c r="OCM199" s="1305"/>
      <c r="OCN199" s="1305"/>
      <c r="OCO199" s="1305"/>
      <c r="OCP199" s="1305"/>
      <c r="OCQ199" s="1305"/>
      <c r="OCR199" s="1305"/>
      <c r="OCS199" s="1305"/>
      <c r="OCT199" s="1305"/>
      <c r="OCV199" s="1305"/>
      <c r="OCW199" s="1305"/>
      <c r="OCX199" s="1305"/>
      <c r="OCY199" s="1305"/>
      <c r="OCZ199" s="1305"/>
      <c r="ODA199" s="1305"/>
      <c r="ODB199" s="1305"/>
      <c r="ODC199" s="1305"/>
      <c r="ODD199" s="1305"/>
      <c r="ODE199" s="1305"/>
      <c r="ODF199" s="1305"/>
      <c r="ODG199" s="1305"/>
      <c r="ODH199" s="1305"/>
      <c r="ODI199" s="1305"/>
      <c r="ODJ199" s="1305"/>
      <c r="ODK199" s="1305"/>
      <c r="ODL199" s="1305"/>
      <c r="ODM199" s="1305"/>
      <c r="ODN199" s="1305"/>
      <c r="ODO199" s="1305"/>
      <c r="ODP199" s="1305"/>
      <c r="ODQ199" s="1305"/>
      <c r="ODR199" s="1305"/>
      <c r="ODS199" s="1305"/>
      <c r="ODT199" s="1305"/>
      <c r="ODU199" s="1305"/>
      <c r="ODV199" s="1305"/>
      <c r="ODW199" s="1305"/>
      <c r="ODX199" s="1305"/>
      <c r="ODY199" s="1305"/>
      <c r="ODZ199" s="1305"/>
      <c r="OEA199" s="1305"/>
      <c r="OEB199" s="1305"/>
      <c r="OEC199" s="1305"/>
      <c r="OED199" s="1305"/>
      <c r="OEE199" s="1305"/>
      <c r="OEF199" s="1305"/>
      <c r="OEG199" s="1305"/>
      <c r="OEH199" s="1305"/>
      <c r="OEI199" s="1305"/>
      <c r="OEJ199" s="1305"/>
      <c r="OEK199" s="1305"/>
      <c r="OEL199" s="1305"/>
      <c r="OEM199" s="1305"/>
      <c r="OEN199" s="1305"/>
      <c r="OEO199" s="1305"/>
      <c r="OEP199" s="1305"/>
      <c r="OEQ199" s="1305"/>
      <c r="OER199" s="1305"/>
      <c r="OES199" s="1305"/>
      <c r="OET199" s="1305"/>
      <c r="OEU199" s="1305"/>
      <c r="OEV199" s="1305"/>
      <c r="OEW199" s="1305"/>
      <c r="OEX199" s="1305"/>
      <c r="OEY199" s="1305"/>
      <c r="OEZ199" s="1305"/>
      <c r="OFA199" s="1305"/>
      <c r="OFB199" s="1305"/>
      <c r="OFC199" s="1305"/>
      <c r="OFD199" s="1305"/>
      <c r="OFE199" s="1305"/>
      <c r="OFF199" s="1305"/>
      <c r="OFG199" s="1305"/>
      <c r="OFH199" s="1305"/>
      <c r="OFI199" s="1305"/>
      <c r="OFJ199" s="1305"/>
      <c r="OFK199" s="1305"/>
      <c r="OFL199" s="1305"/>
      <c r="OFM199" s="1305"/>
      <c r="OFN199" s="1305"/>
      <c r="OFO199" s="1305"/>
      <c r="OFP199" s="1305"/>
      <c r="OFQ199" s="1305"/>
      <c r="OFR199" s="1305"/>
      <c r="OFS199" s="1305"/>
      <c r="OFT199" s="1305"/>
      <c r="OFU199" s="1305"/>
      <c r="OFV199" s="1305"/>
      <c r="OFW199" s="1305"/>
      <c r="OFX199" s="1305"/>
      <c r="OFY199" s="1305"/>
      <c r="OFZ199" s="1305"/>
      <c r="OGA199" s="1305"/>
      <c r="OGB199" s="1305"/>
      <c r="OGC199" s="1305"/>
      <c r="OGD199" s="1305"/>
      <c r="OGE199" s="1305"/>
      <c r="OGF199" s="1305"/>
      <c r="OGG199" s="1305"/>
      <c r="OGH199" s="1305"/>
      <c r="OGI199" s="1305"/>
      <c r="OGJ199" s="1305"/>
      <c r="OGK199" s="1305"/>
      <c r="OGL199" s="1305"/>
      <c r="OGM199" s="1305"/>
      <c r="OGN199" s="1305"/>
      <c r="OGO199" s="1305"/>
      <c r="OGP199" s="1305"/>
      <c r="OGQ199" s="1305"/>
      <c r="OGR199" s="1305"/>
      <c r="OGS199" s="1305"/>
      <c r="OGT199" s="1305"/>
      <c r="OGU199" s="1305"/>
      <c r="OGV199" s="1305"/>
      <c r="OGW199" s="1305"/>
      <c r="OGX199" s="1305"/>
      <c r="OGY199" s="1305"/>
      <c r="OGZ199" s="1305"/>
      <c r="OHA199" s="1305"/>
      <c r="OHB199" s="1305"/>
      <c r="OHC199" s="1305"/>
      <c r="OHD199" s="1305"/>
      <c r="OHE199" s="1305"/>
      <c r="OHF199" s="1305"/>
      <c r="OHG199" s="1305"/>
      <c r="OHH199" s="1305"/>
      <c r="OHI199" s="1305"/>
      <c r="OHJ199" s="1305"/>
      <c r="OHK199" s="1305"/>
      <c r="OHL199" s="1305"/>
      <c r="OHM199" s="1305"/>
      <c r="OHN199" s="1305"/>
      <c r="OHO199" s="1305"/>
      <c r="OHP199" s="1305"/>
      <c r="OHQ199" s="1305"/>
      <c r="OHR199" s="1305"/>
      <c r="OHS199" s="1305"/>
      <c r="OHT199" s="1305"/>
      <c r="OHU199" s="1305"/>
      <c r="OHV199" s="1305"/>
      <c r="OHW199" s="1305"/>
      <c r="OHX199" s="1305"/>
      <c r="OHY199" s="1305"/>
      <c r="OHZ199" s="1305"/>
      <c r="OIA199" s="1305"/>
      <c r="OIB199" s="1305"/>
      <c r="OIC199" s="1305"/>
      <c r="OID199" s="1305"/>
      <c r="OIE199" s="1305"/>
      <c r="OIF199" s="1305"/>
      <c r="OIG199" s="1305"/>
      <c r="OIH199" s="1305"/>
      <c r="OII199" s="1305"/>
      <c r="OIJ199" s="1305"/>
      <c r="OIK199" s="1305"/>
      <c r="OIL199" s="1305"/>
      <c r="OIM199" s="1305"/>
      <c r="OIN199" s="1305"/>
      <c r="OIO199" s="1305"/>
      <c r="OIP199" s="1305"/>
      <c r="OIQ199" s="1305"/>
      <c r="OIR199" s="1305"/>
      <c r="OIS199" s="1305"/>
      <c r="OIT199" s="1305"/>
      <c r="OIU199" s="1305"/>
      <c r="OIV199" s="1305"/>
      <c r="OIW199" s="1305"/>
      <c r="OIX199" s="1305"/>
      <c r="OIY199" s="1305"/>
      <c r="OIZ199" s="1305"/>
      <c r="OJA199" s="1305"/>
      <c r="OJB199" s="1305"/>
      <c r="OJC199" s="1305"/>
      <c r="OJD199" s="1305"/>
      <c r="OJE199" s="1305"/>
      <c r="OJF199" s="1305"/>
      <c r="OJG199" s="1305"/>
      <c r="OJH199" s="1305"/>
      <c r="OJI199" s="1305"/>
      <c r="OJJ199" s="1305"/>
      <c r="OJK199" s="1305"/>
      <c r="OJL199" s="1305"/>
      <c r="OJM199" s="1305"/>
      <c r="OJN199" s="1305"/>
      <c r="OJO199" s="1305"/>
      <c r="OJP199" s="1305"/>
      <c r="OJQ199" s="1305"/>
      <c r="OJR199" s="1305"/>
      <c r="OJS199" s="1305"/>
      <c r="OJT199" s="1305"/>
      <c r="OJU199" s="1305"/>
      <c r="OJV199" s="1305"/>
      <c r="OJW199" s="1305"/>
      <c r="OJX199" s="1305"/>
      <c r="OJY199" s="1305"/>
      <c r="OJZ199" s="1305"/>
      <c r="OKA199" s="1305"/>
      <c r="OKB199" s="1305"/>
      <c r="OKC199" s="1305"/>
      <c r="OKD199" s="1305"/>
      <c r="OKE199" s="1305"/>
      <c r="OKF199" s="1305"/>
      <c r="OKG199" s="1305"/>
      <c r="OKH199" s="1305"/>
      <c r="OKI199" s="1305"/>
      <c r="OKJ199" s="1305"/>
      <c r="OKK199" s="1305"/>
      <c r="OKL199" s="1305"/>
      <c r="OKM199" s="1305"/>
      <c r="OKN199" s="1305"/>
      <c r="OKO199" s="1305"/>
      <c r="OKP199" s="1305"/>
      <c r="OKQ199" s="1305"/>
      <c r="OKR199" s="1305"/>
      <c r="OKS199" s="1305"/>
      <c r="OKT199" s="1305"/>
      <c r="OKU199" s="1305"/>
      <c r="OKV199" s="1305"/>
      <c r="OKW199" s="1305"/>
      <c r="OKX199" s="1305"/>
      <c r="OKY199" s="1305"/>
      <c r="OKZ199" s="1305"/>
      <c r="OLA199" s="1305"/>
      <c r="OLB199" s="1305"/>
      <c r="OLC199" s="1305"/>
      <c r="OLD199" s="1305"/>
      <c r="OLE199" s="1305"/>
      <c r="OLF199" s="1305"/>
      <c r="OLG199" s="1305"/>
      <c r="OLH199" s="1305"/>
      <c r="OLI199" s="1305"/>
      <c r="OLJ199" s="1305"/>
      <c r="OLK199" s="1305"/>
      <c r="OLL199" s="1305"/>
      <c r="OLM199" s="1305"/>
      <c r="OLN199" s="1305"/>
      <c r="OLO199" s="1305"/>
      <c r="OLP199" s="1305"/>
      <c r="OLQ199" s="1305"/>
      <c r="OLR199" s="1305"/>
      <c r="OLS199" s="1305"/>
      <c r="OLT199" s="1305"/>
      <c r="OLU199" s="1305"/>
      <c r="OLV199" s="1305"/>
      <c r="OLW199" s="1305"/>
      <c r="OLX199" s="1305"/>
      <c r="OLY199" s="1305"/>
      <c r="OLZ199" s="1305"/>
      <c r="OMA199" s="1305"/>
      <c r="OMB199" s="1305"/>
      <c r="OMC199" s="1305"/>
      <c r="OMD199" s="1305"/>
      <c r="OME199" s="1305"/>
      <c r="OMF199" s="1305"/>
      <c r="OMG199" s="1305"/>
      <c r="OMH199" s="1305"/>
      <c r="OMI199" s="1305"/>
      <c r="OMJ199" s="1305"/>
      <c r="OMK199" s="1305"/>
      <c r="OML199" s="1305"/>
      <c r="OMM199" s="1305"/>
      <c r="OMN199" s="1305"/>
      <c r="OMO199" s="1305"/>
      <c r="OMP199" s="1305"/>
      <c r="OMR199" s="1305"/>
      <c r="OMS199" s="1305"/>
      <c r="OMT199" s="1305"/>
      <c r="OMU199" s="1305"/>
      <c r="OMV199" s="1305"/>
      <c r="OMW199" s="1305"/>
      <c r="OMX199" s="1305"/>
      <c r="OMY199" s="1305"/>
      <c r="OMZ199" s="1305"/>
      <c r="ONA199" s="1305"/>
      <c r="ONB199" s="1305"/>
      <c r="ONC199" s="1305"/>
      <c r="OND199" s="1305"/>
      <c r="ONE199" s="1305"/>
      <c r="ONF199" s="1305"/>
      <c r="ONG199" s="1305"/>
      <c r="ONH199" s="1305"/>
      <c r="ONI199" s="1305"/>
      <c r="ONJ199" s="1305"/>
      <c r="ONK199" s="1305"/>
      <c r="ONL199" s="1305"/>
      <c r="ONM199" s="1305"/>
      <c r="ONN199" s="1305"/>
      <c r="ONO199" s="1305"/>
      <c r="ONP199" s="1305"/>
      <c r="ONQ199" s="1305"/>
      <c r="ONR199" s="1305"/>
      <c r="ONS199" s="1305"/>
      <c r="ONT199" s="1305"/>
      <c r="ONU199" s="1305"/>
      <c r="ONV199" s="1305"/>
      <c r="ONW199" s="1305"/>
      <c r="ONX199" s="1305"/>
      <c r="ONY199" s="1305"/>
      <c r="ONZ199" s="1305"/>
      <c r="OOA199" s="1305"/>
      <c r="OOB199" s="1305"/>
      <c r="OOC199" s="1305"/>
      <c r="OOD199" s="1305"/>
      <c r="OOE199" s="1305"/>
      <c r="OOF199" s="1305"/>
      <c r="OOG199" s="1305"/>
      <c r="OOH199" s="1305"/>
      <c r="OOI199" s="1305"/>
      <c r="OOJ199" s="1305"/>
      <c r="OOK199" s="1305"/>
      <c r="OOL199" s="1305"/>
      <c r="OOM199" s="1305"/>
      <c r="OON199" s="1305"/>
      <c r="OOO199" s="1305"/>
      <c r="OOP199" s="1305"/>
      <c r="OOQ199" s="1305"/>
      <c r="OOR199" s="1305"/>
      <c r="OOS199" s="1305"/>
      <c r="OOT199" s="1305"/>
      <c r="OOU199" s="1305"/>
      <c r="OOV199" s="1305"/>
      <c r="OOW199" s="1305"/>
      <c r="OOX199" s="1305"/>
      <c r="OOY199" s="1305"/>
      <c r="OOZ199" s="1305"/>
      <c r="OPA199" s="1305"/>
      <c r="OPB199" s="1305"/>
      <c r="OPC199" s="1305"/>
      <c r="OPD199" s="1305"/>
      <c r="OPE199" s="1305"/>
      <c r="OPF199" s="1305"/>
      <c r="OPG199" s="1305"/>
      <c r="OPH199" s="1305"/>
      <c r="OPI199" s="1305"/>
      <c r="OPJ199" s="1305"/>
      <c r="OPK199" s="1305"/>
      <c r="OPL199" s="1305"/>
      <c r="OPM199" s="1305"/>
      <c r="OPN199" s="1305"/>
      <c r="OPO199" s="1305"/>
      <c r="OPP199" s="1305"/>
      <c r="OPQ199" s="1305"/>
      <c r="OPR199" s="1305"/>
      <c r="OPS199" s="1305"/>
      <c r="OPT199" s="1305"/>
      <c r="OPU199" s="1305"/>
      <c r="OPV199" s="1305"/>
      <c r="OPW199" s="1305"/>
      <c r="OPX199" s="1305"/>
      <c r="OPY199" s="1305"/>
      <c r="OPZ199" s="1305"/>
      <c r="OQA199" s="1305"/>
      <c r="OQB199" s="1305"/>
      <c r="OQC199" s="1305"/>
      <c r="OQD199" s="1305"/>
      <c r="OQE199" s="1305"/>
      <c r="OQF199" s="1305"/>
      <c r="OQG199" s="1305"/>
      <c r="OQH199" s="1305"/>
      <c r="OQI199" s="1305"/>
      <c r="OQJ199" s="1305"/>
      <c r="OQK199" s="1305"/>
      <c r="OQL199" s="1305"/>
      <c r="OQM199" s="1305"/>
      <c r="OQN199" s="1305"/>
      <c r="OQO199" s="1305"/>
      <c r="OQP199" s="1305"/>
      <c r="OQQ199" s="1305"/>
      <c r="OQR199" s="1305"/>
      <c r="OQS199" s="1305"/>
      <c r="OQT199" s="1305"/>
      <c r="OQU199" s="1305"/>
      <c r="OQV199" s="1305"/>
      <c r="OQW199" s="1305"/>
      <c r="OQX199" s="1305"/>
      <c r="OQY199" s="1305"/>
      <c r="OQZ199" s="1305"/>
      <c r="ORA199" s="1305"/>
      <c r="ORB199" s="1305"/>
      <c r="ORC199" s="1305"/>
      <c r="ORD199" s="1305"/>
      <c r="ORE199" s="1305"/>
      <c r="ORF199" s="1305"/>
      <c r="ORG199" s="1305"/>
      <c r="ORH199" s="1305"/>
      <c r="ORI199" s="1305"/>
      <c r="ORJ199" s="1305"/>
      <c r="ORK199" s="1305"/>
      <c r="ORL199" s="1305"/>
      <c r="ORM199" s="1305"/>
      <c r="ORN199" s="1305"/>
      <c r="ORO199" s="1305"/>
      <c r="ORP199" s="1305"/>
      <c r="ORQ199" s="1305"/>
      <c r="ORR199" s="1305"/>
      <c r="ORS199" s="1305"/>
      <c r="ORT199" s="1305"/>
      <c r="ORU199" s="1305"/>
      <c r="ORV199" s="1305"/>
      <c r="ORW199" s="1305"/>
      <c r="ORX199" s="1305"/>
      <c r="ORY199" s="1305"/>
      <c r="ORZ199" s="1305"/>
      <c r="OSA199" s="1305"/>
      <c r="OSB199" s="1305"/>
      <c r="OSC199" s="1305"/>
      <c r="OSD199" s="1305"/>
      <c r="OSE199" s="1305"/>
      <c r="OSF199" s="1305"/>
      <c r="OSG199" s="1305"/>
      <c r="OSH199" s="1305"/>
      <c r="OSI199" s="1305"/>
      <c r="OSJ199" s="1305"/>
      <c r="OSK199" s="1305"/>
      <c r="OSL199" s="1305"/>
      <c r="OSM199" s="1305"/>
      <c r="OSN199" s="1305"/>
      <c r="OSO199" s="1305"/>
      <c r="OSP199" s="1305"/>
      <c r="OSQ199" s="1305"/>
      <c r="OSR199" s="1305"/>
      <c r="OSS199" s="1305"/>
      <c r="OST199" s="1305"/>
      <c r="OSU199" s="1305"/>
      <c r="OSV199" s="1305"/>
      <c r="OSW199" s="1305"/>
      <c r="OSX199" s="1305"/>
      <c r="OSY199" s="1305"/>
      <c r="OSZ199" s="1305"/>
      <c r="OTA199" s="1305"/>
      <c r="OTB199" s="1305"/>
      <c r="OTC199" s="1305"/>
      <c r="OTD199" s="1305"/>
      <c r="OTE199" s="1305"/>
      <c r="OTF199" s="1305"/>
      <c r="OTG199" s="1305"/>
      <c r="OTH199" s="1305"/>
      <c r="OTI199" s="1305"/>
      <c r="OTJ199" s="1305"/>
      <c r="OTK199" s="1305"/>
      <c r="OTL199" s="1305"/>
      <c r="OTM199" s="1305"/>
      <c r="OTN199" s="1305"/>
      <c r="OTO199" s="1305"/>
      <c r="OTP199" s="1305"/>
      <c r="OTQ199" s="1305"/>
      <c r="OTR199" s="1305"/>
      <c r="OTS199" s="1305"/>
      <c r="OTT199" s="1305"/>
      <c r="OTU199" s="1305"/>
      <c r="OTV199" s="1305"/>
      <c r="OTW199" s="1305"/>
      <c r="OTX199" s="1305"/>
      <c r="OTY199" s="1305"/>
      <c r="OTZ199" s="1305"/>
      <c r="OUA199" s="1305"/>
      <c r="OUB199" s="1305"/>
      <c r="OUC199" s="1305"/>
      <c r="OUD199" s="1305"/>
      <c r="OUE199" s="1305"/>
      <c r="OUF199" s="1305"/>
      <c r="OUG199" s="1305"/>
      <c r="OUH199" s="1305"/>
      <c r="OUI199" s="1305"/>
      <c r="OUJ199" s="1305"/>
      <c r="OUK199" s="1305"/>
      <c r="OUL199" s="1305"/>
      <c r="OUM199" s="1305"/>
      <c r="OUN199" s="1305"/>
      <c r="OUO199" s="1305"/>
      <c r="OUP199" s="1305"/>
      <c r="OUQ199" s="1305"/>
      <c r="OUR199" s="1305"/>
      <c r="OUS199" s="1305"/>
      <c r="OUT199" s="1305"/>
      <c r="OUU199" s="1305"/>
      <c r="OUV199" s="1305"/>
      <c r="OUW199" s="1305"/>
      <c r="OUX199" s="1305"/>
      <c r="OUY199" s="1305"/>
      <c r="OUZ199" s="1305"/>
      <c r="OVA199" s="1305"/>
      <c r="OVB199" s="1305"/>
      <c r="OVC199" s="1305"/>
      <c r="OVD199" s="1305"/>
      <c r="OVE199" s="1305"/>
      <c r="OVF199" s="1305"/>
      <c r="OVG199" s="1305"/>
      <c r="OVH199" s="1305"/>
      <c r="OVI199" s="1305"/>
      <c r="OVJ199" s="1305"/>
      <c r="OVK199" s="1305"/>
      <c r="OVL199" s="1305"/>
      <c r="OVM199" s="1305"/>
      <c r="OVN199" s="1305"/>
      <c r="OVO199" s="1305"/>
      <c r="OVP199" s="1305"/>
      <c r="OVQ199" s="1305"/>
      <c r="OVR199" s="1305"/>
      <c r="OVS199" s="1305"/>
      <c r="OVT199" s="1305"/>
      <c r="OVU199" s="1305"/>
      <c r="OVV199" s="1305"/>
      <c r="OVW199" s="1305"/>
      <c r="OVX199" s="1305"/>
      <c r="OVY199" s="1305"/>
      <c r="OVZ199" s="1305"/>
      <c r="OWA199" s="1305"/>
      <c r="OWB199" s="1305"/>
      <c r="OWC199" s="1305"/>
      <c r="OWD199" s="1305"/>
      <c r="OWE199" s="1305"/>
      <c r="OWF199" s="1305"/>
      <c r="OWG199" s="1305"/>
      <c r="OWH199" s="1305"/>
      <c r="OWI199" s="1305"/>
      <c r="OWJ199" s="1305"/>
      <c r="OWK199" s="1305"/>
      <c r="OWL199" s="1305"/>
      <c r="OWN199" s="1305"/>
      <c r="OWO199" s="1305"/>
      <c r="OWP199" s="1305"/>
      <c r="OWQ199" s="1305"/>
      <c r="OWR199" s="1305"/>
      <c r="OWS199" s="1305"/>
      <c r="OWT199" s="1305"/>
      <c r="OWU199" s="1305"/>
      <c r="OWV199" s="1305"/>
      <c r="OWW199" s="1305"/>
      <c r="OWX199" s="1305"/>
      <c r="OWY199" s="1305"/>
      <c r="OWZ199" s="1305"/>
      <c r="OXA199" s="1305"/>
      <c r="OXB199" s="1305"/>
      <c r="OXC199" s="1305"/>
      <c r="OXD199" s="1305"/>
      <c r="OXE199" s="1305"/>
      <c r="OXF199" s="1305"/>
      <c r="OXG199" s="1305"/>
      <c r="OXH199" s="1305"/>
      <c r="OXI199" s="1305"/>
      <c r="OXJ199" s="1305"/>
      <c r="OXK199" s="1305"/>
      <c r="OXL199" s="1305"/>
      <c r="OXM199" s="1305"/>
      <c r="OXN199" s="1305"/>
      <c r="OXO199" s="1305"/>
      <c r="OXP199" s="1305"/>
      <c r="OXQ199" s="1305"/>
      <c r="OXR199" s="1305"/>
      <c r="OXS199" s="1305"/>
      <c r="OXT199" s="1305"/>
      <c r="OXU199" s="1305"/>
      <c r="OXV199" s="1305"/>
      <c r="OXW199" s="1305"/>
      <c r="OXX199" s="1305"/>
      <c r="OXY199" s="1305"/>
      <c r="OXZ199" s="1305"/>
      <c r="OYA199" s="1305"/>
      <c r="OYB199" s="1305"/>
      <c r="OYC199" s="1305"/>
      <c r="OYD199" s="1305"/>
      <c r="OYE199" s="1305"/>
      <c r="OYF199" s="1305"/>
      <c r="OYG199" s="1305"/>
      <c r="OYH199" s="1305"/>
      <c r="OYI199" s="1305"/>
      <c r="OYJ199" s="1305"/>
      <c r="OYK199" s="1305"/>
      <c r="OYL199" s="1305"/>
      <c r="OYM199" s="1305"/>
      <c r="OYN199" s="1305"/>
      <c r="OYO199" s="1305"/>
      <c r="OYP199" s="1305"/>
      <c r="OYQ199" s="1305"/>
      <c r="OYR199" s="1305"/>
      <c r="OYS199" s="1305"/>
      <c r="OYT199" s="1305"/>
      <c r="OYU199" s="1305"/>
      <c r="OYV199" s="1305"/>
      <c r="OYW199" s="1305"/>
      <c r="OYX199" s="1305"/>
      <c r="OYY199" s="1305"/>
      <c r="OYZ199" s="1305"/>
      <c r="OZA199" s="1305"/>
      <c r="OZB199" s="1305"/>
      <c r="OZC199" s="1305"/>
      <c r="OZD199" s="1305"/>
      <c r="OZE199" s="1305"/>
      <c r="OZF199" s="1305"/>
      <c r="OZG199" s="1305"/>
      <c r="OZH199" s="1305"/>
      <c r="OZI199" s="1305"/>
      <c r="OZJ199" s="1305"/>
      <c r="OZK199" s="1305"/>
      <c r="OZL199" s="1305"/>
      <c r="OZM199" s="1305"/>
      <c r="OZN199" s="1305"/>
      <c r="OZO199" s="1305"/>
      <c r="OZP199" s="1305"/>
      <c r="OZQ199" s="1305"/>
      <c r="OZR199" s="1305"/>
      <c r="OZS199" s="1305"/>
      <c r="OZT199" s="1305"/>
      <c r="OZU199" s="1305"/>
      <c r="OZV199" s="1305"/>
      <c r="OZW199" s="1305"/>
      <c r="OZX199" s="1305"/>
      <c r="OZY199" s="1305"/>
      <c r="OZZ199" s="1305"/>
      <c r="PAA199" s="1305"/>
      <c r="PAB199" s="1305"/>
      <c r="PAC199" s="1305"/>
      <c r="PAD199" s="1305"/>
      <c r="PAE199" s="1305"/>
      <c r="PAF199" s="1305"/>
      <c r="PAG199" s="1305"/>
      <c r="PAH199" s="1305"/>
      <c r="PAI199" s="1305"/>
      <c r="PAJ199" s="1305"/>
      <c r="PAK199" s="1305"/>
      <c r="PAL199" s="1305"/>
      <c r="PAM199" s="1305"/>
      <c r="PAN199" s="1305"/>
      <c r="PAO199" s="1305"/>
      <c r="PAP199" s="1305"/>
      <c r="PAQ199" s="1305"/>
      <c r="PAR199" s="1305"/>
      <c r="PAS199" s="1305"/>
      <c r="PAT199" s="1305"/>
      <c r="PAU199" s="1305"/>
      <c r="PAV199" s="1305"/>
      <c r="PAW199" s="1305"/>
      <c r="PAX199" s="1305"/>
      <c r="PAY199" s="1305"/>
      <c r="PAZ199" s="1305"/>
      <c r="PBA199" s="1305"/>
      <c r="PBB199" s="1305"/>
      <c r="PBC199" s="1305"/>
      <c r="PBD199" s="1305"/>
      <c r="PBE199" s="1305"/>
      <c r="PBF199" s="1305"/>
      <c r="PBG199" s="1305"/>
      <c r="PBH199" s="1305"/>
      <c r="PBI199" s="1305"/>
      <c r="PBJ199" s="1305"/>
      <c r="PBK199" s="1305"/>
      <c r="PBL199" s="1305"/>
      <c r="PBM199" s="1305"/>
      <c r="PBN199" s="1305"/>
      <c r="PBO199" s="1305"/>
      <c r="PBP199" s="1305"/>
      <c r="PBQ199" s="1305"/>
      <c r="PBR199" s="1305"/>
      <c r="PBS199" s="1305"/>
      <c r="PBT199" s="1305"/>
      <c r="PBU199" s="1305"/>
      <c r="PBV199" s="1305"/>
      <c r="PBW199" s="1305"/>
      <c r="PBX199" s="1305"/>
      <c r="PBY199" s="1305"/>
      <c r="PBZ199" s="1305"/>
      <c r="PCA199" s="1305"/>
      <c r="PCB199" s="1305"/>
      <c r="PCC199" s="1305"/>
      <c r="PCD199" s="1305"/>
      <c r="PCE199" s="1305"/>
      <c r="PCF199" s="1305"/>
      <c r="PCG199" s="1305"/>
      <c r="PCH199" s="1305"/>
      <c r="PCI199" s="1305"/>
      <c r="PCJ199" s="1305"/>
      <c r="PCK199" s="1305"/>
      <c r="PCL199" s="1305"/>
      <c r="PCM199" s="1305"/>
      <c r="PCN199" s="1305"/>
      <c r="PCO199" s="1305"/>
      <c r="PCP199" s="1305"/>
      <c r="PCQ199" s="1305"/>
      <c r="PCR199" s="1305"/>
      <c r="PCS199" s="1305"/>
      <c r="PCT199" s="1305"/>
      <c r="PCU199" s="1305"/>
      <c r="PCV199" s="1305"/>
      <c r="PCW199" s="1305"/>
      <c r="PCX199" s="1305"/>
      <c r="PCY199" s="1305"/>
      <c r="PCZ199" s="1305"/>
      <c r="PDA199" s="1305"/>
      <c r="PDB199" s="1305"/>
      <c r="PDC199" s="1305"/>
      <c r="PDD199" s="1305"/>
      <c r="PDE199" s="1305"/>
      <c r="PDF199" s="1305"/>
      <c r="PDG199" s="1305"/>
      <c r="PDH199" s="1305"/>
      <c r="PDI199" s="1305"/>
      <c r="PDJ199" s="1305"/>
      <c r="PDK199" s="1305"/>
      <c r="PDL199" s="1305"/>
      <c r="PDM199" s="1305"/>
      <c r="PDN199" s="1305"/>
      <c r="PDO199" s="1305"/>
      <c r="PDP199" s="1305"/>
      <c r="PDQ199" s="1305"/>
      <c r="PDR199" s="1305"/>
      <c r="PDS199" s="1305"/>
      <c r="PDT199" s="1305"/>
      <c r="PDU199" s="1305"/>
      <c r="PDV199" s="1305"/>
      <c r="PDW199" s="1305"/>
      <c r="PDX199" s="1305"/>
      <c r="PDY199" s="1305"/>
      <c r="PDZ199" s="1305"/>
      <c r="PEA199" s="1305"/>
      <c r="PEB199" s="1305"/>
      <c r="PEC199" s="1305"/>
      <c r="PED199" s="1305"/>
      <c r="PEE199" s="1305"/>
      <c r="PEF199" s="1305"/>
      <c r="PEG199" s="1305"/>
      <c r="PEH199" s="1305"/>
      <c r="PEI199" s="1305"/>
      <c r="PEJ199" s="1305"/>
      <c r="PEK199" s="1305"/>
      <c r="PEL199" s="1305"/>
      <c r="PEM199" s="1305"/>
      <c r="PEN199" s="1305"/>
      <c r="PEO199" s="1305"/>
      <c r="PEP199" s="1305"/>
      <c r="PEQ199" s="1305"/>
      <c r="PER199" s="1305"/>
      <c r="PES199" s="1305"/>
      <c r="PET199" s="1305"/>
      <c r="PEU199" s="1305"/>
      <c r="PEV199" s="1305"/>
      <c r="PEW199" s="1305"/>
      <c r="PEX199" s="1305"/>
      <c r="PEY199" s="1305"/>
      <c r="PEZ199" s="1305"/>
      <c r="PFA199" s="1305"/>
      <c r="PFB199" s="1305"/>
      <c r="PFC199" s="1305"/>
      <c r="PFD199" s="1305"/>
      <c r="PFE199" s="1305"/>
      <c r="PFF199" s="1305"/>
      <c r="PFG199" s="1305"/>
      <c r="PFH199" s="1305"/>
      <c r="PFI199" s="1305"/>
      <c r="PFJ199" s="1305"/>
      <c r="PFK199" s="1305"/>
      <c r="PFL199" s="1305"/>
      <c r="PFM199" s="1305"/>
      <c r="PFN199" s="1305"/>
      <c r="PFO199" s="1305"/>
      <c r="PFP199" s="1305"/>
      <c r="PFQ199" s="1305"/>
      <c r="PFR199" s="1305"/>
      <c r="PFS199" s="1305"/>
      <c r="PFT199" s="1305"/>
      <c r="PFU199" s="1305"/>
      <c r="PFV199" s="1305"/>
      <c r="PFW199" s="1305"/>
      <c r="PFX199" s="1305"/>
      <c r="PFY199" s="1305"/>
      <c r="PFZ199" s="1305"/>
      <c r="PGA199" s="1305"/>
      <c r="PGB199" s="1305"/>
      <c r="PGC199" s="1305"/>
      <c r="PGD199" s="1305"/>
      <c r="PGE199" s="1305"/>
      <c r="PGF199" s="1305"/>
      <c r="PGG199" s="1305"/>
      <c r="PGH199" s="1305"/>
      <c r="PGJ199" s="1305"/>
      <c r="PGK199" s="1305"/>
      <c r="PGL199" s="1305"/>
      <c r="PGM199" s="1305"/>
      <c r="PGN199" s="1305"/>
      <c r="PGO199" s="1305"/>
      <c r="PGP199" s="1305"/>
      <c r="PGQ199" s="1305"/>
      <c r="PGR199" s="1305"/>
      <c r="PGS199" s="1305"/>
      <c r="PGT199" s="1305"/>
      <c r="PGU199" s="1305"/>
      <c r="PGV199" s="1305"/>
      <c r="PGW199" s="1305"/>
      <c r="PGX199" s="1305"/>
      <c r="PGY199" s="1305"/>
      <c r="PGZ199" s="1305"/>
      <c r="PHA199" s="1305"/>
      <c r="PHB199" s="1305"/>
      <c r="PHC199" s="1305"/>
      <c r="PHD199" s="1305"/>
      <c r="PHE199" s="1305"/>
      <c r="PHF199" s="1305"/>
      <c r="PHG199" s="1305"/>
      <c r="PHH199" s="1305"/>
      <c r="PHI199" s="1305"/>
      <c r="PHJ199" s="1305"/>
      <c r="PHK199" s="1305"/>
      <c r="PHL199" s="1305"/>
      <c r="PHM199" s="1305"/>
      <c r="PHN199" s="1305"/>
      <c r="PHO199" s="1305"/>
      <c r="PHP199" s="1305"/>
      <c r="PHQ199" s="1305"/>
      <c r="PHR199" s="1305"/>
      <c r="PHS199" s="1305"/>
      <c r="PHT199" s="1305"/>
      <c r="PHU199" s="1305"/>
      <c r="PHV199" s="1305"/>
      <c r="PHW199" s="1305"/>
      <c r="PHX199" s="1305"/>
      <c r="PHY199" s="1305"/>
      <c r="PHZ199" s="1305"/>
      <c r="PIA199" s="1305"/>
      <c r="PIB199" s="1305"/>
      <c r="PIC199" s="1305"/>
      <c r="PID199" s="1305"/>
      <c r="PIE199" s="1305"/>
      <c r="PIF199" s="1305"/>
      <c r="PIG199" s="1305"/>
      <c r="PIH199" s="1305"/>
      <c r="PII199" s="1305"/>
      <c r="PIJ199" s="1305"/>
      <c r="PIK199" s="1305"/>
      <c r="PIL199" s="1305"/>
      <c r="PIM199" s="1305"/>
      <c r="PIN199" s="1305"/>
      <c r="PIO199" s="1305"/>
      <c r="PIP199" s="1305"/>
      <c r="PIQ199" s="1305"/>
      <c r="PIR199" s="1305"/>
      <c r="PIS199" s="1305"/>
      <c r="PIT199" s="1305"/>
      <c r="PIU199" s="1305"/>
      <c r="PIV199" s="1305"/>
      <c r="PIW199" s="1305"/>
      <c r="PIX199" s="1305"/>
      <c r="PIY199" s="1305"/>
      <c r="PIZ199" s="1305"/>
      <c r="PJA199" s="1305"/>
      <c r="PJB199" s="1305"/>
      <c r="PJC199" s="1305"/>
      <c r="PJD199" s="1305"/>
      <c r="PJE199" s="1305"/>
      <c r="PJF199" s="1305"/>
      <c r="PJG199" s="1305"/>
      <c r="PJH199" s="1305"/>
      <c r="PJI199" s="1305"/>
      <c r="PJJ199" s="1305"/>
      <c r="PJK199" s="1305"/>
      <c r="PJL199" s="1305"/>
      <c r="PJM199" s="1305"/>
      <c r="PJN199" s="1305"/>
      <c r="PJO199" s="1305"/>
      <c r="PJP199" s="1305"/>
      <c r="PJQ199" s="1305"/>
      <c r="PJR199" s="1305"/>
      <c r="PJS199" s="1305"/>
      <c r="PJT199" s="1305"/>
      <c r="PJU199" s="1305"/>
      <c r="PJV199" s="1305"/>
      <c r="PJW199" s="1305"/>
      <c r="PJX199" s="1305"/>
      <c r="PJY199" s="1305"/>
      <c r="PJZ199" s="1305"/>
      <c r="PKA199" s="1305"/>
      <c r="PKB199" s="1305"/>
      <c r="PKC199" s="1305"/>
      <c r="PKD199" s="1305"/>
      <c r="PKE199" s="1305"/>
      <c r="PKF199" s="1305"/>
      <c r="PKG199" s="1305"/>
      <c r="PKH199" s="1305"/>
      <c r="PKI199" s="1305"/>
      <c r="PKJ199" s="1305"/>
      <c r="PKK199" s="1305"/>
      <c r="PKL199" s="1305"/>
      <c r="PKM199" s="1305"/>
      <c r="PKN199" s="1305"/>
      <c r="PKO199" s="1305"/>
      <c r="PKP199" s="1305"/>
      <c r="PKQ199" s="1305"/>
      <c r="PKR199" s="1305"/>
      <c r="PKS199" s="1305"/>
      <c r="PKT199" s="1305"/>
      <c r="PKU199" s="1305"/>
      <c r="PKV199" s="1305"/>
      <c r="PKW199" s="1305"/>
      <c r="PKX199" s="1305"/>
      <c r="PKY199" s="1305"/>
      <c r="PKZ199" s="1305"/>
      <c r="PLA199" s="1305"/>
      <c r="PLB199" s="1305"/>
      <c r="PLC199" s="1305"/>
      <c r="PLD199" s="1305"/>
      <c r="PLE199" s="1305"/>
      <c r="PLF199" s="1305"/>
      <c r="PLG199" s="1305"/>
      <c r="PLH199" s="1305"/>
      <c r="PLI199" s="1305"/>
      <c r="PLJ199" s="1305"/>
      <c r="PLK199" s="1305"/>
      <c r="PLL199" s="1305"/>
      <c r="PLM199" s="1305"/>
      <c r="PLN199" s="1305"/>
      <c r="PLO199" s="1305"/>
      <c r="PLP199" s="1305"/>
      <c r="PLQ199" s="1305"/>
      <c r="PLR199" s="1305"/>
      <c r="PLS199" s="1305"/>
      <c r="PLT199" s="1305"/>
      <c r="PLU199" s="1305"/>
      <c r="PLV199" s="1305"/>
      <c r="PLW199" s="1305"/>
      <c r="PLX199" s="1305"/>
      <c r="PLY199" s="1305"/>
      <c r="PLZ199" s="1305"/>
      <c r="PMA199" s="1305"/>
      <c r="PMB199" s="1305"/>
      <c r="PMC199" s="1305"/>
      <c r="PMD199" s="1305"/>
      <c r="PME199" s="1305"/>
      <c r="PMF199" s="1305"/>
      <c r="PMG199" s="1305"/>
      <c r="PMH199" s="1305"/>
      <c r="PMI199" s="1305"/>
      <c r="PMJ199" s="1305"/>
      <c r="PMK199" s="1305"/>
      <c r="PML199" s="1305"/>
      <c r="PMM199" s="1305"/>
      <c r="PMN199" s="1305"/>
      <c r="PMO199" s="1305"/>
      <c r="PMP199" s="1305"/>
      <c r="PMQ199" s="1305"/>
      <c r="PMR199" s="1305"/>
      <c r="PMS199" s="1305"/>
      <c r="PMT199" s="1305"/>
      <c r="PMU199" s="1305"/>
      <c r="PMV199" s="1305"/>
      <c r="PMW199" s="1305"/>
      <c r="PMX199" s="1305"/>
      <c r="PMY199" s="1305"/>
      <c r="PMZ199" s="1305"/>
      <c r="PNA199" s="1305"/>
      <c r="PNB199" s="1305"/>
      <c r="PNC199" s="1305"/>
      <c r="PND199" s="1305"/>
      <c r="PNE199" s="1305"/>
      <c r="PNF199" s="1305"/>
      <c r="PNG199" s="1305"/>
      <c r="PNH199" s="1305"/>
      <c r="PNI199" s="1305"/>
      <c r="PNJ199" s="1305"/>
      <c r="PNK199" s="1305"/>
      <c r="PNL199" s="1305"/>
      <c r="PNM199" s="1305"/>
      <c r="PNN199" s="1305"/>
      <c r="PNO199" s="1305"/>
      <c r="PNP199" s="1305"/>
      <c r="PNQ199" s="1305"/>
      <c r="PNR199" s="1305"/>
      <c r="PNS199" s="1305"/>
      <c r="PNT199" s="1305"/>
      <c r="PNU199" s="1305"/>
      <c r="PNV199" s="1305"/>
      <c r="PNW199" s="1305"/>
      <c r="PNX199" s="1305"/>
      <c r="PNY199" s="1305"/>
      <c r="PNZ199" s="1305"/>
      <c r="POA199" s="1305"/>
      <c r="POB199" s="1305"/>
      <c r="POC199" s="1305"/>
      <c r="POD199" s="1305"/>
      <c r="POE199" s="1305"/>
      <c r="POF199" s="1305"/>
      <c r="POG199" s="1305"/>
      <c r="POH199" s="1305"/>
      <c r="POI199" s="1305"/>
      <c r="POJ199" s="1305"/>
      <c r="POK199" s="1305"/>
      <c r="POL199" s="1305"/>
      <c r="POM199" s="1305"/>
      <c r="PON199" s="1305"/>
      <c r="POO199" s="1305"/>
      <c r="POP199" s="1305"/>
      <c r="POQ199" s="1305"/>
      <c r="POR199" s="1305"/>
      <c r="POS199" s="1305"/>
      <c r="POT199" s="1305"/>
      <c r="POU199" s="1305"/>
      <c r="POV199" s="1305"/>
      <c r="POW199" s="1305"/>
      <c r="POX199" s="1305"/>
      <c r="POY199" s="1305"/>
      <c r="POZ199" s="1305"/>
      <c r="PPA199" s="1305"/>
      <c r="PPB199" s="1305"/>
      <c r="PPC199" s="1305"/>
      <c r="PPD199" s="1305"/>
      <c r="PPE199" s="1305"/>
      <c r="PPF199" s="1305"/>
      <c r="PPG199" s="1305"/>
      <c r="PPH199" s="1305"/>
      <c r="PPI199" s="1305"/>
      <c r="PPJ199" s="1305"/>
      <c r="PPK199" s="1305"/>
      <c r="PPL199" s="1305"/>
      <c r="PPM199" s="1305"/>
      <c r="PPN199" s="1305"/>
      <c r="PPO199" s="1305"/>
      <c r="PPP199" s="1305"/>
      <c r="PPQ199" s="1305"/>
      <c r="PPR199" s="1305"/>
      <c r="PPS199" s="1305"/>
      <c r="PPT199" s="1305"/>
      <c r="PPU199" s="1305"/>
      <c r="PPV199" s="1305"/>
      <c r="PPW199" s="1305"/>
      <c r="PPX199" s="1305"/>
      <c r="PPY199" s="1305"/>
      <c r="PPZ199" s="1305"/>
      <c r="PQA199" s="1305"/>
      <c r="PQB199" s="1305"/>
      <c r="PQC199" s="1305"/>
      <c r="PQD199" s="1305"/>
      <c r="PQF199" s="1305"/>
      <c r="PQG199" s="1305"/>
      <c r="PQH199" s="1305"/>
      <c r="PQI199" s="1305"/>
      <c r="PQJ199" s="1305"/>
      <c r="PQK199" s="1305"/>
      <c r="PQL199" s="1305"/>
      <c r="PQM199" s="1305"/>
      <c r="PQN199" s="1305"/>
      <c r="PQO199" s="1305"/>
      <c r="PQP199" s="1305"/>
      <c r="PQQ199" s="1305"/>
      <c r="PQR199" s="1305"/>
      <c r="PQS199" s="1305"/>
      <c r="PQT199" s="1305"/>
      <c r="PQU199" s="1305"/>
      <c r="PQV199" s="1305"/>
      <c r="PQW199" s="1305"/>
      <c r="PQX199" s="1305"/>
      <c r="PQY199" s="1305"/>
      <c r="PQZ199" s="1305"/>
      <c r="PRA199" s="1305"/>
      <c r="PRB199" s="1305"/>
      <c r="PRC199" s="1305"/>
      <c r="PRD199" s="1305"/>
      <c r="PRE199" s="1305"/>
      <c r="PRF199" s="1305"/>
      <c r="PRG199" s="1305"/>
      <c r="PRH199" s="1305"/>
      <c r="PRI199" s="1305"/>
      <c r="PRJ199" s="1305"/>
      <c r="PRK199" s="1305"/>
      <c r="PRL199" s="1305"/>
      <c r="PRM199" s="1305"/>
      <c r="PRN199" s="1305"/>
      <c r="PRO199" s="1305"/>
      <c r="PRP199" s="1305"/>
      <c r="PRQ199" s="1305"/>
      <c r="PRR199" s="1305"/>
      <c r="PRS199" s="1305"/>
      <c r="PRT199" s="1305"/>
      <c r="PRU199" s="1305"/>
      <c r="PRV199" s="1305"/>
      <c r="PRW199" s="1305"/>
      <c r="PRX199" s="1305"/>
      <c r="PRY199" s="1305"/>
      <c r="PRZ199" s="1305"/>
      <c r="PSA199" s="1305"/>
      <c r="PSB199" s="1305"/>
      <c r="PSC199" s="1305"/>
      <c r="PSD199" s="1305"/>
      <c r="PSE199" s="1305"/>
      <c r="PSF199" s="1305"/>
      <c r="PSG199" s="1305"/>
      <c r="PSH199" s="1305"/>
      <c r="PSI199" s="1305"/>
      <c r="PSJ199" s="1305"/>
      <c r="PSK199" s="1305"/>
      <c r="PSL199" s="1305"/>
      <c r="PSM199" s="1305"/>
      <c r="PSN199" s="1305"/>
      <c r="PSO199" s="1305"/>
      <c r="PSP199" s="1305"/>
      <c r="PSQ199" s="1305"/>
      <c r="PSR199" s="1305"/>
      <c r="PSS199" s="1305"/>
      <c r="PST199" s="1305"/>
      <c r="PSU199" s="1305"/>
      <c r="PSV199" s="1305"/>
      <c r="PSW199" s="1305"/>
      <c r="PSX199" s="1305"/>
      <c r="PSY199" s="1305"/>
      <c r="PSZ199" s="1305"/>
      <c r="PTA199" s="1305"/>
      <c r="PTB199" s="1305"/>
      <c r="PTC199" s="1305"/>
      <c r="PTD199" s="1305"/>
      <c r="PTE199" s="1305"/>
      <c r="PTF199" s="1305"/>
      <c r="PTG199" s="1305"/>
      <c r="PTH199" s="1305"/>
      <c r="PTI199" s="1305"/>
      <c r="PTJ199" s="1305"/>
      <c r="PTK199" s="1305"/>
      <c r="PTL199" s="1305"/>
      <c r="PTM199" s="1305"/>
      <c r="PTN199" s="1305"/>
      <c r="PTO199" s="1305"/>
      <c r="PTP199" s="1305"/>
      <c r="PTQ199" s="1305"/>
      <c r="PTR199" s="1305"/>
      <c r="PTS199" s="1305"/>
      <c r="PTT199" s="1305"/>
      <c r="PTU199" s="1305"/>
      <c r="PTV199" s="1305"/>
      <c r="PTW199" s="1305"/>
      <c r="PTX199" s="1305"/>
      <c r="PTY199" s="1305"/>
      <c r="PTZ199" s="1305"/>
      <c r="PUA199" s="1305"/>
      <c r="PUB199" s="1305"/>
      <c r="PUC199" s="1305"/>
      <c r="PUD199" s="1305"/>
      <c r="PUE199" s="1305"/>
      <c r="PUF199" s="1305"/>
      <c r="PUG199" s="1305"/>
      <c r="PUH199" s="1305"/>
      <c r="PUI199" s="1305"/>
      <c r="PUJ199" s="1305"/>
      <c r="PUK199" s="1305"/>
      <c r="PUL199" s="1305"/>
      <c r="PUM199" s="1305"/>
      <c r="PUN199" s="1305"/>
      <c r="PUO199" s="1305"/>
      <c r="PUP199" s="1305"/>
      <c r="PUQ199" s="1305"/>
      <c r="PUR199" s="1305"/>
      <c r="PUS199" s="1305"/>
      <c r="PUT199" s="1305"/>
      <c r="PUU199" s="1305"/>
      <c r="PUV199" s="1305"/>
      <c r="PUW199" s="1305"/>
      <c r="PUX199" s="1305"/>
      <c r="PUY199" s="1305"/>
      <c r="PUZ199" s="1305"/>
      <c r="PVA199" s="1305"/>
      <c r="PVB199" s="1305"/>
      <c r="PVC199" s="1305"/>
      <c r="PVD199" s="1305"/>
      <c r="PVE199" s="1305"/>
      <c r="PVF199" s="1305"/>
      <c r="PVG199" s="1305"/>
      <c r="PVH199" s="1305"/>
      <c r="PVI199" s="1305"/>
      <c r="PVJ199" s="1305"/>
      <c r="PVK199" s="1305"/>
      <c r="PVL199" s="1305"/>
      <c r="PVM199" s="1305"/>
      <c r="PVN199" s="1305"/>
      <c r="PVO199" s="1305"/>
      <c r="PVP199" s="1305"/>
      <c r="PVQ199" s="1305"/>
      <c r="PVR199" s="1305"/>
      <c r="PVS199" s="1305"/>
      <c r="PVT199" s="1305"/>
      <c r="PVU199" s="1305"/>
      <c r="PVV199" s="1305"/>
      <c r="PVW199" s="1305"/>
      <c r="PVX199" s="1305"/>
      <c r="PVY199" s="1305"/>
      <c r="PVZ199" s="1305"/>
      <c r="PWA199" s="1305"/>
      <c r="PWB199" s="1305"/>
      <c r="PWC199" s="1305"/>
      <c r="PWD199" s="1305"/>
      <c r="PWE199" s="1305"/>
      <c r="PWF199" s="1305"/>
      <c r="PWG199" s="1305"/>
      <c r="PWH199" s="1305"/>
      <c r="PWI199" s="1305"/>
      <c r="PWJ199" s="1305"/>
      <c r="PWK199" s="1305"/>
      <c r="PWL199" s="1305"/>
      <c r="PWM199" s="1305"/>
      <c r="PWN199" s="1305"/>
      <c r="PWO199" s="1305"/>
      <c r="PWP199" s="1305"/>
      <c r="PWQ199" s="1305"/>
      <c r="PWR199" s="1305"/>
      <c r="PWS199" s="1305"/>
      <c r="PWT199" s="1305"/>
      <c r="PWU199" s="1305"/>
      <c r="PWV199" s="1305"/>
      <c r="PWW199" s="1305"/>
      <c r="PWX199" s="1305"/>
      <c r="PWY199" s="1305"/>
      <c r="PWZ199" s="1305"/>
      <c r="PXA199" s="1305"/>
      <c r="PXB199" s="1305"/>
      <c r="PXC199" s="1305"/>
      <c r="PXD199" s="1305"/>
      <c r="PXE199" s="1305"/>
      <c r="PXF199" s="1305"/>
      <c r="PXG199" s="1305"/>
      <c r="PXH199" s="1305"/>
      <c r="PXI199" s="1305"/>
      <c r="PXJ199" s="1305"/>
      <c r="PXK199" s="1305"/>
      <c r="PXL199" s="1305"/>
      <c r="PXM199" s="1305"/>
      <c r="PXN199" s="1305"/>
      <c r="PXO199" s="1305"/>
      <c r="PXP199" s="1305"/>
      <c r="PXQ199" s="1305"/>
      <c r="PXR199" s="1305"/>
      <c r="PXS199" s="1305"/>
      <c r="PXT199" s="1305"/>
      <c r="PXU199" s="1305"/>
      <c r="PXV199" s="1305"/>
      <c r="PXW199" s="1305"/>
      <c r="PXX199" s="1305"/>
      <c r="PXY199" s="1305"/>
      <c r="PXZ199" s="1305"/>
      <c r="PYA199" s="1305"/>
      <c r="PYB199" s="1305"/>
      <c r="PYC199" s="1305"/>
      <c r="PYD199" s="1305"/>
      <c r="PYE199" s="1305"/>
      <c r="PYF199" s="1305"/>
      <c r="PYG199" s="1305"/>
      <c r="PYH199" s="1305"/>
      <c r="PYI199" s="1305"/>
      <c r="PYJ199" s="1305"/>
      <c r="PYK199" s="1305"/>
      <c r="PYL199" s="1305"/>
      <c r="PYM199" s="1305"/>
      <c r="PYN199" s="1305"/>
      <c r="PYO199" s="1305"/>
      <c r="PYP199" s="1305"/>
      <c r="PYQ199" s="1305"/>
      <c r="PYR199" s="1305"/>
      <c r="PYS199" s="1305"/>
      <c r="PYT199" s="1305"/>
      <c r="PYU199" s="1305"/>
      <c r="PYV199" s="1305"/>
      <c r="PYW199" s="1305"/>
      <c r="PYX199" s="1305"/>
      <c r="PYY199" s="1305"/>
      <c r="PYZ199" s="1305"/>
      <c r="PZA199" s="1305"/>
      <c r="PZB199" s="1305"/>
      <c r="PZC199" s="1305"/>
      <c r="PZD199" s="1305"/>
      <c r="PZE199" s="1305"/>
      <c r="PZF199" s="1305"/>
      <c r="PZG199" s="1305"/>
      <c r="PZH199" s="1305"/>
      <c r="PZI199" s="1305"/>
      <c r="PZJ199" s="1305"/>
      <c r="PZK199" s="1305"/>
      <c r="PZL199" s="1305"/>
      <c r="PZM199" s="1305"/>
      <c r="PZN199" s="1305"/>
      <c r="PZO199" s="1305"/>
      <c r="PZP199" s="1305"/>
      <c r="PZQ199" s="1305"/>
      <c r="PZR199" s="1305"/>
      <c r="PZS199" s="1305"/>
      <c r="PZT199" s="1305"/>
      <c r="PZU199" s="1305"/>
      <c r="PZV199" s="1305"/>
      <c r="PZW199" s="1305"/>
      <c r="PZX199" s="1305"/>
      <c r="PZY199" s="1305"/>
      <c r="PZZ199" s="1305"/>
      <c r="QAB199" s="1305"/>
      <c r="QAC199" s="1305"/>
      <c r="QAD199" s="1305"/>
      <c r="QAE199" s="1305"/>
      <c r="QAF199" s="1305"/>
      <c r="QAG199" s="1305"/>
      <c r="QAH199" s="1305"/>
      <c r="QAI199" s="1305"/>
      <c r="QAJ199" s="1305"/>
      <c r="QAK199" s="1305"/>
      <c r="QAL199" s="1305"/>
      <c r="QAM199" s="1305"/>
      <c r="QAN199" s="1305"/>
      <c r="QAO199" s="1305"/>
      <c r="QAP199" s="1305"/>
      <c r="QAQ199" s="1305"/>
      <c r="QAR199" s="1305"/>
      <c r="QAS199" s="1305"/>
      <c r="QAT199" s="1305"/>
      <c r="QAU199" s="1305"/>
      <c r="QAV199" s="1305"/>
      <c r="QAW199" s="1305"/>
      <c r="QAX199" s="1305"/>
      <c r="QAY199" s="1305"/>
      <c r="QAZ199" s="1305"/>
      <c r="QBA199" s="1305"/>
      <c r="QBB199" s="1305"/>
      <c r="QBC199" s="1305"/>
      <c r="QBD199" s="1305"/>
      <c r="QBE199" s="1305"/>
      <c r="QBF199" s="1305"/>
      <c r="QBG199" s="1305"/>
      <c r="QBH199" s="1305"/>
      <c r="QBI199" s="1305"/>
      <c r="QBJ199" s="1305"/>
      <c r="QBK199" s="1305"/>
      <c r="QBL199" s="1305"/>
      <c r="QBM199" s="1305"/>
      <c r="QBN199" s="1305"/>
      <c r="QBO199" s="1305"/>
      <c r="QBP199" s="1305"/>
      <c r="QBQ199" s="1305"/>
      <c r="QBR199" s="1305"/>
      <c r="QBS199" s="1305"/>
      <c r="QBT199" s="1305"/>
      <c r="QBU199" s="1305"/>
      <c r="QBV199" s="1305"/>
      <c r="QBW199" s="1305"/>
      <c r="QBX199" s="1305"/>
      <c r="QBY199" s="1305"/>
      <c r="QBZ199" s="1305"/>
      <c r="QCA199" s="1305"/>
      <c r="QCB199" s="1305"/>
      <c r="QCC199" s="1305"/>
      <c r="QCD199" s="1305"/>
      <c r="QCE199" s="1305"/>
      <c r="QCF199" s="1305"/>
      <c r="QCG199" s="1305"/>
      <c r="QCH199" s="1305"/>
      <c r="QCI199" s="1305"/>
      <c r="QCJ199" s="1305"/>
      <c r="QCK199" s="1305"/>
      <c r="QCL199" s="1305"/>
      <c r="QCM199" s="1305"/>
      <c r="QCN199" s="1305"/>
      <c r="QCO199" s="1305"/>
      <c r="QCP199" s="1305"/>
      <c r="QCQ199" s="1305"/>
      <c r="QCR199" s="1305"/>
      <c r="QCS199" s="1305"/>
      <c r="QCT199" s="1305"/>
      <c r="QCU199" s="1305"/>
      <c r="QCV199" s="1305"/>
      <c r="QCW199" s="1305"/>
      <c r="QCX199" s="1305"/>
      <c r="QCY199" s="1305"/>
      <c r="QCZ199" s="1305"/>
      <c r="QDA199" s="1305"/>
      <c r="QDB199" s="1305"/>
      <c r="QDC199" s="1305"/>
      <c r="QDD199" s="1305"/>
      <c r="QDE199" s="1305"/>
      <c r="QDF199" s="1305"/>
      <c r="QDG199" s="1305"/>
      <c r="QDH199" s="1305"/>
      <c r="QDI199" s="1305"/>
      <c r="QDJ199" s="1305"/>
      <c r="QDK199" s="1305"/>
      <c r="QDL199" s="1305"/>
      <c r="QDM199" s="1305"/>
      <c r="QDN199" s="1305"/>
      <c r="QDO199" s="1305"/>
      <c r="QDP199" s="1305"/>
      <c r="QDQ199" s="1305"/>
      <c r="QDR199" s="1305"/>
      <c r="QDS199" s="1305"/>
      <c r="QDT199" s="1305"/>
      <c r="QDU199" s="1305"/>
      <c r="QDV199" s="1305"/>
      <c r="QDW199" s="1305"/>
      <c r="QDX199" s="1305"/>
      <c r="QDY199" s="1305"/>
      <c r="QDZ199" s="1305"/>
      <c r="QEA199" s="1305"/>
      <c r="QEB199" s="1305"/>
      <c r="QEC199" s="1305"/>
      <c r="QED199" s="1305"/>
      <c r="QEE199" s="1305"/>
      <c r="QEF199" s="1305"/>
      <c r="QEG199" s="1305"/>
      <c r="QEH199" s="1305"/>
      <c r="QEI199" s="1305"/>
      <c r="QEJ199" s="1305"/>
      <c r="QEK199" s="1305"/>
      <c r="QEL199" s="1305"/>
      <c r="QEM199" s="1305"/>
      <c r="QEN199" s="1305"/>
      <c r="QEO199" s="1305"/>
      <c r="QEP199" s="1305"/>
      <c r="QEQ199" s="1305"/>
      <c r="QER199" s="1305"/>
      <c r="QES199" s="1305"/>
      <c r="QET199" s="1305"/>
      <c r="QEU199" s="1305"/>
      <c r="QEV199" s="1305"/>
      <c r="QEW199" s="1305"/>
      <c r="QEX199" s="1305"/>
      <c r="QEY199" s="1305"/>
      <c r="QEZ199" s="1305"/>
      <c r="QFA199" s="1305"/>
      <c r="QFB199" s="1305"/>
      <c r="QFC199" s="1305"/>
      <c r="QFD199" s="1305"/>
      <c r="QFE199" s="1305"/>
      <c r="QFF199" s="1305"/>
      <c r="QFG199" s="1305"/>
      <c r="QFH199" s="1305"/>
      <c r="QFI199" s="1305"/>
      <c r="QFJ199" s="1305"/>
      <c r="QFK199" s="1305"/>
      <c r="QFL199" s="1305"/>
      <c r="QFM199" s="1305"/>
      <c r="QFN199" s="1305"/>
      <c r="QFO199" s="1305"/>
      <c r="QFP199" s="1305"/>
      <c r="QFQ199" s="1305"/>
      <c r="QFR199" s="1305"/>
      <c r="QFS199" s="1305"/>
      <c r="QFT199" s="1305"/>
      <c r="QFU199" s="1305"/>
      <c r="QFV199" s="1305"/>
      <c r="QFW199" s="1305"/>
      <c r="QFX199" s="1305"/>
      <c r="QFY199" s="1305"/>
      <c r="QFZ199" s="1305"/>
      <c r="QGA199" s="1305"/>
      <c r="QGB199" s="1305"/>
      <c r="QGC199" s="1305"/>
      <c r="QGD199" s="1305"/>
      <c r="QGE199" s="1305"/>
      <c r="QGF199" s="1305"/>
      <c r="QGG199" s="1305"/>
      <c r="QGH199" s="1305"/>
      <c r="QGI199" s="1305"/>
      <c r="QGJ199" s="1305"/>
      <c r="QGK199" s="1305"/>
      <c r="QGL199" s="1305"/>
      <c r="QGM199" s="1305"/>
      <c r="QGN199" s="1305"/>
      <c r="QGO199" s="1305"/>
      <c r="QGP199" s="1305"/>
      <c r="QGQ199" s="1305"/>
      <c r="QGR199" s="1305"/>
      <c r="QGS199" s="1305"/>
      <c r="QGT199" s="1305"/>
      <c r="QGU199" s="1305"/>
      <c r="QGV199" s="1305"/>
      <c r="QGW199" s="1305"/>
      <c r="QGX199" s="1305"/>
      <c r="QGY199" s="1305"/>
      <c r="QGZ199" s="1305"/>
      <c r="QHA199" s="1305"/>
      <c r="QHB199" s="1305"/>
      <c r="QHC199" s="1305"/>
      <c r="QHD199" s="1305"/>
      <c r="QHE199" s="1305"/>
      <c r="QHF199" s="1305"/>
      <c r="QHG199" s="1305"/>
      <c r="QHH199" s="1305"/>
      <c r="QHI199" s="1305"/>
      <c r="QHJ199" s="1305"/>
      <c r="QHK199" s="1305"/>
      <c r="QHL199" s="1305"/>
      <c r="QHM199" s="1305"/>
      <c r="QHN199" s="1305"/>
      <c r="QHO199" s="1305"/>
      <c r="QHP199" s="1305"/>
      <c r="QHQ199" s="1305"/>
      <c r="QHR199" s="1305"/>
      <c r="QHS199" s="1305"/>
      <c r="QHT199" s="1305"/>
      <c r="QHU199" s="1305"/>
      <c r="QHV199" s="1305"/>
      <c r="QHW199" s="1305"/>
      <c r="QHX199" s="1305"/>
      <c r="QHY199" s="1305"/>
      <c r="QHZ199" s="1305"/>
      <c r="QIA199" s="1305"/>
      <c r="QIB199" s="1305"/>
      <c r="QIC199" s="1305"/>
      <c r="QID199" s="1305"/>
      <c r="QIE199" s="1305"/>
      <c r="QIF199" s="1305"/>
      <c r="QIG199" s="1305"/>
      <c r="QIH199" s="1305"/>
      <c r="QII199" s="1305"/>
      <c r="QIJ199" s="1305"/>
      <c r="QIK199" s="1305"/>
      <c r="QIL199" s="1305"/>
      <c r="QIM199" s="1305"/>
      <c r="QIN199" s="1305"/>
      <c r="QIO199" s="1305"/>
      <c r="QIP199" s="1305"/>
      <c r="QIQ199" s="1305"/>
      <c r="QIR199" s="1305"/>
      <c r="QIS199" s="1305"/>
      <c r="QIT199" s="1305"/>
      <c r="QIU199" s="1305"/>
      <c r="QIV199" s="1305"/>
      <c r="QIW199" s="1305"/>
      <c r="QIX199" s="1305"/>
      <c r="QIY199" s="1305"/>
      <c r="QIZ199" s="1305"/>
      <c r="QJA199" s="1305"/>
      <c r="QJB199" s="1305"/>
      <c r="QJC199" s="1305"/>
      <c r="QJD199" s="1305"/>
      <c r="QJE199" s="1305"/>
      <c r="QJF199" s="1305"/>
      <c r="QJG199" s="1305"/>
      <c r="QJH199" s="1305"/>
      <c r="QJI199" s="1305"/>
      <c r="QJJ199" s="1305"/>
      <c r="QJK199" s="1305"/>
      <c r="QJL199" s="1305"/>
      <c r="QJM199" s="1305"/>
      <c r="QJN199" s="1305"/>
      <c r="QJO199" s="1305"/>
      <c r="QJP199" s="1305"/>
      <c r="QJQ199" s="1305"/>
      <c r="QJR199" s="1305"/>
      <c r="QJS199" s="1305"/>
      <c r="QJT199" s="1305"/>
      <c r="QJU199" s="1305"/>
      <c r="QJV199" s="1305"/>
      <c r="QJX199" s="1305"/>
      <c r="QJY199" s="1305"/>
      <c r="QJZ199" s="1305"/>
      <c r="QKA199" s="1305"/>
      <c r="QKB199" s="1305"/>
      <c r="QKC199" s="1305"/>
      <c r="QKD199" s="1305"/>
      <c r="QKE199" s="1305"/>
      <c r="QKF199" s="1305"/>
      <c r="QKG199" s="1305"/>
      <c r="QKH199" s="1305"/>
      <c r="QKI199" s="1305"/>
      <c r="QKJ199" s="1305"/>
      <c r="QKK199" s="1305"/>
      <c r="QKL199" s="1305"/>
      <c r="QKM199" s="1305"/>
      <c r="QKN199" s="1305"/>
      <c r="QKO199" s="1305"/>
      <c r="QKP199" s="1305"/>
      <c r="QKQ199" s="1305"/>
      <c r="QKR199" s="1305"/>
      <c r="QKS199" s="1305"/>
      <c r="QKT199" s="1305"/>
      <c r="QKU199" s="1305"/>
      <c r="QKV199" s="1305"/>
      <c r="QKW199" s="1305"/>
      <c r="QKX199" s="1305"/>
      <c r="QKY199" s="1305"/>
      <c r="QKZ199" s="1305"/>
      <c r="QLA199" s="1305"/>
      <c r="QLB199" s="1305"/>
      <c r="QLC199" s="1305"/>
      <c r="QLD199" s="1305"/>
      <c r="QLE199" s="1305"/>
      <c r="QLF199" s="1305"/>
      <c r="QLG199" s="1305"/>
      <c r="QLH199" s="1305"/>
      <c r="QLI199" s="1305"/>
      <c r="QLJ199" s="1305"/>
      <c r="QLK199" s="1305"/>
      <c r="QLL199" s="1305"/>
      <c r="QLM199" s="1305"/>
      <c r="QLN199" s="1305"/>
      <c r="QLO199" s="1305"/>
      <c r="QLP199" s="1305"/>
      <c r="QLQ199" s="1305"/>
      <c r="QLR199" s="1305"/>
      <c r="QLS199" s="1305"/>
      <c r="QLT199" s="1305"/>
      <c r="QLU199" s="1305"/>
      <c r="QLV199" s="1305"/>
      <c r="QLW199" s="1305"/>
      <c r="QLX199" s="1305"/>
      <c r="QLY199" s="1305"/>
      <c r="QLZ199" s="1305"/>
      <c r="QMA199" s="1305"/>
      <c r="QMB199" s="1305"/>
      <c r="QMC199" s="1305"/>
      <c r="QMD199" s="1305"/>
      <c r="QME199" s="1305"/>
      <c r="QMF199" s="1305"/>
      <c r="QMG199" s="1305"/>
      <c r="QMH199" s="1305"/>
      <c r="QMI199" s="1305"/>
      <c r="QMJ199" s="1305"/>
      <c r="QMK199" s="1305"/>
      <c r="QML199" s="1305"/>
      <c r="QMM199" s="1305"/>
      <c r="QMN199" s="1305"/>
      <c r="QMO199" s="1305"/>
      <c r="QMP199" s="1305"/>
      <c r="QMQ199" s="1305"/>
      <c r="QMR199" s="1305"/>
      <c r="QMS199" s="1305"/>
      <c r="QMT199" s="1305"/>
      <c r="QMU199" s="1305"/>
      <c r="QMV199" s="1305"/>
      <c r="QMW199" s="1305"/>
      <c r="QMX199" s="1305"/>
      <c r="QMY199" s="1305"/>
      <c r="QMZ199" s="1305"/>
      <c r="QNA199" s="1305"/>
      <c r="QNB199" s="1305"/>
      <c r="QNC199" s="1305"/>
      <c r="QND199" s="1305"/>
      <c r="QNE199" s="1305"/>
      <c r="QNF199" s="1305"/>
      <c r="QNG199" s="1305"/>
      <c r="QNH199" s="1305"/>
      <c r="QNI199" s="1305"/>
      <c r="QNJ199" s="1305"/>
      <c r="QNK199" s="1305"/>
      <c r="QNL199" s="1305"/>
      <c r="QNM199" s="1305"/>
      <c r="QNN199" s="1305"/>
      <c r="QNO199" s="1305"/>
      <c r="QNP199" s="1305"/>
      <c r="QNQ199" s="1305"/>
      <c r="QNR199" s="1305"/>
      <c r="QNS199" s="1305"/>
      <c r="QNT199" s="1305"/>
      <c r="QNU199" s="1305"/>
      <c r="QNV199" s="1305"/>
      <c r="QNW199" s="1305"/>
      <c r="QNX199" s="1305"/>
      <c r="QNY199" s="1305"/>
      <c r="QNZ199" s="1305"/>
      <c r="QOA199" s="1305"/>
      <c r="QOB199" s="1305"/>
      <c r="QOC199" s="1305"/>
      <c r="QOD199" s="1305"/>
      <c r="QOE199" s="1305"/>
      <c r="QOF199" s="1305"/>
      <c r="QOG199" s="1305"/>
      <c r="QOH199" s="1305"/>
      <c r="QOI199" s="1305"/>
      <c r="QOJ199" s="1305"/>
      <c r="QOK199" s="1305"/>
      <c r="QOL199" s="1305"/>
      <c r="QOM199" s="1305"/>
      <c r="QON199" s="1305"/>
      <c r="QOO199" s="1305"/>
      <c r="QOP199" s="1305"/>
      <c r="QOQ199" s="1305"/>
      <c r="QOR199" s="1305"/>
      <c r="QOS199" s="1305"/>
      <c r="QOT199" s="1305"/>
      <c r="QOU199" s="1305"/>
      <c r="QOV199" s="1305"/>
      <c r="QOW199" s="1305"/>
      <c r="QOX199" s="1305"/>
      <c r="QOY199" s="1305"/>
      <c r="QOZ199" s="1305"/>
      <c r="QPA199" s="1305"/>
      <c r="QPB199" s="1305"/>
      <c r="QPC199" s="1305"/>
      <c r="QPD199" s="1305"/>
      <c r="QPE199" s="1305"/>
      <c r="QPF199" s="1305"/>
      <c r="QPG199" s="1305"/>
      <c r="QPH199" s="1305"/>
      <c r="QPI199" s="1305"/>
      <c r="QPJ199" s="1305"/>
      <c r="QPK199" s="1305"/>
      <c r="QPL199" s="1305"/>
      <c r="QPM199" s="1305"/>
      <c r="QPN199" s="1305"/>
      <c r="QPO199" s="1305"/>
      <c r="QPP199" s="1305"/>
      <c r="QPQ199" s="1305"/>
      <c r="QPR199" s="1305"/>
      <c r="QPS199" s="1305"/>
      <c r="QPT199" s="1305"/>
      <c r="QPU199" s="1305"/>
      <c r="QPV199" s="1305"/>
      <c r="QPW199" s="1305"/>
      <c r="QPX199" s="1305"/>
      <c r="QPY199" s="1305"/>
      <c r="QPZ199" s="1305"/>
      <c r="QQA199" s="1305"/>
      <c r="QQB199" s="1305"/>
      <c r="QQC199" s="1305"/>
      <c r="QQD199" s="1305"/>
      <c r="QQE199" s="1305"/>
      <c r="QQF199" s="1305"/>
      <c r="QQG199" s="1305"/>
      <c r="QQH199" s="1305"/>
      <c r="QQI199" s="1305"/>
      <c r="QQJ199" s="1305"/>
      <c r="QQK199" s="1305"/>
      <c r="QQL199" s="1305"/>
      <c r="QQM199" s="1305"/>
      <c r="QQN199" s="1305"/>
      <c r="QQO199" s="1305"/>
      <c r="QQP199" s="1305"/>
      <c r="QQQ199" s="1305"/>
      <c r="QQR199" s="1305"/>
      <c r="QQS199" s="1305"/>
      <c r="QQT199" s="1305"/>
      <c r="QQU199" s="1305"/>
      <c r="QQV199" s="1305"/>
      <c r="QQW199" s="1305"/>
      <c r="QQX199" s="1305"/>
      <c r="QQY199" s="1305"/>
      <c r="QQZ199" s="1305"/>
      <c r="QRA199" s="1305"/>
      <c r="QRB199" s="1305"/>
      <c r="QRC199" s="1305"/>
      <c r="QRD199" s="1305"/>
      <c r="QRE199" s="1305"/>
      <c r="QRF199" s="1305"/>
      <c r="QRG199" s="1305"/>
      <c r="QRH199" s="1305"/>
      <c r="QRI199" s="1305"/>
      <c r="QRJ199" s="1305"/>
      <c r="QRK199" s="1305"/>
      <c r="QRL199" s="1305"/>
      <c r="QRM199" s="1305"/>
      <c r="QRN199" s="1305"/>
      <c r="QRO199" s="1305"/>
      <c r="QRP199" s="1305"/>
      <c r="QRQ199" s="1305"/>
      <c r="QRR199" s="1305"/>
      <c r="QRS199" s="1305"/>
      <c r="QRT199" s="1305"/>
      <c r="QRU199" s="1305"/>
      <c r="QRV199" s="1305"/>
      <c r="QRW199" s="1305"/>
      <c r="QRX199" s="1305"/>
      <c r="QRY199" s="1305"/>
      <c r="QRZ199" s="1305"/>
      <c r="QSA199" s="1305"/>
      <c r="QSB199" s="1305"/>
      <c r="QSC199" s="1305"/>
      <c r="QSD199" s="1305"/>
      <c r="QSE199" s="1305"/>
      <c r="QSF199" s="1305"/>
      <c r="QSG199" s="1305"/>
      <c r="QSH199" s="1305"/>
      <c r="QSI199" s="1305"/>
      <c r="QSJ199" s="1305"/>
      <c r="QSK199" s="1305"/>
      <c r="QSL199" s="1305"/>
      <c r="QSM199" s="1305"/>
      <c r="QSN199" s="1305"/>
      <c r="QSO199" s="1305"/>
      <c r="QSP199" s="1305"/>
      <c r="QSQ199" s="1305"/>
      <c r="QSR199" s="1305"/>
      <c r="QSS199" s="1305"/>
      <c r="QST199" s="1305"/>
      <c r="QSU199" s="1305"/>
      <c r="QSV199" s="1305"/>
      <c r="QSW199" s="1305"/>
      <c r="QSX199" s="1305"/>
      <c r="QSY199" s="1305"/>
      <c r="QSZ199" s="1305"/>
      <c r="QTA199" s="1305"/>
      <c r="QTB199" s="1305"/>
      <c r="QTC199" s="1305"/>
      <c r="QTD199" s="1305"/>
      <c r="QTE199" s="1305"/>
      <c r="QTF199" s="1305"/>
      <c r="QTG199" s="1305"/>
      <c r="QTH199" s="1305"/>
      <c r="QTI199" s="1305"/>
      <c r="QTJ199" s="1305"/>
      <c r="QTK199" s="1305"/>
      <c r="QTL199" s="1305"/>
      <c r="QTM199" s="1305"/>
      <c r="QTN199" s="1305"/>
      <c r="QTO199" s="1305"/>
      <c r="QTP199" s="1305"/>
      <c r="QTQ199" s="1305"/>
      <c r="QTR199" s="1305"/>
      <c r="QTT199" s="1305"/>
      <c r="QTU199" s="1305"/>
      <c r="QTV199" s="1305"/>
      <c r="QTW199" s="1305"/>
      <c r="QTX199" s="1305"/>
      <c r="QTY199" s="1305"/>
      <c r="QTZ199" s="1305"/>
      <c r="QUA199" s="1305"/>
      <c r="QUB199" s="1305"/>
      <c r="QUC199" s="1305"/>
      <c r="QUD199" s="1305"/>
      <c r="QUE199" s="1305"/>
      <c r="QUF199" s="1305"/>
      <c r="QUG199" s="1305"/>
      <c r="QUH199" s="1305"/>
      <c r="QUI199" s="1305"/>
      <c r="QUJ199" s="1305"/>
      <c r="QUK199" s="1305"/>
      <c r="QUL199" s="1305"/>
      <c r="QUM199" s="1305"/>
      <c r="QUN199" s="1305"/>
      <c r="QUO199" s="1305"/>
      <c r="QUP199" s="1305"/>
      <c r="QUQ199" s="1305"/>
      <c r="QUR199" s="1305"/>
      <c r="QUS199" s="1305"/>
      <c r="QUT199" s="1305"/>
      <c r="QUU199" s="1305"/>
      <c r="QUV199" s="1305"/>
      <c r="QUW199" s="1305"/>
      <c r="QUX199" s="1305"/>
      <c r="QUY199" s="1305"/>
      <c r="QUZ199" s="1305"/>
      <c r="QVA199" s="1305"/>
      <c r="QVB199" s="1305"/>
      <c r="QVC199" s="1305"/>
      <c r="QVD199" s="1305"/>
      <c r="QVE199" s="1305"/>
      <c r="QVF199" s="1305"/>
      <c r="QVG199" s="1305"/>
      <c r="QVH199" s="1305"/>
      <c r="QVI199" s="1305"/>
      <c r="QVJ199" s="1305"/>
      <c r="QVK199" s="1305"/>
      <c r="QVL199" s="1305"/>
      <c r="QVM199" s="1305"/>
      <c r="QVN199" s="1305"/>
      <c r="QVO199" s="1305"/>
      <c r="QVP199" s="1305"/>
      <c r="QVQ199" s="1305"/>
      <c r="QVR199" s="1305"/>
      <c r="QVS199" s="1305"/>
      <c r="QVT199" s="1305"/>
      <c r="QVU199" s="1305"/>
      <c r="QVV199" s="1305"/>
      <c r="QVW199" s="1305"/>
      <c r="QVX199" s="1305"/>
      <c r="QVY199" s="1305"/>
      <c r="QVZ199" s="1305"/>
      <c r="QWA199" s="1305"/>
      <c r="QWB199" s="1305"/>
      <c r="QWC199" s="1305"/>
      <c r="QWD199" s="1305"/>
      <c r="QWE199" s="1305"/>
      <c r="QWF199" s="1305"/>
      <c r="QWG199" s="1305"/>
      <c r="QWH199" s="1305"/>
      <c r="QWI199" s="1305"/>
      <c r="QWJ199" s="1305"/>
      <c r="QWK199" s="1305"/>
      <c r="QWL199" s="1305"/>
      <c r="QWM199" s="1305"/>
      <c r="QWN199" s="1305"/>
      <c r="QWO199" s="1305"/>
      <c r="QWP199" s="1305"/>
      <c r="QWQ199" s="1305"/>
      <c r="QWR199" s="1305"/>
      <c r="QWS199" s="1305"/>
      <c r="QWT199" s="1305"/>
      <c r="QWU199" s="1305"/>
      <c r="QWV199" s="1305"/>
      <c r="QWW199" s="1305"/>
      <c r="QWX199" s="1305"/>
      <c r="QWY199" s="1305"/>
      <c r="QWZ199" s="1305"/>
      <c r="QXA199" s="1305"/>
      <c r="QXB199" s="1305"/>
      <c r="QXC199" s="1305"/>
      <c r="QXD199" s="1305"/>
      <c r="QXE199" s="1305"/>
      <c r="QXF199" s="1305"/>
      <c r="QXG199" s="1305"/>
      <c r="QXH199" s="1305"/>
      <c r="QXI199" s="1305"/>
      <c r="QXJ199" s="1305"/>
      <c r="QXK199" s="1305"/>
      <c r="QXL199" s="1305"/>
      <c r="QXM199" s="1305"/>
      <c r="QXN199" s="1305"/>
      <c r="QXO199" s="1305"/>
      <c r="QXP199" s="1305"/>
      <c r="QXQ199" s="1305"/>
      <c r="QXR199" s="1305"/>
      <c r="QXS199" s="1305"/>
      <c r="QXT199" s="1305"/>
      <c r="QXU199" s="1305"/>
      <c r="QXV199" s="1305"/>
      <c r="QXW199" s="1305"/>
      <c r="QXX199" s="1305"/>
      <c r="QXY199" s="1305"/>
      <c r="QXZ199" s="1305"/>
      <c r="QYA199" s="1305"/>
      <c r="QYB199" s="1305"/>
      <c r="QYC199" s="1305"/>
      <c r="QYD199" s="1305"/>
      <c r="QYE199" s="1305"/>
      <c r="QYF199" s="1305"/>
      <c r="QYG199" s="1305"/>
      <c r="QYH199" s="1305"/>
      <c r="QYI199" s="1305"/>
      <c r="QYJ199" s="1305"/>
      <c r="QYK199" s="1305"/>
      <c r="QYL199" s="1305"/>
      <c r="QYM199" s="1305"/>
      <c r="QYN199" s="1305"/>
      <c r="QYO199" s="1305"/>
      <c r="QYP199" s="1305"/>
      <c r="QYQ199" s="1305"/>
      <c r="QYR199" s="1305"/>
      <c r="QYS199" s="1305"/>
      <c r="QYT199" s="1305"/>
      <c r="QYU199" s="1305"/>
      <c r="QYV199" s="1305"/>
      <c r="QYW199" s="1305"/>
      <c r="QYX199" s="1305"/>
      <c r="QYY199" s="1305"/>
      <c r="QYZ199" s="1305"/>
      <c r="QZA199" s="1305"/>
      <c r="QZB199" s="1305"/>
      <c r="QZC199" s="1305"/>
      <c r="QZD199" s="1305"/>
      <c r="QZE199" s="1305"/>
      <c r="QZF199" s="1305"/>
      <c r="QZG199" s="1305"/>
      <c r="QZH199" s="1305"/>
      <c r="QZI199" s="1305"/>
      <c r="QZJ199" s="1305"/>
      <c r="QZK199" s="1305"/>
      <c r="QZL199" s="1305"/>
      <c r="QZM199" s="1305"/>
      <c r="QZN199" s="1305"/>
      <c r="QZO199" s="1305"/>
      <c r="QZP199" s="1305"/>
      <c r="QZQ199" s="1305"/>
      <c r="QZR199" s="1305"/>
      <c r="QZS199" s="1305"/>
      <c r="QZT199" s="1305"/>
      <c r="QZU199" s="1305"/>
      <c r="QZV199" s="1305"/>
      <c r="QZW199" s="1305"/>
      <c r="QZX199" s="1305"/>
      <c r="QZY199" s="1305"/>
      <c r="QZZ199" s="1305"/>
      <c r="RAA199" s="1305"/>
      <c r="RAB199" s="1305"/>
      <c r="RAC199" s="1305"/>
      <c r="RAD199" s="1305"/>
      <c r="RAE199" s="1305"/>
      <c r="RAF199" s="1305"/>
      <c r="RAG199" s="1305"/>
      <c r="RAH199" s="1305"/>
      <c r="RAI199" s="1305"/>
      <c r="RAJ199" s="1305"/>
      <c r="RAK199" s="1305"/>
      <c r="RAL199" s="1305"/>
      <c r="RAM199" s="1305"/>
      <c r="RAN199" s="1305"/>
      <c r="RAO199" s="1305"/>
      <c r="RAP199" s="1305"/>
      <c r="RAQ199" s="1305"/>
      <c r="RAR199" s="1305"/>
      <c r="RAS199" s="1305"/>
      <c r="RAT199" s="1305"/>
      <c r="RAU199" s="1305"/>
      <c r="RAV199" s="1305"/>
      <c r="RAW199" s="1305"/>
      <c r="RAX199" s="1305"/>
      <c r="RAY199" s="1305"/>
      <c r="RAZ199" s="1305"/>
      <c r="RBA199" s="1305"/>
      <c r="RBB199" s="1305"/>
      <c r="RBC199" s="1305"/>
      <c r="RBD199" s="1305"/>
      <c r="RBE199" s="1305"/>
      <c r="RBF199" s="1305"/>
      <c r="RBG199" s="1305"/>
      <c r="RBH199" s="1305"/>
      <c r="RBI199" s="1305"/>
      <c r="RBJ199" s="1305"/>
      <c r="RBK199" s="1305"/>
      <c r="RBL199" s="1305"/>
      <c r="RBM199" s="1305"/>
      <c r="RBN199" s="1305"/>
      <c r="RBO199" s="1305"/>
      <c r="RBP199" s="1305"/>
      <c r="RBQ199" s="1305"/>
      <c r="RBR199" s="1305"/>
      <c r="RBS199" s="1305"/>
      <c r="RBT199" s="1305"/>
      <c r="RBU199" s="1305"/>
      <c r="RBV199" s="1305"/>
      <c r="RBW199" s="1305"/>
      <c r="RBX199" s="1305"/>
      <c r="RBY199" s="1305"/>
      <c r="RBZ199" s="1305"/>
      <c r="RCA199" s="1305"/>
      <c r="RCB199" s="1305"/>
      <c r="RCC199" s="1305"/>
      <c r="RCD199" s="1305"/>
      <c r="RCE199" s="1305"/>
      <c r="RCF199" s="1305"/>
      <c r="RCG199" s="1305"/>
      <c r="RCH199" s="1305"/>
      <c r="RCI199" s="1305"/>
      <c r="RCJ199" s="1305"/>
      <c r="RCK199" s="1305"/>
      <c r="RCL199" s="1305"/>
      <c r="RCM199" s="1305"/>
      <c r="RCN199" s="1305"/>
      <c r="RCO199" s="1305"/>
      <c r="RCP199" s="1305"/>
      <c r="RCQ199" s="1305"/>
      <c r="RCR199" s="1305"/>
      <c r="RCS199" s="1305"/>
      <c r="RCT199" s="1305"/>
      <c r="RCU199" s="1305"/>
      <c r="RCV199" s="1305"/>
      <c r="RCW199" s="1305"/>
      <c r="RCX199" s="1305"/>
      <c r="RCY199" s="1305"/>
      <c r="RCZ199" s="1305"/>
      <c r="RDA199" s="1305"/>
      <c r="RDB199" s="1305"/>
      <c r="RDC199" s="1305"/>
      <c r="RDD199" s="1305"/>
      <c r="RDE199" s="1305"/>
      <c r="RDF199" s="1305"/>
      <c r="RDG199" s="1305"/>
      <c r="RDH199" s="1305"/>
      <c r="RDI199" s="1305"/>
      <c r="RDJ199" s="1305"/>
      <c r="RDK199" s="1305"/>
      <c r="RDL199" s="1305"/>
      <c r="RDM199" s="1305"/>
      <c r="RDN199" s="1305"/>
      <c r="RDP199" s="1305"/>
      <c r="RDQ199" s="1305"/>
      <c r="RDR199" s="1305"/>
      <c r="RDS199" s="1305"/>
      <c r="RDT199" s="1305"/>
      <c r="RDU199" s="1305"/>
      <c r="RDV199" s="1305"/>
      <c r="RDW199" s="1305"/>
      <c r="RDX199" s="1305"/>
      <c r="RDY199" s="1305"/>
      <c r="RDZ199" s="1305"/>
      <c r="REA199" s="1305"/>
      <c r="REB199" s="1305"/>
      <c r="REC199" s="1305"/>
      <c r="RED199" s="1305"/>
      <c r="REE199" s="1305"/>
      <c r="REF199" s="1305"/>
      <c r="REG199" s="1305"/>
      <c r="REH199" s="1305"/>
      <c r="REI199" s="1305"/>
      <c r="REJ199" s="1305"/>
      <c r="REK199" s="1305"/>
      <c r="REL199" s="1305"/>
      <c r="REM199" s="1305"/>
      <c r="REN199" s="1305"/>
      <c r="REO199" s="1305"/>
      <c r="REP199" s="1305"/>
      <c r="REQ199" s="1305"/>
      <c r="RER199" s="1305"/>
      <c r="RES199" s="1305"/>
      <c r="RET199" s="1305"/>
      <c r="REU199" s="1305"/>
      <c r="REV199" s="1305"/>
      <c r="REW199" s="1305"/>
      <c r="REX199" s="1305"/>
      <c r="REY199" s="1305"/>
      <c r="REZ199" s="1305"/>
      <c r="RFA199" s="1305"/>
      <c r="RFB199" s="1305"/>
      <c r="RFC199" s="1305"/>
      <c r="RFD199" s="1305"/>
      <c r="RFE199" s="1305"/>
      <c r="RFF199" s="1305"/>
      <c r="RFG199" s="1305"/>
      <c r="RFH199" s="1305"/>
      <c r="RFI199" s="1305"/>
      <c r="RFJ199" s="1305"/>
      <c r="RFK199" s="1305"/>
      <c r="RFL199" s="1305"/>
      <c r="RFM199" s="1305"/>
      <c r="RFN199" s="1305"/>
      <c r="RFO199" s="1305"/>
      <c r="RFP199" s="1305"/>
      <c r="RFQ199" s="1305"/>
      <c r="RFR199" s="1305"/>
      <c r="RFS199" s="1305"/>
      <c r="RFT199" s="1305"/>
      <c r="RFU199" s="1305"/>
      <c r="RFV199" s="1305"/>
      <c r="RFW199" s="1305"/>
      <c r="RFX199" s="1305"/>
      <c r="RFY199" s="1305"/>
      <c r="RFZ199" s="1305"/>
      <c r="RGA199" s="1305"/>
      <c r="RGB199" s="1305"/>
      <c r="RGC199" s="1305"/>
      <c r="RGD199" s="1305"/>
      <c r="RGE199" s="1305"/>
      <c r="RGF199" s="1305"/>
      <c r="RGG199" s="1305"/>
      <c r="RGH199" s="1305"/>
      <c r="RGI199" s="1305"/>
      <c r="RGJ199" s="1305"/>
      <c r="RGK199" s="1305"/>
      <c r="RGL199" s="1305"/>
      <c r="RGM199" s="1305"/>
      <c r="RGN199" s="1305"/>
      <c r="RGO199" s="1305"/>
      <c r="RGP199" s="1305"/>
      <c r="RGQ199" s="1305"/>
      <c r="RGR199" s="1305"/>
      <c r="RGS199" s="1305"/>
      <c r="RGT199" s="1305"/>
      <c r="RGU199" s="1305"/>
      <c r="RGV199" s="1305"/>
      <c r="RGW199" s="1305"/>
      <c r="RGX199" s="1305"/>
      <c r="RGY199" s="1305"/>
      <c r="RGZ199" s="1305"/>
      <c r="RHA199" s="1305"/>
      <c r="RHB199" s="1305"/>
      <c r="RHC199" s="1305"/>
      <c r="RHD199" s="1305"/>
      <c r="RHE199" s="1305"/>
      <c r="RHF199" s="1305"/>
      <c r="RHG199" s="1305"/>
      <c r="RHH199" s="1305"/>
      <c r="RHI199" s="1305"/>
      <c r="RHJ199" s="1305"/>
      <c r="RHK199" s="1305"/>
      <c r="RHL199" s="1305"/>
      <c r="RHM199" s="1305"/>
      <c r="RHN199" s="1305"/>
      <c r="RHO199" s="1305"/>
      <c r="RHP199" s="1305"/>
      <c r="RHQ199" s="1305"/>
      <c r="RHR199" s="1305"/>
      <c r="RHS199" s="1305"/>
      <c r="RHT199" s="1305"/>
      <c r="RHU199" s="1305"/>
      <c r="RHV199" s="1305"/>
      <c r="RHW199" s="1305"/>
      <c r="RHX199" s="1305"/>
      <c r="RHY199" s="1305"/>
      <c r="RHZ199" s="1305"/>
      <c r="RIA199" s="1305"/>
      <c r="RIB199" s="1305"/>
      <c r="RIC199" s="1305"/>
      <c r="RID199" s="1305"/>
      <c r="RIE199" s="1305"/>
      <c r="RIF199" s="1305"/>
      <c r="RIG199" s="1305"/>
      <c r="RIH199" s="1305"/>
      <c r="RII199" s="1305"/>
      <c r="RIJ199" s="1305"/>
      <c r="RIK199" s="1305"/>
      <c r="RIL199" s="1305"/>
      <c r="RIM199" s="1305"/>
      <c r="RIN199" s="1305"/>
      <c r="RIO199" s="1305"/>
      <c r="RIP199" s="1305"/>
      <c r="RIQ199" s="1305"/>
      <c r="RIR199" s="1305"/>
      <c r="RIS199" s="1305"/>
      <c r="RIT199" s="1305"/>
      <c r="RIU199" s="1305"/>
      <c r="RIV199" s="1305"/>
      <c r="RIW199" s="1305"/>
      <c r="RIX199" s="1305"/>
      <c r="RIY199" s="1305"/>
      <c r="RIZ199" s="1305"/>
      <c r="RJA199" s="1305"/>
      <c r="RJB199" s="1305"/>
      <c r="RJC199" s="1305"/>
      <c r="RJD199" s="1305"/>
      <c r="RJE199" s="1305"/>
      <c r="RJF199" s="1305"/>
      <c r="RJG199" s="1305"/>
      <c r="RJH199" s="1305"/>
      <c r="RJI199" s="1305"/>
      <c r="RJJ199" s="1305"/>
      <c r="RJK199" s="1305"/>
      <c r="RJL199" s="1305"/>
      <c r="RJM199" s="1305"/>
      <c r="RJN199" s="1305"/>
      <c r="RJO199" s="1305"/>
      <c r="RJP199" s="1305"/>
      <c r="RJQ199" s="1305"/>
      <c r="RJR199" s="1305"/>
      <c r="RJS199" s="1305"/>
      <c r="RJT199" s="1305"/>
      <c r="RJU199" s="1305"/>
      <c r="RJV199" s="1305"/>
      <c r="RJW199" s="1305"/>
      <c r="RJX199" s="1305"/>
      <c r="RJY199" s="1305"/>
      <c r="RJZ199" s="1305"/>
      <c r="RKA199" s="1305"/>
      <c r="RKB199" s="1305"/>
      <c r="RKC199" s="1305"/>
      <c r="RKD199" s="1305"/>
      <c r="RKE199" s="1305"/>
      <c r="RKF199" s="1305"/>
      <c r="RKG199" s="1305"/>
      <c r="RKH199" s="1305"/>
      <c r="RKI199" s="1305"/>
      <c r="RKJ199" s="1305"/>
      <c r="RKK199" s="1305"/>
      <c r="RKL199" s="1305"/>
      <c r="RKM199" s="1305"/>
      <c r="RKN199" s="1305"/>
      <c r="RKO199" s="1305"/>
      <c r="RKP199" s="1305"/>
      <c r="RKQ199" s="1305"/>
      <c r="RKR199" s="1305"/>
      <c r="RKS199" s="1305"/>
      <c r="RKT199" s="1305"/>
      <c r="RKU199" s="1305"/>
      <c r="RKV199" s="1305"/>
      <c r="RKW199" s="1305"/>
      <c r="RKX199" s="1305"/>
      <c r="RKY199" s="1305"/>
      <c r="RKZ199" s="1305"/>
      <c r="RLA199" s="1305"/>
      <c r="RLB199" s="1305"/>
      <c r="RLC199" s="1305"/>
      <c r="RLD199" s="1305"/>
      <c r="RLE199" s="1305"/>
      <c r="RLF199" s="1305"/>
      <c r="RLG199" s="1305"/>
      <c r="RLH199" s="1305"/>
      <c r="RLI199" s="1305"/>
      <c r="RLJ199" s="1305"/>
      <c r="RLK199" s="1305"/>
      <c r="RLL199" s="1305"/>
      <c r="RLM199" s="1305"/>
      <c r="RLN199" s="1305"/>
      <c r="RLO199" s="1305"/>
      <c r="RLP199" s="1305"/>
      <c r="RLQ199" s="1305"/>
      <c r="RLR199" s="1305"/>
      <c r="RLS199" s="1305"/>
      <c r="RLT199" s="1305"/>
      <c r="RLU199" s="1305"/>
      <c r="RLV199" s="1305"/>
      <c r="RLW199" s="1305"/>
      <c r="RLX199" s="1305"/>
      <c r="RLY199" s="1305"/>
      <c r="RLZ199" s="1305"/>
      <c r="RMA199" s="1305"/>
      <c r="RMB199" s="1305"/>
      <c r="RMC199" s="1305"/>
      <c r="RMD199" s="1305"/>
      <c r="RME199" s="1305"/>
      <c r="RMF199" s="1305"/>
      <c r="RMG199" s="1305"/>
      <c r="RMH199" s="1305"/>
      <c r="RMI199" s="1305"/>
      <c r="RMJ199" s="1305"/>
      <c r="RMK199" s="1305"/>
      <c r="RML199" s="1305"/>
      <c r="RMM199" s="1305"/>
      <c r="RMN199" s="1305"/>
      <c r="RMO199" s="1305"/>
      <c r="RMP199" s="1305"/>
      <c r="RMQ199" s="1305"/>
      <c r="RMR199" s="1305"/>
      <c r="RMS199" s="1305"/>
      <c r="RMT199" s="1305"/>
      <c r="RMU199" s="1305"/>
      <c r="RMV199" s="1305"/>
      <c r="RMW199" s="1305"/>
      <c r="RMX199" s="1305"/>
      <c r="RMY199" s="1305"/>
      <c r="RMZ199" s="1305"/>
      <c r="RNA199" s="1305"/>
      <c r="RNB199" s="1305"/>
      <c r="RNC199" s="1305"/>
      <c r="RND199" s="1305"/>
      <c r="RNE199" s="1305"/>
      <c r="RNF199" s="1305"/>
      <c r="RNG199" s="1305"/>
      <c r="RNH199" s="1305"/>
      <c r="RNI199" s="1305"/>
      <c r="RNJ199" s="1305"/>
      <c r="RNL199" s="1305"/>
      <c r="RNM199" s="1305"/>
      <c r="RNN199" s="1305"/>
      <c r="RNO199" s="1305"/>
      <c r="RNP199" s="1305"/>
      <c r="RNQ199" s="1305"/>
      <c r="RNR199" s="1305"/>
      <c r="RNS199" s="1305"/>
      <c r="RNT199" s="1305"/>
      <c r="RNU199" s="1305"/>
      <c r="RNV199" s="1305"/>
      <c r="RNW199" s="1305"/>
      <c r="RNX199" s="1305"/>
      <c r="RNY199" s="1305"/>
      <c r="RNZ199" s="1305"/>
      <c r="ROA199" s="1305"/>
      <c r="ROB199" s="1305"/>
      <c r="ROC199" s="1305"/>
      <c r="ROD199" s="1305"/>
      <c r="ROE199" s="1305"/>
      <c r="ROF199" s="1305"/>
      <c r="ROG199" s="1305"/>
      <c r="ROH199" s="1305"/>
      <c r="ROI199" s="1305"/>
      <c r="ROJ199" s="1305"/>
      <c r="ROK199" s="1305"/>
      <c r="ROL199" s="1305"/>
      <c r="ROM199" s="1305"/>
      <c r="RON199" s="1305"/>
      <c r="ROO199" s="1305"/>
      <c r="ROP199" s="1305"/>
      <c r="ROQ199" s="1305"/>
      <c r="ROR199" s="1305"/>
      <c r="ROS199" s="1305"/>
      <c r="ROT199" s="1305"/>
      <c r="ROU199" s="1305"/>
      <c r="ROV199" s="1305"/>
      <c r="ROW199" s="1305"/>
      <c r="ROX199" s="1305"/>
      <c r="ROY199" s="1305"/>
      <c r="ROZ199" s="1305"/>
      <c r="RPA199" s="1305"/>
      <c r="RPB199" s="1305"/>
      <c r="RPC199" s="1305"/>
      <c r="RPD199" s="1305"/>
      <c r="RPE199" s="1305"/>
      <c r="RPF199" s="1305"/>
      <c r="RPG199" s="1305"/>
      <c r="RPH199" s="1305"/>
      <c r="RPI199" s="1305"/>
      <c r="RPJ199" s="1305"/>
      <c r="RPK199" s="1305"/>
      <c r="RPL199" s="1305"/>
      <c r="RPM199" s="1305"/>
      <c r="RPN199" s="1305"/>
      <c r="RPO199" s="1305"/>
      <c r="RPP199" s="1305"/>
      <c r="RPQ199" s="1305"/>
      <c r="RPR199" s="1305"/>
      <c r="RPS199" s="1305"/>
      <c r="RPT199" s="1305"/>
      <c r="RPU199" s="1305"/>
      <c r="RPV199" s="1305"/>
      <c r="RPW199" s="1305"/>
      <c r="RPX199" s="1305"/>
      <c r="RPY199" s="1305"/>
      <c r="RPZ199" s="1305"/>
      <c r="RQA199" s="1305"/>
      <c r="RQB199" s="1305"/>
      <c r="RQC199" s="1305"/>
      <c r="RQD199" s="1305"/>
      <c r="RQE199" s="1305"/>
      <c r="RQF199" s="1305"/>
      <c r="RQG199" s="1305"/>
      <c r="RQH199" s="1305"/>
      <c r="RQI199" s="1305"/>
      <c r="RQJ199" s="1305"/>
      <c r="RQK199" s="1305"/>
      <c r="RQL199" s="1305"/>
      <c r="RQM199" s="1305"/>
      <c r="RQN199" s="1305"/>
      <c r="RQO199" s="1305"/>
      <c r="RQP199" s="1305"/>
      <c r="RQQ199" s="1305"/>
      <c r="RQR199" s="1305"/>
      <c r="RQS199" s="1305"/>
      <c r="RQT199" s="1305"/>
      <c r="RQU199" s="1305"/>
      <c r="RQV199" s="1305"/>
      <c r="RQW199" s="1305"/>
      <c r="RQX199" s="1305"/>
      <c r="RQY199" s="1305"/>
      <c r="RQZ199" s="1305"/>
      <c r="RRA199" s="1305"/>
      <c r="RRB199" s="1305"/>
      <c r="RRC199" s="1305"/>
      <c r="RRD199" s="1305"/>
      <c r="RRE199" s="1305"/>
      <c r="RRF199" s="1305"/>
      <c r="RRG199" s="1305"/>
      <c r="RRH199" s="1305"/>
      <c r="RRI199" s="1305"/>
      <c r="RRJ199" s="1305"/>
      <c r="RRK199" s="1305"/>
      <c r="RRL199" s="1305"/>
      <c r="RRM199" s="1305"/>
      <c r="RRN199" s="1305"/>
      <c r="RRO199" s="1305"/>
      <c r="RRP199" s="1305"/>
      <c r="RRQ199" s="1305"/>
      <c r="RRR199" s="1305"/>
      <c r="RRS199" s="1305"/>
      <c r="RRT199" s="1305"/>
      <c r="RRU199" s="1305"/>
      <c r="RRV199" s="1305"/>
      <c r="RRW199" s="1305"/>
      <c r="RRX199" s="1305"/>
      <c r="RRY199" s="1305"/>
      <c r="RRZ199" s="1305"/>
      <c r="RSA199" s="1305"/>
      <c r="RSB199" s="1305"/>
      <c r="RSC199" s="1305"/>
      <c r="RSD199" s="1305"/>
      <c r="RSE199" s="1305"/>
      <c r="RSF199" s="1305"/>
      <c r="RSG199" s="1305"/>
      <c r="RSH199" s="1305"/>
      <c r="RSI199" s="1305"/>
      <c r="RSJ199" s="1305"/>
      <c r="RSK199" s="1305"/>
      <c r="RSL199" s="1305"/>
      <c r="RSM199" s="1305"/>
      <c r="RSN199" s="1305"/>
      <c r="RSO199" s="1305"/>
      <c r="RSP199" s="1305"/>
      <c r="RSQ199" s="1305"/>
      <c r="RSR199" s="1305"/>
      <c r="RSS199" s="1305"/>
      <c r="RST199" s="1305"/>
      <c r="RSU199" s="1305"/>
      <c r="RSV199" s="1305"/>
      <c r="RSW199" s="1305"/>
      <c r="RSX199" s="1305"/>
      <c r="RSY199" s="1305"/>
      <c r="RSZ199" s="1305"/>
      <c r="RTA199" s="1305"/>
      <c r="RTB199" s="1305"/>
      <c r="RTC199" s="1305"/>
      <c r="RTD199" s="1305"/>
      <c r="RTE199" s="1305"/>
      <c r="RTF199" s="1305"/>
      <c r="RTG199" s="1305"/>
      <c r="RTH199" s="1305"/>
      <c r="RTI199" s="1305"/>
      <c r="RTJ199" s="1305"/>
      <c r="RTK199" s="1305"/>
      <c r="RTL199" s="1305"/>
      <c r="RTM199" s="1305"/>
      <c r="RTN199" s="1305"/>
      <c r="RTO199" s="1305"/>
      <c r="RTP199" s="1305"/>
      <c r="RTQ199" s="1305"/>
      <c r="RTR199" s="1305"/>
      <c r="RTS199" s="1305"/>
      <c r="RTT199" s="1305"/>
      <c r="RTU199" s="1305"/>
      <c r="RTV199" s="1305"/>
      <c r="RTW199" s="1305"/>
      <c r="RTX199" s="1305"/>
      <c r="RTY199" s="1305"/>
      <c r="RTZ199" s="1305"/>
      <c r="RUA199" s="1305"/>
      <c r="RUB199" s="1305"/>
      <c r="RUC199" s="1305"/>
      <c r="RUD199" s="1305"/>
      <c r="RUE199" s="1305"/>
      <c r="RUF199" s="1305"/>
      <c r="RUG199" s="1305"/>
      <c r="RUH199" s="1305"/>
      <c r="RUI199" s="1305"/>
      <c r="RUJ199" s="1305"/>
      <c r="RUK199" s="1305"/>
      <c r="RUL199" s="1305"/>
      <c r="RUM199" s="1305"/>
      <c r="RUN199" s="1305"/>
      <c r="RUO199" s="1305"/>
      <c r="RUP199" s="1305"/>
      <c r="RUQ199" s="1305"/>
      <c r="RUR199" s="1305"/>
      <c r="RUS199" s="1305"/>
      <c r="RUT199" s="1305"/>
      <c r="RUU199" s="1305"/>
      <c r="RUV199" s="1305"/>
      <c r="RUW199" s="1305"/>
      <c r="RUX199" s="1305"/>
      <c r="RUY199" s="1305"/>
      <c r="RUZ199" s="1305"/>
      <c r="RVA199" s="1305"/>
      <c r="RVB199" s="1305"/>
      <c r="RVC199" s="1305"/>
      <c r="RVD199" s="1305"/>
      <c r="RVE199" s="1305"/>
      <c r="RVF199" s="1305"/>
      <c r="RVG199" s="1305"/>
      <c r="RVH199" s="1305"/>
      <c r="RVI199" s="1305"/>
      <c r="RVJ199" s="1305"/>
      <c r="RVK199" s="1305"/>
      <c r="RVL199" s="1305"/>
      <c r="RVM199" s="1305"/>
      <c r="RVN199" s="1305"/>
      <c r="RVO199" s="1305"/>
      <c r="RVP199" s="1305"/>
      <c r="RVQ199" s="1305"/>
      <c r="RVR199" s="1305"/>
      <c r="RVS199" s="1305"/>
      <c r="RVT199" s="1305"/>
      <c r="RVU199" s="1305"/>
      <c r="RVV199" s="1305"/>
      <c r="RVW199" s="1305"/>
      <c r="RVX199" s="1305"/>
      <c r="RVY199" s="1305"/>
      <c r="RVZ199" s="1305"/>
      <c r="RWA199" s="1305"/>
      <c r="RWB199" s="1305"/>
      <c r="RWC199" s="1305"/>
      <c r="RWD199" s="1305"/>
      <c r="RWE199" s="1305"/>
      <c r="RWF199" s="1305"/>
      <c r="RWG199" s="1305"/>
      <c r="RWH199" s="1305"/>
      <c r="RWI199" s="1305"/>
      <c r="RWJ199" s="1305"/>
      <c r="RWK199" s="1305"/>
      <c r="RWL199" s="1305"/>
      <c r="RWM199" s="1305"/>
      <c r="RWN199" s="1305"/>
      <c r="RWO199" s="1305"/>
      <c r="RWP199" s="1305"/>
      <c r="RWQ199" s="1305"/>
      <c r="RWR199" s="1305"/>
      <c r="RWS199" s="1305"/>
      <c r="RWT199" s="1305"/>
      <c r="RWU199" s="1305"/>
      <c r="RWV199" s="1305"/>
      <c r="RWW199" s="1305"/>
      <c r="RWX199" s="1305"/>
      <c r="RWY199" s="1305"/>
      <c r="RWZ199" s="1305"/>
      <c r="RXA199" s="1305"/>
      <c r="RXB199" s="1305"/>
      <c r="RXC199" s="1305"/>
      <c r="RXD199" s="1305"/>
      <c r="RXE199" s="1305"/>
      <c r="RXF199" s="1305"/>
      <c r="RXH199" s="1305"/>
      <c r="RXI199" s="1305"/>
      <c r="RXJ199" s="1305"/>
      <c r="RXK199" s="1305"/>
      <c r="RXL199" s="1305"/>
      <c r="RXM199" s="1305"/>
      <c r="RXN199" s="1305"/>
      <c r="RXO199" s="1305"/>
      <c r="RXP199" s="1305"/>
      <c r="RXQ199" s="1305"/>
      <c r="RXR199" s="1305"/>
      <c r="RXS199" s="1305"/>
      <c r="RXT199" s="1305"/>
      <c r="RXU199" s="1305"/>
      <c r="RXV199" s="1305"/>
      <c r="RXW199" s="1305"/>
      <c r="RXX199" s="1305"/>
      <c r="RXY199" s="1305"/>
      <c r="RXZ199" s="1305"/>
      <c r="RYA199" s="1305"/>
      <c r="RYB199" s="1305"/>
      <c r="RYC199" s="1305"/>
      <c r="RYD199" s="1305"/>
      <c r="RYE199" s="1305"/>
      <c r="RYF199" s="1305"/>
      <c r="RYG199" s="1305"/>
      <c r="RYH199" s="1305"/>
      <c r="RYI199" s="1305"/>
      <c r="RYJ199" s="1305"/>
      <c r="RYK199" s="1305"/>
      <c r="RYL199" s="1305"/>
      <c r="RYM199" s="1305"/>
      <c r="RYN199" s="1305"/>
      <c r="RYO199" s="1305"/>
      <c r="RYP199" s="1305"/>
      <c r="RYQ199" s="1305"/>
      <c r="RYR199" s="1305"/>
      <c r="RYS199" s="1305"/>
      <c r="RYT199" s="1305"/>
      <c r="RYU199" s="1305"/>
      <c r="RYV199" s="1305"/>
      <c r="RYW199" s="1305"/>
      <c r="RYX199" s="1305"/>
      <c r="RYY199" s="1305"/>
      <c r="RYZ199" s="1305"/>
      <c r="RZA199" s="1305"/>
      <c r="RZB199" s="1305"/>
      <c r="RZC199" s="1305"/>
      <c r="RZD199" s="1305"/>
      <c r="RZE199" s="1305"/>
      <c r="RZF199" s="1305"/>
      <c r="RZG199" s="1305"/>
      <c r="RZH199" s="1305"/>
      <c r="RZI199" s="1305"/>
      <c r="RZJ199" s="1305"/>
      <c r="RZK199" s="1305"/>
      <c r="RZL199" s="1305"/>
      <c r="RZM199" s="1305"/>
      <c r="RZN199" s="1305"/>
      <c r="RZO199" s="1305"/>
      <c r="RZP199" s="1305"/>
      <c r="RZQ199" s="1305"/>
      <c r="RZR199" s="1305"/>
      <c r="RZS199" s="1305"/>
      <c r="RZT199" s="1305"/>
      <c r="RZU199" s="1305"/>
      <c r="RZV199" s="1305"/>
      <c r="RZW199" s="1305"/>
      <c r="RZX199" s="1305"/>
      <c r="RZY199" s="1305"/>
      <c r="RZZ199" s="1305"/>
      <c r="SAA199" s="1305"/>
      <c r="SAB199" s="1305"/>
      <c r="SAC199" s="1305"/>
      <c r="SAD199" s="1305"/>
      <c r="SAE199" s="1305"/>
      <c r="SAF199" s="1305"/>
      <c r="SAG199" s="1305"/>
      <c r="SAH199" s="1305"/>
      <c r="SAI199" s="1305"/>
      <c r="SAJ199" s="1305"/>
      <c r="SAK199" s="1305"/>
      <c r="SAL199" s="1305"/>
      <c r="SAM199" s="1305"/>
      <c r="SAN199" s="1305"/>
      <c r="SAO199" s="1305"/>
      <c r="SAP199" s="1305"/>
      <c r="SAQ199" s="1305"/>
      <c r="SAR199" s="1305"/>
      <c r="SAS199" s="1305"/>
      <c r="SAT199" s="1305"/>
      <c r="SAU199" s="1305"/>
      <c r="SAV199" s="1305"/>
      <c r="SAW199" s="1305"/>
      <c r="SAX199" s="1305"/>
      <c r="SAY199" s="1305"/>
      <c r="SAZ199" s="1305"/>
      <c r="SBA199" s="1305"/>
      <c r="SBB199" s="1305"/>
      <c r="SBC199" s="1305"/>
      <c r="SBD199" s="1305"/>
      <c r="SBE199" s="1305"/>
      <c r="SBF199" s="1305"/>
      <c r="SBG199" s="1305"/>
      <c r="SBH199" s="1305"/>
      <c r="SBI199" s="1305"/>
      <c r="SBJ199" s="1305"/>
      <c r="SBK199" s="1305"/>
      <c r="SBL199" s="1305"/>
      <c r="SBM199" s="1305"/>
      <c r="SBN199" s="1305"/>
      <c r="SBO199" s="1305"/>
      <c r="SBP199" s="1305"/>
      <c r="SBQ199" s="1305"/>
      <c r="SBR199" s="1305"/>
      <c r="SBS199" s="1305"/>
      <c r="SBT199" s="1305"/>
      <c r="SBU199" s="1305"/>
      <c r="SBV199" s="1305"/>
      <c r="SBW199" s="1305"/>
      <c r="SBX199" s="1305"/>
      <c r="SBY199" s="1305"/>
      <c r="SBZ199" s="1305"/>
      <c r="SCA199" s="1305"/>
      <c r="SCB199" s="1305"/>
      <c r="SCC199" s="1305"/>
      <c r="SCD199" s="1305"/>
      <c r="SCE199" s="1305"/>
      <c r="SCF199" s="1305"/>
      <c r="SCG199" s="1305"/>
      <c r="SCH199" s="1305"/>
      <c r="SCI199" s="1305"/>
      <c r="SCJ199" s="1305"/>
      <c r="SCK199" s="1305"/>
      <c r="SCL199" s="1305"/>
      <c r="SCM199" s="1305"/>
      <c r="SCN199" s="1305"/>
      <c r="SCO199" s="1305"/>
      <c r="SCP199" s="1305"/>
      <c r="SCQ199" s="1305"/>
      <c r="SCR199" s="1305"/>
      <c r="SCS199" s="1305"/>
      <c r="SCT199" s="1305"/>
      <c r="SCU199" s="1305"/>
      <c r="SCV199" s="1305"/>
      <c r="SCW199" s="1305"/>
      <c r="SCX199" s="1305"/>
      <c r="SCY199" s="1305"/>
      <c r="SCZ199" s="1305"/>
      <c r="SDA199" s="1305"/>
      <c r="SDB199" s="1305"/>
      <c r="SDC199" s="1305"/>
      <c r="SDD199" s="1305"/>
      <c r="SDE199" s="1305"/>
      <c r="SDF199" s="1305"/>
      <c r="SDG199" s="1305"/>
      <c r="SDH199" s="1305"/>
      <c r="SDI199" s="1305"/>
      <c r="SDJ199" s="1305"/>
      <c r="SDK199" s="1305"/>
      <c r="SDL199" s="1305"/>
      <c r="SDM199" s="1305"/>
      <c r="SDN199" s="1305"/>
      <c r="SDO199" s="1305"/>
      <c r="SDP199" s="1305"/>
      <c r="SDQ199" s="1305"/>
      <c r="SDR199" s="1305"/>
      <c r="SDS199" s="1305"/>
      <c r="SDT199" s="1305"/>
      <c r="SDU199" s="1305"/>
      <c r="SDV199" s="1305"/>
      <c r="SDW199" s="1305"/>
      <c r="SDX199" s="1305"/>
      <c r="SDY199" s="1305"/>
      <c r="SDZ199" s="1305"/>
      <c r="SEA199" s="1305"/>
      <c r="SEB199" s="1305"/>
      <c r="SEC199" s="1305"/>
      <c r="SED199" s="1305"/>
      <c r="SEE199" s="1305"/>
      <c r="SEF199" s="1305"/>
      <c r="SEG199" s="1305"/>
      <c r="SEH199" s="1305"/>
      <c r="SEI199" s="1305"/>
      <c r="SEJ199" s="1305"/>
      <c r="SEK199" s="1305"/>
      <c r="SEL199" s="1305"/>
      <c r="SEM199" s="1305"/>
      <c r="SEN199" s="1305"/>
      <c r="SEO199" s="1305"/>
      <c r="SEP199" s="1305"/>
      <c r="SEQ199" s="1305"/>
      <c r="SER199" s="1305"/>
      <c r="SES199" s="1305"/>
      <c r="SET199" s="1305"/>
      <c r="SEU199" s="1305"/>
      <c r="SEV199" s="1305"/>
      <c r="SEW199" s="1305"/>
      <c r="SEX199" s="1305"/>
      <c r="SEY199" s="1305"/>
      <c r="SEZ199" s="1305"/>
      <c r="SFA199" s="1305"/>
      <c r="SFB199" s="1305"/>
      <c r="SFC199" s="1305"/>
      <c r="SFD199" s="1305"/>
      <c r="SFE199" s="1305"/>
      <c r="SFF199" s="1305"/>
      <c r="SFG199" s="1305"/>
      <c r="SFH199" s="1305"/>
      <c r="SFI199" s="1305"/>
      <c r="SFJ199" s="1305"/>
      <c r="SFK199" s="1305"/>
      <c r="SFL199" s="1305"/>
      <c r="SFM199" s="1305"/>
      <c r="SFN199" s="1305"/>
      <c r="SFO199" s="1305"/>
      <c r="SFP199" s="1305"/>
      <c r="SFQ199" s="1305"/>
      <c r="SFR199" s="1305"/>
      <c r="SFS199" s="1305"/>
      <c r="SFT199" s="1305"/>
      <c r="SFU199" s="1305"/>
      <c r="SFV199" s="1305"/>
      <c r="SFW199" s="1305"/>
      <c r="SFX199" s="1305"/>
      <c r="SFY199" s="1305"/>
      <c r="SFZ199" s="1305"/>
      <c r="SGA199" s="1305"/>
      <c r="SGB199" s="1305"/>
      <c r="SGC199" s="1305"/>
      <c r="SGD199" s="1305"/>
      <c r="SGE199" s="1305"/>
      <c r="SGF199" s="1305"/>
      <c r="SGG199" s="1305"/>
      <c r="SGH199" s="1305"/>
      <c r="SGI199" s="1305"/>
      <c r="SGJ199" s="1305"/>
      <c r="SGK199" s="1305"/>
      <c r="SGL199" s="1305"/>
      <c r="SGM199" s="1305"/>
      <c r="SGN199" s="1305"/>
      <c r="SGO199" s="1305"/>
      <c r="SGP199" s="1305"/>
      <c r="SGQ199" s="1305"/>
      <c r="SGR199" s="1305"/>
      <c r="SGS199" s="1305"/>
      <c r="SGT199" s="1305"/>
      <c r="SGU199" s="1305"/>
      <c r="SGV199" s="1305"/>
      <c r="SGW199" s="1305"/>
      <c r="SGX199" s="1305"/>
      <c r="SGY199" s="1305"/>
      <c r="SGZ199" s="1305"/>
      <c r="SHA199" s="1305"/>
      <c r="SHB199" s="1305"/>
      <c r="SHD199" s="1305"/>
      <c r="SHE199" s="1305"/>
      <c r="SHF199" s="1305"/>
      <c r="SHG199" s="1305"/>
      <c r="SHH199" s="1305"/>
      <c r="SHI199" s="1305"/>
      <c r="SHJ199" s="1305"/>
      <c r="SHK199" s="1305"/>
      <c r="SHL199" s="1305"/>
      <c r="SHM199" s="1305"/>
      <c r="SHN199" s="1305"/>
      <c r="SHO199" s="1305"/>
      <c r="SHP199" s="1305"/>
      <c r="SHQ199" s="1305"/>
      <c r="SHR199" s="1305"/>
      <c r="SHS199" s="1305"/>
      <c r="SHT199" s="1305"/>
      <c r="SHU199" s="1305"/>
      <c r="SHV199" s="1305"/>
      <c r="SHW199" s="1305"/>
      <c r="SHX199" s="1305"/>
      <c r="SHY199" s="1305"/>
      <c r="SHZ199" s="1305"/>
      <c r="SIA199" s="1305"/>
      <c r="SIB199" s="1305"/>
      <c r="SIC199" s="1305"/>
      <c r="SID199" s="1305"/>
      <c r="SIE199" s="1305"/>
      <c r="SIF199" s="1305"/>
      <c r="SIG199" s="1305"/>
      <c r="SIH199" s="1305"/>
      <c r="SII199" s="1305"/>
      <c r="SIJ199" s="1305"/>
      <c r="SIK199" s="1305"/>
      <c r="SIL199" s="1305"/>
      <c r="SIM199" s="1305"/>
      <c r="SIN199" s="1305"/>
      <c r="SIO199" s="1305"/>
      <c r="SIP199" s="1305"/>
      <c r="SIQ199" s="1305"/>
      <c r="SIR199" s="1305"/>
      <c r="SIS199" s="1305"/>
      <c r="SIT199" s="1305"/>
      <c r="SIU199" s="1305"/>
      <c r="SIV199" s="1305"/>
      <c r="SIW199" s="1305"/>
      <c r="SIX199" s="1305"/>
      <c r="SIY199" s="1305"/>
      <c r="SIZ199" s="1305"/>
      <c r="SJA199" s="1305"/>
      <c r="SJB199" s="1305"/>
      <c r="SJC199" s="1305"/>
      <c r="SJD199" s="1305"/>
      <c r="SJE199" s="1305"/>
      <c r="SJF199" s="1305"/>
      <c r="SJG199" s="1305"/>
      <c r="SJH199" s="1305"/>
      <c r="SJI199" s="1305"/>
      <c r="SJJ199" s="1305"/>
      <c r="SJK199" s="1305"/>
      <c r="SJL199" s="1305"/>
      <c r="SJM199" s="1305"/>
      <c r="SJN199" s="1305"/>
      <c r="SJO199" s="1305"/>
      <c r="SJP199" s="1305"/>
      <c r="SJQ199" s="1305"/>
      <c r="SJR199" s="1305"/>
      <c r="SJS199" s="1305"/>
      <c r="SJT199" s="1305"/>
      <c r="SJU199" s="1305"/>
      <c r="SJV199" s="1305"/>
      <c r="SJW199" s="1305"/>
      <c r="SJX199" s="1305"/>
      <c r="SJY199" s="1305"/>
      <c r="SJZ199" s="1305"/>
      <c r="SKA199" s="1305"/>
      <c r="SKB199" s="1305"/>
      <c r="SKC199" s="1305"/>
      <c r="SKD199" s="1305"/>
      <c r="SKE199" s="1305"/>
      <c r="SKF199" s="1305"/>
      <c r="SKG199" s="1305"/>
      <c r="SKH199" s="1305"/>
      <c r="SKI199" s="1305"/>
      <c r="SKJ199" s="1305"/>
      <c r="SKK199" s="1305"/>
      <c r="SKL199" s="1305"/>
      <c r="SKM199" s="1305"/>
      <c r="SKN199" s="1305"/>
      <c r="SKO199" s="1305"/>
      <c r="SKP199" s="1305"/>
      <c r="SKQ199" s="1305"/>
      <c r="SKR199" s="1305"/>
      <c r="SKS199" s="1305"/>
      <c r="SKT199" s="1305"/>
      <c r="SKU199" s="1305"/>
      <c r="SKV199" s="1305"/>
      <c r="SKW199" s="1305"/>
      <c r="SKX199" s="1305"/>
      <c r="SKY199" s="1305"/>
      <c r="SKZ199" s="1305"/>
      <c r="SLA199" s="1305"/>
      <c r="SLB199" s="1305"/>
      <c r="SLC199" s="1305"/>
      <c r="SLD199" s="1305"/>
      <c r="SLE199" s="1305"/>
      <c r="SLF199" s="1305"/>
      <c r="SLG199" s="1305"/>
      <c r="SLH199" s="1305"/>
      <c r="SLI199" s="1305"/>
      <c r="SLJ199" s="1305"/>
      <c r="SLK199" s="1305"/>
      <c r="SLL199" s="1305"/>
      <c r="SLM199" s="1305"/>
      <c r="SLN199" s="1305"/>
      <c r="SLO199" s="1305"/>
      <c r="SLP199" s="1305"/>
      <c r="SLQ199" s="1305"/>
      <c r="SLR199" s="1305"/>
      <c r="SLS199" s="1305"/>
      <c r="SLT199" s="1305"/>
      <c r="SLU199" s="1305"/>
      <c r="SLV199" s="1305"/>
      <c r="SLW199" s="1305"/>
      <c r="SLX199" s="1305"/>
      <c r="SLY199" s="1305"/>
      <c r="SLZ199" s="1305"/>
      <c r="SMA199" s="1305"/>
      <c r="SMB199" s="1305"/>
      <c r="SMC199" s="1305"/>
      <c r="SMD199" s="1305"/>
      <c r="SME199" s="1305"/>
      <c r="SMF199" s="1305"/>
      <c r="SMG199" s="1305"/>
      <c r="SMH199" s="1305"/>
      <c r="SMI199" s="1305"/>
      <c r="SMJ199" s="1305"/>
      <c r="SMK199" s="1305"/>
      <c r="SML199" s="1305"/>
      <c r="SMM199" s="1305"/>
      <c r="SMN199" s="1305"/>
      <c r="SMO199" s="1305"/>
      <c r="SMP199" s="1305"/>
      <c r="SMQ199" s="1305"/>
      <c r="SMR199" s="1305"/>
      <c r="SMS199" s="1305"/>
      <c r="SMT199" s="1305"/>
      <c r="SMU199" s="1305"/>
      <c r="SMV199" s="1305"/>
      <c r="SMW199" s="1305"/>
      <c r="SMX199" s="1305"/>
      <c r="SMY199" s="1305"/>
      <c r="SMZ199" s="1305"/>
      <c r="SNA199" s="1305"/>
      <c r="SNB199" s="1305"/>
      <c r="SNC199" s="1305"/>
      <c r="SND199" s="1305"/>
      <c r="SNE199" s="1305"/>
      <c r="SNF199" s="1305"/>
      <c r="SNG199" s="1305"/>
      <c r="SNH199" s="1305"/>
      <c r="SNI199" s="1305"/>
      <c r="SNJ199" s="1305"/>
      <c r="SNK199" s="1305"/>
      <c r="SNL199" s="1305"/>
      <c r="SNM199" s="1305"/>
      <c r="SNN199" s="1305"/>
      <c r="SNO199" s="1305"/>
      <c r="SNP199" s="1305"/>
      <c r="SNQ199" s="1305"/>
      <c r="SNR199" s="1305"/>
      <c r="SNS199" s="1305"/>
      <c r="SNT199" s="1305"/>
      <c r="SNU199" s="1305"/>
      <c r="SNV199" s="1305"/>
      <c r="SNW199" s="1305"/>
      <c r="SNX199" s="1305"/>
      <c r="SNY199" s="1305"/>
      <c r="SNZ199" s="1305"/>
      <c r="SOA199" s="1305"/>
      <c r="SOB199" s="1305"/>
      <c r="SOC199" s="1305"/>
      <c r="SOD199" s="1305"/>
      <c r="SOE199" s="1305"/>
      <c r="SOF199" s="1305"/>
      <c r="SOG199" s="1305"/>
      <c r="SOH199" s="1305"/>
      <c r="SOI199" s="1305"/>
      <c r="SOJ199" s="1305"/>
      <c r="SOK199" s="1305"/>
      <c r="SOL199" s="1305"/>
      <c r="SOM199" s="1305"/>
      <c r="SON199" s="1305"/>
      <c r="SOO199" s="1305"/>
      <c r="SOP199" s="1305"/>
      <c r="SOQ199" s="1305"/>
      <c r="SOR199" s="1305"/>
      <c r="SOS199" s="1305"/>
      <c r="SOT199" s="1305"/>
      <c r="SOU199" s="1305"/>
      <c r="SOV199" s="1305"/>
      <c r="SOW199" s="1305"/>
      <c r="SOX199" s="1305"/>
      <c r="SOY199" s="1305"/>
      <c r="SOZ199" s="1305"/>
      <c r="SPA199" s="1305"/>
      <c r="SPB199" s="1305"/>
      <c r="SPC199" s="1305"/>
      <c r="SPD199" s="1305"/>
      <c r="SPE199" s="1305"/>
      <c r="SPF199" s="1305"/>
      <c r="SPG199" s="1305"/>
      <c r="SPH199" s="1305"/>
      <c r="SPI199" s="1305"/>
      <c r="SPJ199" s="1305"/>
      <c r="SPK199" s="1305"/>
      <c r="SPL199" s="1305"/>
      <c r="SPM199" s="1305"/>
      <c r="SPN199" s="1305"/>
      <c r="SPO199" s="1305"/>
      <c r="SPP199" s="1305"/>
      <c r="SPQ199" s="1305"/>
      <c r="SPR199" s="1305"/>
      <c r="SPS199" s="1305"/>
      <c r="SPT199" s="1305"/>
      <c r="SPU199" s="1305"/>
      <c r="SPV199" s="1305"/>
      <c r="SPW199" s="1305"/>
      <c r="SPX199" s="1305"/>
      <c r="SPY199" s="1305"/>
      <c r="SPZ199" s="1305"/>
      <c r="SQA199" s="1305"/>
      <c r="SQB199" s="1305"/>
      <c r="SQC199" s="1305"/>
      <c r="SQD199" s="1305"/>
      <c r="SQE199" s="1305"/>
      <c r="SQF199" s="1305"/>
      <c r="SQG199" s="1305"/>
      <c r="SQH199" s="1305"/>
      <c r="SQI199" s="1305"/>
      <c r="SQJ199" s="1305"/>
      <c r="SQK199" s="1305"/>
      <c r="SQL199" s="1305"/>
      <c r="SQM199" s="1305"/>
      <c r="SQN199" s="1305"/>
      <c r="SQO199" s="1305"/>
      <c r="SQP199" s="1305"/>
      <c r="SQQ199" s="1305"/>
      <c r="SQR199" s="1305"/>
      <c r="SQS199" s="1305"/>
      <c r="SQT199" s="1305"/>
      <c r="SQU199" s="1305"/>
      <c r="SQV199" s="1305"/>
      <c r="SQW199" s="1305"/>
      <c r="SQX199" s="1305"/>
      <c r="SQZ199" s="1305"/>
      <c r="SRA199" s="1305"/>
      <c r="SRB199" s="1305"/>
      <c r="SRC199" s="1305"/>
      <c r="SRD199" s="1305"/>
      <c r="SRE199" s="1305"/>
      <c r="SRF199" s="1305"/>
      <c r="SRG199" s="1305"/>
      <c r="SRH199" s="1305"/>
      <c r="SRI199" s="1305"/>
      <c r="SRJ199" s="1305"/>
      <c r="SRK199" s="1305"/>
      <c r="SRL199" s="1305"/>
      <c r="SRM199" s="1305"/>
      <c r="SRN199" s="1305"/>
      <c r="SRO199" s="1305"/>
      <c r="SRP199" s="1305"/>
      <c r="SRQ199" s="1305"/>
      <c r="SRR199" s="1305"/>
      <c r="SRS199" s="1305"/>
      <c r="SRT199" s="1305"/>
      <c r="SRU199" s="1305"/>
      <c r="SRV199" s="1305"/>
      <c r="SRW199" s="1305"/>
      <c r="SRX199" s="1305"/>
      <c r="SRY199" s="1305"/>
      <c r="SRZ199" s="1305"/>
      <c r="SSA199" s="1305"/>
      <c r="SSB199" s="1305"/>
      <c r="SSC199" s="1305"/>
      <c r="SSD199" s="1305"/>
      <c r="SSE199" s="1305"/>
      <c r="SSF199" s="1305"/>
      <c r="SSG199" s="1305"/>
      <c r="SSH199" s="1305"/>
      <c r="SSI199" s="1305"/>
      <c r="SSJ199" s="1305"/>
      <c r="SSK199" s="1305"/>
      <c r="SSL199" s="1305"/>
      <c r="SSM199" s="1305"/>
      <c r="SSN199" s="1305"/>
      <c r="SSO199" s="1305"/>
      <c r="SSP199" s="1305"/>
      <c r="SSQ199" s="1305"/>
      <c r="SSR199" s="1305"/>
      <c r="SSS199" s="1305"/>
      <c r="SST199" s="1305"/>
      <c r="SSU199" s="1305"/>
      <c r="SSV199" s="1305"/>
      <c r="SSW199" s="1305"/>
      <c r="SSX199" s="1305"/>
      <c r="SSY199" s="1305"/>
      <c r="SSZ199" s="1305"/>
      <c r="STA199" s="1305"/>
      <c r="STB199" s="1305"/>
      <c r="STC199" s="1305"/>
      <c r="STD199" s="1305"/>
      <c r="STE199" s="1305"/>
      <c r="STF199" s="1305"/>
      <c r="STG199" s="1305"/>
      <c r="STH199" s="1305"/>
      <c r="STI199" s="1305"/>
      <c r="STJ199" s="1305"/>
      <c r="STK199" s="1305"/>
      <c r="STL199" s="1305"/>
      <c r="STM199" s="1305"/>
      <c r="STN199" s="1305"/>
      <c r="STO199" s="1305"/>
      <c r="STP199" s="1305"/>
      <c r="STQ199" s="1305"/>
      <c r="STR199" s="1305"/>
      <c r="STS199" s="1305"/>
      <c r="STT199" s="1305"/>
      <c r="STU199" s="1305"/>
      <c r="STV199" s="1305"/>
      <c r="STW199" s="1305"/>
      <c r="STX199" s="1305"/>
      <c r="STY199" s="1305"/>
      <c r="STZ199" s="1305"/>
      <c r="SUA199" s="1305"/>
      <c r="SUB199" s="1305"/>
      <c r="SUC199" s="1305"/>
      <c r="SUD199" s="1305"/>
      <c r="SUE199" s="1305"/>
      <c r="SUF199" s="1305"/>
      <c r="SUG199" s="1305"/>
      <c r="SUH199" s="1305"/>
      <c r="SUI199" s="1305"/>
      <c r="SUJ199" s="1305"/>
      <c r="SUK199" s="1305"/>
      <c r="SUL199" s="1305"/>
      <c r="SUM199" s="1305"/>
      <c r="SUN199" s="1305"/>
      <c r="SUO199" s="1305"/>
      <c r="SUP199" s="1305"/>
      <c r="SUQ199" s="1305"/>
      <c r="SUR199" s="1305"/>
      <c r="SUS199" s="1305"/>
      <c r="SUT199" s="1305"/>
      <c r="SUU199" s="1305"/>
      <c r="SUV199" s="1305"/>
      <c r="SUW199" s="1305"/>
      <c r="SUX199" s="1305"/>
      <c r="SUY199" s="1305"/>
      <c r="SUZ199" s="1305"/>
      <c r="SVA199" s="1305"/>
      <c r="SVB199" s="1305"/>
      <c r="SVC199" s="1305"/>
      <c r="SVD199" s="1305"/>
      <c r="SVE199" s="1305"/>
      <c r="SVF199" s="1305"/>
      <c r="SVG199" s="1305"/>
      <c r="SVH199" s="1305"/>
      <c r="SVI199" s="1305"/>
      <c r="SVJ199" s="1305"/>
      <c r="SVK199" s="1305"/>
      <c r="SVL199" s="1305"/>
      <c r="SVM199" s="1305"/>
      <c r="SVN199" s="1305"/>
      <c r="SVO199" s="1305"/>
      <c r="SVP199" s="1305"/>
      <c r="SVQ199" s="1305"/>
      <c r="SVR199" s="1305"/>
      <c r="SVS199" s="1305"/>
      <c r="SVT199" s="1305"/>
      <c r="SVU199" s="1305"/>
      <c r="SVV199" s="1305"/>
      <c r="SVW199" s="1305"/>
      <c r="SVX199" s="1305"/>
      <c r="SVY199" s="1305"/>
      <c r="SVZ199" s="1305"/>
      <c r="SWA199" s="1305"/>
      <c r="SWB199" s="1305"/>
      <c r="SWC199" s="1305"/>
      <c r="SWD199" s="1305"/>
      <c r="SWE199" s="1305"/>
      <c r="SWF199" s="1305"/>
      <c r="SWG199" s="1305"/>
      <c r="SWH199" s="1305"/>
      <c r="SWI199" s="1305"/>
      <c r="SWJ199" s="1305"/>
      <c r="SWK199" s="1305"/>
      <c r="SWL199" s="1305"/>
      <c r="SWM199" s="1305"/>
      <c r="SWN199" s="1305"/>
      <c r="SWO199" s="1305"/>
      <c r="SWP199" s="1305"/>
      <c r="SWQ199" s="1305"/>
      <c r="SWR199" s="1305"/>
      <c r="SWS199" s="1305"/>
      <c r="SWT199" s="1305"/>
      <c r="SWU199" s="1305"/>
      <c r="SWV199" s="1305"/>
      <c r="SWW199" s="1305"/>
      <c r="SWX199" s="1305"/>
      <c r="SWY199" s="1305"/>
      <c r="SWZ199" s="1305"/>
      <c r="SXA199" s="1305"/>
      <c r="SXB199" s="1305"/>
      <c r="SXC199" s="1305"/>
      <c r="SXD199" s="1305"/>
      <c r="SXE199" s="1305"/>
      <c r="SXF199" s="1305"/>
      <c r="SXG199" s="1305"/>
      <c r="SXH199" s="1305"/>
      <c r="SXI199" s="1305"/>
      <c r="SXJ199" s="1305"/>
      <c r="SXK199" s="1305"/>
      <c r="SXL199" s="1305"/>
      <c r="SXM199" s="1305"/>
      <c r="SXN199" s="1305"/>
      <c r="SXO199" s="1305"/>
      <c r="SXP199" s="1305"/>
      <c r="SXQ199" s="1305"/>
      <c r="SXR199" s="1305"/>
      <c r="SXS199" s="1305"/>
      <c r="SXT199" s="1305"/>
      <c r="SXU199" s="1305"/>
      <c r="SXV199" s="1305"/>
      <c r="SXW199" s="1305"/>
      <c r="SXX199" s="1305"/>
      <c r="SXY199" s="1305"/>
      <c r="SXZ199" s="1305"/>
      <c r="SYA199" s="1305"/>
      <c r="SYB199" s="1305"/>
      <c r="SYC199" s="1305"/>
      <c r="SYD199" s="1305"/>
      <c r="SYE199" s="1305"/>
      <c r="SYF199" s="1305"/>
      <c r="SYG199" s="1305"/>
      <c r="SYH199" s="1305"/>
      <c r="SYI199" s="1305"/>
      <c r="SYJ199" s="1305"/>
      <c r="SYK199" s="1305"/>
      <c r="SYL199" s="1305"/>
      <c r="SYM199" s="1305"/>
      <c r="SYN199" s="1305"/>
      <c r="SYO199" s="1305"/>
      <c r="SYP199" s="1305"/>
      <c r="SYQ199" s="1305"/>
      <c r="SYR199" s="1305"/>
      <c r="SYS199" s="1305"/>
      <c r="SYT199" s="1305"/>
      <c r="SYU199" s="1305"/>
      <c r="SYV199" s="1305"/>
      <c r="SYW199" s="1305"/>
      <c r="SYX199" s="1305"/>
      <c r="SYY199" s="1305"/>
      <c r="SYZ199" s="1305"/>
      <c r="SZA199" s="1305"/>
      <c r="SZB199" s="1305"/>
      <c r="SZC199" s="1305"/>
      <c r="SZD199" s="1305"/>
      <c r="SZE199" s="1305"/>
      <c r="SZF199" s="1305"/>
      <c r="SZG199" s="1305"/>
      <c r="SZH199" s="1305"/>
      <c r="SZI199" s="1305"/>
      <c r="SZJ199" s="1305"/>
      <c r="SZK199" s="1305"/>
      <c r="SZL199" s="1305"/>
      <c r="SZM199" s="1305"/>
      <c r="SZN199" s="1305"/>
      <c r="SZO199" s="1305"/>
      <c r="SZP199" s="1305"/>
      <c r="SZQ199" s="1305"/>
      <c r="SZR199" s="1305"/>
      <c r="SZS199" s="1305"/>
      <c r="SZT199" s="1305"/>
      <c r="SZU199" s="1305"/>
      <c r="SZV199" s="1305"/>
      <c r="SZW199" s="1305"/>
      <c r="SZX199" s="1305"/>
      <c r="SZY199" s="1305"/>
      <c r="SZZ199" s="1305"/>
      <c r="TAA199" s="1305"/>
      <c r="TAB199" s="1305"/>
      <c r="TAC199" s="1305"/>
      <c r="TAD199" s="1305"/>
      <c r="TAE199" s="1305"/>
      <c r="TAF199" s="1305"/>
      <c r="TAG199" s="1305"/>
      <c r="TAH199" s="1305"/>
      <c r="TAI199" s="1305"/>
      <c r="TAJ199" s="1305"/>
      <c r="TAK199" s="1305"/>
      <c r="TAL199" s="1305"/>
      <c r="TAM199" s="1305"/>
      <c r="TAN199" s="1305"/>
      <c r="TAO199" s="1305"/>
      <c r="TAP199" s="1305"/>
      <c r="TAQ199" s="1305"/>
      <c r="TAR199" s="1305"/>
      <c r="TAS199" s="1305"/>
      <c r="TAT199" s="1305"/>
      <c r="TAV199" s="1305"/>
      <c r="TAW199" s="1305"/>
      <c r="TAX199" s="1305"/>
      <c r="TAY199" s="1305"/>
      <c r="TAZ199" s="1305"/>
      <c r="TBA199" s="1305"/>
      <c r="TBB199" s="1305"/>
      <c r="TBC199" s="1305"/>
      <c r="TBD199" s="1305"/>
      <c r="TBE199" s="1305"/>
      <c r="TBF199" s="1305"/>
      <c r="TBG199" s="1305"/>
      <c r="TBH199" s="1305"/>
      <c r="TBI199" s="1305"/>
      <c r="TBJ199" s="1305"/>
      <c r="TBK199" s="1305"/>
      <c r="TBL199" s="1305"/>
      <c r="TBM199" s="1305"/>
      <c r="TBN199" s="1305"/>
      <c r="TBO199" s="1305"/>
      <c r="TBP199" s="1305"/>
      <c r="TBQ199" s="1305"/>
      <c r="TBR199" s="1305"/>
      <c r="TBS199" s="1305"/>
      <c r="TBT199" s="1305"/>
      <c r="TBU199" s="1305"/>
      <c r="TBV199" s="1305"/>
      <c r="TBW199" s="1305"/>
      <c r="TBX199" s="1305"/>
      <c r="TBY199" s="1305"/>
      <c r="TBZ199" s="1305"/>
      <c r="TCA199" s="1305"/>
      <c r="TCB199" s="1305"/>
      <c r="TCC199" s="1305"/>
      <c r="TCD199" s="1305"/>
      <c r="TCE199" s="1305"/>
      <c r="TCF199" s="1305"/>
      <c r="TCG199" s="1305"/>
      <c r="TCH199" s="1305"/>
      <c r="TCI199" s="1305"/>
      <c r="TCJ199" s="1305"/>
      <c r="TCK199" s="1305"/>
      <c r="TCL199" s="1305"/>
      <c r="TCM199" s="1305"/>
      <c r="TCN199" s="1305"/>
      <c r="TCO199" s="1305"/>
      <c r="TCP199" s="1305"/>
      <c r="TCQ199" s="1305"/>
      <c r="TCR199" s="1305"/>
      <c r="TCS199" s="1305"/>
      <c r="TCT199" s="1305"/>
      <c r="TCU199" s="1305"/>
      <c r="TCV199" s="1305"/>
      <c r="TCW199" s="1305"/>
      <c r="TCX199" s="1305"/>
      <c r="TCY199" s="1305"/>
      <c r="TCZ199" s="1305"/>
      <c r="TDA199" s="1305"/>
      <c r="TDB199" s="1305"/>
      <c r="TDC199" s="1305"/>
      <c r="TDD199" s="1305"/>
      <c r="TDE199" s="1305"/>
      <c r="TDF199" s="1305"/>
      <c r="TDG199" s="1305"/>
      <c r="TDH199" s="1305"/>
      <c r="TDI199" s="1305"/>
      <c r="TDJ199" s="1305"/>
      <c r="TDK199" s="1305"/>
      <c r="TDL199" s="1305"/>
      <c r="TDM199" s="1305"/>
      <c r="TDN199" s="1305"/>
      <c r="TDO199" s="1305"/>
      <c r="TDP199" s="1305"/>
      <c r="TDQ199" s="1305"/>
      <c r="TDR199" s="1305"/>
      <c r="TDS199" s="1305"/>
      <c r="TDT199" s="1305"/>
      <c r="TDU199" s="1305"/>
      <c r="TDV199" s="1305"/>
      <c r="TDW199" s="1305"/>
      <c r="TDX199" s="1305"/>
      <c r="TDY199" s="1305"/>
      <c r="TDZ199" s="1305"/>
      <c r="TEA199" s="1305"/>
      <c r="TEB199" s="1305"/>
      <c r="TEC199" s="1305"/>
      <c r="TED199" s="1305"/>
      <c r="TEE199" s="1305"/>
      <c r="TEF199" s="1305"/>
      <c r="TEG199" s="1305"/>
      <c r="TEH199" s="1305"/>
      <c r="TEI199" s="1305"/>
      <c r="TEJ199" s="1305"/>
      <c r="TEK199" s="1305"/>
      <c r="TEL199" s="1305"/>
      <c r="TEM199" s="1305"/>
      <c r="TEN199" s="1305"/>
      <c r="TEO199" s="1305"/>
      <c r="TEP199" s="1305"/>
      <c r="TEQ199" s="1305"/>
      <c r="TER199" s="1305"/>
      <c r="TES199" s="1305"/>
      <c r="TET199" s="1305"/>
      <c r="TEU199" s="1305"/>
      <c r="TEV199" s="1305"/>
      <c r="TEW199" s="1305"/>
      <c r="TEX199" s="1305"/>
      <c r="TEY199" s="1305"/>
      <c r="TEZ199" s="1305"/>
      <c r="TFA199" s="1305"/>
      <c r="TFB199" s="1305"/>
      <c r="TFC199" s="1305"/>
      <c r="TFD199" s="1305"/>
      <c r="TFE199" s="1305"/>
      <c r="TFF199" s="1305"/>
      <c r="TFG199" s="1305"/>
      <c r="TFH199" s="1305"/>
      <c r="TFI199" s="1305"/>
      <c r="TFJ199" s="1305"/>
      <c r="TFK199" s="1305"/>
      <c r="TFL199" s="1305"/>
      <c r="TFM199" s="1305"/>
      <c r="TFN199" s="1305"/>
      <c r="TFO199" s="1305"/>
      <c r="TFP199" s="1305"/>
      <c r="TFQ199" s="1305"/>
      <c r="TFR199" s="1305"/>
      <c r="TFS199" s="1305"/>
      <c r="TFT199" s="1305"/>
      <c r="TFU199" s="1305"/>
      <c r="TFV199" s="1305"/>
      <c r="TFW199" s="1305"/>
      <c r="TFX199" s="1305"/>
      <c r="TFY199" s="1305"/>
      <c r="TFZ199" s="1305"/>
      <c r="TGA199" s="1305"/>
      <c r="TGB199" s="1305"/>
      <c r="TGC199" s="1305"/>
      <c r="TGD199" s="1305"/>
      <c r="TGE199" s="1305"/>
      <c r="TGF199" s="1305"/>
      <c r="TGG199" s="1305"/>
      <c r="TGH199" s="1305"/>
      <c r="TGI199" s="1305"/>
      <c r="TGJ199" s="1305"/>
      <c r="TGK199" s="1305"/>
      <c r="TGL199" s="1305"/>
      <c r="TGM199" s="1305"/>
      <c r="TGN199" s="1305"/>
      <c r="TGO199" s="1305"/>
      <c r="TGP199" s="1305"/>
      <c r="TGQ199" s="1305"/>
      <c r="TGR199" s="1305"/>
      <c r="TGS199" s="1305"/>
      <c r="TGT199" s="1305"/>
      <c r="TGU199" s="1305"/>
      <c r="TGV199" s="1305"/>
      <c r="TGW199" s="1305"/>
      <c r="TGX199" s="1305"/>
      <c r="TGY199" s="1305"/>
      <c r="TGZ199" s="1305"/>
      <c r="THA199" s="1305"/>
      <c r="THB199" s="1305"/>
      <c r="THC199" s="1305"/>
      <c r="THD199" s="1305"/>
      <c r="THE199" s="1305"/>
      <c r="THF199" s="1305"/>
      <c r="THG199" s="1305"/>
      <c r="THH199" s="1305"/>
      <c r="THI199" s="1305"/>
      <c r="THJ199" s="1305"/>
      <c r="THK199" s="1305"/>
      <c r="THL199" s="1305"/>
      <c r="THM199" s="1305"/>
      <c r="THN199" s="1305"/>
      <c r="THO199" s="1305"/>
      <c r="THP199" s="1305"/>
      <c r="THQ199" s="1305"/>
      <c r="THR199" s="1305"/>
      <c r="THS199" s="1305"/>
      <c r="THT199" s="1305"/>
      <c r="THU199" s="1305"/>
      <c r="THV199" s="1305"/>
      <c r="THW199" s="1305"/>
      <c r="THX199" s="1305"/>
      <c r="THY199" s="1305"/>
      <c r="THZ199" s="1305"/>
      <c r="TIA199" s="1305"/>
      <c r="TIB199" s="1305"/>
      <c r="TIC199" s="1305"/>
      <c r="TID199" s="1305"/>
      <c r="TIE199" s="1305"/>
      <c r="TIF199" s="1305"/>
      <c r="TIG199" s="1305"/>
      <c r="TIH199" s="1305"/>
      <c r="TII199" s="1305"/>
      <c r="TIJ199" s="1305"/>
      <c r="TIK199" s="1305"/>
      <c r="TIL199" s="1305"/>
      <c r="TIM199" s="1305"/>
      <c r="TIN199" s="1305"/>
      <c r="TIO199" s="1305"/>
      <c r="TIP199" s="1305"/>
      <c r="TIQ199" s="1305"/>
      <c r="TIR199" s="1305"/>
      <c r="TIS199" s="1305"/>
      <c r="TIT199" s="1305"/>
      <c r="TIU199" s="1305"/>
      <c r="TIV199" s="1305"/>
      <c r="TIW199" s="1305"/>
      <c r="TIX199" s="1305"/>
      <c r="TIY199" s="1305"/>
      <c r="TIZ199" s="1305"/>
      <c r="TJA199" s="1305"/>
      <c r="TJB199" s="1305"/>
      <c r="TJC199" s="1305"/>
      <c r="TJD199" s="1305"/>
      <c r="TJE199" s="1305"/>
      <c r="TJF199" s="1305"/>
      <c r="TJG199" s="1305"/>
      <c r="TJH199" s="1305"/>
      <c r="TJI199" s="1305"/>
      <c r="TJJ199" s="1305"/>
      <c r="TJK199" s="1305"/>
      <c r="TJL199" s="1305"/>
      <c r="TJM199" s="1305"/>
      <c r="TJN199" s="1305"/>
      <c r="TJO199" s="1305"/>
      <c r="TJP199" s="1305"/>
      <c r="TJQ199" s="1305"/>
      <c r="TJR199" s="1305"/>
      <c r="TJS199" s="1305"/>
      <c r="TJT199" s="1305"/>
      <c r="TJU199" s="1305"/>
      <c r="TJV199" s="1305"/>
      <c r="TJW199" s="1305"/>
      <c r="TJX199" s="1305"/>
      <c r="TJY199" s="1305"/>
      <c r="TJZ199" s="1305"/>
      <c r="TKA199" s="1305"/>
      <c r="TKB199" s="1305"/>
      <c r="TKC199" s="1305"/>
      <c r="TKD199" s="1305"/>
      <c r="TKE199" s="1305"/>
      <c r="TKF199" s="1305"/>
      <c r="TKG199" s="1305"/>
      <c r="TKH199" s="1305"/>
      <c r="TKI199" s="1305"/>
      <c r="TKJ199" s="1305"/>
      <c r="TKK199" s="1305"/>
      <c r="TKL199" s="1305"/>
      <c r="TKM199" s="1305"/>
      <c r="TKN199" s="1305"/>
      <c r="TKO199" s="1305"/>
      <c r="TKP199" s="1305"/>
      <c r="TKR199" s="1305"/>
      <c r="TKS199" s="1305"/>
      <c r="TKT199" s="1305"/>
      <c r="TKU199" s="1305"/>
      <c r="TKV199" s="1305"/>
      <c r="TKW199" s="1305"/>
      <c r="TKX199" s="1305"/>
      <c r="TKY199" s="1305"/>
      <c r="TKZ199" s="1305"/>
      <c r="TLA199" s="1305"/>
      <c r="TLB199" s="1305"/>
      <c r="TLC199" s="1305"/>
      <c r="TLD199" s="1305"/>
      <c r="TLE199" s="1305"/>
      <c r="TLF199" s="1305"/>
      <c r="TLG199" s="1305"/>
      <c r="TLH199" s="1305"/>
      <c r="TLI199" s="1305"/>
      <c r="TLJ199" s="1305"/>
      <c r="TLK199" s="1305"/>
      <c r="TLL199" s="1305"/>
      <c r="TLM199" s="1305"/>
      <c r="TLN199" s="1305"/>
      <c r="TLO199" s="1305"/>
      <c r="TLP199" s="1305"/>
      <c r="TLQ199" s="1305"/>
      <c r="TLR199" s="1305"/>
      <c r="TLS199" s="1305"/>
      <c r="TLT199" s="1305"/>
      <c r="TLU199" s="1305"/>
      <c r="TLV199" s="1305"/>
      <c r="TLW199" s="1305"/>
      <c r="TLX199" s="1305"/>
      <c r="TLY199" s="1305"/>
      <c r="TLZ199" s="1305"/>
      <c r="TMA199" s="1305"/>
      <c r="TMB199" s="1305"/>
      <c r="TMC199" s="1305"/>
      <c r="TMD199" s="1305"/>
      <c r="TME199" s="1305"/>
      <c r="TMF199" s="1305"/>
      <c r="TMG199" s="1305"/>
      <c r="TMH199" s="1305"/>
      <c r="TMI199" s="1305"/>
      <c r="TMJ199" s="1305"/>
      <c r="TMK199" s="1305"/>
      <c r="TML199" s="1305"/>
      <c r="TMM199" s="1305"/>
      <c r="TMN199" s="1305"/>
      <c r="TMO199" s="1305"/>
      <c r="TMP199" s="1305"/>
      <c r="TMQ199" s="1305"/>
      <c r="TMR199" s="1305"/>
      <c r="TMS199" s="1305"/>
      <c r="TMT199" s="1305"/>
      <c r="TMU199" s="1305"/>
      <c r="TMV199" s="1305"/>
      <c r="TMW199" s="1305"/>
      <c r="TMX199" s="1305"/>
      <c r="TMY199" s="1305"/>
      <c r="TMZ199" s="1305"/>
      <c r="TNA199" s="1305"/>
      <c r="TNB199" s="1305"/>
      <c r="TNC199" s="1305"/>
      <c r="TND199" s="1305"/>
      <c r="TNE199" s="1305"/>
      <c r="TNF199" s="1305"/>
      <c r="TNG199" s="1305"/>
      <c r="TNH199" s="1305"/>
      <c r="TNI199" s="1305"/>
      <c r="TNJ199" s="1305"/>
      <c r="TNK199" s="1305"/>
      <c r="TNL199" s="1305"/>
      <c r="TNM199" s="1305"/>
      <c r="TNN199" s="1305"/>
      <c r="TNO199" s="1305"/>
      <c r="TNP199" s="1305"/>
      <c r="TNQ199" s="1305"/>
      <c r="TNR199" s="1305"/>
      <c r="TNS199" s="1305"/>
      <c r="TNT199" s="1305"/>
      <c r="TNU199" s="1305"/>
      <c r="TNV199" s="1305"/>
      <c r="TNW199" s="1305"/>
      <c r="TNX199" s="1305"/>
      <c r="TNY199" s="1305"/>
      <c r="TNZ199" s="1305"/>
      <c r="TOA199" s="1305"/>
      <c r="TOB199" s="1305"/>
      <c r="TOC199" s="1305"/>
      <c r="TOD199" s="1305"/>
      <c r="TOE199" s="1305"/>
      <c r="TOF199" s="1305"/>
      <c r="TOG199" s="1305"/>
      <c r="TOH199" s="1305"/>
      <c r="TOI199" s="1305"/>
      <c r="TOJ199" s="1305"/>
      <c r="TOK199" s="1305"/>
      <c r="TOL199" s="1305"/>
      <c r="TOM199" s="1305"/>
      <c r="TON199" s="1305"/>
      <c r="TOO199" s="1305"/>
      <c r="TOP199" s="1305"/>
      <c r="TOQ199" s="1305"/>
      <c r="TOR199" s="1305"/>
      <c r="TOS199" s="1305"/>
      <c r="TOT199" s="1305"/>
      <c r="TOU199" s="1305"/>
      <c r="TOV199" s="1305"/>
      <c r="TOW199" s="1305"/>
      <c r="TOX199" s="1305"/>
      <c r="TOY199" s="1305"/>
      <c r="TOZ199" s="1305"/>
      <c r="TPA199" s="1305"/>
      <c r="TPB199" s="1305"/>
      <c r="TPC199" s="1305"/>
      <c r="TPD199" s="1305"/>
      <c r="TPE199" s="1305"/>
      <c r="TPF199" s="1305"/>
      <c r="TPG199" s="1305"/>
      <c r="TPH199" s="1305"/>
      <c r="TPI199" s="1305"/>
      <c r="TPJ199" s="1305"/>
      <c r="TPK199" s="1305"/>
      <c r="TPL199" s="1305"/>
      <c r="TPM199" s="1305"/>
      <c r="TPN199" s="1305"/>
      <c r="TPO199" s="1305"/>
      <c r="TPP199" s="1305"/>
      <c r="TPQ199" s="1305"/>
      <c r="TPR199" s="1305"/>
      <c r="TPS199" s="1305"/>
      <c r="TPT199" s="1305"/>
      <c r="TPU199" s="1305"/>
      <c r="TPV199" s="1305"/>
      <c r="TPW199" s="1305"/>
      <c r="TPX199" s="1305"/>
      <c r="TPY199" s="1305"/>
      <c r="TPZ199" s="1305"/>
      <c r="TQA199" s="1305"/>
      <c r="TQB199" s="1305"/>
      <c r="TQC199" s="1305"/>
      <c r="TQD199" s="1305"/>
      <c r="TQE199" s="1305"/>
      <c r="TQF199" s="1305"/>
      <c r="TQG199" s="1305"/>
      <c r="TQH199" s="1305"/>
      <c r="TQI199" s="1305"/>
      <c r="TQJ199" s="1305"/>
      <c r="TQK199" s="1305"/>
      <c r="TQL199" s="1305"/>
      <c r="TQM199" s="1305"/>
      <c r="TQN199" s="1305"/>
      <c r="TQO199" s="1305"/>
      <c r="TQP199" s="1305"/>
      <c r="TQQ199" s="1305"/>
      <c r="TQR199" s="1305"/>
      <c r="TQS199" s="1305"/>
      <c r="TQT199" s="1305"/>
      <c r="TQU199" s="1305"/>
      <c r="TQV199" s="1305"/>
      <c r="TQW199" s="1305"/>
      <c r="TQX199" s="1305"/>
      <c r="TQY199" s="1305"/>
      <c r="TQZ199" s="1305"/>
      <c r="TRA199" s="1305"/>
      <c r="TRB199" s="1305"/>
      <c r="TRC199" s="1305"/>
      <c r="TRD199" s="1305"/>
      <c r="TRE199" s="1305"/>
      <c r="TRF199" s="1305"/>
      <c r="TRG199" s="1305"/>
      <c r="TRH199" s="1305"/>
      <c r="TRI199" s="1305"/>
      <c r="TRJ199" s="1305"/>
      <c r="TRK199" s="1305"/>
      <c r="TRL199" s="1305"/>
      <c r="TRM199" s="1305"/>
      <c r="TRN199" s="1305"/>
      <c r="TRO199" s="1305"/>
      <c r="TRP199" s="1305"/>
      <c r="TRQ199" s="1305"/>
      <c r="TRR199" s="1305"/>
      <c r="TRS199" s="1305"/>
      <c r="TRT199" s="1305"/>
      <c r="TRU199" s="1305"/>
      <c r="TRV199" s="1305"/>
      <c r="TRW199" s="1305"/>
      <c r="TRX199" s="1305"/>
      <c r="TRY199" s="1305"/>
      <c r="TRZ199" s="1305"/>
      <c r="TSA199" s="1305"/>
      <c r="TSB199" s="1305"/>
      <c r="TSC199" s="1305"/>
      <c r="TSD199" s="1305"/>
      <c r="TSE199" s="1305"/>
      <c r="TSF199" s="1305"/>
      <c r="TSG199" s="1305"/>
      <c r="TSH199" s="1305"/>
      <c r="TSI199" s="1305"/>
      <c r="TSJ199" s="1305"/>
      <c r="TSK199" s="1305"/>
      <c r="TSL199" s="1305"/>
      <c r="TSM199" s="1305"/>
      <c r="TSN199" s="1305"/>
      <c r="TSO199" s="1305"/>
      <c r="TSP199" s="1305"/>
      <c r="TSQ199" s="1305"/>
      <c r="TSR199" s="1305"/>
      <c r="TSS199" s="1305"/>
      <c r="TST199" s="1305"/>
      <c r="TSU199" s="1305"/>
      <c r="TSV199" s="1305"/>
      <c r="TSW199" s="1305"/>
      <c r="TSX199" s="1305"/>
      <c r="TSY199" s="1305"/>
      <c r="TSZ199" s="1305"/>
      <c r="TTA199" s="1305"/>
      <c r="TTB199" s="1305"/>
      <c r="TTC199" s="1305"/>
      <c r="TTD199" s="1305"/>
      <c r="TTE199" s="1305"/>
      <c r="TTF199" s="1305"/>
      <c r="TTG199" s="1305"/>
      <c r="TTH199" s="1305"/>
      <c r="TTI199" s="1305"/>
      <c r="TTJ199" s="1305"/>
      <c r="TTK199" s="1305"/>
      <c r="TTL199" s="1305"/>
      <c r="TTM199" s="1305"/>
      <c r="TTN199" s="1305"/>
      <c r="TTO199" s="1305"/>
      <c r="TTP199" s="1305"/>
      <c r="TTQ199" s="1305"/>
      <c r="TTR199" s="1305"/>
      <c r="TTS199" s="1305"/>
      <c r="TTT199" s="1305"/>
      <c r="TTU199" s="1305"/>
      <c r="TTV199" s="1305"/>
      <c r="TTW199" s="1305"/>
      <c r="TTX199" s="1305"/>
      <c r="TTY199" s="1305"/>
      <c r="TTZ199" s="1305"/>
      <c r="TUA199" s="1305"/>
      <c r="TUB199" s="1305"/>
      <c r="TUC199" s="1305"/>
      <c r="TUD199" s="1305"/>
      <c r="TUE199" s="1305"/>
      <c r="TUF199" s="1305"/>
      <c r="TUG199" s="1305"/>
      <c r="TUH199" s="1305"/>
      <c r="TUI199" s="1305"/>
      <c r="TUJ199" s="1305"/>
      <c r="TUK199" s="1305"/>
      <c r="TUL199" s="1305"/>
      <c r="TUN199" s="1305"/>
      <c r="TUO199" s="1305"/>
      <c r="TUP199" s="1305"/>
      <c r="TUQ199" s="1305"/>
      <c r="TUR199" s="1305"/>
      <c r="TUS199" s="1305"/>
      <c r="TUT199" s="1305"/>
      <c r="TUU199" s="1305"/>
      <c r="TUV199" s="1305"/>
      <c r="TUW199" s="1305"/>
      <c r="TUX199" s="1305"/>
      <c r="TUY199" s="1305"/>
      <c r="TUZ199" s="1305"/>
      <c r="TVA199" s="1305"/>
      <c r="TVB199" s="1305"/>
      <c r="TVC199" s="1305"/>
      <c r="TVD199" s="1305"/>
      <c r="TVE199" s="1305"/>
      <c r="TVF199" s="1305"/>
      <c r="TVG199" s="1305"/>
      <c r="TVH199" s="1305"/>
      <c r="TVI199" s="1305"/>
      <c r="TVJ199" s="1305"/>
      <c r="TVK199" s="1305"/>
      <c r="TVL199" s="1305"/>
      <c r="TVM199" s="1305"/>
      <c r="TVN199" s="1305"/>
      <c r="TVO199" s="1305"/>
      <c r="TVP199" s="1305"/>
      <c r="TVQ199" s="1305"/>
      <c r="TVR199" s="1305"/>
      <c r="TVS199" s="1305"/>
      <c r="TVT199" s="1305"/>
      <c r="TVU199" s="1305"/>
      <c r="TVV199" s="1305"/>
      <c r="TVW199" s="1305"/>
      <c r="TVX199" s="1305"/>
      <c r="TVY199" s="1305"/>
      <c r="TVZ199" s="1305"/>
      <c r="TWA199" s="1305"/>
      <c r="TWB199" s="1305"/>
      <c r="TWC199" s="1305"/>
      <c r="TWD199" s="1305"/>
      <c r="TWE199" s="1305"/>
      <c r="TWF199" s="1305"/>
      <c r="TWG199" s="1305"/>
      <c r="TWH199" s="1305"/>
      <c r="TWI199" s="1305"/>
      <c r="TWJ199" s="1305"/>
      <c r="TWK199" s="1305"/>
      <c r="TWL199" s="1305"/>
      <c r="TWM199" s="1305"/>
      <c r="TWN199" s="1305"/>
      <c r="TWO199" s="1305"/>
      <c r="TWP199" s="1305"/>
      <c r="TWQ199" s="1305"/>
      <c r="TWR199" s="1305"/>
      <c r="TWS199" s="1305"/>
      <c r="TWT199" s="1305"/>
      <c r="TWU199" s="1305"/>
      <c r="TWV199" s="1305"/>
      <c r="TWW199" s="1305"/>
      <c r="TWX199" s="1305"/>
      <c r="TWY199" s="1305"/>
      <c r="TWZ199" s="1305"/>
      <c r="TXA199" s="1305"/>
      <c r="TXB199" s="1305"/>
      <c r="TXC199" s="1305"/>
      <c r="TXD199" s="1305"/>
      <c r="TXE199" s="1305"/>
      <c r="TXF199" s="1305"/>
      <c r="TXG199" s="1305"/>
      <c r="TXH199" s="1305"/>
      <c r="TXI199" s="1305"/>
      <c r="TXJ199" s="1305"/>
      <c r="TXK199" s="1305"/>
      <c r="TXL199" s="1305"/>
      <c r="TXM199" s="1305"/>
      <c r="TXN199" s="1305"/>
      <c r="TXO199" s="1305"/>
      <c r="TXP199" s="1305"/>
      <c r="TXQ199" s="1305"/>
      <c r="TXR199" s="1305"/>
      <c r="TXS199" s="1305"/>
      <c r="TXT199" s="1305"/>
      <c r="TXU199" s="1305"/>
      <c r="TXV199" s="1305"/>
      <c r="TXW199" s="1305"/>
      <c r="TXX199" s="1305"/>
      <c r="TXY199" s="1305"/>
      <c r="TXZ199" s="1305"/>
      <c r="TYA199" s="1305"/>
      <c r="TYB199" s="1305"/>
      <c r="TYC199" s="1305"/>
      <c r="TYD199" s="1305"/>
      <c r="TYE199" s="1305"/>
      <c r="TYF199" s="1305"/>
      <c r="TYG199" s="1305"/>
      <c r="TYH199" s="1305"/>
      <c r="TYI199" s="1305"/>
      <c r="TYJ199" s="1305"/>
      <c r="TYK199" s="1305"/>
      <c r="TYL199" s="1305"/>
      <c r="TYM199" s="1305"/>
      <c r="TYN199" s="1305"/>
      <c r="TYO199" s="1305"/>
      <c r="TYP199" s="1305"/>
      <c r="TYQ199" s="1305"/>
      <c r="TYR199" s="1305"/>
      <c r="TYS199" s="1305"/>
      <c r="TYT199" s="1305"/>
      <c r="TYU199" s="1305"/>
      <c r="TYV199" s="1305"/>
      <c r="TYW199" s="1305"/>
      <c r="TYX199" s="1305"/>
      <c r="TYY199" s="1305"/>
      <c r="TYZ199" s="1305"/>
      <c r="TZA199" s="1305"/>
      <c r="TZB199" s="1305"/>
      <c r="TZC199" s="1305"/>
      <c r="TZD199" s="1305"/>
      <c r="TZE199" s="1305"/>
      <c r="TZF199" s="1305"/>
      <c r="TZG199" s="1305"/>
      <c r="TZH199" s="1305"/>
      <c r="TZI199" s="1305"/>
      <c r="TZJ199" s="1305"/>
      <c r="TZK199" s="1305"/>
      <c r="TZL199" s="1305"/>
      <c r="TZM199" s="1305"/>
      <c r="TZN199" s="1305"/>
      <c r="TZO199" s="1305"/>
      <c r="TZP199" s="1305"/>
      <c r="TZQ199" s="1305"/>
      <c r="TZR199" s="1305"/>
      <c r="TZS199" s="1305"/>
      <c r="TZT199" s="1305"/>
      <c r="TZU199" s="1305"/>
      <c r="TZV199" s="1305"/>
      <c r="TZW199" s="1305"/>
      <c r="TZX199" s="1305"/>
      <c r="TZY199" s="1305"/>
      <c r="TZZ199" s="1305"/>
      <c r="UAA199" s="1305"/>
      <c r="UAB199" s="1305"/>
      <c r="UAC199" s="1305"/>
      <c r="UAD199" s="1305"/>
      <c r="UAE199" s="1305"/>
      <c r="UAF199" s="1305"/>
      <c r="UAG199" s="1305"/>
      <c r="UAH199" s="1305"/>
      <c r="UAI199" s="1305"/>
      <c r="UAJ199" s="1305"/>
      <c r="UAK199" s="1305"/>
      <c r="UAL199" s="1305"/>
      <c r="UAM199" s="1305"/>
      <c r="UAN199" s="1305"/>
      <c r="UAO199" s="1305"/>
      <c r="UAP199" s="1305"/>
      <c r="UAQ199" s="1305"/>
      <c r="UAR199" s="1305"/>
      <c r="UAS199" s="1305"/>
      <c r="UAT199" s="1305"/>
      <c r="UAU199" s="1305"/>
      <c r="UAV199" s="1305"/>
      <c r="UAW199" s="1305"/>
      <c r="UAX199" s="1305"/>
      <c r="UAY199" s="1305"/>
      <c r="UAZ199" s="1305"/>
      <c r="UBA199" s="1305"/>
      <c r="UBB199" s="1305"/>
      <c r="UBC199" s="1305"/>
      <c r="UBD199" s="1305"/>
      <c r="UBE199" s="1305"/>
      <c r="UBF199" s="1305"/>
      <c r="UBG199" s="1305"/>
      <c r="UBH199" s="1305"/>
      <c r="UBI199" s="1305"/>
      <c r="UBJ199" s="1305"/>
      <c r="UBK199" s="1305"/>
      <c r="UBL199" s="1305"/>
      <c r="UBM199" s="1305"/>
      <c r="UBN199" s="1305"/>
      <c r="UBO199" s="1305"/>
      <c r="UBP199" s="1305"/>
      <c r="UBQ199" s="1305"/>
      <c r="UBR199" s="1305"/>
      <c r="UBS199" s="1305"/>
      <c r="UBT199" s="1305"/>
      <c r="UBU199" s="1305"/>
      <c r="UBV199" s="1305"/>
      <c r="UBW199" s="1305"/>
      <c r="UBX199" s="1305"/>
      <c r="UBY199" s="1305"/>
      <c r="UBZ199" s="1305"/>
      <c r="UCA199" s="1305"/>
      <c r="UCB199" s="1305"/>
      <c r="UCC199" s="1305"/>
      <c r="UCD199" s="1305"/>
      <c r="UCE199" s="1305"/>
      <c r="UCF199" s="1305"/>
      <c r="UCG199" s="1305"/>
      <c r="UCH199" s="1305"/>
      <c r="UCI199" s="1305"/>
      <c r="UCJ199" s="1305"/>
      <c r="UCK199" s="1305"/>
      <c r="UCL199" s="1305"/>
      <c r="UCM199" s="1305"/>
      <c r="UCN199" s="1305"/>
      <c r="UCO199" s="1305"/>
      <c r="UCP199" s="1305"/>
      <c r="UCQ199" s="1305"/>
      <c r="UCR199" s="1305"/>
      <c r="UCS199" s="1305"/>
      <c r="UCT199" s="1305"/>
      <c r="UCU199" s="1305"/>
      <c r="UCV199" s="1305"/>
      <c r="UCW199" s="1305"/>
      <c r="UCX199" s="1305"/>
      <c r="UCY199" s="1305"/>
      <c r="UCZ199" s="1305"/>
      <c r="UDA199" s="1305"/>
      <c r="UDB199" s="1305"/>
      <c r="UDC199" s="1305"/>
      <c r="UDD199" s="1305"/>
      <c r="UDE199" s="1305"/>
      <c r="UDF199" s="1305"/>
      <c r="UDG199" s="1305"/>
      <c r="UDH199" s="1305"/>
      <c r="UDI199" s="1305"/>
      <c r="UDJ199" s="1305"/>
      <c r="UDK199" s="1305"/>
      <c r="UDL199" s="1305"/>
      <c r="UDM199" s="1305"/>
      <c r="UDN199" s="1305"/>
      <c r="UDO199" s="1305"/>
      <c r="UDP199" s="1305"/>
      <c r="UDQ199" s="1305"/>
      <c r="UDR199" s="1305"/>
      <c r="UDS199" s="1305"/>
      <c r="UDT199" s="1305"/>
      <c r="UDU199" s="1305"/>
      <c r="UDV199" s="1305"/>
      <c r="UDW199" s="1305"/>
      <c r="UDX199" s="1305"/>
      <c r="UDY199" s="1305"/>
      <c r="UDZ199" s="1305"/>
      <c r="UEA199" s="1305"/>
      <c r="UEB199" s="1305"/>
      <c r="UEC199" s="1305"/>
      <c r="UED199" s="1305"/>
      <c r="UEE199" s="1305"/>
      <c r="UEF199" s="1305"/>
      <c r="UEG199" s="1305"/>
      <c r="UEH199" s="1305"/>
      <c r="UEJ199" s="1305"/>
      <c r="UEK199" s="1305"/>
      <c r="UEL199" s="1305"/>
      <c r="UEM199" s="1305"/>
      <c r="UEN199" s="1305"/>
      <c r="UEO199" s="1305"/>
      <c r="UEP199" s="1305"/>
      <c r="UEQ199" s="1305"/>
      <c r="UER199" s="1305"/>
      <c r="UES199" s="1305"/>
      <c r="UET199" s="1305"/>
      <c r="UEU199" s="1305"/>
      <c r="UEV199" s="1305"/>
      <c r="UEW199" s="1305"/>
      <c r="UEX199" s="1305"/>
      <c r="UEY199" s="1305"/>
      <c r="UEZ199" s="1305"/>
      <c r="UFA199" s="1305"/>
      <c r="UFB199" s="1305"/>
      <c r="UFC199" s="1305"/>
      <c r="UFD199" s="1305"/>
      <c r="UFE199" s="1305"/>
      <c r="UFF199" s="1305"/>
      <c r="UFG199" s="1305"/>
      <c r="UFH199" s="1305"/>
      <c r="UFI199" s="1305"/>
      <c r="UFJ199" s="1305"/>
      <c r="UFK199" s="1305"/>
      <c r="UFL199" s="1305"/>
      <c r="UFM199" s="1305"/>
      <c r="UFN199" s="1305"/>
      <c r="UFO199" s="1305"/>
      <c r="UFP199" s="1305"/>
      <c r="UFQ199" s="1305"/>
      <c r="UFR199" s="1305"/>
      <c r="UFS199" s="1305"/>
      <c r="UFT199" s="1305"/>
      <c r="UFU199" s="1305"/>
      <c r="UFV199" s="1305"/>
      <c r="UFW199" s="1305"/>
      <c r="UFX199" s="1305"/>
      <c r="UFY199" s="1305"/>
      <c r="UFZ199" s="1305"/>
      <c r="UGA199" s="1305"/>
      <c r="UGB199" s="1305"/>
      <c r="UGC199" s="1305"/>
      <c r="UGD199" s="1305"/>
      <c r="UGE199" s="1305"/>
      <c r="UGF199" s="1305"/>
      <c r="UGG199" s="1305"/>
      <c r="UGH199" s="1305"/>
      <c r="UGI199" s="1305"/>
      <c r="UGJ199" s="1305"/>
      <c r="UGK199" s="1305"/>
      <c r="UGL199" s="1305"/>
      <c r="UGM199" s="1305"/>
      <c r="UGN199" s="1305"/>
      <c r="UGO199" s="1305"/>
      <c r="UGP199" s="1305"/>
      <c r="UGQ199" s="1305"/>
      <c r="UGR199" s="1305"/>
      <c r="UGS199" s="1305"/>
      <c r="UGT199" s="1305"/>
      <c r="UGU199" s="1305"/>
      <c r="UGV199" s="1305"/>
      <c r="UGW199" s="1305"/>
      <c r="UGX199" s="1305"/>
      <c r="UGY199" s="1305"/>
      <c r="UGZ199" s="1305"/>
      <c r="UHA199" s="1305"/>
      <c r="UHB199" s="1305"/>
      <c r="UHC199" s="1305"/>
      <c r="UHD199" s="1305"/>
      <c r="UHE199" s="1305"/>
      <c r="UHF199" s="1305"/>
      <c r="UHG199" s="1305"/>
      <c r="UHH199" s="1305"/>
      <c r="UHI199" s="1305"/>
      <c r="UHJ199" s="1305"/>
      <c r="UHK199" s="1305"/>
      <c r="UHL199" s="1305"/>
      <c r="UHM199" s="1305"/>
      <c r="UHN199" s="1305"/>
      <c r="UHO199" s="1305"/>
      <c r="UHP199" s="1305"/>
      <c r="UHQ199" s="1305"/>
      <c r="UHR199" s="1305"/>
      <c r="UHS199" s="1305"/>
      <c r="UHT199" s="1305"/>
      <c r="UHU199" s="1305"/>
      <c r="UHV199" s="1305"/>
      <c r="UHW199" s="1305"/>
      <c r="UHX199" s="1305"/>
      <c r="UHY199" s="1305"/>
      <c r="UHZ199" s="1305"/>
      <c r="UIA199" s="1305"/>
      <c r="UIB199" s="1305"/>
      <c r="UIC199" s="1305"/>
      <c r="UID199" s="1305"/>
      <c r="UIE199" s="1305"/>
      <c r="UIF199" s="1305"/>
      <c r="UIG199" s="1305"/>
      <c r="UIH199" s="1305"/>
      <c r="UII199" s="1305"/>
      <c r="UIJ199" s="1305"/>
      <c r="UIK199" s="1305"/>
      <c r="UIL199" s="1305"/>
      <c r="UIM199" s="1305"/>
      <c r="UIN199" s="1305"/>
      <c r="UIO199" s="1305"/>
      <c r="UIP199" s="1305"/>
      <c r="UIQ199" s="1305"/>
      <c r="UIR199" s="1305"/>
      <c r="UIS199" s="1305"/>
      <c r="UIT199" s="1305"/>
      <c r="UIU199" s="1305"/>
      <c r="UIV199" s="1305"/>
      <c r="UIW199" s="1305"/>
      <c r="UIX199" s="1305"/>
      <c r="UIY199" s="1305"/>
      <c r="UIZ199" s="1305"/>
      <c r="UJA199" s="1305"/>
      <c r="UJB199" s="1305"/>
      <c r="UJC199" s="1305"/>
      <c r="UJD199" s="1305"/>
      <c r="UJE199" s="1305"/>
      <c r="UJF199" s="1305"/>
      <c r="UJG199" s="1305"/>
      <c r="UJH199" s="1305"/>
      <c r="UJI199" s="1305"/>
      <c r="UJJ199" s="1305"/>
      <c r="UJK199" s="1305"/>
      <c r="UJL199" s="1305"/>
      <c r="UJM199" s="1305"/>
      <c r="UJN199" s="1305"/>
      <c r="UJO199" s="1305"/>
      <c r="UJP199" s="1305"/>
      <c r="UJQ199" s="1305"/>
      <c r="UJR199" s="1305"/>
      <c r="UJS199" s="1305"/>
      <c r="UJT199" s="1305"/>
      <c r="UJU199" s="1305"/>
      <c r="UJV199" s="1305"/>
      <c r="UJW199" s="1305"/>
      <c r="UJX199" s="1305"/>
      <c r="UJY199" s="1305"/>
      <c r="UJZ199" s="1305"/>
      <c r="UKA199" s="1305"/>
      <c r="UKB199" s="1305"/>
      <c r="UKC199" s="1305"/>
      <c r="UKD199" s="1305"/>
      <c r="UKE199" s="1305"/>
      <c r="UKF199" s="1305"/>
      <c r="UKG199" s="1305"/>
      <c r="UKH199" s="1305"/>
      <c r="UKI199" s="1305"/>
      <c r="UKJ199" s="1305"/>
      <c r="UKK199" s="1305"/>
      <c r="UKL199" s="1305"/>
      <c r="UKM199" s="1305"/>
      <c r="UKN199" s="1305"/>
      <c r="UKO199" s="1305"/>
      <c r="UKP199" s="1305"/>
      <c r="UKQ199" s="1305"/>
      <c r="UKR199" s="1305"/>
      <c r="UKS199" s="1305"/>
      <c r="UKT199" s="1305"/>
      <c r="UKU199" s="1305"/>
      <c r="UKV199" s="1305"/>
      <c r="UKW199" s="1305"/>
      <c r="UKX199" s="1305"/>
      <c r="UKY199" s="1305"/>
      <c r="UKZ199" s="1305"/>
      <c r="ULA199" s="1305"/>
      <c r="ULB199" s="1305"/>
      <c r="ULC199" s="1305"/>
      <c r="ULD199" s="1305"/>
      <c r="ULE199" s="1305"/>
      <c r="ULF199" s="1305"/>
      <c r="ULG199" s="1305"/>
      <c r="ULH199" s="1305"/>
      <c r="ULI199" s="1305"/>
      <c r="ULJ199" s="1305"/>
      <c r="ULK199" s="1305"/>
      <c r="ULL199" s="1305"/>
      <c r="ULM199" s="1305"/>
      <c r="ULN199" s="1305"/>
      <c r="ULO199" s="1305"/>
      <c r="ULP199" s="1305"/>
      <c r="ULQ199" s="1305"/>
      <c r="ULR199" s="1305"/>
      <c r="ULS199" s="1305"/>
      <c r="ULT199" s="1305"/>
      <c r="ULU199" s="1305"/>
      <c r="ULV199" s="1305"/>
      <c r="ULW199" s="1305"/>
      <c r="ULX199" s="1305"/>
      <c r="ULY199" s="1305"/>
      <c r="ULZ199" s="1305"/>
      <c r="UMA199" s="1305"/>
      <c r="UMB199" s="1305"/>
      <c r="UMC199" s="1305"/>
      <c r="UMD199" s="1305"/>
      <c r="UME199" s="1305"/>
      <c r="UMF199" s="1305"/>
      <c r="UMG199" s="1305"/>
      <c r="UMH199" s="1305"/>
      <c r="UMI199" s="1305"/>
      <c r="UMJ199" s="1305"/>
      <c r="UMK199" s="1305"/>
      <c r="UML199" s="1305"/>
      <c r="UMM199" s="1305"/>
      <c r="UMN199" s="1305"/>
      <c r="UMO199" s="1305"/>
      <c r="UMP199" s="1305"/>
      <c r="UMQ199" s="1305"/>
      <c r="UMR199" s="1305"/>
      <c r="UMS199" s="1305"/>
      <c r="UMT199" s="1305"/>
      <c r="UMU199" s="1305"/>
      <c r="UMV199" s="1305"/>
      <c r="UMW199" s="1305"/>
      <c r="UMX199" s="1305"/>
      <c r="UMY199" s="1305"/>
      <c r="UMZ199" s="1305"/>
      <c r="UNA199" s="1305"/>
      <c r="UNB199" s="1305"/>
      <c r="UNC199" s="1305"/>
      <c r="UND199" s="1305"/>
      <c r="UNE199" s="1305"/>
      <c r="UNF199" s="1305"/>
      <c r="UNG199" s="1305"/>
      <c r="UNH199" s="1305"/>
      <c r="UNI199" s="1305"/>
      <c r="UNJ199" s="1305"/>
      <c r="UNK199" s="1305"/>
      <c r="UNL199" s="1305"/>
      <c r="UNM199" s="1305"/>
      <c r="UNN199" s="1305"/>
      <c r="UNO199" s="1305"/>
      <c r="UNP199" s="1305"/>
      <c r="UNQ199" s="1305"/>
      <c r="UNR199" s="1305"/>
      <c r="UNS199" s="1305"/>
      <c r="UNT199" s="1305"/>
      <c r="UNU199" s="1305"/>
      <c r="UNV199" s="1305"/>
      <c r="UNW199" s="1305"/>
      <c r="UNX199" s="1305"/>
      <c r="UNY199" s="1305"/>
      <c r="UNZ199" s="1305"/>
      <c r="UOA199" s="1305"/>
      <c r="UOB199" s="1305"/>
      <c r="UOC199" s="1305"/>
      <c r="UOD199" s="1305"/>
      <c r="UOF199" s="1305"/>
      <c r="UOG199" s="1305"/>
      <c r="UOH199" s="1305"/>
      <c r="UOI199" s="1305"/>
      <c r="UOJ199" s="1305"/>
      <c r="UOK199" s="1305"/>
      <c r="UOL199" s="1305"/>
      <c r="UOM199" s="1305"/>
      <c r="UON199" s="1305"/>
      <c r="UOO199" s="1305"/>
      <c r="UOP199" s="1305"/>
      <c r="UOQ199" s="1305"/>
      <c r="UOR199" s="1305"/>
      <c r="UOS199" s="1305"/>
      <c r="UOT199" s="1305"/>
      <c r="UOU199" s="1305"/>
      <c r="UOV199" s="1305"/>
      <c r="UOW199" s="1305"/>
      <c r="UOX199" s="1305"/>
      <c r="UOY199" s="1305"/>
      <c r="UOZ199" s="1305"/>
      <c r="UPA199" s="1305"/>
      <c r="UPB199" s="1305"/>
      <c r="UPC199" s="1305"/>
      <c r="UPD199" s="1305"/>
      <c r="UPE199" s="1305"/>
      <c r="UPF199" s="1305"/>
      <c r="UPG199" s="1305"/>
      <c r="UPH199" s="1305"/>
      <c r="UPI199" s="1305"/>
      <c r="UPJ199" s="1305"/>
      <c r="UPK199" s="1305"/>
      <c r="UPL199" s="1305"/>
      <c r="UPM199" s="1305"/>
      <c r="UPN199" s="1305"/>
      <c r="UPO199" s="1305"/>
      <c r="UPP199" s="1305"/>
      <c r="UPQ199" s="1305"/>
      <c r="UPR199" s="1305"/>
      <c r="UPS199" s="1305"/>
      <c r="UPT199" s="1305"/>
      <c r="UPU199" s="1305"/>
      <c r="UPV199" s="1305"/>
      <c r="UPW199" s="1305"/>
      <c r="UPX199" s="1305"/>
      <c r="UPY199" s="1305"/>
      <c r="UPZ199" s="1305"/>
      <c r="UQA199" s="1305"/>
      <c r="UQB199" s="1305"/>
      <c r="UQC199" s="1305"/>
      <c r="UQD199" s="1305"/>
      <c r="UQE199" s="1305"/>
      <c r="UQF199" s="1305"/>
      <c r="UQG199" s="1305"/>
      <c r="UQH199" s="1305"/>
      <c r="UQI199" s="1305"/>
      <c r="UQJ199" s="1305"/>
      <c r="UQK199" s="1305"/>
      <c r="UQL199" s="1305"/>
      <c r="UQM199" s="1305"/>
      <c r="UQN199" s="1305"/>
      <c r="UQO199" s="1305"/>
      <c r="UQP199" s="1305"/>
      <c r="UQQ199" s="1305"/>
      <c r="UQR199" s="1305"/>
      <c r="UQS199" s="1305"/>
      <c r="UQT199" s="1305"/>
      <c r="UQU199" s="1305"/>
      <c r="UQV199" s="1305"/>
      <c r="UQW199" s="1305"/>
      <c r="UQX199" s="1305"/>
      <c r="UQY199" s="1305"/>
      <c r="UQZ199" s="1305"/>
      <c r="URA199" s="1305"/>
      <c r="URB199" s="1305"/>
      <c r="URC199" s="1305"/>
      <c r="URD199" s="1305"/>
      <c r="URE199" s="1305"/>
      <c r="URF199" s="1305"/>
      <c r="URG199" s="1305"/>
      <c r="URH199" s="1305"/>
      <c r="URI199" s="1305"/>
      <c r="URJ199" s="1305"/>
      <c r="URK199" s="1305"/>
      <c r="URL199" s="1305"/>
      <c r="URM199" s="1305"/>
      <c r="URN199" s="1305"/>
      <c r="URO199" s="1305"/>
      <c r="URP199" s="1305"/>
      <c r="URQ199" s="1305"/>
      <c r="URR199" s="1305"/>
      <c r="URS199" s="1305"/>
      <c r="URT199" s="1305"/>
      <c r="URU199" s="1305"/>
      <c r="URV199" s="1305"/>
      <c r="URW199" s="1305"/>
      <c r="URX199" s="1305"/>
      <c r="URY199" s="1305"/>
      <c r="URZ199" s="1305"/>
      <c r="USA199" s="1305"/>
      <c r="USB199" s="1305"/>
      <c r="USC199" s="1305"/>
      <c r="USD199" s="1305"/>
      <c r="USE199" s="1305"/>
      <c r="USF199" s="1305"/>
      <c r="USG199" s="1305"/>
      <c r="USH199" s="1305"/>
      <c r="USI199" s="1305"/>
      <c r="USJ199" s="1305"/>
      <c r="USK199" s="1305"/>
      <c r="USL199" s="1305"/>
      <c r="USM199" s="1305"/>
      <c r="USN199" s="1305"/>
      <c r="USO199" s="1305"/>
      <c r="USP199" s="1305"/>
      <c r="USQ199" s="1305"/>
      <c r="USR199" s="1305"/>
      <c r="USS199" s="1305"/>
      <c r="UST199" s="1305"/>
      <c r="USU199" s="1305"/>
      <c r="USV199" s="1305"/>
      <c r="USW199" s="1305"/>
      <c r="USX199" s="1305"/>
      <c r="USY199" s="1305"/>
      <c r="USZ199" s="1305"/>
      <c r="UTA199" s="1305"/>
      <c r="UTB199" s="1305"/>
      <c r="UTC199" s="1305"/>
      <c r="UTD199" s="1305"/>
      <c r="UTE199" s="1305"/>
      <c r="UTF199" s="1305"/>
      <c r="UTG199" s="1305"/>
      <c r="UTH199" s="1305"/>
      <c r="UTI199" s="1305"/>
      <c r="UTJ199" s="1305"/>
      <c r="UTK199" s="1305"/>
      <c r="UTL199" s="1305"/>
      <c r="UTM199" s="1305"/>
      <c r="UTN199" s="1305"/>
      <c r="UTO199" s="1305"/>
      <c r="UTP199" s="1305"/>
      <c r="UTQ199" s="1305"/>
      <c r="UTR199" s="1305"/>
      <c r="UTS199" s="1305"/>
      <c r="UTT199" s="1305"/>
      <c r="UTU199" s="1305"/>
      <c r="UTV199" s="1305"/>
      <c r="UTW199" s="1305"/>
      <c r="UTX199" s="1305"/>
      <c r="UTY199" s="1305"/>
      <c r="UTZ199" s="1305"/>
      <c r="UUA199" s="1305"/>
      <c r="UUB199" s="1305"/>
      <c r="UUC199" s="1305"/>
      <c r="UUD199" s="1305"/>
      <c r="UUE199" s="1305"/>
      <c r="UUF199" s="1305"/>
      <c r="UUG199" s="1305"/>
      <c r="UUH199" s="1305"/>
      <c r="UUI199" s="1305"/>
      <c r="UUJ199" s="1305"/>
      <c r="UUK199" s="1305"/>
      <c r="UUL199" s="1305"/>
      <c r="UUM199" s="1305"/>
      <c r="UUN199" s="1305"/>
      <c r="UUO199" s="1305"/>
      <c r="UUP199" s="1305"/>
      <c r="UUQ199" s="1305"/>
      <c r="UUR199" s="1305"/>
      <c r="UUS199" s="1305"/>
      <c r="UUT199" s="1305"/>
      <c r="UUU199" s="1305"/>
      <c r="UUV199" s="1305"/>
      <c r="UUW199" s="1305"/>
      <c r="UUX199" s="1305"/>
      <c r="UUY199" s="1305"/>
      <c r="UUZ199" s="1305"/>
      <c r="UVA199" s="1305"/>
      <c r="UVB199" s="1305"/>
      <c r="UVC199" s="1305"/>
      <c r="UVD199" s="1305"/>
      <c r="UVE199" s="1305"/>
      <c r="UVF199" s="1305"/>
      <c r="UVG199" s="1305"/>
      <c r="UVH199" s="1305"/>
      <c r="UVI199" s="1305"/>
      <c r="UVJ199" s="1305"/>
      <c r="UVK199" s="1305"/>
      <c r="UVL199" s="1305"/>
      <c r="UVM199" s="1305"/>
      <c r="UVN199" s="1305"/>
      <c r="UVO199" s="1305"/>
      <c r="UVP199" s="1305"/>
      <c r="UVQ199" s="1305"/>
      <c r="UVR199" s="1305"/>
      <c r="UVS199" s="1305"/>
      <c r="UVT199" s="1305"/>
      <c r="UVU199" s="1305"/>
      <c r="UVV199" s="1305"/>
      <c r="UVW199" s="1305"/>
      <c r="UVX199" s="1305"/>
      <c r="UVY199" s="1305"/>
      <c r="UVZ199" s="1305"/>
      <c r="UWA199" s="1305"/>
      <c r="UWB199" s="1305"/>
      <c r="UWC199" s="1305"/>
      <c r="UWD199" s="1305"/>
      <c r="UWE199" s="1305"/>
      <c r="UWF199" s="1305"/>
      <c r="UWG199" s="1305"/>
      <c r="UWH199" s="1305"/>
      <c r="UWI199" s="1305"/>
      <c r="UWJ199" s="1305"/>
      <c r="UWK199" s="1305"/>
      <c r="UWL199" s="1305"/>
      <c r="UWM199" s="1305"/>
      <c r="UWN199" s="1305"/>
      <c r="UWO199" s="1305"/>
      <c r="UWP199" s="1305"/>
      <c r="UWQ199" s="1305"/>
      <c r="UWR199" s="1305"/>
      <c r="UWS199" s="1305"/>
      <c r="UWT199" s="1305"/>
      <c r="UWU199" s="1305"/>
      <c r="UWV199" s="1305"/>
      <c r="UWW199" s="1305"/>
      <c r="UWX199" s="1305"/>
      <c r="UWY199" s="1305"/>
      <c r="UWZ199" s="1305"/>
      <c r="UXA199" s="1305"/>
      <c r="UXB199" s="1305"/>
      <c r="UXC199" s="1305"/>
      <c r="UXD199" s="1305"/>
      <c r="UXE199" s="1305"/>
      <c r="UXF199" s="1305"/>
      <c r="UXG199" s="1305"/>
      <c r="UXH199" s="1305"/>
      <c r="UXI199" s="1305"/>
      <c r="UXJ199" s="1305"/>
      <c r="UXK199" s="1305"/>
      <c r="UXL199" s="1305"/>
      <c r="UXM199" s="1305"/>
      <c r="UXN199" s="1305"/>
      <c r="UXO199" s="1305"/>
      <c r="UXP199" s="1305"/>
      <c r="UXQ199" s="1305"/>
      <c r="UXR199" s="1305"/>
      <c r="UXS199" s="1305"/>
      <c r="UXT199" s="1305"/>
      <c r="UXU199" s="1305"/>
      <c r="UXV199" s="1305"/>
      <c r="UXW199" s="1305"/>
      <c r="UXX199" s="1305"/>
      <c r="UXY199" s="1305"/>
      <c r="UXZ199" s="1305"/>
      <c r="UYB199" s="1305"/>
      <c r="UYC199" s="1305"/>
      <c r="UYD199" s="1305"/>
      <c r="UYE199" s="1305"/>
      <c r="UYF199" s="1305"/>
      <c r="UYG199" s="1305"/>
      <c r="UYH199" s="1305"/>
      <c r="UYI199" s="1305"/>
      <c r="UYJ199" s="1305"/>
      <c r="UYK199" s="1305"/>
      <c r="UYL199" s="1305"/>
      <c r="UYM199" s="1305"/>
      <c r="UYN199" s="1305"/>
      <c r="UYO199" s="1305"/>
      <c r="UYP199" s="1305"/>
      <c r="UYQ199" s="1305"/>
      <c r="UYR199" s="1305"/>
      <c r="UYS199" s="1305"/>
      <c r="UYT199" s="1305"/>
      <c r="UYU199" s="1305"/>
      <c r="UYV199" s="1305"/>
      <c r="UYW199" s="1305"/>
      <c r="UYX199" s="1305"/>
      <c r="UYY199" s="1305"/>
      <c r="UYZ199" s="1305"/>
      <c r="UZA199" s="1305"/>
      <c r="UZB199" s="1305"/>
      <c r="UZC199" s="1305"/>
      <c r="UZD199" s="1305"/>
      <c r="UZE199" s="1305"/>
      <c r="UZF199" s="1305"/>
      <c r="UZG199" s="1305"/>
      <c r="UZH199" s="1305"/>
      <c r="UZI199" s="1305"/>
      <c r="UZJ199" s="1305"/>
      <c r="UZK199" s="1305"/>
      <c r="UZL199" s="1305"/>
      <c r="UZM199" s="1305"/>
      <c r="UZN199" s="1305"/>
      <c r="UZO199" s="1305"/>
      <c r="UZP199" s="1305"/>
      <c r="UZQ199" s="1305"/>
      <c r="UZR199" s="1305"/>
      <c r="UZS199" s="1305"/>
      <c r="UZT199" s="1305"/>
      <c r="UZU199" s="1305"/>
      <c r="UZV199" s="1305"/>
      <c r="UZW199" s="1305"/>
      <c r="UZX199" s="1305"/>
      <c r="UZY199" s="1305"/>
      <c r="UZZ199" s="1305"/>
      <c r="VAA199" s="1305"/>
      <c r="VAB199" s="1305"/>
      <c r="VAC199" s="1305"/>
      <c r="VAD199" s="1305"/>
      <c r="VAE199" s="1305"/>
      <c r="VAF199" s="1305"/>
      <c r="VAG199" s="1305"/>
      <c r="VAH199" s="1305"/>
      <c r="VAI199" s="1305"/>
      <c r="VAJ199" s="1305"/>
      <c r="VAK199" s="1305"/>
      <c r="VAL199" s="1305"/>
      <c r="VAM199" s="1305"/>
      <c r="VAN199" s="1305"/>
      <c r="VAO199" s="1305"/>
      <c r="VAP199" s="1305"/>
      <c r="VAQ199" s="1305"/>
      <c r="VAR199" s="1305"/>
      <c r="VAS199" s="1305"/>
      <c r="VAT199" s="1305"/>
      <c r="VAU199" s="1305"/>
      <c r="VAV199" s="1305"/>
      <c r="VAW199" s="1305"/>
      <c r="VAX199" s="1305"/>
      <c r="VAY199" s="1305"/>
      <c r="VAZ199" s="1305"/>
      <c r="VBA199" s="1305"/>
      <c r="VBB199" s="1305"/>
      <c r="VBC199" s="1305"/>
      <c r="VBD199" s="1305"/>
      <c r="VBE199" s="1305"/>
      <c r="VBF199" s="1305"/>
      <c r="VBG199" s="1305"/>
      <c r="VBH199" s="1305"/>
      <c r="VBI199" s="1305"/>
      <c r="VBJ199" s="1305"/>
      <c r="VBK199" s="1305"/>
      <c r="VBL199" s="1305"/>
      <c r="VBM199" s="1305"/>
      <c r="VBN199" s="1305"/>
      <c r="VBO199" s="1305"/>
      <c r="VBP199" s="1305"/>
      <c r="VBQ199" s="1305"/>
      <c r="VBR199" s="1305"/>
      <c r="VBS199" s="1305"/>
      <c r="VBT199" s="1305"/>
      <c r="VBU199" s="1305"/>
      <c r="VBV199" s="1305"/>
      <c r="VBW199" s="1305"/>
      <c r="VBX199" s="1305"/>
      <c r="VBY199" s="1305"/>
      <c r="VBZ199" s="1305"/>
      <c r="VCA199" s="1305"/>
      <c r="VCB199" s="1305"/>
      <c r="VCC199" s="1305"/>
      <c r="VCD199" s="1305"/>
      <c r="VCE199" s="1305"/>
      <c r="VCF199" s="1305"/>
      <c r="VCG199" s="1305"/>
      <c r="VCH199" s="1305"/>
      <c r="VCI199" s="1305"/>
      <c r="VCJ199" s="1305"/>
      <c r="VCK199" s="1305"/>
      <c r="VCL199" s="1305"/>
      <c r="VCM199" s="1305"/>
      <c r="VCN199" s="1305"/>
      <c r="VCO199" s="1305"/>
      <c r="VCP199" s="1305"/>
      <c r="VCQ199" s="1305"/>
      <c r="VCR199" s="1305"/>
      <c r="VCS199" s="1305"/>
      <c r="VCT199" s="1305"/>
      <c r="VCU199" s="1305"/>
      <c r="VCV199" s="1305"/>
      <c r="VCW199" s="1305"/>
      <c r="VCX199" s="1305"/>
      <c r="VCY199" s="1305"/>
      <c r="VCZ199" s="1305"/>
      <c r="VDA199" s="1305"/>
      <c r="VDB199" s="1305"/>
      <c r="VDC199" s="1305"/>
      <c r="VDD199" s="1305"/>
      <c r="VDE199" s="1305"/>
      <c r="VDF199" s="1305"/>
      <c r="VDG199" s="1305"/>
      <c r="VDH199" s="1305"/>
      <c r="VDI199" s="1305"/>
      <c r="VDJ199" s="1305"/>
      <c r="VDK199" s="1305"/>
      <c r="VDL199" s="1305"/>
      <c r="VDM199" s="1305"/>
      <c r="VDN199" s="1305"/>
      <c r="VDO199" s="1305"/>
      <c r="VDP199" s="1305"/>
      <c r="VDQ199" s="1305"/>
      <c r="VDR199" s="1305"/>
      <c r="VDS199" s="1305"/>
      <c r="VDT199" s="1305"/>
      <c r="VDU199" s="1305"/>
      <c r="VDV199" s="1305"/>
      <c r="VDW199" s="1305"/>
      <c r="VDX199" s="1305"/>
      <c r="VDY199" s="1305"/>
      <c r="VDZ199" s="1305"/>
      <c r="VEA199" s="1305"/>
      <c r="VEB199" s="1305"/>
      <c r="VEC199" s="1305"/>
      <c r="VED199" s="1305"/>
      <c r="VEE199" s="1305"/>
      <c r="VEF199" s="1305"/>
      <c r="VEG199" s="1305"/>
      <c r="VEH199" s="1305"/>
      <c r="VEI199" s="1305"/>
      <c r="VEJ199" s="1305"/>
      <c r="VEK199" s="1305"/>
      <c r="VEL199" s="1305"/>
      <c r="VEM199" s="1305"/>
      <c r="VEN199" s="1305"/>
      <c r="VEO199" s="1305"/>
      <c r="VEP199" s="1305"/>
      <c r="VEQ199" s="1305"/>
      <c r="VER199" s="1305"/>
      <c r="VES199" s="1305"/>
      <c r="VET199" s="1305"/>
      <c r="VEU199" s="1305"/>
      <c r="VEV199" s="1305"/>
      <c r="VEW199" s="1305"/>
      <c r="VEX199" s="1305"/>
      <c r="VEY199" s="1305"/>
      <c r="VEZ199" s="1305"/>
      <c r="VFA199" s="1305"/>
      <c r="VFB199" s="1305"/>
      <c r="VFC199" s="1305"/>
      <c r="VFD199" s="1305"/>
      <c r="VFE199" s="1305"/>
      <c r="VFF199" s="1305"/>
      <c r="VFG199" s="1305"/>
      <c r="VFH199" s="1305"/>
      <c r="VFI199" s="1305"/>
      <c r="VFJ199" s="1305"/>
      <c r="VFK199" s="1305"/>
      <c r="VFL199" s="1305"/>
      <c r="VFM199" s="1305"/>
      <c r="VFN199" s="1305"/>
      <c r="VFO199" s="1305"/>
      <c r="VFP199" s="1305"/>
      <c r="VFQ199" s="1305"/>
      <c r="VFR199" s="1305"/>
      <c r="VFS199" s="1305"/>
      <c r="VFT199" s="1305"/>
      <c r="VFU199" s="1305"/>
      <c r="VFV199" s="1305"/>
      <c r="VFW199" s="1305"/>
      <c r="VFX199" s="1305"/>
      <c r="VFY199" s="1305"/>
      <c r="VFZ199" s="1305"/>
      <c r="VGA199" s="1305"/>
      <c r="VGB199" s="1305"/>
      <c r="VGC199" s="1305"/>
      <c r="VGD199" s="1305"/>
      <c r="VGE199" s="1305"/>
      <c r="VGF199" s="1305"/>
      <c r="VGG199" s="1305"/>
      <c r="VGH199" s="1305"/>
      <c r="VGI199" s="1305"/>
      <c r="VGJ199" s="1305"/>
      <c r="VGK199" s="1305"/>
      <c r="VGL199" s="1305"/>
      <c r="VGM199" s="1305"/>
      <c r="VGN199" s="1305"/>
      <c r="VGO199" s="1305"/>
      <c r="VGP199" s="1305"/>
      <c r="VGQ199" s="1305"/>
      <c r="VGR199" s="1305"/>
      <c r="VGS199" s="1305"/>
      <c r="VGT199" s="1305"/>
      <c r="VGU199" s="1305"/>
      <c r="VGV199" s="1305"/>
      <c r="VGW199" s="1305"/>
      <c r="VGX199" s="1305"/>
      <c r="VGY199" s="1305"/>
      <c r="VGZ199" s="1305"/>
      <c r="VHA199" s="1305"/>
      <c r="VHB199" s="1305"/>
      <c r="VHC199" s="1305"/>
      <c r="VHD199" s="1305"/>
      <c r="VHE199" s="1305"/>
      <c r="VHF199" s="1305"/>
      <c r="VHG199" s="1305"/>
      <c r="VHH199" s="1305"/>
      <c r="VHI199" s="1305"/>
      <c r="VHJ199" s="1305"/>
      <c r="VHK199" s="1305"/>
      <c r="VHL199" s="1305"/>
      <c r="VHM199" s="1305"/>
      <c r="VHN199" s="1305"/>
      <c r="VHO199" s="1305"/>
      <c r="VHP199" s="1305"/>
      <c r="VHQ199" s="1305"/>
      <c r="VHR199" s="1305"/>
      <c r="VHS199" s="1305"/>
      <c r="VHT199" s="1305"/>
      <c r="VHU199" s="1305"/>
      <c r="VHV199" s="1305"/>
      <c r="VHX199" s="1305"/>
      <c r="VHY199" s="1305"/>
      <c r="VHZ199" s="1305"/>
      <c r="VIA199" s="1305"/>
      <c r="VIB199" s="1305"/>
      <c r="VIC199" s="1305"/>
      <c r="VID199" s="1305"/>
      <c r="VIE199" s="1305"/>
      <c r="VIF199" s="1305"/>
      <c r="VIG199" s="1305"/>
      <c r="VIH199" s="1305"/>
      <c r="VII199" s="1305"/>
      <c r="VIJ199" s="1305"/>
      <c r="VIK199" s="1305"/>
      <c r="VIL199" s="1305"/>
      <c r="VIM199" s="1305"/>
      <c r="VIN199" s="1305"/>
      <c r="VIO199" s="1305"/>
      <c r="VIP199" s="1305"/>
      <c r="VIQ199" s="1305"/>
      <c r="VIR199" s="1305"/>
      <c r="VIS199" s="1305"/>
      <c r="VIT199" s="1305"/>
      <c r="VIU199" s="1305"/>
      <c r="VIV199" s="1305"/>
      <c r="VIW199" s="1305"/>
      <c r="VIX199" s="1305"/>
      <c r="VIY199" s="1305"/>
      <c r="VIZ199" s="1305"/>
      <c r="VJA199" s="1305"/>
      <c r="VJB199" s="1305"/>
      <c r="VJC199" s="1305"/>
      <c r="VJD199" s="1305"/>
      <c r="VJE199" s="1305"/>
      <c r="VJF199" s="1305"/>
      <c r="VJG199" s="1305"/>
      <c r="VJH199" s="1305"/>
      <c r="VJI199" s="1305"/>
      <c r="VJJ199" s="1305"/>
      <c r="VJK199" s="1305"/>
      <c r="VJL199" s="1305"/>
      <c r="VJM199" s="1305"/>
      <c r="VJN199" s="1305"/>
      <c r="VJO199" s="1305"/>
      <c r="VJP199" s="1305"/>
      <c r="VJQ199" s="1305"/>
      <c r="VJR199" s="1305"/>
      <c r="VJS199" s="1305"/>
      <c r="VJT199" s="1305"/>
      <c r="VJU199" s="1305"/>
      <c r="VJV199" s="1305"/>
      <c r="VJW199" s="1305"/>
      <c r="VJX199" s="1305"/>
      <c r="VJY199" s="1305"/>
      <c r="VJZ199" s="1305"/>
      <c r="VKA199" s="1305"/>
      <c r="VKB199" s="1305"/>
      <c r="VKC199" s="1305"/>
      <c r="VKD199" s="1305"/>
      <c r="VKE199" s="1305"/>
      <c r="VKF199" s="1305"/>
      <c r="VKG199" s="1305"/>
      <c r="VKH199" s="1305"/>
      <c r="VKI199" s="1305"/>
      <c r="VKJ199" s="1305"/>
      <c r="VKK199" s="1305"/>
      <c r="VKL199" s="1305"/>
      <c r="VKM199" s="1305"/>
      <c r="VKN199" s="1305"/>
      <c r="VKO199" s="1305"/>
      <c r="VKP199" s="1305"/>
      <c r="VKQ199" s="1305"/>
      <c r="VKR199" s="1305"/>
      <c r="VKS199" s="1305"/>
      <c r="VKT199" s="1305"/>
      <c r="VKU199" s="1305"/>
      <c r="VKV199" s="1305"/>
      <c r="VKW199" s="1305"/>
      <c r="VKX199" s="1305"/>
      <c r="VKY199" s="1305"/>
      <c r="VKZ199" s="1305"/>
      <c r="VLA199" s="1305"/>
      <c r="VLB199" s="1305"/>
      <c r="VLC199" s="1305"/>
      <c r="VLD199" s="1305"/>
      <c r="VLE199" s="1305"/>
      <c r="VLF199" s="1305"/>
      <c r="VLG199" s="1305"/>
      <c r="VLH199" s="1305"/>
      <c r="VLI199" s="1305"/>
      <c r="VLJ199" s="1305"/>
      <c r="VLK199" s="1305"/>
      <c r="VLL199" s="1305"/>
      <c r="VLM199" s="1305"/>
      <c r="VLN199" s="1305"/>
      <c r="VLO199" s="1305"/>
      <c r="VLP199" s="1305"/>
      <c r="VLQ199" s="1305"/>
      <c r="VLR199" s="1305"/>
      <c r="VLS199" s="1305"/>
      <c r="VLT199" s="1305"/>
      <c r="VLU199" s="1305"/>
      <c r="VLV199" s="1305"/>
      <c r="VLW199" s="1305"/>
      <c r="VLX199" s="1305"/>
      <c r="VLY199" s="1305"/>
      <c r="VLZ199" s="1305"/>
      <c r="VMA199" s="1305"/>
      <c r="VMB199" s="1305"/>
      <c r="VMC199" s="1305"/>
      <c r="VMD199" s="1305"/>
      <c r="VME199" s="1305"/>
      <c r="VMF199" s="1305"/>
      <c r="VMG199" s="1305"/>
      <c r="VMH199" s="1305"/>
      <c r="VMI199" s="1305"/>
      <c r="VMJ199" s="1305"/>
      <c r="VMK199" s="1305"/>
      <c r="VML199" s="1305"/>
      <c r="VMM199" s="1305"/>
      <c r="VMN199" s="1305"/>
      <c r="VMO199" s="1305"/>
      <c r="VMP199" s="1305"/>
      <c r="VMQ199" s="1305"/>
      <c r="VMR199" s="1305"/>
      <c r="VMS199" s="1305"/>
      <c r="VMT199" s="1305"/>
      <c r="VMU199" s="1305"/>
      <c r="VMV199" s="1305"/>
      <c r="VMW199" s="1305"/>
      <c r="VMX199" s="1305"/>
      <c r="VMY199" s="1305"/>
      <c r="VMZ199" s="1305"/>
      <c r="VNA199" s="1305"/>
      <c r="VNB199" s="1305"/>
      <c r="VNC199" s="1305"/>
      <c r="VND199" s="1305"/>
      <c r="VNE199" s="1305"/>
      <c r="VNF199" s="1305"/>
      <c r="VNG199" s="1305"/>
      <c r="VNH199" s="1305"/>
      <c r="VNI199" s="1305"/>
      <c r="VNJ199" s="1305"/>
      <c r="VNK199" s="1305"/>
      <c r="VNL199" s="1305"/>
      <c r="VNM199" s="1305"/>
      <c r="VNN199" s="1305"/>
      <c r="VNO199" s="1305"/>
      <c r="VNP199" s="1305"/>
      <c r="VNQ199" s="1305"/>
      <c r="VNR199" s="1305"/>
      <c r="VNS199" s="1305"/>
      <c r="VNT199" s="1305"/>
      <c r="VNU199" s="1305"/>
      <c r="VNV199" s="1305"/>
      <c r="VNW199" s="1305"/>
      <c r="VNX199" s="1305"/>
      <c r="VNY199" s="1305"/>
      <c r="VNZ199" s="1305"/>
      <c r="VOA199" s="1305"/>
      <c r="VOB199" s="1305"/>
      <c r="VOC199" s="1305"/>
      <c r="VOD199" s="1305"/>
      <c r="VOE199" s="1305"/>
      <c r="VOF199" s="1305"/>
      <c r="VOG199" s="1305"/>
      <c r="VOH199" s="1305"/>
      <c r="VOI199" s="1305"/>
      <c r="VOJ199" s="1305"/>
      <c r="VOK199" s="1305"/>
      <c r="VOL199" s="1305"/>
      <c r="VOM199" s="1305"/>
      <c r="VON199" s="1305"/>
      <c r="VOO199" s="1305"/>
      <c r="VOP199" s="1305"/>
      <c r="VOQ199" s="1305"/>
      <c r="VOR199" s="1305"/>
      <c r="VOS199" s="1305"/>
      <c r="VOT199" s="1305"/>
      <c r="VOU199" s="1305"/>
      <c r="VOV199" s="1305"/>
      <c r="VOW199" s="1305"/>
      <c r="VOX199" s="1305"/>
      <c r="VOY199" s="1305"/>
      <c r="VOZ199" s="1305"/>
      <c r="VPA199" s="1305"/>
      <c r="VPB199" s="1305"/>
      <c r="VPC199" s="1305"/>
      <c r="VPD199" s="1305"/>
      <c r="VPE199" s="1305"/>
      <c r="VPF199" s="1305"/>
      <c r="VPG199" s="1305"/>
      <c r="VPH199" s="1305"/>
      <c r="VPI199" s="1305"/>
      <c r="VPJ199" s="1305"/>
      <c r="VPK199" s="1305"/>
      <c r="VPL199" s="1305"/>
      <c r="VPM199" s="1305"/>
      <c r="VPN199" s="1305"/>
      <c r="VPO199" s="1305"/>
      <c r="VPP199" s="1305"/>
      <c r="VPQ199" s="1305"/>
      <c r="VPR199" s="1305"/>
      <c r="VPS199" s="1305"/>
      <c r="VPT199" s="1305"/>
      <c r="VPU199" s="1305"/>
      <c r="VPV199" s="1305"/>
      <c r="VPW199" s="1305"/>
      <c r="VPX199" s="1305"/>
      <c r="VPY199" s="1305"/>
      <c r="VPZ199" s="1305"/>
      <c r="VQA199" s="1305"/>
      <c r="VQB199" s="1305"/>
      <c r="VQC199" s="1305"/>
      <c r="VQD199" s="1305"/>
      <c r="VQE199" s="1305"/>
      <c r="VQF199" s="1305"/>
      <c r="VQG199" s="1305"/>
      <c r="VQH199" s="1305"/>
      <c r="VQI199" s="1305"/>
      <c r="VQJ199" s="1305"/>
      <c r="VQK199" s="1305"/>
      <c r="VQL199" s="1305"/>
      <c r="VQM199" s="1305"/>
      <c r="VQN199" s="1305"/>
      <c r="VQO199" s="1305"/>
      <c r="VQP199" s="1305"/>
      <c r="VQQ199" s="1305"/>
      <c r="VQR199" s="1305"/>
      <c r="VQS199" s="1305"/>
      <c r="VQT199" s="1305"/>
      <c r="VQU199" s="1305"/>
      <c r="VQV199" s="1305"/>
      <c r="VQW199" s="1305"/>
      <c r="VQX199" s="1305"/>
      <c r="VQY199" s="1305"/>
      <c r="VQZ199" s="1305"/>
      <c r="VRA199" s="1305"/>
      <c r="VRB199" s="1305"/>
      <c r="VRC199" s="1305"/>
      <c r="VRD199" s="1305"/>
      <c r="VRE199" s="1305"/>
      <c r="VRF199" s="1305"/>
      <c r="VRG199" s="1305"/>
      <c r="VRH199" s="1305"/>
      <c r="VRI199" s="1305"/>
      <c r="VRJ199" s="1305"/>
      <c r="VRK199" s="1305"/>
      <c r="VRL199" s="1305"/>
      <c r="VRM199" s="1305"/>
      <c r="VRN199" s="1305"/>
      <c r="VRO199" s="1305"/>
      <c r="VRP199" s="1305"/>
      <c r="VRQ199" s="1305"/>
      <c r="VRR199" s="1305"/>
      <c r="VRT199" s="1305"/>
      <c r="VRU199" s="1305"/>
      <c r="VRV199" s="1305"/>
      <c r="VRW199" s="1305"/>
      <c r="VRX199" s="1305"/>
      <c r="VRY199" s="1305"/>
      <c r="VRZ199" s="1305"/>
      <c r="VSA199" s="1305"/>
      <c r="VSB199" s="1305"/>
      <c r="VSC199" s="1305"/>
      <c r="VSD199" s="1305"/>
      <c r="VSE199" s="1305"/>
      <c r="VSF199" s="1305"/>
      <c r="VSG199" s="1305"/>
      <c r="VSH199" s="1305"/>
      <c r="VSI199" s="1305"/>
      <c r="VSJ199" s="1305"/>
      <c r="VSK199" s="1305"/>
      <c r="VSL199" s="1305"/>
      <c r="VSM199" s="1305"/>
      <c r="VSN199" s="1305"/>
      <c r="VSO199" s="1305"/>
      <c r="VSP199" s="1305"/>
      <c r="VSQ199" s="1305"/>
      <c r="VSR199" s="1305"/>
      <c r="VSS199" s="1305"/>
      <c r="VST199" s="1305"/>
      <c r="VSU199" s="1305"/>
      <c r="VSV199" s="1305"/>
      <c r="VSW199" s="1305"/>
      <c r="VSX199" s="1305"/>
      <c r="VSY199" s="1305"/>
      <c r="VSZ199" s="1305"/>
      <c r="VTA199" s="1305"/>
      <c r="VTB199" s="1305"/>
      <c r="VTC199" s="1305"/>
      <c r="VTD199" s="1305"/>
      <c r="VTE199" s="1305"/>
      <c r="VTF199" s="1305"/>
      <c r="VTG199" s="1305"/>
      <c r="VTH199" s="1305"/>
      <c r="VTI199" s="1305"/>
      <c r="VTJ199" s="1305"/>
      <c r="VTK199" s="1305"/>
      <c r="VTL199" s="1305"/>
      <c r="VTM199" s="1305"/>
      <c r="VTN199" s="1305"/>
      <c r="VTO199" s="1305"/>
      <c r="VTP199" s="1305"/>
      <c r="VTQ199" s="1305"/>
      <c r="VTR199" s="1305"/>
      <c r="VTS199" s="1305"/>
      <c r="VTT199" s="1305"/>
      <c r="VTU199" s="1305"/>
      <c r="VTV199" s="1305"/>
      <c r="VTW199" s="1305"/>
      <c r="VTX199" s="1305"/>
      <c r="VTY199" s="1305"/>
      <c r="VTZ199" s="1305"/>
      <c r="VUA199" s="1305"/>
      <c r="VUB199" s="1305"/>
      <c r="VUC199" s="1305"/>
      <c r="VUD199" s="1305"/>
      <c r="VUE199" s="1305"/>
      <c r="VUF199" s="1305"/>
      <c r="VUG199" s="1305"/>
      <c r="VUH199" s="1305"/>
      <c r="VUI199" s="1305"/>
      <c r="VUJ199" s="1305"/>
      <c r="VUK199" s="1305"/>
      <c r="VUL199" s="1305"/>
      <c r="VUM199" s="1305"/>
      <c r="VUN199" s="1305"/>
      <c r="VUO199" s="1305"/>
      <c r="VUP199" s="1305"/>
      <c r="VUQ199" s="1305"/>
      <c r="VUR199" s="1305"/>
      <c r="VUS199" s="1305"/>
      <c r="VUT199" s="1305"/>
      <c r="VUU199" s="1305"/>
      <c r="VUV199" s="1305"/>
      <c r="VUW199" s="1305"/>
      <c r="VUX199" s="1305"/>
      <c r="VUY199" s="1305"/>
      <c r="VUZ199" s="1305"/>
      <c r="VVA199" s="1305"/>
      <c r="VVB199" s="1305"/>
      <c r="VVC199" s="1305"/>
      <c r="VVD199" s="1305"/>
      <c r="VVE199" s="1305"/>
      <c r="VVF199" s="1305"/>
      <c r="VVG199" s="1305"/>
      <c r="VVH199" s="1305"/>
      <c r="VVI199" s="1305"/>
      <c r="VVJ199" s="1305"/>
      <c r="VVK199" s="1305"/>
      <c r="VVL199" s="1305"/>
      <c r="VVM199" s="1305"/>
      <c r="VVN199" s="1305"/>
      <c r="VVO199" s="1305"/>
      <c r="VVP199" s="1305"/>
      <c r="VVQ199" s="1305"/>
      <c r="VVR199" s="1305"/>
      <c r="VVS199" s="1305"/>
      <c r="VVT199" s="1305"/>
      <c r="VVU199" s="1305"/>
      <c r="VVV199" s="1305"/>
      <c r="VVW199" s="1305"/>
      <c r="VVX199" s="1305"/>
      <c r="VVY199" s="1305"/>
      <c r="VVZ199" s="1305"/>
      <c r="VWA199" s="1305"/>
      <c r="VWB199" s="1305"/>
      <c r="VWC199" s="1305"/>
      <c r="VWD199" s="1305"/>
      <c r="VWE199" s="1305"/>
      <c r="VWF199" s="1305"/>
      <c r="VWG199" s="1305"/>
      <c r="VWH199" s="1305"/>
      <c r="VWI199" s="1305"/>
      <c r="VWJ199" s="1305"/>
      <c r="VWK199" s="1305"/>
      <c r="VWL199" s="1305"/>
      <c r="VWM199" s="1305"/>
      <c r="VWN199" s="1305"/>
      <c r="VWO199" s="1305"/>
      <c r="VWP199" s="1305"/>
      <c r="VWQ199" s="1305"/>
      <c r="VWR199" s="1305"/>
      <c r="VWS199" s="1305"/>
      <c r="VWT199" s="1305"/>
      <c r="VWU199" s="1305"/>
      <c r="VWV199" s="1305"/>
      <c r="VWW199" s="1305"/>
      <c r="VWX199" s="1305"/>
      <c r="VWY199" s="1305"/>
      <c r="VWZ199" s="1305"/>
      <c r="VXA199" s="1305"/>
      <c r="VXB199" s="1305"/>
      <c r="VXC199" s="1305"/>
      <c r="VXD199" s="1305"/>
      <c r="VXE199" s="1305"/>
      <c r="VXF199" s="1305"/>
      <c r="VXG199" s="1305"/>
      <c r="VXH199" s="1305"/>
      <c r="VXI199" s="1305"/>
      <c r="VXJ199" s="1305"/>
      <c r="VXK199" s="1305"/>
      <c r="VXL199" s="1305"/>
      <c r="VXM199" s="1305"/>
      <c r="VXN199" s="1305"/>
      <c r="VXO199" s="1305"/>
      <c r="VXP199" s="1305"/>
      <c r="VXQ199" s="1305"/>
      <c r="VXR199" s="1305"/>
      <c r="VXS199" s="1305"/>
      <c r="VXT199" s="1305"/>
      <c r="VXU199" s="1305"/>
      <c r="VXV199" s="1305"/>
      <c r="VXW199" s="1305"/>
      <c r="VXX199" s="1305"/>
      <c r="VXY199" s="1305"/>
      <c r="VXZ199" s="1305"/>
      <c r="VYA199" s="1305"/>
      <c r="VYB199" s="1305"/>
      <c r="VYC199" s="1305"/>
      <c r="VYD199" s="1305"/>
      <c r="VYE199" s="1305"/>
      <c r="VYF199" s="1305"/>
      <c r="VYG199" s="1305"/>
      <c r="VYH199" s="1305"/>
      <c r="VYI199" s="1305"/>
      <c r="VYJ199" s="1305"/>
      <c r="VYK199" s="1305"/>
      <c r="VYL199" s="1305"/>
      <c r="VYM199" s="1305"/>
      <c r="VYN199" s="1305"/>
      <c r="VYO199" s="1305"/>
      <c r="VYP199" s="1305"/>
      <c r="VYQ199" s="1305"/>
      <c r="VYR199" s="1305"/>
      <c r="VYS199" s="1305"/>
      <c r="VYT199" s="1305"/>
      <c r="VYU199" s="1305"/>
      <c r="VYV199" s="1305"/>
      <c r="VYW199" s="1305"/>
      <c r="VYX199" s="1305"/>
      <c r="VYY199" s="1305"/>
      <c r="VYZ199" s="1305"/>
      <c r="VZA199" s="1305"/>
      <c r="VZB199" s="1305"/>
      <c r="VZC199" s="1305"/>
      <c r="VZD199" s="1305"/>
      <c r="VZE199" s="1305"/>
      <c r="VZF199" s="1305"/>
      <c r="VZG199" s="1305"/>
      <c r="VZH199" s="1305"/>
      <c r="VZI199" s="1305"/>
      <c r="VZJ199" s="1305"/>
      <c r="VZK199" s="1305"/>
      <c r="VZL199" s="1305"/>
      <c r="VZM199" s="1305"/>
      <c r="VZN199" s="1305"/>
      <c r="VZO199" s="1305"/>
      <c r="VZP199" s="1305"/>
      <c r="VZQ199" s="1305"/>
      <c r="VZR199" s="1305"/>
      <c r="VZS199" s="1305"/>
      <c r="VZT199" s="1305"/>
      <c r="VZU199" s="1305"/>
      <c r="VZV199" s="1305"/>
      <c r="VZW199" s="1305"/>
      <c r="VZX199" s="1305"/>
      <c r="VZY199" s="1305"/>
      <c r="VZZ199" s="1305"/>
      <c r="WAA199" s="1305"/>
      <c r="WAB199" s="1305"/>
      <c r="WAC199" s="1305"/>
      <c r="WAD199" s="1305"/>
      <c r="WAE199" s="1305"/>
      <c r="WAF199" s="1305"/>
      <c r="WAG199" s="1305"/>
      <c r="WAH199" s="1305"/>
      <c r="WAI199" s="1305"/>
      <c r="WAJ199" s="1305"/>
      <c r="WAK199" s="1305"/>
      <c r="WAL199" s="1305"/>
      <c r="WAM199" s="1305"/>
      <c r="WAN199" s="1305"/>
      <c r="WAO199" s="1305"/>
      <c r="WAP199" s="1305"/>
      <c r="WAQ199" s="1305"/>
      <c r="WAR199" s="1305"/>
      <c r="WAS199" s="1305"/>
      <c r="WAT199" s="1305"/>
      <c r="WAU199" s="1305"/>
      <c r="WAV199" s="1305"/>
      <c r="WAW199" s="1305"/>
      <c r="WAX199" s="1305"/>
      <c r="WAY199" s="1305"/>
      <c r="WAZ199" s="1305"/>
      <c r="WBA199" s="1305"/>
      <c r="WBB199" s="1305"/>
      <c r="WBC199" s="1305"/>
      <c r="WBD199" s="1305"/>
      <c r="WBE199" s="1305"/>
      <c r="WBF199" s="1305"/>
      <c r="WBG199" s="1305"/>
      <c r="WBH199" s="1305"/>
      <c r="WBI199" s="1305"/>
      <c r="WBJ199" s="1305"/>
      <c r="WBK199" s="1305"/>
      <c r="WBL199" s="1305"/>
      <c r="WBM199" s="1305"/>
      <c r="WBN199" s="1305"/>
      <c r="WBP199" s="1305"/>
      <c r="WBQ199" s="1305"/>
      <c r="WBR199" s="1305"/>
      <c r="WBS199" s="1305"/>
      <c r="WBT199" s="1305"/>
      <c r="WBU199" s="1305"/>
      <c r="WBV199" s="1305"/>
      <c r="WBW199" s="1305"/>
      <c r="WBX199" s="1305"/>
      <c r="WBY199" s="1305"/>
      <c r="WBZ199" s="1305"/>
      <c r="WCA199" s="1305"/>
      <c r="WCB199" s="1305"/>
      <c r="WCC199" s="1305"/>
      <c r="WCD199" s="1305"/>
      <c r="WCE199" s="1305"/>
      <c r="WCF199" s="1305"/>
      <c r="WCG199" s="1305"/>
      <c r="WCH199" s="1305"/>
      <c r="WCI199" s="1305"/>
      <c r="WCJ199" s="1305"/>
      <c r="WCK199" s="1305"/>
      <c r="WCL199" s="1305"/>
      <c r="WCM199" s="1305"/>
      <c r="WCN199" s="1305"/>
      <c r="WCO199" s="1305"/>
      <c r="WCP199" s="1305"/>
      <c r="WCQ199" s="1305"/>
      <c r="WCR199" s="1305"/>
      <c r="WCS199" s="1305"/>
      <c r="WCT199" s="1305"/>
      <c r="WCU199" s="1305"/>
      <c r="WCV199" s="1305"/>
      <c r="WCW199" s="1305"/>
      <c r="WCX199" s="1305"/>
      <c r="WCY199" s="1305"/>
      <c r="WCZ199" s="1305"/>
      <c r="WDA199" s="1305"/>
      <c r="WDB199" s="1305"/>
      <c r="WDC199" s="1305"/>
      <c r="WDD199" s="1305"/>
      <c r="WDE199" s="1305"/>
      <c r="WDF199" s="1305"/>
      <c r="WDG199" s="1305"/>
      <c r="WDH199" s="1305"/>
      <c r="WDI199" s="1305"/>
      <c r="WDJ199" s="1305"/>
      <c r="WDK199" s="1305"/>
      <c r="WDL199" s="1305"/>
      <c r="WDM199" s="1305"/>
      <c r="WDN199" s="1305"/>
      <c r="WDO199" s="1305"/>
      <c r="WDP199" s="1305"/>
      <c r="WDQ199" s="1305"/>
      <c r="WDR199" s="1305"/>
      <c r="WDS199" s="1305"/>
      <c r="WDT199" s="1305"/>
      <c r="WDU199" s="1305"/>
      <c r="WDV199" s="1305"/>
      <c r="WDW199" s="1305"/>
      <c r="WDX199" s="1305"/>
      <c r="WDY199" s="1305"/>
      <c r="WDZ199" s="1305"/>
      <c r="WEA199" s="1305"/>
      <c r="WEB199" s="1305"/>
      <c r="WEC199" s="1305"/>
      <c r="WED199" s="1305"/>
      <c r="WEE199" s="1305"/>
      <c r="WEF199" s="1305"/>
      <c r="WEG199" s="1305"/>
      <c r="WEH199" s="1305"/>
      <c r="WEI199" s="1305"/>
      <c r="WEJ199" s="1305"/>
      <c r="WEK199" s="1305"/>
      <c r="WEL199" s="1305"/>
      <c r="WEM199" s="1305"/>
      <c r="WEN199" s="1305"/>
      <c r="WEO199" s="1305"/>
      <c r="WEP199" s="1305"/>
      <c r="WEQ199" s="1305"/>
      <c r="WER199" s="1305"/>
      <c r="WES199" s="1305"/>
      <c r="WET199" s="1305"/>
      <c r="WEU199" s="1305"/>
      <c r="WEV199" s="1305"/>
      <c r="WEW199" s="1305"/>
      <c r="WEX199" s="1305"/>
      <c r="WEY199" s="1305"/>
      <c r="WEZ199" s="1305"/>
      <c r="WFA199" s="1305"/>
      <c r="WFB199" s="1305"/>
      <c r="WFC199" s="1305"/>
      <c r="WFD199" s="1305"/>
      <c r="WFE199" s="1305"/>
      <c r="WFF199" s="1305"/>
      <c r="WFG199" s="1305"/>
      <c r="WFH199" s="1305"/>
      <c r="WFI199" s="1305"/>
      <c r="WFJ199" s="1305"/>
      <c r="WFK199" s="1305"/>
      <c r="WFL199" s="1305"/>
      <c r="WFM199" s="1305"/>
      <c r="WFN199" s="1305"/>
      <c r="WFO199" s="1305"/>
      <c r="WFP199" s="1305"/>
      <c r="WFQ199" s="1305"/>
      <c r="WFR199" s="1305"/>
      <c r="WFS199" s="1305"/>
      <c r="WFT199" s="1305"/>
      <c r="WFU199" s="1305"/>
      <c r="WFV199" s="1305"/>
      <c r="WFW199" s="1305"/>
      <c r="WFX199" s="1305"/>
      <c r="WFY199" s="1305"/>
      <c r="WFZ199" s="1305"/>
      <c r="WGA199" s="1305"/>
      <c r="WGB199" s="1305"/>
      <c r="WGC199" s="1305"/>
      <c r="WGD199" s="1305"/>
      <c r="WGE199" s="1305"/>
      <c r="WGF199" s="1305"/>
      <c r="WGG199" s="1305"/>
      <c r="WGH199" s="1305"/>
      <c r="WGI199" s="1305"/>
      <c r="WGJ199" s="1305"/>
      <c r="WGK199" s="1305"/>
      <c r="WGL199" s="1305"/>
      <c r="WGM199" s="1305"/>
      <c r="WGN199" s="1305"/>
      <c r="WGO199" s="1305"/>
      <c r="WGP199" s="1305"/>
      <c r="WGQ199" s="1305"/>
      <c r="WGR199" s="1305"/>
      <c r="WGS199" s="1305"/>
      <c r="WGT199" s="1305"/>
      <c r="WGU199" s="1305"/>
      <c r="WGV199" s="1305"/>
      <c r="WGW199" s="1305"/>
      <c r="WGX199" s="1305"/>
      <c r="WGY199" s="1305"/>
      <c r="WGZ199" s="1305"/>
      <c r="WHA199" s="1305"/>
      <c r="WHB199" s="1305"/>
      <c r="WHC199" s="1305"/>
      <c r="WHD199" s="1305"/>
      <c r="WHE199" s="1305"/>
      <c r="WHF199" s="1305"/>
      <c r="WHG199" s="1305"/>
      <c r="WHH199" s="1305"/>
      <c r="WHI199" s="1305"/>
      <c r="WHJ199" s="1305"/>
      <c r="WHK199" s="1305"/>
      <c r="WHL199" s="1305"/>
      <c r="WHM199" s="1305"/>
      <c r="WHN199" s="1305"/>
      <c r="WHO199" s="1305"/>
      <c r="WHP199" s="1305"/>
      <c r="WHQ199" s="1305"/>
      <c r="WHR199" s="1305"/>
      <c r="WHS199" s="1305"/>
      <c r="WHT199" s="1305"/>
      <c r="WHU199" s="1305"/>
      <c r="WHV199" s="1305"/>
      <c r="WHW199" s="1305"/>
      <c r="WHX199" s="1305"/>
      <c r="WHY199" s="1305"/>
      <c r="WHZ199" s="1305"/>
      <c r="WIA199" s="1305"/>
      <c r="WIB199" s="1305"/>
      <c r="WIC199" s="1305"/>
      <c r="WID199" s="1305"/>
      <c r="WIE199" s="1305"/>
      <c r="WIF199" s="1305"/>
      <c r="WIG199" s="1305"/>
      <c r="WIH199" s="1305"/>
      <c r="WII199" s="1305"/>
      <c r="WIJ199" s="1305"/>
      <c r="WIK199" s="1305"/>
      <c r="WIL199" s="1305"/>
      <c r="WIM199" s="1305"/>
      <c r="WIN199" s="1305"/>
      <c r="WIO199" s="1305"/>
      <c r="WIP199" s="1305"/>
      <c r="WIQ199" s="1305"/>
      <c r="WIR199" s="1305"/>
      <c r="WIS199" s="1305"/>
      <c r="WIT199" s="1305"/>
      <c r="WIU199" s="1305"/>
      <c r="WIV199" s="1305"/>
      <c r="WIW199" s="1305"/>
      <c r="WIX199" s="1305"/>
      <c r="WIY199" s="1305"/>
      <c r="WIZ199" s="1305"/>
      <c r="WJA199" s="1305"/>
      <c r="WJB199" s="1305"/>
      <c r="WJC199" s="1305"/>
      <c r="WJD199" s="1305"/>
      <c r="WJE199" s="1305"/>
      <c r="WJF199" s="1305"/>
      <c r="WJG199" s="1305"/>
      <c r="WJH199" s="1305"/>
      <c r="WJI199" s="1305"/>
      <c r="WJJ199" s="1305"/>
      <c r="WJK199" s="1305"/>
      <c r="WJL199" s="1305"/>
      <c r="WJM199" s="1305"/>
      <c r="WJN199" s="1305"/>
      <c r="WJO199" s="1305"/>
      <c r="WJP199" s="1305"/>
      <c r="WJQ199" s="1305"/>
      <c r="WJR199" s="1305"/>
      <c r="WJS199" s="1305"/>
      <c r="WJT199" s="1305"/>
      <c r="WJU199" s="1305"/>
      <c r="WJV199" s="1305"/>
      <c r="WJW199" s="1305"/>
      <c r="WJX199" s="1305"/>
      <c r="WJY199" s="1305"/>
      <c r="WJZ199" s="1305"/>
      <c r="WKA199" s="1305"/>
      <c r="WKB199" s="1305"/>
      <c r="WKC199" s="1305"/>
      <c r="WKD199" s="1305"/>
      <c r="WKE199" s="1305"/>
      <c r="WKF199" s="1305"/>
      <c r="WKG199" s="1305"/>
      <c r="WKH199" s="1305"/>
      <c r="WKI199" s="1305"/>
      <c r="WKJ199" s="1305"/>
      <c r="WKK199" s="1305"/>
      <c r="WKL199" s="1305"/>
      <c r="WKM199" s="1305"/>
      <c r="WKN199" s="1305"/>
      <c r="WKO199" s="1305"/>
      <c r="WKP199" s="1305"/>
      <c r="WKQ199" s="1305"/>
      <c r="WKR199" s="1305"/>
      <c r="WKS199" s="1305"/>
      <c r="WKT199" s="1305"/>
      <c r="WKU199" s="1305"/>
      <c r="WKV199" s="1305"/>
      <c r="WKW199" s="1305"/>
      <c r="WKX199" s="1305"/>
      <c r="WKY199" s="1305"/>
      <c r="WKZ199" s="1305"/>
      <c r="WLA199" s="1305"/>
      <c r="WLB199" s="1305"/>
      <c r="WLC199" s="1305"/>
      <c r="WLD199" s="1305"/>
      <c r="WLE199" s="1305"/>
      <c r="WLF199" s="1305"/>
      <c r="WLG199" s="1305"/>
      <c r="WLH199" s="1305"/>
      <c r="WLI199" s="1305"/>
      <c r="WLJ199" s="1305"/>
      <c r="WLL199" s="1305"/>
      <c r="WLM199" s="1305"/>
      <c r="WLN199" s="1305"/>
      <c r="WLO199" s="1305"/>
      <c r="WLP199" s="1305"/>
      <c r="WLQ199" s="1305"/>
      <c r="WLR199" s="1305"/>
      <c r="WLS199" s="1305"/>
      <c r="WLT199" s="1305"/>
      <c r="WLU199" s="1305"/>
      <c r="WLV199" s="1305"/>
      <c r="WLW199" s="1305"/>
      <c r="WLX199" s="1305"/>
      <c r="WLY199" s="1305"/>
      <c r="WLZ199" s="1305"/>
      <c r="WMA199" s="1305"/>
      <c r="WMB199" s="1305"/>
      <c r="WMC199" s="1305"/>
      <c r="WMD199" s="1305"/>
      <c r="WME199" s="1305"/>
      <c r="WMF199" s="1305"/>
      <c r="WMG199" s="1305"/>
      <c r="WMH199" s="1305"/>
      <c r="WMI199" s="1305"/>
      <c r="WMJ199" s="1305"/>
      <c r="WMK199" s="1305"/>
      <c r="WML199" s="1305"/>
      <c r="WMM199" s="1305"/>
      <c r="WMN199" s="1305"/>
      <c r="WMO199" s="1305"/>
      <c r="WMP199" s="1305"/>
      <c r="WMQ199" s="1305"/>
      <c r="WMR199" s="1305"/>
      <c r="WMS199" s="1305"/>
      <c r="WMT199" s="1305"/>
      <c r="WMU199" s="1305"/>
      <c r="WMV199" s="1305"/>
      <c r="WMW199" s="1305"/>
      <c r="WMX199" s="1305"/>
      <c r="WMY199" s="1305"/>
      <c r="WMZ199" s="1305"/>
      <c r="WNA199" s="1305"/>
      <c r="WNB199" s="1305"/>
      <c r="WNC199" s="1305"/>
      <c r="WND199" s="1305"/>
      <c r="WNE199" s="1305"/>
      <c r="WNF199" s="1305"/>
      <c r="WNG199" s="1305"/>
      <c r="WNH199" s="1305"/>
      <c r="WNI199" s="1305"/>
      <c r="WNJ199" s="1305"/>
      <c r="WNK199" s="1305"/>
      <c r="WNL199" s="1305"/>
      <c r="WNM199" s="1305"/>
      <c r="WNN199" s="1305"/>
      <c r="WNO199" s="1305"/>
      <c r="WNP199" s="1305"/>
      <c r="WNQ199" s="1305"/>
      <c r="WNR199" s="1305"/>
      <c r="WNS199" s="1305"/>
      <c r="WNT199" s="1305"/>
      <c r="WNU199" s="1305"/>
      <c r="WNV199" s="1305"/>
      <c r="WNW199" s="1305"/>
      <c r="WNX199" s="1305"/>
      <c r="WNY199" s="1305"/>
      <c r="WNZ199" s="1305"/>
      <c r="WOA199" s="1305"/>
      <c r="WOB199" s="1305"/>
      <c r="WOC199" s="1305"/>
      <c r="WOD199" s="1305"/>
      <c r="WOE199" s="1305"/>
      <c r="WOF199" s="1305"/>
      <c r="WOG199" s="1305"/>
      <c r="WOH199" s="1305"/>
      <c r="WOI199" s="1305"/>
      <c r="WOJ199" s="1305"/>
      <c r="WOK199" s="1305"/>
      <c r="WOL199" s="1305"/>
      <c r="WOM199" s="1305"/>
      <c r="WON199" s="1305"/>
      <c r="WOO199" s="1305"/>
      <c r="WOP199" s="1305"/>
      <c r="WOQ199" s="1305"/>
      <c r="WOR199" s="1305"/>
      <c r="WOS199" s="1305"/>
      <c r="WOT199" s="1305"/>
      <c r="WOU199" s="1305"/>
      <c r="WOV199" s="1305"/>
      <c r="WOW199" s="1305"/>
      <c r="WOX199" s="1305"/>
      <c r="WOY199" s="1305"/>
      <c r="WOZ199" s="1305"/>
      <c r="WPA199" s="1305"/>
      <c r="WPB199" s="1305"/>
      <c r="WPC199" s="1305"/>
      <c r="WPD199" s="1305"/>
      <c r="WPE199" s="1305"/>
      <c r="WPF199" s="1305"/>
      <c r="WPG199" s="1305"/>
      <c r="WPH199" s="1305"/>
      <c r="WPI199" s="1305"/>
      <c r="WPJ199" s="1305"/>
      <c r="WPK199" s="1305"/>
      <c r="WPL199" s="1305"/>
      <c r="WPM199" s="1305"/>
      <c r="WPN199" s="1305"/>
      <c r="WPO199" s="1305"/>
      <c r="WPP199" s="1305"/>
      <c r="WPQ199" s="1305"/>
      <c r="WPR199" s="1305"/>
      <c r="WPS199" s="1305"/>
      <c r="WPT199" s="1305"/>
      <c r="WPU199" s="1305"/>
      <c r="WPV199" s="1305"/>
      <c r="WPW199" s="1305"/>
      <c r="WPX199" s="1305"/>
      <c r="WPY199" s="1305"/>
      <c r="WPZ199" s="1305"/>
      <c r="WQA199" s="1305"/>
      <c r="WQB199" s="1305"/>
      <c r="WQC199" s="1305"/>
      <c r="WQD199" s="1305"/>
      <c r="WQE199" s="1305"/>
      <c r="WQF199" s="1305"/>
      <c r="WQG199" s="1305"/>
      <c r="WQH199" s="1305"/>
      <c r="WQI199" s="1305"/>
      <c r="WQJ199" s="1305"/>
      <c r="WQK199" s="1305"/>
      <c r="WQL199" s="1305"/>
      <c r="WQM199" s="1305"/>
      <c r="WQN199" s="1305"/>
      <c r="WQO199" s="1305"/>
      <c r="WQP199" s="1305"/>
      <c r="WQQ199" s="1305"/>
      <c r="WQR199" s="1305"/>
      <c r="WQS199" s="1305"/>
      <c r="WQT199" s="1305"/>
      <c r="WQU199" s="1305"/>
      <c r="WQV199" s="1305"/>
      <c r="WQW199" s="1305"/>
      <c r="WQX199" s="1305"/>
      <c r="WQY199" s="1305"/>
      <c r="WQZ199" s="1305"/>
      <c r="WRA199" s="1305"/>
      <c r="WRB199" s="1305"/>
      <c r="WRC199" s="1305"/>
      <c r="WRD199" s="1305"/>
      <c r="WRE199" s="1305"/>
      <c r="WRF199" s="1305"/>
      <c r="WRG199" s="1305"/>
      <c r="WRH199" s="1305"/>
      <c r="WRI199" s="1305"/>
      <c r="WRJ199" s="1305"/>
      <c r="WRK199" s="1305"/>
      <c r="WRL199" s="1305"/>
      <c r="WRM199" s="1305"/>
      <c r="WRN199" s="1305"/>
      <c r="WRO199" s="1305"/>
      <c r="WRP199" s="1305"/>
      <c r="WRQ199" s="1305"/>
      <c r="WRR199" s="1305"/>
      <c r="WRS199" s="1305"/>
      <c r="WRT199" s="1305"/>
      <c r="WRU199" s="1305"/>
      <c r="WRV199" s="1305"/>
      <c r="WRW199" s="1305"/>
      <c r="WRX199" s="1305"/>
      <c r="WRY199" s="1305"/>
      <c r="WRZ199" s="1305"/>
      <c r="WSA199" s="1305"/>
      <c r="WSB199" s="1305"/>
      <c r="WSC199" s="1305"/>
      <c r="WSD199" s="1305"/>
      <c r="WSE199" s="1305"/>
      <c r="WSF199" s="1305"/>
      <c r="WSG199" s="1305"/>
      <c r="WSH199" s="1305"/>
      <c r="WSI199" s="1305"/>
      <c r="WSJ199" s="1305"/>
      <c r="WSK199" s="1305"/>
      <c r="WSL199" s="1305"/>
      <c r="WSM199" s="1305"/>
      <c r="WSN199" s="1305"/>
      <c r="WSO199" s="1305"/>
      <c r="WSP199" s="1305"/>
      <c r="WSQ199" s="1305"/>
      <c r="WSR199" s="1305"/>
      <c r="WSS199" s="1305"/>
      <c r="WST199" s="1305"/>
      <c r="WSU199" s="1305"/>
      <c r="WSV199" s="1305"/>
      <c r="WSW199" s="1305"/>
      <c r="WSX199" s="1305"/>
      <c r="WSY199" s="1305"/>
      <c r="WSZ199" s="1305"/>
      <c r="WTA199" s="1305"/>
      <c r="WTB199" s="1305"/>
      <c r="WTC199" s="1305"/>
      <c r="WTD199" s="1305"/>
      <c r="WTE199" s="1305"/>
      <c r="WTF199" s="1305"/>
      <c r="WTG199" s="1305"/>
      <c r="WTH199" s="1305"/>
      <c r="WTI199" s="1305"/>
      <c r="WTJ199" s="1305"/>
      <c r="WTK199" s="1305"/>
      <c r="WTL199" s="1305"/>
      <c r="WTM199" s="1305"/>
      <c r="WTN199" s="1305"/>
      <c r="WTO199" s="1305"/>
      <c r="WTP199" s="1305"/>
      <c r="WTQ199" s="1305"/>
      <c r="WTR199" s="1305"/>
      <c r="WTS199" s="1305"/>
      <c r="WTT199" s="1305"/>
      <c r="WTU199" s="1305"/>
      <c r="WTV199" s="1305"/>
      <c r="WTW199" s="1305"/>
      <c r="WTX199" s="1305"/>
      <c r="WTY199" s="1305"/>
      <c r="WTZ199" s="1305"/>
      <c r="WUA199" s="1305"/>
      <c r="WUB199" s="1305"/>
      <c r="WUC199" s="1305"/>
      <c r="WUD199" s="1305"/>
      <c r="WUE199" s="1305"/>
      <c r="WUF199" s="1305"/>
      <c r="WUG199" s="1305"/>
      <c r="WUH199" s="1305"/>
      <c r="WUI199" s="1305"/>
      <c r="WUJ199" s="1305"/>
      <c r="WUK199" s="1305"/>
      <c r="WUL199" s="1305"/>
      <c r="WUM199" s="1305"/>
      <c r="WUN199" s="1305"/>
      <c r="WUO199" s="1305"/>
      <c r="WUP199" s="1305"/>
      <c r="WUQ199" s="1305"/>
      <c r="WUR199" s="1305"/>
      <c r="WUS199" s="1305"/>
      <c r="WUT199" s="1305"/>
      <c r="WUU199" s="1305"/>
      <c r="WUV199" s="1305"/>
      <c r="WUW199" s="1305"/>
      <c r="WUX199" s="1305"/>
      <c r="WUY199" s="1305"/>
      <c r="WUZ199" s="1305"/>
      <c r="WVA199" s="1305"/>
      <c r="WVB199" s="1305"/>
      <c r="WVC199" s="1305"/>
      <c r="WVD199" s="1305"/>
      <c r="WVE199" s="1305"/>
      <c r="WVF199" s="1305"/>
      <c r="WVH199" s="1305"/>
      <c r="WVI199" s="1305"/>
      <c r="WVJ199" s="1305"/>
      <c r="WVK199" s="1305"/>
      <c r="WVL199" s="1305"/>
      <c r="WVM199" s="1305"/>
    </row>
    <row r="200" spans="1:16133">
      <c r="A200" s="324">
        <f t="shared" si="2"/>
        <v>193</v>
      </c>
      <c r="B200" s="622" t="s">
        <v>137</v>
      </c>
      <c r="C200" s="324"/>
      <c r="D200" s="324" t="s">
        <v>109</v>
      </c>
      <c r="E200" s="324">
        <v>2.0699999999999998</v>
      </c>
      <c r="F200" s="324">
        <v>15.35</v>
      </c>
      <c r="G200" s="324"/>
      <c r="H200" s="324">
        <v>1.589</v>
      </c>
      <c r="I200" s="324">
        <v>0.501</v>
      </c>
      <c r="J200" s="324"/>
      <c r="K200" s="1552" t="s">
        <v>196</v>
      </c>
      <c r="L200" s="1080">
        <v>45905</v>
      </c>
      <c r="M200" s="1080">
        <v>45912</v>
      </c>
      <c r="N200" s="1487" t="s">
        <v>1873</v>
      </c>
      <c r="O200" s="324"/>
      <c r="P200" s="1012" t="s">
        <v>197</v>
      </c>
    </row>
    <row r="201" spans="1:16133">
      <c r="A201" s="324">
        <f t="shared" ref="A201:A267" si="8">A200+1</f>
        <v>194</v>
      </c>
      <c r="B201" s="622" t="s">
        <v>146</v>
      </c>
      <c r="C201" s="324"/>
      <c r="D201" s="324" t="s">
        <v>118</v>
      </c>
      <c r="E201" s="622">
        <v>1.68</v>
      </c>
      <c r="F201" s="622">
        <v>12.41</v>
      </c>
      <c r="G201" s="622">
        <v>143.4</v>
      </c>
      <c r="H201" s="622">
        <v>1.728</v>
      </c>
      <c r="I201" s="622">
        <v>0.41399999999999998</v>
      </c>
      <c r="J201" s="324"/>
      <c r="K201" s="1552" t="s">
        <v>196</v>
      </c>
      <c r="L201" s="1080">
        <v>45904</v>
      </c>
      <c r="M201" s="1080">
        <v>45912</v>
      </c>
      <c r="N201" s="1487" t="s">
        <v>1276</v>
      </c>
      <c r="O201" s="324"/>
      <c r="P201" s="1012" t="s">
        <v>197</v>
      </c>
    </row>
    <row r="202" spans="1:16133">
      <c r="A202" s="324">
        <f t="shared" si="8"/>
        <v>195</v>
      </c>
      <c r="B202" s="622" t="s">
        <v>1272</v>
      </c>
      <c r="C202" s="324"/>
      <c r="D202" s="324" t="s">
        <v>168</v>
      </c>
      <c r="E202" s="1010">
        <v>1.57</v>
      </c>
      <c r="F202" s="1010">
        <v>11.05</v>
      </c>
      <c r="G202" s="1010">
        <v>115.3</v>
      </c>
      <c r="H202" s="825">
        <v>0.91900000000000004</v>
      </c>
      <c r="I202" s="1010">
        <v>0.29899999999999999</v>
      </c>
      <c r="J202" s="324"/>
      <c r="K202" s="1552" t="s">
        <v>196</v>
      </c>
      <c r="L202" s="1080">
        <v>45906</v>
      </c>
      <c r="M202" s="1080">
        <v>45914</v>
      </c>
      <c r="N202" s="1487" t="s">
        <v>1869</v>
      </c>
      <c r="O202" s="1011"/>
      <c r="P202" s="1012" t="s">
        <v>197</v>
      </c>
    </row>
    <row r="203" spans="1:16133">
      <c r="A203" s="324">
        <f t="shared" si="8"/>
        <v>196</v>
      </c>
      <c r="B203" s="622" t="s">
        <v>1686</v>
      </c>
      <c r="C203" s="324"/>
      <c r="D203" s="324" t="s">
        <v>1687</v>
      </c>
      <c r="E203" s="324"/>
      <c r="F203" s="324"/>
      <c r="G203" s="324"/>
      <c r="H203" s="324"/>
      <c r="I203" s="324"/>
      <c r="J203" s="324"/>
      <c r="K203" s="1551" t="s">
        <v>196</v>
      </c>
      <c r="L203" s="1080">
        <v>45894</v>
      </c>
      <c r="M203" s="1080">
        <v>45914</v>
      </c>
      <c r="N203" s="1487" t="s">
        <v>1677</v>
      </c>
      <c r="O203" s="324"/>
      <c r="P203" s="1009" t="s">
        <v>197</v>
      </c>
    </row>
    <row r="204" spans="1:16133">
      <c r="A204" s="324">
        <f t="shared" si="8"/>
        <v>197</v>
      </c>
      <c r="B204" s="622" t="s">
        <v>1701</v>
      </c>
      <c r="C204" s="324"/>
      <c r="D204" s="324" t="s">
        <v>118</v>
      </c>
      <c r="E204" s="622">
        <v>1.68</v>
      </c>
      <c r="F204" s="622">
        <v>12.41</v>
      </c>
      <c r="G204" s="622">
        <v>143.4</v>
      </c>
      <c r="H204" s="622">
        <v>1.728</v>
      </c>
      <c r="I204" s="622">
        <v>0.41399999999999998</v>
      </c>
      <c r="J204" s="324"/>
      <c r="K204" s="1551" t="s">
        <v>196</v>
      </c>
      <c r="L204" s="1080">
        <v>45912</v>
      </c>
      <c r="M204" s="1080">
        <v>45917</v>
      </c>
      <c r="N204" s="1487" t="s">
        <v>1873</v>
      </c>
      <c r="O204" s="324"/>
      <c r="P204" s="1009" t="s">
        <v>197</v>
      </c>
    </row>
    <row r="205" spans="1:16133">
      <c r="A205" s="324">
        <f t="shared" si="8"/>
        <v>198</v>
      </c>
      <c r="B205" s="622" t="s">
        <v>726</v>
      </c>
      <c r="C205" s="324"/>
      <c r="D205" s="324" t="s">
        <v>168</v>
      </c>
      <c r="E205" s="1010">
        <v>1.57</v>
      </c>
      <c r="F205" s="1010">
        <v>11.05</v>
      </c>
      <c r="G205" s="1010">
        <v>115.3</v>
      </c>
      <c r="H205" s="825">
        <v>0.91900000000000004</v>
      </c>
      <c r="I205" s="1010">
        <v>0.29899999999999999</v>
      </c>
      <c r="J205" s="324"/>
      <c r="K205" s="1551" t="s">
        <v>196</v>
      </c>
      <c r="L205" s="1080">
        <v>45913</v>
      </c>
      <c r="M205" s="1080">
        <v>45918</v>
      </c>
      <c r="N205" s="1487" t="s">
        <v>1655</v>
      </c>
      <c r="O205" s="324"/>
      <c r="P205" s="1009" t="s">
        <v>197</v>
      </c>
    </row>
    <row r="206" spans="1:16133" ht="25.8" customHeight="1">
      <c r="A206" s="324">
        <f t="shared" si="8"/>
        <v>199</v>
      </c>
      <c r="B206" s="324" t="s">
        <v>357</v>
      </c>
      <c r="C206" s="1069" t="s">
        <v>1831</v>
      </c>
      <c r="D206" s="1069" t="s">
        <v>1831</v>
      </c>
      <c r="E206" s="1010">
        <v>2.0099999999999998</v>
      </c>
      <c r="F206" s="1010">
        <v>16.690000000000001</v>
      </c>
      <c r="G206" s="1010"/>
      <c r="H206" s="825">
        <v>1.399</v>
      </c>
      <c r="I206" s="1206">
        <v>0.4</v>
      </c>
      <c r="J206" s="324"/>
      <c r="K206" s="1551" t="s">
        <v>196</v>
      </c>
      <c r="L206" s="1080">
        <v>45881</v>
      </c>
      <c r="M206" s="1080">
        <v>45919</v>
      </c>
      <c r="N206" s="1487" t="s">
        <v>1874</v>
      </c>
      <c r="O206" s="1011"/>
      <c r="P206" s="1012" t="s">
        <v>197</v>
      </c>
    </row>
    <row r="207" spans="1:16133">
      <c r="A207" s="324">
        <f t="shared" si="8"/>
        <v>200</v>
      </c>
      <c r="B207" s="622" t="s">
        <v>310</v>
      </c>
      <c r="C207" s="324"/>
      <c r="D207" s="324" t="s">
        <v>118</v>
      </c>
      <c r="E207" s="622">
        <v>1.68</v>
      </c>
      <c r="F207" s="622">
        <v>12.41</v>
      </c>
      <c r="G207" s="622">
        <v>143.4</v>
      </c>
      <c r="H207" s="622">
        <v>1.728</v>
      </c>
      <c r="I207" s="622">
        <v>0.41399999999999998</v>
      </c>
      <c r="J207" s="324"/>
      <c r="K207" s="1552" t="s">
        <v>196</v>
      </c>
      <c r="L207" s="1080">
        <v>45912</v>
      </c>
      <c r="M207" s="1080">
        <v>45920</v>
      </c>
      <c r="N207" s="1487" t="s">
        <v>1676</v>
      </c>
      <c r="P207" s="1012" t="s">
        <v>197</v>
      </c>
      <c r="V207" s="1305"/>
      <c r="W207" s="1305"/>
      <c r="X207" s="1305"/>
      <c r="Y207" s="1305"/>
      <c r="Z207" s="1305"/>
      <c r="AA207" s="1305"/>
      <c r="AB207" s="1305"/>
      <c r="AC207" s="1305"/>
      <c r="AD207" s="1305"/>
      <c r="AE207" s="1305"/>
      <c r="AF207" s="1305"/>
      <c r="AG207" s="1305"/>
      <c r="AH207" s="1305"/>
      <c r="AI207" s="1305"/>
      <c r="AJ207" s="1305"/>
      <c r="AK207" s="1305"/>
      <c r="AL207" s="1305"/>
      <c r="AM207" s="1305"/>
      <c r="AN207" s="1305"/>
      <c r="AO207" s="1305"/>
      <c r="AP207" s="1305"/>
      <c r="AQ207" s="1305"/>
      <c r="AR207" s="1305"/>
      <c r="AS207" s="1305"/>
      <c r="AT207" s="1305"/>
      <c r="AU207" s="1305"/>
      <c r="AV207" s="1305"/>
      <c r="AW207" s="1305"/>
      <c r="AX207" s="1305"/>
      <c r="AY207" s="1305"/>
      <c r="AZ207" s="1305"/>
      <c r="BA207" s="1305"/>
      <c r="BB207" s="1305"/>
      <c r="BC207" s="1305"/>
      <c r="BD207" s="1305"/>
      <c r="BE207" s="1305"/>
      <c r="BF207" s="1305"/>
      <c r="BG207" s="1305"/>
      <c r="BH207" s="1305"/>
      <c r="BI207" s="1305"/>
      <c r="BJ207" s="1305"/>
      <c r="BK207" s="1305"/>
      <c r="BL207" s="1305"/>
      <c r="BM207" s="1305"/>
      <c r="BN207" s="1305"/>
      <c r="BO207" s="1305"/>
      <c r="BP207" s="1305"/>
      <c r="BQ207" s="1305"/>
      <c r="BR207" s="1305"/>
      <c r="BS207" s="1305"/>
      <c r="BT207" s="1305"/>
      <c r="BU207" s="1305"/>
      <c r="BV207" s="1305"/>
      <c r="BW207" s="1305"/>
      <c r="BX207" s="1305"/>
      <c r="BY207" s="1305"/>
      <c r="BZ207" s="1305"/>
      <c r="CA207" s="1305"/>
      <c r="CB207" s="1305"/>
      <c r="CC207" s="1305"/>
      <c r="CD207" s="1305"/>
      <c r="CE207" s="1305"/>
      <c r="CF207" s="1305"/>
      <c r="CG207" s="1305"/>
      <c r="CH207" s="1305"/>
      <c r="CI207" s="1305"/>
      <c r="CJ207" s="1305"/>
      <c r="CK207" s="1305"/>
      <c r="CL207" s="1305"/>
      <c r="CM207" s="1305"/>
      <c r="CN207" s="1305"/>
      <c r="CO207" s="1305"/>
      <c r="CP207" s="1305"/>
      <c r="CQ207" s="1305"/>
      <c r="CR207" s="1305"/>
      <c r="CS207" s="1305"/>
      <c r="CT207" s="1305"/>
      <c r="CU207" s="1305"/>
      <c r="CV207" s="1305"/>
      <c r="CW207" s="1305"/>
      <c r="CX207" s="1305"/>
      <c r="CY207" s="1305"/>
      <c r="CZ207" s="1305"/>
      <c r="DA207" s="1305"/>
      <c r="DB207" s="1305"/>
      <c r="DC207" s="1305"/>
      <c r="DD207" s="1305"/>
      <c r="DE207" s="1305"/>
      <c r="DF207" s="1305"/>
      <c r="DG207" s="1305"/>
      <c r="DH207" s="1305"/>
      <c r="DI207" s="1305"/>
      <c r="DJ207" s="1305"/>
      <c r="DK207" s="1305"/>
      <c r="DL207" s="1305"/>
      <c r="DM207" s="1305"/>
      <c r="DN207" s="1305"/>
      <c r="DO207" s="1305"/>
      <c r="DP207" s="1305"/>
      <c r="DQ207" s="1305"/>
      <c r="DR207" s="1305"/>
      <c r="DS207" s="1305"/>
      <c r="DT207" s="1305"/>
      <c r="DU207" s="1305"/>
      <c r="DV207" s="1305"/>
      <c r="DW207" s="1305"/>
      <c r="DX207" s="1305"/>
      <c r="DY207" s="1305"/>
      <c r="DZ207" s="1305"/>
      <c r="EA207" s="1305"/>
      <c r="EB207" s="1305"/>
      <c r="EC207" s="1305"/>
      <c r="ED207" s="1305"/>
      <c r="EE207" s="1305"/>
      <c r="EF207" s="1305"/>
      <c r="EG207" s="1305"/>
      <c r="EH207" s="1305"/>
      <c r="EI207" s="1305"/>
      <c r="EJ207" s="1305"/>
      <c r="EK207" s="1305"/>
      <c r="EL207" s="1305"/>
      <c r="EM207" s="1305"/>
      <c r="EN207" s="1305"/>
      <c r="EO207" s="1305"/>
      <c r="EP207" s="1305"/>
      <c r="EQ207" s="1305"/>
      <c r="ER207" s="1305"/>
      <c r="ES207" s="1305"/>
      <c r="ET207" s="1305"/>
      <c r="EU207" s="1305"/>
      <c r="EV207" s="1305"/>
      <c r="EW207" s="1305"/>
      <c r="EX207" s="1305"/>
      <c r="EY207" s="1305"/>
      <c r="EZ207" s="1305"/>
      <c r="FA207" s="1305"/>
      <c r="FB207" s="1305"/>
      <c r="FC207" s="1305"/>
      <c r="FD207" s="1305"/>
      <c r="FE207" s="1305"/>
      <c r="FF207" s="1305"/>
      <c r="FG207" s="1305"/>
      <c r="FH207" s="1305"/>
      <c r="FI207" s="1305"/>
      <c r="FJ207" s="1305"/>
      <c r="FK207" s="1305"/>
      <c r="FL207" s="1305"/>
      <c r="FM207" s="1305"/>
      <c r="FN207" s="1305"/>
      <c r="FO207" s="1305"/>
      <c r="FP207" s="1305"/>
      <c r="FQ207" s="1305"/>
      <c r="FR207" s="1305"/>
      <c r="FS207" s="1305"/>
      <c r="FT207" s="1305"/>
      <c r="FU207" s="1305"/>
      <c r="FV207" s="1305"/>
      <c r="FW207" s="1305"/>
      <c r="FX207" s="1305"/>
      <c r="FY207" s="1305"/>
      <c r="FZ207" s="1305"/>
      <c r="GA207" s="1305"/>
      <c r="GB207" s="1305"/>
      <c r="GC207" s="1305"/>
      <c r="GD207" s="1305"/>
      <c r="GE207" s="1305"/>
      <c r="GF207" s="1305"/>
      <c r="GG207" s="1305"/>
      <c r="GH207" s="1305"/>
      <c r="GI207" s="1305"/>
      <c r="GJ207" s="1305"/>
      <c r="GK207" s="1305"/>
      <c r="GL207" s="1305"/>
      <c r="GM207" s="1305"/>
      <c r="GN207" s="1305"/>
      <c r="GO207" s="1305"/>
      <c r="GP207" s="1305"/>
      <c r="GQ207" s="1305"/>
      <c r="GR207" s="1305"/>
      <c r="GS207" s="1305"/>
      <c r="GT207" s="1305"/>
      <c r="GU207" s="1305"/>
      <c r="GV207" s="1305"/>
      <c r="GW207" s="1305"/>
      <c r="GX207" s="1305"/>
      <c r="GY207" s="1305"/>
      <c r="GZ207" s="1305"/>
      <c r="HA207" s="1305"/>
      <c r="HB207" s="1305"/>
      <c r="HC207" s="1305"/>
      <c r="HD207" s="1305"/>
      <c r="HE207" s="1305"/>
      <c r="HF207" s="1305"/>
      <c r="HG207" s="1305"/>
      <c r="HH207" s="1305"/>
      <c r="HI207" s="1305"/>
      <c r="HJ207" s="1305"/>
      <c r="HK207" s="1305"/>
      <c r="HL207" s="1305"/>
      <c r="HM207" s="1305"/>
      <c r="HN207" s="1305"/>
      <c r="HO207" s="1305"/>
      <c r="HP207" s="1305"/>
      <c r="HQ207" s="1305"/>
      <c r="HR207" s="1305"/>
      <c r="HS207" s="1305"/>
      <c r="HT207" s="1305"/>
      <c r="HU207" s="1305"/>
      <c r="HV207" s="1305"/>
      <c r="HW207" s="1305"/>
      <c r="HX207" s="1305"/>
      <c r="HY207" s="1305"/>
      <c r="HZ207" s="1305"/>
      <c r="IA207" s="1305"/>
      <c r="IB207" s="1305"/>
      <c r="IC207" s="1305"/>
      <c r="ID207" s="1305"/>
      <c r="IE207" s="1305"/>
      <c r="IF207" s="1305"/>
      <c r="IG207" s="1305"/>
      <c r="IH207" s="1305"/>
      <c r="II207" s="1305"/>
      <c r="IJ207" s="1305"/>
      <c r="IK207" s="1305"/>
      <c r="IL207" s="1305"/>
      <c r="IM207" s="1305"/>
      <c r="IN207" s="1305"/>
      <c r="IO207" s="1305"/>
      <c r="IP207" s="1305"/>
      <c r="IQ207" s="1305"/>
      <c r="IR207" s="1305"/>
      <c r="IS207" s="1305"/>
      <c r="IT207" s="1305"/>
      <c r="IV207" s="1305"/>
      <c r="IW207" s="1305"/>
      <c r="IX207" s="1305"/>
      <c r="IY207" s="1305"/>
      <c r="IZ207" s="1305"/>
      <c r="JA207" s="1305"/>
      <c r="JB207" s="1305"/>
      <c r="JC207" s="1305"/>
      <c r="JD207" s="1305"/>
      <c r="JE207" s="1305"/>
      <c r="JF207" s="1305"/>
      <c r="JG207" s="1305"/>
      <c r="JH207" s="1305"/>
      <c r="JI207" s="1305"/>
      <c r="JJ207" s="1305"/>
      <c r="JK207" s="1305"/>
      <c r="JL207" s="1305"/>
      <c r="JM207" s="1305"/>
      <c r="JN207" s="1305"/>
      <c r="JO207" s="1305"/>
      <c r="JP207" s="1305"/>
      <c r="JQ207" s="1305"/>
      <c r="JR207" s="1305"/>
      <c r="JS207" s="1305"/>
      <c r="JT207" s="1305"/>
      <c r="JU207" s="1305"/>
      <c r="JV207" s="1305"/>
      <c r="JW207" s="1305"/>
      <c r="JX207" s="1305"/>
      <c r="JY207" s="1305"/>
      <c r="JZ207" s="1305"/>
      <c r="KA207" s="1305"/>
      <c r="KB207" s="1305"/>
      <c r="KC207" s="1305"/>
      <c r="KD207" s="1305"/>
      <c r="KE207" s="1305"/>
      <c r="KF207" s="1305"/>
      <c r="KG207" s="1305"/>
      <c r="KH207" s="1305"/>
      <c r="KI207" s="1305"/>
      <c r="KJ207" s="1305"/>
      <c r="KK207" s="1305"/>
      <c r="KL207" s="1305"/>
      <c r="KM207" s="1305"/>
      <c r="KN207" s="1305"/>
      <c r="KO207" s="1305"/>
      <c r="KP207" s="1305"/>
      <c r="KQ207" s="1305"/>
      <c r="KR207" s="1305"/>
      <c r="KS207" s="1305"/>
      <c r="KT207" s="1305"/>
      <c r="KU207" s="1305"/>
      <c r="KV207" s="1305"/>
      <c r="KW207" s="1305"/>
      <c r="KX207" s="1305"/>
      <c r="KY207" s="1305"/>
      <c r="KZ207" s="1305"/>
      <c r="LA207" s="1305"/>
      <c r="LB207" s="1305"/>
      <c r="LC207" s="1305"/>
      <c r="LD207" s="1305"/>
      <c r="LE207" s="1305"/>
      <c r="LF207" s="1305"/>
      <c r="LG207" s="1305"/>
      <c r="LH207" s="1305"/>
      <c r="LI207" s="1305"/>
      <c r="LJ207" s="1305"/>
      <c r="LK207" s="1305"/>
      <c r="LL207" s="1305"/>
      <c r="LM207" s="1305"/>
      <c r="LN207" s="1305"/>
      <c r="LO207" s="1305"/>
      <c r="LP207" s="1305"/>
      <c r="LQ207" s="1305"/>
      <c r="LR207" s="1305"/>
      <c r="LS207" s="1305"/>
      <c r="LT207" s="1305"/>
      <c r="LU207" s="1305"/>
      <c r="LV207" s="1305"/>
      <c r="LW207" s="1305"/>
      <c r="LX207" s="1305"/>
      <c r="LY207" s="1305"/>
      <c r="LZ207" s="1305"/>
      <c r="MA207" s="1305"/>
      <c r="MB207" s="1305"/>
      <c r="MC207" s="1305"/>
      <c r="MD207" s="1305"/>
      <c r="ME207" s="1305"/>
      <c r="MF207" s="1305"/>
      <c r="MG207" s="1305"/>
      <c r="MH207" s="1305"/>
      <c r="MI207" s="1305"/>
      <c r="MJ207" s="1305"/>
      <c r="MK207" s="1305"/>
      <c r="ML207" s="1305"/>
      <c r="MM207" s="1305"/>
      <c r="MN207" s="1305"/>
      <c r="MO207" s="1305"/>
      <c r="MP207" s="1305"/>
      <c r="MQ207" s="1305"/>
      <c r="MR207" s="1305"/>
      <c r="MS207" s="1305"/>
      <c r="MT207" s="1305"/>
      <c r="MU207" s="1305"/>
      <c r="MV207" s="1305"/>
      <c r="MW207" s="1305"/>
      <c r="MX207" s="1305"/>
      <c r="MY207" s="1305"/>
      <c r="MZ207" s="1305"/>
      <c r="NA207" s="1305"/>
      <c r="NB207" s="1305"/>
      <c r="NC207" s="1305"/>
      <c r="ND207" s="1305"/>
      <c r="NE207" s="1305"/>
      <c r="NF207" s="1305"/>
      <c r="NG207" s="1305"/>
      <c r="NH207" s="1305"/>
      <c r="NI207" s="1305"/>
      <c r="NJ207" s="1305"/>
      <c r="NK207" s="1305"/>
      <c r="NL207" s="1305"/>
      <c r="NM207" s="1305"/>
      <c r="NN207" s="1305"/>
      <c r="NO207" s="1305"/>
      <c r="NP207" s="1305"/>
      <c r="NQ207" s="1305"/>
      <c r="NR207" s="1305"/>
      <c r="NS207" s="1305"/>
      <c r="NT207" s="1305"/>
      <c r="NU207" s="1305"/>
      <c r="NV207" s="1305"/>
      <c r="NW207" s="1305"/>
      <c r="NX207" s="1305"/>
      <c r="NY207" s="1305"/>
      <c r="NZ207" s="1305"/>
      <c r="OA207" s="1305"/>
      <c r="OB207" s="1305"/>
      <c r="OC207" s="1305"/>
      <c r="OD207" s="1305"/>
      <c r="OE207" s="1305"/>
      <c r="OF207" s="1305"/>
      <c r="OG207" s="1305"/>
      <c r="OH207" s="1305"/>
      <c r="OI207" s="1305"/>
      <c r="OJ207" s="1305"/>
      <c r="OK207" s="1305"/>
      <c r="OL207" s="1305"/>
      <c r="OM207" s="1305"/>
      <c r="ON207" s="1305"/>
      <c r="OO207" s="1305"/>
      <c r="OP207" s="1305"/>
      <c r="OQ207" s="1305"/>
      <c r="OR207" s="1305"/>
      <c r="OS207" s="1305"/>
      <c r="OT207" s="1305"/>
      <c r="OU207" s="1305"/>
      <c r="OV207" s="1305"/>
      <c r="OW207" s="1305"/>
      <c r="OX207" s="1305"/>
      <c r="OY207" s="1305"/>
      <c r="OZ207" s="1305"/>
      <c r="PA207" s="1305"/>
      <c r="PB207" s="1305"/>
      <c r="PC207" s="1305"/>
      <c r="PD207" s="1305"/>
      <c r="PE207" s="1305"/>
      <c r="PF207" s="1305"/>
      <c r="PG207" s="1305"/>
      <c r="PH207" s="1305"/>
      <c r="PI207" s="1305"/>
      <c r="PJ207" s="1305"/>
      <c r="PK207" s="1305"/>
      <c r="PL207" s="1305"/>
      <c r="PM207" s="1305"/>
      <c r="PN207" s="1305"/>
      <c r="PO207" s="1305"/>
      <c r="PP207" s="1305"/>
      <c r="PQ207" s="1305"/>
      <c r="PR207" s="1305"/>
      <c r="PS207" s="1305"/>
      <c r="PT207" s="1305"/>
      <c r="PU207" s="1305"/>
      <c r="PV207" s="1305"/>
      <c r="PW207" s="1305"/>
      <c r="PX207" s="1305"/>
      <c r="PY207" s="1305"/>
      <c r="PZ207" s="1305"/>
      <c r="QA207" s="1305"/>
      <c r="QB207" s="1305"/>
      <c r="QC207" s="1305"/>
      <c r="QD207" s="1305"/>
      <c r="QE207" s="1305"/>
      <c r="QF207" s="1305"/>
      <c r="QG207" s="1305"/>
      <c r="QH207" s="1305"/>
      <c r="QI207" s="1305"/>
      <c r="QJ207" s="1305"/>
      <c r="QK207" s="1305"/>
      <c r="QL207" s="1305"/>
      <c r="QM207" s="1305"/>
      <c r="QN207" s="1305"/>
      <c r="QO207" s="1305"/>
      <c r="QP207" s="1305"/>
      <c r="QQ207" s="1305"/>
      <c r="QR207" s="1305"/>
      <c r="QS207" s="1305"/>
      <c r="QT207" s="1305"/>
      <c r="QU207" s="1305"/>
      <c r="QV207" s="1305"/>
      <c r="QW207" s="1305"/>
      <c r="QX207" s="1305"/>
      <c r="QY207" s="1305"/>
      <c r="QZ207" s="1305"/>
      <c r="RA207" s="1305"/>
      <c r="RB207" s="1305"/>
      <c r="RC207" s="1305"/>
      <c r="RD207" s="1305"/>
      <c r="RE207" s="1305"/>
      <c r="RF207" s="1305"/>
      <c r="RG207" s="1305"/>
      <c r="RH207" s="1305"/>
      <c r="RI207" s="1305"/>
      <c r="RJ207" s="1305"/>
      <c r="RK207" s="1305"/>
      <c r="RL207" s="1305"/>
      <c r="RM207" s="1305"/>
      <c r="RN207" s="1305"/>
      <c r="RO207" s="1305"/>
      <c r="RP207" s="1305"/>
      <c r="RQ207" s="1305"/>
      <c r="RR207" s="1305"/>
      <c r="RS207" s="1305"/>
      <c r="RT207" s="1305"/>
      <c r="RU207" s="1305"/>
      <c r="RV207" s="1305"/>
      <c r="RW207" s="1305"/>
      <c r="RX207" s="1305"/>
      <c r="RY207" s="1305"/>
      <c r="RZ207" s="1305"/>
      <c r="SA207" s="1305"/>
      <c r="SB207" s="1305"/>
      <c r="SC207" s="1305"/>
      <c r="SD207" s="1305"/>
      <c r="SE207" s="1305"/>
      <c r="SF207" s="1305"/>
      <c r="SG207" s="1305"/>
      <c r="SH207" s="1305"/>
      <c r="SI207" s="1305"/>
      <c r="SJ207" s="1305"/>
      <c r="SK207" s="1305"/>
      <c r="SL207" s="1305"/>
      <c r="SM207" s="1305"/>
      <c r="SN207" s="1305"/>
      <c r="SO207" s="1305"/>
      <c r="SP207" s="1305"/>
      <c r="SR207" s="1305"/>
      <c r="SS207" s="1305"/>
      <c r="ST207" s="1305"/>
      <c r="SU207" s="1305"/>
      <c r="SV207" s="1305"/>
      <c r="SW207" s="1305"/>
      <c r="SX207" s="1305"/>
      <c r="SY207" s="1305"/>
      <c r="SZ207" s="1305"/>
      <c r="TA207" s="1305"/>
      <c r="TB207" s="1305"/>
      <c r="TC207" s="1305"/>
      <c r="TD207" s="1305"/>
      <c r="TE207" s="1305"/>
      <c r="TF207" s="1305"/>
      <c r="TG207" s="1305"/>
      <c r="TH207" s="1305"/>
      <c r="TI207" s="1305"/>
      <c r="TJ207" s="1305"/>
      <c r="TK207" s="1305"/>
      <c r="TL207" s="1305"/>
      <c r="TM207" s="1305"/>
      <c r="TN207" s="1305"/>
      <c r="TO207" s="1305"/>
      <c r="TP207" s="1305"/>
      <c r="TQ207" s="1305"/>
      <c r="TR207" s="1305"/>
      <c r="TS207" s="1305"/>
      <c r="TT207" s="1305"/>
      <c r="TU207" s="1305"/>
      <c r="TV207" s="1305"/>
      <c r="TW207" s="1305"/>
      <c r="TX207" s="1305"/>
      <c r="TY207" s="1305"/>
      <c r="TZ207" s="1305"/>
      <c r="UA207" s="1305"/>
      <c r="UB207" s="1305"/>
      <c r="UC207" s="1305"/>
      <c r="UD207" s="1305"/>
      <c r="UE207" s="1305"/>
      <c r="UF207" s="1305"/>
      <c r="UG207" s="1305"/>
      <c r="UH207" s="1305"/>
      <c r="UI207" s="1305"/>
      <c r="UJ207" s="1305"/>
      <c r="UK207" s="1305"/>
      <c r="UL207" s="1305"/>
      <c r="UM207" s="1305"/>
      <c r="UN207" s="1305"/>
      <c r="UO207" s="1305"/>
      <c r="UP207" s="1305"/>
      <c r="UQ207" s="1305"/>
      <c r="UR207" s="1305"/>
      <c r="US207" s="1305"/>
      <c r="UT207" s="1305"/>
      <c r="UU207" s="1305"/>
      <c r="UV207" s="1305"/>
      <c r="UW207" s="1305"/>
      <c r="UX207" s="1305"/>
      <c r="UY207" s="1305"/>
      <c r="UZ207" s="1305"/>
      <c r="VA207" s="1305"/>
      <c r="VB207" s="1305"/>
      <c r="VC207" s="1305"/>
      <c r="VD207" s="1305"/>
      <c r="VE207" s="1305"/>
      <c r="VF207" s="1305"/>
      <c r="VG207" s="1305"/>
      <c r="VH207" s="1305"/>
      <c r="VI207" s="1305"/>
      <c r="VJ207" s="1305"/>
      <c r="VK207" s="1305"/>
      <c r="VL207" s="1305"/>
      <c r="VM207" s="1305"/>
      <c r="VN207" s="1305"/>
      <c r="VO207" s="1305"/>
      <c r="VP207" s="1305"/>
      <c r="VQ207" s="1305"/>
      <c r="VR207" s="1305"/>
      <c r="VS207" s="1305"/>
      <c r="VT207" s="1305"/>
      <c r="VU207" s="1305"/>
      <c r="VV207" s="1305"/>
      <c r="VW207" s="1305"/>
      <c r="VX207" s="1305"/>
      <c r="VY207" s="1305"/>
      <c r="VZ207" s="1305"/>
      <c r="WA207" s="1305"/>
      <c r="WB207" s="1305"/>
      <c r="WC207" s="1305"/>
      <c r="WD207" s="1305"/>
      <c r="WE207" s="1305"/>
      <c r="WF207" s="1305"/>
      <c r="WG207" s="1305"/>
      <c r="WH207" s="1305"/>
      <c r="WI207" s="1305"/>
      <c r="WJ207" s="1305"/>
      <c r="WK207" s="1305"/>
      <c r="WL207" s="1305"/>
      <c r="WM207" s="1305"/>
      <c r="WN207" s="1305"/>
      <c r="WO207" s="1305"/>
      <c r="WP207" s="1305"/>
      <c r="WQ207" s="1305"/>
      <c r="WR207" s="1305"/>
      <c r="WS207" s="1305"/>
      <c r="WT207" s="1305"/>
      <c r="WU207" s="1305"/>
      <c r="WV207" s="1305"/>
      <c r="WW207" s="1305"/>
      <c r="WX207" s="1305"/>
      <c r="WY207" s="1305"/>
      <c r="WZ207" s="1305"/>
      <c r="XA207" s="1305"/>
      <c r="XB207" s="1305"/>
      <c r="XC207" s="1305"/>
      <c r="XD207" s="1305"/>
      <c r="XE207" s="1305"/>
      <c r="XF207" s="1305"/>
      <c r="XG207" s="1305"/>
      <c r="XH207" s="1305"/>
      <c r="XI207" s="1305"/>
      <c r="XJ207" s="1305"/>
      <c r="XK207" s="1305"/>
      <c r="XL207" s="1305"/>
      <c r="XM207" s="1305"/>
      <c r="XN207" s="1305"/>
      <c r="XO207" s="1305"/>
      <c r="XP207" s="1305"/>
      <c r="XQ207" s="1305"/>
      <c r="XR207" s="1305"/>
      <c r="XS207" s="1305"/>
      <c r="XT207" s="1305"/>
      <c r="XU207" s="1305"/>
      <c r="XV207" s="1305"/>
      <c r="XW207" s="1305"/>
      <c r="XX207" s="1305"/>
      <c r="XY207" s="1305"/>
      <c r="XZ207" s="1305"/>
      <c r="YA207" s="1305"/>
      <c r="YB207" s="1305"/>
      <c r="YC207" s="1305"/>
      <c r="YD207" s="1305"/>
      <c r="YE207" s="1305"/>
      <c r="YF207" s="1305"/>
      <c r="YG207" s="1305"/>
      <c r="YH207" s="1305"/>
      <c r="YI207" s="1305"/>
      <c r="YJ207" s="1305"/>
      <c r="YK207" s="1305"/>
      <c r="YL207" s="1305"/>
      <c r="YM207" s="1305"/>
      <c r="YN207" s="1305"/>
      <c r="YO207" s="1305"/>
      <c r="YP207" s="1305"/>
      <c r="YQ207" s="1305"/>
      <c r="YR207" s="1305"/>
      <c r="YS207" s="1305"/>
      <c r="YT207" s="1305"/>
      <c r="YU207" s="1305"/>
      <c r="YV207" s="1305"/>
      <c r="YW207" s="1305"/>
      <c r="YX207" s="1305"/>
      <c r="YY207" s="1305"/>
      <c r="YZ207" s="1305"/>
      <c r="ZA207" s="1305"/>
      <c r="ZB207" s="1305"/>
      <c r="ZC207" s="1305"/>
      <c r="ZD207" s="1305"/>
      <c r="ZE207" s="1305"/>
      <c r="ZF207" s="1305"/>
      <c r="ZG207" s="1305"/>
      <c r="ZH207" s="1305"/>
      <c r="ZI207" s="1305"/>
      <c r="ZJ207" s="1305"/>
      <c r="ZK207" s="1305"/>
      <c r="ZL207" s="1305"/>
      <c r="ZM207" s="1305"/>
      <c r="ZN207" s="1305"/>
      <c r="ZO207" s="1305"/>
      <c r="ZP207" s="1305"/>
      <c r="ZQ207" s="1305"/>
      <c r="ZR207" s="1305"/>
      <c r="ZS207" s="1305"/>
      <c r="ZT207" s="1305"/>
      <c r="ZU207" s="1305"/>
      <c r="ZV207" s="1305"/>
      <c r="ZW207" s="1305"/>
      <c r="ZX207" s="1305"/>
      <c r="ZY207" s="1305"/>
      <c r="ZZ207" s="1305"/>
      <c r="AAA207" s="1305"/>
      <c r="AAB207" s="1305"/>
      <c r="AAC207" s="1305"/>
      <c r="AAD207" s="1305"/>
      <c r="AAE207" s="1305"/>
      <c r="AAF207" s="1305"/>
      <c r="AAG207" s="1305"/>
      <c r="AAH207" s="1305"/>
      <c r="AAI207" s="1305"/>
      <c r="AAJ207" s="1305"/>
      <c r="AAK207" s="1305"/>
      <c r="AAL207" s="1305"/>
      <c r="AAM207" s="1305"/>
      <c r="AAN207" s="1305"/>
      <c r="AAO207" s="1305"/>
      <c r="AAP207" s="1305"/>
      <c r="AAQ207" s="1305"/>
      <c r="AAR207" s="1305"/>
      <c r="AAS207" s="1305"/>
      <c r="AAT207" s="1305"/>
      <c r="AAU207" s="1305"/>
      <c r="AAV207" s="1305"/>
      <c r="AAW207" s="1305"/>
      <c r="AAX207" s="1305"/>
      <c r="AAY207" s="1305"/>
      <c r="AAZ207" s="1305"/>
      <c r="ABA207" s="1305"/>
      <c r="ABB207" s="1305"/>
      <c r="ABC207" s="1305"/>
      <c r="ABD207" s="1305"/>
      <c r="ABE207" s="1305"/>
      <c r="ABF207" s="1305"/>
      <c r="ABG207" s="1305"/>
      <c r="ABH207" s="1305"/>
      <c r="ABI207" s="1305"/>
      <c r="ABJ207" s="1305"/>
      <c r="ABK207" s="1305"/>
      <c r="ABL207" s="1305"/>
      <c r="ABM207" s="1305"/>
      <c r="ABN207" s="1305"/>
      <c r="ABO207" s="1305"/>
      <c r="ABP207" s="1305"/>
      <c r="ABQ207" s="1305"/>
      <c r="ABR207" s="1305"/>
      <c r="ABS207" s="1305"/>
      <c r="ABT207" s="1305"/>
      <c r="ABU207" s="1305"/>
      <c r="ABV207" s="1305"/>
      <c r="ABW207" s="1305"/>
      <c r="ABX207" s="1305"/>
      <c r="ABY207" s="1305"/>
      <c r="ABZ207" s="1305"/>
      <c r="ACA207" s="1305"/>
      <c r="ACB207" s="1305"/>
      <c r="ACC207" s="1305"/>
      <c r="ACD207" s="1305"/>
      <c r="ACE207" s="1305"/>
      <c r="ACF207" s="1305"/>
      <c r="ACG207" s="1305"/>
      <c r="ACH207" s="1305"/>
      <c r="ACI207" s="1305"/>
      <c r="ACJ207" s="1305"/>
      <c r="ACK207" s="1305"/>
      <c r="ACL207" s="1305"/>
      <c r="ACN207" s="1305"/>
      <c r="ACO207" s="1305"/>
      <c r="ACP207" s="1305"/>
      <c r="ACQ207" s="1305"/>
      <c r="ACR207" s="1305"/>
      <c r="ACS207" s="1305"/>
      <c r="ACT207" s="1305"/>
      <c r="ACU207" s="1305"/>
      <c r="ACV207" s="1305"/>
      <c r="ACW207" s="1305"/>
      <c r="ACX207" s="1305"/>
      <c r="ACY207" s="1305"/>
      <c r="ACZ207" s="1305"/>
      <c r="ADA207" s="1305"/>
      <c r="ADB207" s="1305"/>
      <c r="ADC207" s="1305"/>
      <c r="ADD207" s="1305"/>
      <c r="ADE207" s="1305"/>
      <c r="ADF207" s="1305"/>
      <c r="ADG207" s="1305"/>
      <c r="ADH207" s="1305"/>
      <c r="ADI207" s="1305"/>
      <c r="ADJ207" s="1305"/>
      <c r="ADK207" s="1305"/>
      <c r="ADL207" s="1305"/>
      <c r="ADM207" s="1305"/>
      <c r="ADN207" s="1305"/>
      <c r="ADO207" s="1305"/>
      <c r="ADP207" s="1305"/>
      <c r="ADQ207" s="1305"/>
      <c r="ADR207" s="1305"/>
      <c r="ADS207" s="1305"/>
      <c r="ADT207" s="1305"/>
      <c r="ADU207" s="1305"/>
      <c r="ADV207" s="1305"/>
      <c r="ADW207" s="1305"/>
      <c r="ADX207" s="1305"/>
      <c r="ADY207" s="1305"/>
      <c r="ADZ207" s="1305"/>
      <c r="AEA207" s="1305"/>
      <c r="AEB207" s="1305"/>
      <c r="AEC207" s="1305"/>
      <c r="AED207" s="1305"/>
      <c r="AEE207" s="1305"/>
      <c r="AEF207" s="1305"/>
      <c r="AEG207" s="1305"/>
      <c r="AEH207" s="1305"/>
      <c r="AEI207" s="1305"/>
      <c r="AEJ207" s="1305"/>
      <c r="AEK207" s="1305"/>
      <c r="AEL207" s="1305"/>
      <c r="AEM207" s="1305"/>
      <c r="AEN207" s="1305"/>
      <c r="AEO207" s="1305"/>
      <c r="AEP207" s="1305"/>
      <c r="AEQ207" s="1305"/>
      <c r="AER207" s="1305"/>
      <c r="AES207" s="1305"/>
      <c r="AET207" s="1305"/>
      <c r="AEU207" s="1305"/>
      <c r="AEV207" s="1305"/>
      <c r="AEW207" s="1305"/>
      <c r="AEX207" s="1305"/>
      <c r="AEY207" s="1305"/>
      <c r="AEZ207" s="1305"/>
      <c r="AFA207" s="1305"/>
      <c r="AFB207" s="1305"/>
      <c r="AFC207" s="1305"/>
      <c r="AFD207" s="1305"/>
      <c r="AFE207" s="1305"/>
      <c r="AFF207" s="1305"/>
      <c r="AFG207" s="1305"/>
      <c r="AFH207" s="1305"/>
      <c r="AFI207" s="1305"/>
      <c r="AFJ207" s="1305"/>
      <c r="AFK207" s="1305"/>
      <c r="AFL207" s="1305"/>
      <c r="AFM207" s="1305"/>
      <c r="AFN207" s="1305"/>
      <c r="AFO207" s="1305"/>
      <c r="AFP207" s="1305"/>
      <c r="AFQ207" s="1305"/>
      <c r="AFR207" s="1305"/>
      <c r="AFS207" s="1305"/>
      <c r="AFT207" s="1305"/>
      <c r="AFU207" s="1305"/>
      <c r="AFV207" s="1305"/>
      <c r="AFW207" s="1305"/>
      <c r="AFX207" s="1305"/>
      <c r="AFY207" s="1305"/>
      <c r="AFZ207" s="1305"/>
      <c r="AGA207" s="1305"/>
      <c r="AGB207" s="1305"/>
      <c r="AGC207" s="1305"/>
      <c r="AGD207" s="1305"/>
      <c r="AGE207" s="1305"/>
      <c r="AGF207" s="1305"/>
      <c r="AGG207" s="1305"/>
      <c r="AGH207" s="1305"/>
      <c r="AGI207" s="1305"/>
      <c r="AGJ207" s="1305"/>
      <c r="AGK207" s="1305"/>
      <c r="AGL207" s="1305"/>
      <c r="AGM207" s="1305"/>
      <c r="AGN207" s="1305"/>
      <c r="AGO207" s="1305"/>
      <c r="AGP207" s="1305"/>
      <c r="AGQ207" s="1305"/>
      <c r="AGR207" s="1305"/>
      <c r="AGS207" s="1305"/>
      <c r="AGT207" s="1305"/>
      <c r="AGU207" s="1305"/>
      <c r="AGV207" s="1305"/>
      <c r="AGW207" s="1305"/>
      <c r="AGX207" s="1305"/>
      <c r="AGY207" s="1305"/>
      <c r="AGZ207" s="1305"/>
      <c r="AHA207" s="1305"/>
      <c r="AHB207" s="1305"/>
      <c r="AHC207" s="1305"/>
      <c r="AHD207" s="1305"/>
      <c r="AHE207" s="1305"/>
      <c r="AHF207" s="1305"/>
      <c r="AHG207" s="1305"/>
      <c r="AHH207" s="1305"/>
      <c r="AHI207" s="1305"/>
      <c r="AHJ207" s="1305"/>
      <c r="AHK207" s="1305"/>
      <c r="AHL207" s="1305"/>
      <c r="AHM207" s="1305"/>
      <c r="AHN207" s="1305"/>
      <c r="AHO207" s="1305"/>
      <c r="AHP207" s="1305"/>
      <c r="AHQ207" s="1305"/>
      <c r="AHR207" s="1305"/>
      <c r="AHS207" s="1305"/>
      <c r="AHT207" s="1305"/>
      <c r="AHU207" s="1305"/>
      <c r="AHV207" s="1305"/>
      <c r="AHW207" s="1305"/>
      <c r="AHX207" s="1305"/>
      <c r="AHY207" s="1305"/>
      <c r="AHZ207" s="1305"/>
      <c r="AIA207" s="1305"/>
      <c r="AIB207" s="1305"/>
      <c r="AIC207" s="1305"/>
      <c r="AID207" s="1305"/>
      <c r="AIE207" s="1305"/>
      <c r="AIF207" s="1305"/>
      <c r="AIG207" s="1305"/>
      <c r="AIH207" s="1305"/>
      <c r="AII207" s="1305"/>
      <c r="AIJ207" s="1305"/>
      <c r="AIK207" s="1305"/>
      <c r="AIL207" s="1305"/>
      <c r="AIM207" s="1305"/>
      <c r="AIN207" s="1305"/>
      <c r="AIO207" s="1305"/>
      <c r="AIP207" s="1305"/>
      <c r="AIQ207" s="1305"/>
      <c r="AIR207" s="1305"/>
      <c r="AIS207" s="1305"/>
      <c r="AIT207" s="1305"/>
      <c r="AIU207" s="1305"/>
      <c r="AIV207" s="1305"/>
      <c r="AIW207" s="1305"/>
      <c r="AIX207" s="1305"/>
      <c r="AIY207" s="1305"/>
      <c r="AIZ207" s="1305"/>
      <c r="AJA207" s="1305"/>
      <c r="AJB207" s="1305"/>
      <c r="AJC207" s="1305"/>
      <c r="AJD207" s="1305"/>
      <c r="AJE207" s="1305"/>
      <c r="AJF207" s="1305"/>
      <c r="AJG207" s="1305"/>
      <c r="AJH207" s="1305"/>
      <c r="AJI207" s="1305"/>
      <c r="AJJ207" s="1305"/>
      <c r="AJK207" s="1305"/>
      <c r="AJL207" s="1305"/>
      <c r="AJM207" s="1305"/>
      <c r="AJN207" s="1305"/>
      <c r="AJO207" s="1305"/>
      <c r="AJP207" s="1305"/>
      <c r="AJQ207" s="1305"/>
      <c r="AJR207" s="1305"/>
      <c r="AJS207" s="1305"/>
      <c r="AJT207" s="1305"/>
      <c r="AJU207" s="1305"/>
      <c r="AJV207" s="1305"/>
      <c r="AJW207" s="1305"/>
      <c r="AJX207" s="1305"/>
      <c r="AJY207" s="1305"/>
      <c r="AJZ207" s="1305"/>
      <c r="AKA207" s="1305"/>
      <c r="AKB207" s="1305"/>
      <c r="AKC207" s="1305"/>
      <c r="AKD207" s="1305"/>
      <c r="AKE207" s="1305"/>
      <c r="AKF207" s="1305"/>
      <c r="AKG207" s="1305"/>
      <c r="AKH207" s="1305"/>
      <c r="AKI207" s="1305"/>
      <c r="AKJ207" s="1305"/>
      <c r="AKK207" s="1305"/>
      <c r="AKL207" s="1305"/>
      <c r="AKM207" s="1305"/>
      <c r="AKN207" s="1305"/>
      <c r="AKO207" s="1305"/>
      <c r="AKP207" s="1305"/>
      <c r="AKQ207" s="1305"/>
      <c r="AKR207" s="1305"/>
      <c r="AKS207" s="1305"/>
      <c r="AKT207" s="1305"/>
      <c r="AKU207" s="1305"/>
      <c r="AKV207" s="1305"/>
      <c r="AKW207" s="1305"/>
      <c r="AKX207" s="1305"/>
      <c r="AKY207" s="1305"/>
      <c r="AKZ207" s="1305"/>
      <c r="ALA207" s="1305"/>
      <c r="ALB207" s="1305"/>
      <c r="ALC207" s="1305"/>
      <c r="ALD207" s="1305"/>
      <c r="ALE207" s="1305"/>
      <c r="ALF207" s="1305"/>
      <c r="ALG207" s="1305"/>
      <c r="ALH207" s="1305"/>
      <c r="ALI207" s="1305"/>
      <c r="ALJ207" s="1305"/>
      <c r="ALK207" s="1305"/>
      <c r="ALL207" s="1305"/>
      <c r="ALM207" s="1305"/>
      <c r="ALN207" s="1305"/>
      <c r="ALO207" s="1305"/>
      <c r="ALP207" s="1305"/>
      <c r="ALQ207" s="1305"/>
      <c r="ALR207" s="1305"/>
      <c r="ALS207" s="1305"/>
      <c r="ALT207" s="1305"/>
      <c r="ALU207" s="1305"/>
      <c r="ALV207" s="1305"/>
      <c r="ALW207" s="1305"/>
      <c r="ALX207" s="1305"/>
      <c r="ALY207" s="1305"/>
      <c r="ALZ207" s="1305"/>
      <c r="AMA207" s="1305"/>
      <c r="AMB207" s="1305"/>
      <c r="AMC207" s="1305"/>
      <c r="AMD207" s="1305"/>
      <c r="AME207" s="1305"/>
      <c r="AMF207" s="1305"/>
      <c r="AMG207" s="1305"/>
      <c r="AMH207" s="1305"/>
      <c r="AMJ207" s="1305"/>
      <c r="AMK207" s="1305"/>
      <c r="AML207" s="1305"/>
      <c r="AMM207" s="1305"/>
      <c r="AMN207" s="1305"/>
      <c r="AMO207" s="1305"/>
      <c r="AMP207" s="1305"/>
      <c r="AMQ207" s="1305"/>
      <c r="AMR207" s="1305"/>
      <c r="AMS207" s="1305"/>
      <c r="AMT207" s="1305"/>
      <c r="AMU207" s="1305"/>
      <c r="AMV207" s="1305"/>
      <c r="AMW207" s="1305"/>
      <c r="AMX207" s="1305"/>
      <c r="AMY207" s="1305"/>
      <c r="AMZ207" s="1305"/>
      <c r="ANA207" s="1305"/>
      <c r="ANB207" s="1305"/>
      <c r="ANC207" s="1305"/>
      <c r="AND207" s="1305"/>
      <c r="ANE207" s="1305"/>
      <c r="ANF207" s="1305"/>
      <c r="ANG207" s="1305"/>
      <c r="ANH207" s="1305"/>
      <c r="ANI207" s="1305"/>
      <c r="ANJ207" s="1305"/>
      <c r="ANK207" s="1305"/>
      <c r="ANL207" s="1305"/>
      <c r="ANM207" s="1305"/>
      <c r="ANN207" s="1305"/>
      <c r="ANO207" s="1305"/>
      <c r="ANP207" s="1305"/>
      <c r="ANQ207" s="1305"/>
      <c r="ANR207" s="1305"/>
      <c r="ANS207" s="1305"/>
      <c r="ANT207" s="1305"/>
      <c r="ANU207" s="1305"/>
      <c r="ANV207" s="1305"/>
      <c r="ANW207" s="1305"/>
      <c r="ANX207" s="1305"/>
      <c r="ANY207" s="1305"/>
      <c r="ANZ207" s="1305"/>
      <c r="AOA207" s="1305"/>
      <c r="AOB207" s="1305"/>
      <c r="AOC207" s="1305"/>
      <c r="AOD207" s="1305"/>
      <c r="AOE207" s="1305"/>
      <c r="AOF207" s="1305"/>
      <c r="AOG207" s="1305"/>
      <c r="AOH207" s="1305"/>
      <c r="AOI207" s="1305"/>
      <c r="AOJ207" s="1305"/>
      <c r="AOK207" s="1305"/>
      <c r="AOL207" s="1305"/>
      <c r="AOM207" s="1305"/>
      <c r="AON207" s="1305"/>
      <c r="AOO207" s="1305"/>
      <c r="AOP207" s="1305"/>
      <c r="AOQ207" s="1305"/>
      <c r="AOR207" s="1305"/>
      <c r="AOS207" s="1305"/>
      <c r="AOT207" s="1305"/>
      <c r="AOU207" s="1305"/>
      <c r="AOV207" s="1305"/>
      <c r="AOW207" s="1305"/>
      <c r="AOX207" s="1305"/>
      <c r="AOY207" s="1305"/>
      <c r="AOZ207" s="1305"/>
      <c r="APA207" s="1305"/>
      <c r="APB207" s="1305"/>
      <c r="APC207" s="1305"/>
      <c r="APD207" s="1305"/>
      <c r="APE207" s="1305"/>
      <c r="APF207" s="1305"/>
      <c r="APG207" s="1305"/>
      <c r="APH207" s="1305"/>
      <c r="API207" s="1305"/>
      <c r="APJ207" s="1305"/>
      <c r="APK207" s="1305"/>
      <c r="APL207" s="1305"/>
      <c r="APM207" s="1305"/>
      <c r="APN207" s="1305"/>
      <c r="APO207" s="1305"/>
      <c r="APP207" s="1305"/>
      <c r="APQ207" s="1305"/>
      <c r="APR207" s="1305"/>
      <c r="APS207" s="1305"/>
      <c r="APT207" s="1305"/>
      <c r="APU207" s="1305"/>
      <c r="APV207" s="1305"/>
      <c r="APW207" s="1305"/>
      <c r="APX207" s="1305"/>
      <c r="APY207" s="1305"/>
      <c r="APZ207" s="1305"/>
      <c r="AQA207" s="1305"/>
      <c r="AQB207" s="1305"/>
      <c r="AQC207" s="1305"/>
      <c r="AQD207" s="1305"/>
      <c r="AQE207" s="1305"/>
      <c r="AQF207" s="1305"/>
      <c r="AQG207" s="1305"/>
      <c r="AQH207" s="1305"/>
      <c r="AQI207" s="1305"/>
      <c r="AQJ207" s="1305"/>
      <c r="AQK207" s="1305"/>
      <c r="AQL207" s="1305"/>
      <c r="AQM207" s="1305"/>
      <c r="AQN207" s="1305"/>
      <c r="AQO207" s="1305"/>
      <c r="AQP207" s="1305"/>
      <c r="AQQ207" s="1305"/>
      <c r="AQR207" s="1305"/>
      <c r="AQS207" s="1305"/>
      <c r="AQT207" s="1305"/>
      <c r="AQU207" s="1305"/>
      <c r="AQV207" s="1305"/>
      <c r="AQW207" s="1305"/>
      <c r="AQX207" s="1305"/>
      <c r="AQY207" s="1305"/>
      <c r="AQZ207" s="1305"/>
      <c r="ARA207" s="1305"/>
      <c r="ARB207" s="1305"/>
      <c r="ARC207" s="1305"/>
      <c r="ARD207" s="1305"/>
      <c r="ARE207" s="1305"/>
      <c r="ARF207" s="1305"/>
      <c r="ARG207" s="1305"/>
      <c r="ARH207" s="1305"/>
      <c r="ARI207" s="1305"/>
      <c r="ARJ207" s="1305"/>
      <c r="ARK207" s="1305"/>
      <c r="ARL207" s="1305"/>
      <c r="ARM207" s="1305"/>
      <c r="ARN207" s="1305"/>
      <c r="ARO207" s="1305"/>
      <c r="ARP207" s="1305"/>
      <c r="ARQ207" s="1305"/>
      <c r="ARR207" s="1305"/>
      <c r="ARS207" s="1305"/>
      <c r="ART207" s="1305"/>
      <c r="ARU207" s="1305"/>
      <c r="ARV207" s="1305"/>
      <c r="ARW207" s="1305"/>
      <c r="ARX207" s="1305"/>
      <c r="ARY207" s="1305"/>
      <c r="ARZ207" s="1305"/>
      <c r="ASA207" s="1305"/>
      <c r="ASB207" s="1305"/>
      <c r="ASC207" s="1305"/>
      <c r="ASD207" s="1305"/>
      <c r="ASE207" s="1305"/>
      <c r="ASF207" s="1305"/>
      <c r="ASG207" s="1305"/>
      <c r="ASH207" s="1305"/>
      <c r="ASI207" s="1305"/>
      <c r="ASJ207" s="1305"/>
      <c r="ASK207" s="1305"/>
      <c r="ASL207" s="1305"/>
      <c r="ASM207" s="1305"/>
      <c r="ASN207" s="1305"/>
      <c r="ASO207" s="1305"/>
      <c r="ASP207" s="1305"/>
      <c r="ASQ207" s="1305"/>
      <c r="ASR207" s="1305"/>
      <c r="ASS207" s="1305"/>
      <c r="AST207" s="1305"/>
      <c r="ASU207" s="1305"/>
      <c r="ASV207" s="1305"/>
      <c r="ASW207" s="1305"/>
      <c r="ASX207" s="1305"/>
      <c r="ASY207" s="1305"/>
      <c r="ASZ207" s="1305"/>
      <c r="ATA207" s="1305"/>
      <c r="ATB207" s="1305"/>
      <c r="ATC207" s="1305"/>
      <c r="ATD207" s="1305"/>
      <c r="ATE207" s="1305"/>
      <c r="ATF207" s="1305"/>
      <c r="ATG207" s="1305"/>
      <c r="ATH207" s="1305"/>
      <c r="ATI207" s="1305"/>
      <c r="ATJ207" s="1305"/>
      <c r="ATK207" s="1305"/>
      <c r="ATL207" s="1305"/>
      <c r="ATM207" s="1305"/>
      <c r="ATN207" s="1305"/>
      <c r="ATO207" s="1305"/>
      <c r="ATP207" s="1305"/>
      <c r="ATQ207" s="1305"/>
      <c r="ATR207" s="1305"/>
      <c r="ATS207" s="1305"/>
      <c r="ATT207" s="1305"/>
      <c r="ATU207" s="1305"/>
      <c r="ATV207" s="1305"/>
      <c r="ATW207" s="1305"/>
      <c r="ATX207" s="1305"/>
      <c r="ATY207" s="1305"/>
      <c r="ATZ207" s="1305"/>
      <c r="AUA207" s="1305"/>
      <c r="AUB207" s="1305"/>
      <c r="AUC207" s="1305"/>
      <c r="AUD207" s="1305"/>
      <c r="AUE207" s="1305"/>
      <c r="AUF207" s="1305"/>
      <c r="AUG207" s="1305"/>
      <c r="AUH207" s="1305"/>
      <c r="AUI207" s="1305"/>
      <c r="AUJ207" s="1305"/>
      <c r="AUK207" s="1305"/>
      <c r="AUL207" s="1305"/>
      <c r="AUM207" s="1305"/>
      <c r="AUN207" s="1305"/>
      <c r="AUO207" s="1305"/>
      <c r="AUP207" s="1305"/>
      <c r="AUQ207" s="1305"/>
      <c r="AUR207" s="1305"/>
      <c r="AUS207" s="1305"/>
      <c r="AUT207" s="1305"/>
      <c r="AUU207" s="1305"/>
      <c r="AUV207" s="1305"/>
      <c r="AUW207" s="1305"/>
      <c r="AUX207" s="1305"/>
      <c r="AUY207" s="1305"/>
      <c r="AUZ207" s="1305"/>
      <c r="AVA207" s="1305"/>
      <c r="AVB207" s="1305"/>
      <c r="AVC207" s="1305"/>
      <c r="AVD207" s="1305"/>
      <c r="AVE207" s="1305"/>
      <c r="AVF207" s="1305"/>
      <c r="AVG207" s="1305"/>
      <c r="AVH207" s="1305"/>
      <c r="AVI207" s="1305"/>
      <c r="AVJ207" s="1305"/>
      <c r="AVK207" s="1305"/>
      <c r="AVL207" s="1305"/>
      <c r="AVM207" s="1305"/>
      <c r="AVN207" s="1305"/>
      <c r="AVO207" s="1305"/>
      <c r="AVP207" s="1305"/>
      <c r="AVQ207" s="1305"/>
      <c r="AVR207" s="1305"/>
      <c r="AVS207" s="1305"/>
      <c r="AVT207" s="1305"/>
      <c r="AVU207" s="1305"/>
      <c r="AVV207" s="1305"/>
      <c r="AVW207" s="1305"/>
      <c r="AVX207" s="1305"/>
      <c r="AVY207" s="1305"/>
      <c r="AVZ207" s="1305"/>
      <c r="AWA207" s="1305"/>
      <c r="AWB207" s="1305"/>
      <c r="AWC207" s="1305"/>
      <c r="AWD207" s="1305"/>
      <c r="AWF207" s="1305"/>
      <c r="AWG207" s="1305"/>
      <c r="AWH207" s="1305"/>
      <c r="AWI207" s="1305"/>
      <c r="AWJ207" s="1305"/>
      <c r="AWK207" s="1305"/>
      <c r="AWL207" s="1305"/>
      <c r="AWM207" s="1305"/>
      <c r="AWN207" s="1305"/>
      <c r="AWO207" s="1305"/>
      <c r="AWP207" s="1305"/>
      <c r="AWQ207" s="1305"/>
      <c r="AWR207" s="1305"/>
      <c r="AWS207" s="1305"/>
      <c r="AWT207" s="1305"/>
      <c r="AWU207" s="1305"/>
      <c r="AWV207" s="1305"/>
      <c r="AWW207" s="1305"/>
      <c r="AWX207" s="1305"/>
      <c r="AWY207" s="1305"/>
      <c r="AWZ207" s="1305"/>
      <c r="AXA207" s="1305"/>
      <c r="AXB207" s="1305"/>
      <c r="AXC207" s="1305"/>
      <c r="AXD207" s="1305"/>
      <c r="AXE207" s="1305"/>
      <c r="AXF207" s="1305"/>
      <c r="AXG207" s="1305"/>
      <c r="AXH207" s="1305"/>
      <c r="AXI207" s="1305"/>
      <c r="AXJ207" s="1305"/>
      <c r="AXK207" s="1305"/>
      <c r="AXL207" s="1305"/>
      <c r="AXM207" s="1305"/>
      <c r="AXN207" s="1305"/>
      <c r="AXO207" s="1305"/>
      <c r="AXP207" s="1305"/>
      <c r="AXQ207" s="1305"/>
      <c r="AXR207" s="1305"/>
      <c r="AXS207" s="1305"/>
      <c r="AXT207" s="1305"/>
      <c r="AXU207" s="1305"/>
      <c r="AXV207" s="1305"/>
      <c r="AXW207" s="1305"/>
      <c r="AXX207" s="1305"/>
      <c r="AXY207" s="1305"/>
      <c r="AXZ207" s="1305"/>
      <c r="AYA207" s="1305"/>
      <c r="AYB207" s="1305"/>
      <c r="AYC207" s="1305"/>
      <c r="AYD207" s="1305"/>
      <c r="AYE207" s="1305"/>
      <c r="AYF207" s="1305"/>
      <c r="AYG207" s="1305"/>
      <c r="AYH207" s="1305"/>
      <c r="AYI207" s="1305"/>
      <c r="AYJ207" s="1305"/>
      <c r="AYK207" s="1305"/>
      <c r="AYL207" s="1305"/>
      <c r="AYM207" s="1305"/>
      <c r="AYN207" s="1305"/>
      <c r="AYO207" s="1305"/>
      <c r="AYP207" s="1305"/>
      <c r="AYQ207" s="1305"/>
      <c r="AYR207" s="1305"/>
      <c r="AYS207" s="1305"/>
      <c r="AYT207" s="1305"/>
      <c r="AYU207" s="1305"/>
      <c r="AYV207" s="1305"/>
      <c r="AYW207" s="1305"/>
      <c r="AYX207" s="1305"/>
      <c r="AYY207" s="1305"/>
      <c r="AYZ207" s="1305"/>
      <c r="AZA207" s="1305"/>
      <c r="AZB207" s="1305"/>
      <c r="AZC207" s="1305"/>
      <c r="AZD207" s="1305"/>
      <c r="AZE207" s="1305"/>
      <c r="AZF207" s="1305"/>
      <c r="AZG207" s="1305"/>
      <c r="AZH207" s="1305"/>
      <c r="AZI207" s="1305"/>
      <c r="AZJ207" s="1305"/>
      <c r="AZK207" s="1305"/>
      <c r="AZL207" s="1305"/>
      <c r="AZM207" s="1305"/>
      <c r="AZN207" s="1305"/>
      <c r="AZO207" s="1305"/>
      <c r="AZP207" s="1305"/>
      <c r="AZQ207" s="1305"/>
      <c r="AZR207" s="1305"/>
      <c r="AZS207" s="1305"/>
      <c r="AZT207" s="1305"/>
      <c r="AZU207" s="1305"/>
      <c r="AZV207" s="1305"/>
      <c r="AZW207" s="1305"/>
      <c r="AZX207" s="1305"/>
      <c r="AZY207" s="1305"/>
      <c r="AZZ207" s="1305"/>
      <c r="BAA207" s="1305"/>
      <c r="BAB207" s="1305"/>
      <c r="BAC207" s="1305"/>
      <c r="BAD207" s="1305"/>
      <c r="BAE207" s="1305"/>
      <c r="BAF207" s="1305"/>
      <c r="BAG207" s="1305"/>
      <c r="BAH207" s="1305"/>
      <c r="BAI207" s="1305"/>
      <c r="BAJ207" s="1305"/>
      <c r="BAK207" s="1305"/>
      <c r="BAL207" s="1305"/>
      <c r="BAM207" s="1305"/>
      <c r="BAN207" s="1305"/>
      <c r="BAO207" s="1305"/>
      <c r="BAP207" s="1305"/>
      <c r="BAQ207" s="1305"/>
      <c r="BAR207" s="1305"/>
      <c r="BAS207" s="1305"/>
      <c r="BAT207" s="1305"/>
      <c r="BAU207" s="1305"/>
      <c r="BAV207" s="1305"/>
      <c r="BAW207" s="1305"/>
      <c r="BAX207" s="1305"/>
      <c r="BAY207" s="1305"/>
      <c r="BAZ207" s="1305"/>
      <c r="BBA207" s="1305"/>
      <c r="BBB207" s="1305"/>
      <c r="BBC207" s="1305"/>
      <c r="BBD207" s="1305"/>
      <c r="BBE207" s="1305"/>
      <c r="BBF207" s="1305"/>
      <c r="BBG207" s="1305"/>
      <c r="BBH207" s="1305"/>
      <c r="BBI207" s="1305"/>
      <c r="BBJ207" s="1305"/>
      <c r="BBK207" s="1305"/>
      <c r="BBL207" s="1305"/>
      <c r="BBM207" s="1305"/>
      <c r="BBN207" s="1305"/>
      <c r="BBO207" s="1305"/>
      <c r="BBP207" s="1305"/>
      <c r="BBQ207" s="1305"/>
      <c r="BBR207" s="1305"/>
      <c r="BBS207" s="1305"/>
      <c r="BBT207" s="1305"/>
      <c r="BBU207" s="1305"/>
      <c r="BBV207" s="1305"/>
      <c r="BBW207" s="1305"/>
      <c r="BBX207" s="1305"/>
      <c r="BBY207" s="1305"/>
      <c r="BBZ207" s="1305"/>
      <c r="BCA207" s="1305"/>
      <c r="BCB207" s="1305"/>
      <c r="BCC207" s="1305"/>
      <c r="BCD207" s="1305"/>
      <c r="BCE207" s="1305"/>
      <c r="BCF207" s="1305"/>
      <c r="BCG207" s="1305"/>
      <c r="BCH207" s="1305"/>
      <c r="BCI207" s="1305"/>
      <c r="BCJ207" s="1305"/>
      <c r="BCK207" s="1305"/>
      <c r="BCL207" s="1305"/>
      <c r="BCM207" s="1305"/>
      <c r="BCN207" s="1305"/>
      <c r="BCO207" s="1305"/>
      <c r="BCP207" s="1305"/>
      <c r="BCQ207" s="1305"/>
      <c r="BCR207" s="1305"/>
      <c r="BCS207" s="1305"/>
      <c r="BCT207" s="1305"/>
      <c r="BCU207" s="1305"/>
      <c r="BCV207" s="1305"/>
      <c r="BCW207" s="1305"/>
      <c r="BCX207" s="1305"/>
      <c r="BCY207" s="1305"/>
      <c r="BCZ207" s="1305"/>
      <c r="BDA207" s="1305"/>
      <c r="BDB207" s="1305"/>
      <c r="BDC207" s="1305"/>
      <c r="BDD207" s="1305"/>
      <c r="BDE207" s="1305"/>
      <c r="BDF207" s="1305"/>
      <c r="BDG207" s="1305"/>
      <c r="BDH207" s="1305"/>
      <c r="BDI207" s="1305"/>
      <c r="BDJ207" s="1305"/>
      <c r="BDK207" s="1305"/>
      <c r="BDL207" s="1305"/>
      <c r="BDM207" s="1305"/>
      <c r="BDN207" s="1305"/>
      <c r="BDO207" s="1305"/>
      <c r="BDP207" s="1305"/>
      <c r="BDQ207" s="1305"/>
      <c r="BDR207" s="1305"/>
      <c r="BDS207" s="1305"/>
      <c r="BDT207" s="1305"/>
      <c r="BDU207" s="1305"/>
      <c r="BDV207" s="1305"/>
      <c r="BDW207" s="1305"/>
      <c r="BDX207" s="1305"/>
      <c r="BDY207" s="1305"/>
      <c r="BDZ207" s="1305"/>
      <c r="BEA207" s="1305"/>
      <c r="BEB207" s="1305"/>
      <c r="BEC207" s="1305"/>
      <c r="BED207" s="1305"/>
      <c r="BEE207" s="1305"/>
      <c r="BEF207" s="1305"/>
      <c r="BEG207" s="1305"/>
      <c r="BEH207" s="1305"/>
      <c r="BEI207" s="1305"/>
      <c r="BEJ207" s="1305"/>
      <c r="BEK207" s="1305"/>
      <c r="BEL207" s="1305"/>
      <c r="BEM207" s="1305"/>
      <c r="BEN207" s="1305"/>
      <c r="BEO207" s="1305"/>
      <c r="BEP207" s="1305"/>
      <c r="BEQ207" s="1305"/>
      <c r="BER207" s="1305"/>
      <c r="BES207" s="1305"/>
      <c r="BET207" s="1305"/>
      <c r="BEU207" s="1305"/>
      <c r="BEV207" s="1305"/>
      <c r="BEW207" s="1305"/>
      <c r="BEX207" s="1305"/>
      <c r="BEY207" s="1305"/>
      <c r="BEZ207" s="1305"/>
      <c r="BFA207" s="1305"/>
      <c r="BFB207" s="1305"/>
      <c r="BFC207" s="1305"/>
      <c r="BFD207" s="1305"/>
      <c r="BFE207" s="1305"/>
      <c r="BFF207" s="1305"/>
      <c r="BFG207" s="1305"/>
      <c r="BFH207" s="1305"/>
      <c r="BFI207" s="1305"/>
      <c r="BFJ207" s="1305"/>
      <c r="BFK207" s="1305"/>
      <c r="BFL207" s="1305"/>
      <c r="BFM207" s="1305"/>
      <c r="BFN207" s="1305"/>
      <c r="BFO207" s="1305"/>
      <c r="BFP207" s="1305"/>
      <c r="BFQ207" s="1305"/>
      <c r="BFR207" s="1305"/>
      <c r="BFS207" s="1305"/>
      <c r="BFT207" s="1305"/>
      <c r="BFU207" s="1305"/>
      <c r="BFV207" s="1305"/>
      <c r="BFW207" s="1305"/>
      <c r="BFX207" s="1305"/>
      <c r="BFY207" s="1305"/>
      <c r="BFZ207" s="1305"/>
      <c r="BGB207" s="1305"/>
      <c r="BGC207" s="1305"/>
      <c r="BGD207" s="1305"/>
      <c r="BGE207" s="1305"/>
      <c r="BGF207" s="1305"/>
      <c r="BGG207" s="1305"/>
      <c r="BGH207" s="1305"/>
      <c r="BGI207" s="1305"/>
      <c r="BGJ207" s="1305"/>
      <c r="BGK207" s="1305"/>
      <c r="BGL207" s="1305"/>
      <c r="BGM207" s="1305"/>
      <c r="BGN207" s="1305"/>
      <c r="BGO207" s="1305"/>
      <c r="BGP207" s="1305"/>
      <c r="BGQ207" s="1305"/>
      <c r="BGR207" s="1305"/>
      <c r="BGS207" s="1305"/>
      <c r="BGT207" s="1305"/>
      <c r="BGU207" s="1305"/>
      <c r="BGV207" s="1305"/>
      <c r="BGW207" s="1305"/>
      <c r="BGX207" s="1305"/>
      <c r="BGY207" s="1305"/>
      <c r="BGZ207" s="1305"/>
      <c r="BHA207" s="1305"/>
      <c r="BHB207" s="1305"/>
      <c r="BHC207" s="1305"/>
      <c r="BHD207" s="1305"/>
      <c r="BHE207" s="1305"/>
      <c r="BHF207" s="1305"/>
      <c r="BHG207" s="1305"/>
      <c r="BHH207" s="1305"/>
      <c r="BHI207" s="1305"/>
      <c r="BHJ207" s="1305"/>
      <c r="BHK207" s="1305"/>
      <c r="BHL207" s="1305"/>
      <c r="BHM207" s="1305"/>
      <c r="BHN207" s="1305"/>
      <c r="BHO207" s="1305"/>
      <c r="BHP207" s="1305"/>
      <c r="BHQ207" s="1305"/>
      <c r="BHR207" s="1305"/>
      <c r="BHS207" s="1305"/>
      <c r="BHT207" s="1305"/>
      <c r="BHU207" s="1305"/>
      <c r="BHV207" s="1305"/>
      <c r="BHW207" s="1305"/>
      <c r="BHX207" s="1305"/>
      <c r="BHY207" s="1305"/>
      <c r="BHZ207" s="1305"/>
      <c r="BIA207" s="1305"/>
      <c r="BIB207" s="1305"/>
      <c r="BIC207" s="1305"/>
      <c r="BID207" s="1305"/>
      <c r="BIE207" s="1305"/>
      <c r="BIF207" s="1305"/>
      <c r="BIG207" s="1305"/>
      <c r="BIH207" s="1305"/>
      <c r="BII207" s="1305"/>
      <c r="BIJ207" s="1305"/>
      <c r="BIK207" s="1305"/>
      <c r="BIL207" s="1305"/>
      <c r="BIM207" s="1305"/>
      <c r="BIN207" s="1305"/>
      <c r="BIO207" s="1305"/>
      <c r="BIP207" s="1305"/>
      <c r="BIQ207" s="1305"/>
      <c r="BIR207" s="1305"/>
      <c r="BIS207" s="1305"/>
      <c r="BIT207" s="1305"/>
      <c r="BIU207" s="1305"/>
      <c r="BIV207" s="1305"/>
      <c r="BIW207" s="1305"/>
      <c r="BIX207" s="1305"/>
      <c r="BIY207" s="1305"/>
      <c r="BIZ207" s="1305"/>
      <c r="BJA207" s="1305"/>
      <c r="BJB207" s="1305"/>
      <c r="BJC207" s="1305"/>
      <c r="BJD207" s="1305"/>
      <c r="BJE207" s="1305"/>
      <c r="BJF207" s="1305"/>
      <c r="BJG207" s="1305"/>
      <c r="BJH207" s="1305"/>
      <c r="BJI207" s="1305"/>
      <c r="BJJ207" s="1305"/>
      <c r="BJK207" s="1305"/>
      <c r="BJL207" s="1305"/>
      <c r="BJM207" s="1305"/>
      <c r="BJN207" s="1305"/>
      <c r="BJO207" s="1305"/>
      <c r="BJP207" s="1305"/>
      <c r="BJQ207" s="1305"/>
      <c r="BJR207" s="1305"/>
      <c r="BJS207" s="1305"/>
      <c r="BJT207" s="1305"/>
      <c r="BJU207" s="1305"/>
      <c r="BJV207" s="1305"/>
      <c r="BJW207" s="1305"/>
      <c r="BJX207" s="1305"/>
      <c r="BJY207" s="1305"/>
      <c r="BJZ207" s="1305"/>
      <c r="BKA207" s="1305"/>
      <c r="BKB207" s="1305"/>
      <c r="BKC207" s="1305"/>
      <c r="BKD207" s="1305"/>
      <c r="BKE207" s="1305"/>
      <c r="BKF207" s="1305"/>
      <c r="BKG207" s="1305"/>
      <c r="BKH207" s="1305"/>
      <c r="BKI207" s="1305"/>
      <c r="BKJ207" s="1305"/>
      <c r="BKK207" s="1305"/>
      <c r="BKL207" s="1305"/>
      <c r="BKM207" s="1305"/>
      <c r="BKN207" s="1305"/>
      <c r="BKO207" s="1305"/>
      <c r="BKP207" s="1305"/>
      <c r="BKQ207" s="1305"/>
      <c r="BKR207" s="1305"/>
      <c r="BKS207" s="1305"/>
      <c r="BKT207" s="1305"/>
      <c r="BKU207" s="1305"/>
      <c r="BKV207" s="1305"/>
      <c r="BKW207" s="1305"/>
      <c r="BKX207" s="1305"/>
      <c r="BKY207" s="1305"/>
      <c r="BKZ207" s="1305"/>
      <c r="BLA207" s="1305"/>
      <c r="BLB207" s="1305"/>
      <c r="BLC207" s="1305"/>
      <c r="BLD207" s="1305"/>
      <c r="BLE207" s="1305"/>
      <c r="BLF207" s="1305"/>
      <c r="BLG207" s="1305"/>
      <c r="BLH207" s="1305"/>
      <c r="BLI207" s="1305"/>
      <c r="BLJ207" s="1305"/>
      <c r="BLK207" s="1305"/>
      <c r="BLL207" s="1305"/>
      <c r="BLM207" s="1305"/>
      <c r="BLN207" s="1305"/>
      <c r="BLO207" s="1305"/>
      <c r="BLP207" s="1305"/>
      <c r="BLQ207" s="1305"/>
      <c r="BLR207" s="1305"/>
      <c r="BLS207" s="1305"/>
      <c r="BLT207" s="1305"/>
      <c r="BLU207" s="1305"/>
      <c r="BLV207" s="1305"/>
      <c r="BLW207" s="1305"/>
      <c r="BLX207" s="1305"/>
      <c r="BLY207" s="1305"/>
      <c r="BLZ207" s="1305"/>
      <c r="BMA207" s="1305"/>
      <c r="BMB207" s="1305"/>
      <c r="BMC207" s="1305"/>
      <c r="BMD207" s="1305"/>
      <c r="BME207" s="1305"/>
      <c r="BMF207" s="1305"/>
      <c r="BMG207" s="1305"/>
      <c r="BMH207" s="1305"/>
      <c r="BMI207" s="1305"/>
      <c r="BMJ207" s="1305"/>
      <c r="BMK207" s="1305"/>
      <c r="BML207" s="1305"/>
      <c r="BMM207" s="1305"/>
      <c r="BMN207" s="1305"/>
      <c r="BMO207" s="1305"/>
      <c r="BMP207" s="1305"/>
      <c r="BMQ207" s="1305"/>
      <c r="BMR207" s="1305"/>
      <c r="BMS207" s="1305"/>
      <c r="BMT207" s="1305"/>
      <c r="BMU207" s="1305"/>
      <c r="BMV207" s="1305"/>
      <c r="BMW207" s="1305"/>
      <c r="BMX207" s="1305"/>
      <c r="BMY207" s="1305"/>
      <c r="BMZ207" s="1305"/>
      <c r="BNA207" s="1305"/>
      <c r="BNB207" s="1305"/>
      <c r="BNC207" s="1305"/>
      <c r="BND207" s="1305"/>
      <c r="BNE207" s="1305"/>
      <c r="BNF207" s="1305"/>
      <c r="BNG207" s="1305"/>
      <c r="BNH207" s="1305"/>
      <c r="BNI207" s="1305"/>
      <c r="BNJ207" s="1305"/>
      <c r="BNK207" s="1305"/>
      <c r="BNL207" s="1305"/>
      <c r="BNM207" s="1305"/>
      <c r="BNN207" s="1305"/>
      <c r="BNO207" s="1305"/>
      <c r="BNP207" s="1305"/>
      <c r="BNQ207" s="1305"/>
      <c r="BNR207" s="1305"/>
      <c r="BNS207" s="1305"/>
      <c r="BNT207" s="1305"/>
      <c r="BNU207" s="1305"/>
      <c r="BNV207" s="1305"/>
      <c r="BNW207" s="1305"/>
      <c r="BNX207" s="1305"/>
      <c r="BNY207" s="1305"/>
      <c r="BNZ207" s="1305"/>
      <c r="BOA207" s="1305"/>
      <c r="BOB207" s="1305"/>
      <c r="BOC207" s="1305"/>
      <c r="BOD207" s="1305"/>
      <c r="BOE207" s="1305"/>
      <c r="BOF207" s="1305"/>
      <c r="BOG207" s="1305"/>
      <c r="BOH207" s="1305"/>
      <c r="BOI207" s="1305"/>
      <c r="BOJ207" s="1305"/>
      <c r="BOK207" s="1305"/>
      <c r="BOL207" s="1305"/>
      <c r="BOM207" s="1305"/>
      <c r="BON207" s="1305"/>
      <c r="BOO207" s="1305"/>
      <c r="BOP207" s="1305"/>
      <c r="BOQ207" s="1305"/>
      <c r="BOR207" s="1305"/>
      <c r="BOS207" s="1305"/>
      <c r="BOT207" s="1305"/>
      <c r="BOU207" s="1305"/>
      <c r="BOV207" s="1305"/>
      <c r="BOW207" s="1305"/>
      <c r="BOX207" s="1305"/>
      <c r="BOY207" s="1305"/>
      <c r="BOZ207" s="1305"/>
      <c r="BPA207" s="1305"/>
      <c r="BPB207" s="1305"/>
      <c r="BPC207" s="1305"/>
      <c r="BPD207" s="1305"/>
      <c r="BPE207" s="1305"/>
      <c r="BPF207" s="1305"/>
      <c r="BPG207" s="1305"/>
      <c r="BPH207" s="1305"/>
      <c r="BPI207" s="1305"/>
      <c r="BPJ207" s="1305"/>
      <c r="BPK207" s="1305"/>
      <c r="BPL207" s="1305"/>
      <c r="BPM207" s="1305"/>
      <c r="BPN207" s="1305"/>
      <c r="BPO207" s="1305"/>
      <c r="BPP207" s="1305"/>
      <c r="BPQ207" s="1305"/>
      <c r="BPR207" s="1305"/>
      <c r="BPS207" s="1305"/>
      <c r="BPT207" s="1305"/>
      <c r="BPU207" s="1305"/>
      <c r="BPV207" s="1305"/>
      <c r="BPX207" s="1305"/>
      <c r="BPY207" s="1305"/>
      <c r="BPZ207" s="1305"/>
      <c r="BQA207" s="1305"/>
      <c r="BQB207" s="1305"/>
      <c r="BQC207" s="1305"/>
      <c r="BQD207" s="1305"/>
      <c r="BQE207" s="1305"/>
      <c r="BQF207" s="1305"/>
      <c r="BQG207" s="1305"/>
      <c r="BQH207" s="1305"/>
      <c r="BQI207" s="1305"/>
      <c r="BQJ207" s="1305"/>
      <c r="BQK207" s="1305"/>
      <c r="BQL207" s="1305"/>
      <c r="BQM207" s="1305"/>
      <c r="BQN207" s="1305"/>
      <c r="BQO207" s="1305"/>
      <c r="BQP207" s="1305"/>
      <c r="BQQ207" s="1305"/>
      <c r="BQR207" s="1305"/>
      <c r="BQS207" s="1305"/>
      <c r="BQT207" s="1305"/>
      <c r="BQU207" s="1305"/>
      <c r="BQV207" s="1305"/>
      <c r="BQW207" s="1305"/>
      <c r="BQX207" s="1305"/>
      <c r="BQY207" s="1305"/>
      <c r="BQZ207" s="1305"/>
      <c r="BRA207" s="1305"/>
      <c r="BRB207" s="1305"/>
      <c r="BRC207" s="1305"/>
      <c r="BRD207" s="1305"/>
      <c r="BRE207" s="1305"/>
      <c r="BRF207" s="1305"/>
      <c r="BRG207" s="1305"/>
      <c r="BRH207" s="1305"/>
      <c r="BRI207" s="1305"/>
      <c r="BRJ207" s="1305"/>
      <c r="BRK207" s="1305"/>
      <c r="BRL207" s="1305"/>
      <c r="BRM207" s="1305"/>
      <c r="BRN207" s="1305"/>
      <c r="BRO207" s="1305"/>
      <c r="BRP207" s="1305"/>
      <c r="BRQ207" s="1305"/>
      <c r="BRR207" s="1305"/>
      <c r="BRS207" s="1305"/>
      <c r="BRT207" s="1305"/>
      <c r="BRU207" s="1305"/>
      <c r="BRV207" s="1305"/>
      <c r="BRW207" s="1305"/>
      <c r="BRX207" s="1305"/>
      <c r="BRY207" s="1305"/>
      <c r="BRZ207" s="1305"/>
      <c r="BSA207" s="1305"/>
      <c r="BSB207" s="1305"/>
      <c r="BSC207" s="1305"/>
      <c r="BSD207" s="1305"/>
      <c r="BSE207" s="1305"/>
      <c r="BSF207" s="1305"/>
      <c r="BSG207" s="1305"/>
      <c r="BSH207" s="1305"/>
      <c r="BSI207" s="1305"/>
      <c r="BSJ207" s="1305"/>
      <c r="BSK207" s="1305"/>
      <c r="BSL207" s="1305"/>
      <c r="BSM207" s="1305"/>
      <c r="BSN207" s="1305"/>
      <c r="BSO207" s="1305"/>
      <c r="BSP207" s="1305"/>
      <c r="BSQ207" s="1305"/>
      <c r="BSR207" s="1305"/>
      <c r="BSS207" s="1305"/>
      <c r="BST207" s="1305"/>
      <c r="BSU207" s="1305"/>
      <c r="BSV207" s="1305"/>
      <c r="BSW207" s="1305"/>
      <c r="BSX207" s="1305"/>
      <c r="BSY207" s="1305"/>
      <c r="BSZ207" s="1305"/>
      <c r="BTA207" s="1305"/>
      <c r="BTB207" s="1305"/>
      <c r="BTC207" s="1305"/>
      <c r="BTD207" s="1305"/>
      <c r="BTE207" s="1305"/>
      <c r="BTF207" s="1305"/>
      <c r="BTG207" s="1305"/>
      <c r="BTH207" s="1305"/>
      <c r="BTI207" s="1305"/>
      <c r="BTJ207" s="1305"/>
      <c r="BTK207" s="1305"/>
      <c r="BTL207" s="1305"/>
      <c r="BTM207" s="1305"/>
      <c r="BTN207" s="1305"/>
      <c r="BTO207" s="1305"/>
      <c r="BTP207" s="1305"/>
      <c r="BTQ207" s="1305"/>
      <c r="BTR207" s="1305"/>
      <c r="BTS207" s="1305"/>
      <c r="BTT207" s="1305"/>
      <c r="BTU207" s="1305"/>
      <c r="BTV207" s="1305"/>
      <c r="BTW207" s="1305"/>
      <c r="BTX207" s="1305"/>
      <c r="BTY207" s="1305"/>
      <c r="BTZ207" s="1305"/>
      <c r="BUA207" s="1305"/>
      <c r="BUB207" s="1305"/>
      <c r="BUC207" s="1305"/>
      <c r="BUD207" s="1305"/>
      <c r="BUE207" s="1305"/>
      <c r="BUF207" s="1305"/>
      <c r="BUG207" s="1305"/>
      <c r="BUH207" s="1305"/>
      <c r="BUI207" s="1305"/>
      <c r="BUJ207" s="1305"/>
      <c r="BUK207" s="1305"/>
      <c r="BUL207" s="1305"/>
      <c r="BUM207" s="1305"/>
      <c r="BUN207" s="1305"/>
      <c r="BUO207" s="1305"/>
      <c r="BUP207" s="1305"/>
      <c r="BUQ207" s="1305"/>
      <c r="BUR207" s="1305"/>
      <c r="BUS207" s="1305"/>
      <c r="BUT207" s="1305"/>
      <c r="BUU207" s="1305"/>
      <c r="BUV207" s="1305"/>
      <c r="BUW207" s="1305"/>
      <c r="BUX207" s="1305"/>
      <c r="BUY207" s="1305"/>
      <c r="BUZ207" s="1305"/>
      <c r="BVA207" s="1305"/>
      <c r="BVB207" s="1305"/>
      <c r="BVC207" s="1305"/>
      <c r="BVD207" s="1305"/>
      <c r="BVE207" s="1305"/>
      <c r="BVF207" s="1305"/>
      <c r="BVG207" s="1305"/>
      <c r="BVH207" s="1305"/>
      <c r="BVI207" s="1305"/>
      <c r="BVJ207" s="1305"/>
      <c r="BVK207" s="1305"/>
      <c r="BVL207" s="1305"/>
      <c r="BVM207" s="1305"/>
      <c r="BVN207" s="1305"/>
      <c r="BVO207" s="1305"/>
      <c r="BVP207" s="1305"/>
      <c r="BVQ207" s="1305"/>
      <c r="BVR207" s="1305"/>
      <c r="BVS207" s="1305"/>
      <c r="BVT207" s="1305"/>
      <c r="BVU207" s="1305"/>
      <c r="BVV207" s="1305"/>
      <c r="BVW207" s="1305"/>
      <c r="BVX207" s="1305"/>
      <c r="BVY207" s="1305"/>
      <c r="BVZ207" s="1305"/>
      <c r="BWA207" s="1305"/>
      <c r="BWB207" s="1305"/>
      <c r="BWC207" s="1305"/>
      <c r="BWD207" s="1305"/>
      <c r="BWE207" s="1305"/>
      <c r="BWF207" s="1305"/>
      <c r="BWG207" s="1305"/>
      <c r="BWH207" s="1305"/>
      <c r="BWI207" s="1305"/>
      <c r="BWJ207" s="1305"/>
      <c r="BWK207" s="1305"/>
      <c r="BWL207" s="1305"/>
      <c r="BWM207" s="1305"/>
      <c r="BWN207" s="1305"/>
      <c r="BWO207" s="1305"/>
      <c r="BWP207" s="1305"/>
      <c r="BWQ207" s="1305"/>
      <c r="BWR207" s="1305"/>
      <c r="BWS207" s="1305"/>
      <c r="BWT207" s="1305"/>
      <c r="BWU207" s="1305"/>
      <c r="BWV207" s="1305"/>
      <c r="BWW207" s="1305"/>
      <c r="BWX207" s="1305"/>
      <c r="BWY207" s="1305"/>
      <c r="BWZ207" s="1305"/>
      <c r="BXA207" s="1305"/>
      <c r="BXB207" s="1305"/>
      <c r="BXC207" s="1305"/>
      <c r="BXD207" s="1305"/>
      <c r="BXE207" s="1305"/>
      <c r="BXF207" s="1305"/>
      <c r="BXG207" s="1305"/>
      <c r="BXH207" s="1305"/>
      <c r="BXI207" s="1305"/>
      <c r="BXJ207" s="1305"/>
      <c r="BXK207" s="1305"/>
      <c r="BXL207" s="1305"/>
      <c r="BXM207" s="1305"/>
      <c r="BXN207" s="1305"/>
      <c r="BXO207" s="1305"/>
      <c r="BXP207" s="1305"/>
      <c r="BXQ207" s="1305"/>
      <c r="BXR207" s="1305"/>
      <c r="BXS207" s="1305"/>
      <c r="BXT207" s="1305"/>
      <c r="BXU207" s="1305"/>
      <c r="BXV207" s="1305"/>
      <c r="BXW207" s="1305"/>
      <c r="BXX207" s="1305"/>
      <c r="BXY207" s="1305"/>
      <c r="BXZ207" s="1305"/>
      <c r="BYA207" s="1305"/>
      <c r="BYB207" s="1305"/>
      <c r="BYC207" s="1305"/>
      <c r="BYD207" s="1305"/>
      <c r="BYE207" s="1305"/>
      <c r="BYF207" s="1305"/>
      <c r="BYG207" s="1305"/>
      <c r="BYH207" s="1305"/>
      <c r="BYI207" s="1305"/>
      <c r="BYJ207" s="1305"/>
      <c r="BYK207" s="1305"/>
      <c r="BYL207" s="1305"/>
      <c r="BYM207" s="1305"/>
      <c r="BYN207" s="1305"/>
      <c r="BYO207" s="1305"/>
      <c r="BYP207" s="1305"/>
      <c r="BYQ207" s="1305"/>
      <c r="BYR207" s="1305"/>
      <c r="BYS207" s="1305"/>
      <c r="BYT207" s="1305"/>
      <c r="BYU207" s="1305"/>
      <c r="BYV207" s="1305"/>
      <c r="BYW207" s="1305"/>
      <c r="BYX207" s="1305"/>
      <c r="BYY207" s="1305"/>
      <c r="BYZ207" s="1305"/>
      <c r="BZA207" s="1305"/>
      <c r="BZB207" s="1305"/>
      <c r="BZC207" s="1305"/>
      <c r="BZD207" s="1305"/>
      <c r="BZE207" s="1305"/>
      <c r="BZF207" s="1305"/>
      <c r="BZG207" s="1305"/>
      <c r="BZH207" s="1305"/>
      <c r="BZI207" s="1305"/>
      <c r="BZJ207" s="1305"/>
      <c r="BZK207" s="1305"/>
      <c r="BZL207" s="1305"/>
      <c r="BZM207" s="1305"/>
      <c r="BZN207" s="1305"/>
      <c r="BZO207" s="1305"/>
      <c r="BZP207" s="1305"/>
      <c r="BZQ207" s="1305"/>
      <c r="BZR207" s="1305"/>
      <c r="BZT207" s="1305"/>
      <c r="BZU207" s="1305"/>
      <c r="BZV207" s="1305"/>
      <c r="BZW207" s="1305"/>
      <c r="BZX207" s="1305"/>
      <c r="BZY207" s="1305"/>
      <c r="BZZ207" s="1305"/>
      <c r="CAA207" s="1305"/>
      <c r="CAB207" s="1305"/>
      <c r="CAC207" s="1305"/>
      <c r="CAD207" s="1305"/>
      <c r="CAE207" s="1305"/>
      <c r="CAF207" s="1305"/>
      <c r="CAG207" s="1305"/>
      <c r="CAH207" s="1305"/>
      <c r="CAI207" s="1305"/>
      <c r="CAJ207" s="1305"/>
      <c r="CAK207" s="1305"/>
      <c r="CAL207" s="1305"/>
      <c r="CAM207" s="1305"/>
      <c r="CAN207" s="1305"/>
      <c r="CAO207" s="1305"/>
      <c r="CAP207" s="1305"/>
      <c r="CAQ207" s="1305"/>
      <c r="CAR207" s="1305"/>
      <c r="CAS207" s="1305"/>
      <c r="CAT207" s="1305"/>
      <c r="CAU207" s="1305"/>
      <c r="CAV207" s="1305"/>
      <c r="CAW207" s="1305"/>
      <c r="CAX207" s="1305"/>
      <c r="CAY207" s="1305"/>
      <c r="CAZ207" s="1305"/>
      <c r="CBA207" s="1305"/>
      <c r="CBB207" s="1305"/>
      <c r="CBC207" s="1305"/>
      <c r="CBD207" s="1305"/>
      <c r="CBE207" s="1305"/>
      <c r="CBF207" s="1305"/>
      <c r="CBG207" s="1305"/>
      <c r="CBH207" s="1305"/>
      <c r="CBI207" s="1305"/>
      <c r="CBJ207" s="1305"/>
      <c r="CBK207" s="1305"/>
      <c r="CBL207" s="1305"/>
      <c r="CBM207" s="1305"/>
      <c r="CBN207" s="1305"/>
      <c r="CBO207" s="1305"/>
      <c r="CBP207" s="1305"/>
      <c r="CBQ207" s="1305"/>
      <c r="CBR207" s="1305"/>
      <c r="CBS207" s="1305"/>
      <c r="CBT207" s="1305"/>
      <c r="CBU207" s="1305"/>
      <c r="CBV207" s="1305"/>
      <c r="CBW207" s="1305"/>
      <c r="CBX207" s="1305"/>
      <c r="CBY207" s="1305"/>
      <c r="CBZ207" s="1305"/>
      <c r="CCA207" s="1305"/>
      <c r="CCB207" s="1305"/>
      <c r="CCC207" s="1305"/>
      <c r="CCD207" s="1305"/>
      <c r="CCE207" s="1305"/>
      <c r="CCF207" s="1305"/>
      <c r="CCG207" s="1305"/>
      <c r="CCH207" s="1305"/>
      <c r="CCI207" s="1305"/>
      <c r="CCJ207" s="1305"/>
      <c r="CCK207" s="1305"/>
      <c r="CCL207" s="1305"/>
      <c r="CCM207" s="1305"/>
      <c r="CCN207" s="1305"/>
      <c r="CCO207" s="1305"/>
      <c r="CCP207" s="1305"/>
      <c r="CCQ207" s="1305"/>
      <c r="CCR207" s="1305"/>
      <c r="CCS207" s="1305"/>
      <c r="CCT207" s="1305"/>
      <c r="CCU207" s="1305"/>
      <c r="CCV207" s="1305"/>
      <c r="CCW207" s="1305"/>
      <c r="CCX207" s="1305"/>
      <c r="CCY207" s="1305"/>
      <c r="CCZ207" s="1305"/>
      <c r="CDA207" s="1305"/>
      <c r="CDB207" s="1305"/>
      <c r="CDC207" s="1305"/>
      <c r="CDD207" s="1305"/>
      <c r="CDE207" s="1305"/>
      <c r="CDF207" s="1305"/>
      <c r="CDG207" s="1305"/>
      <c r="CDH207" s="1305"/>
      <c r="CDI207" s="1305"/>
      <c r="CDJ207" s="1305"/>
      <c r="CDK207" s="1305"/>
      <c r="CDL207" s="1305"/>
      <c r="CDM207" s="1305"/>
      <c r="CDN207" s="1305"/>
      <c r="CDO207" s="1305"/>
      <c r="CDP207" s="1305"/>
      <c r="CDQ207" s="1305"/>
      <c r="CDR207" s="1305"/>
      <c r="CDS207" s="1305"/>
      <c r="CDT207" s="1305"/>
      <c r="CDU207" s="1305"/>
      <c r="CDV207" s="1305"/>
      <c r="CDW207" s="1305"/>
      <c r="CDX207" s="1305"/>
      <c r="CDY207" s="1305"/>
      <c r="CDZ207" s="1305"/>
      <c r="CEA207" s="1305"/>
      <c r="CEB207" s="1305"/>
      <c r="CEC207" s="1305"/>
      <c r="CED207" s="1305"/>
      <c r="CEE207" s="1305"/>
      <c r="CEF207" s="1305"/>
      <c r="CEG207" s="1305"/>
      <c r="CEH207" s="1305"/>
      <c r="CEI207" s="1305"/>
      <c r="CEJ207" s="1305"/>
      <c r="CEK207" s="1305"/>
      <c r="CEL207" s="1305"/>
      <c r="CEM207" s="1305"/>
      <c r="CEN207" s="1305"/>
      <c r="CEO207" s="1305"/>
      <c r="CEP207" s="1305"/>
      <c r="CEQ207" s="1305"/>
      <c r="CER207" s="1305"/>
      <c r="CES207" s="1305"/>
      <c r="CET207" s="1305"/>
      <c r="CEU207" s="1305"/>
      <c r="CEV207" s="1305"/>
      <c r="CEW207" s="1305"/>
      <c r="CEX207" s="1305"/>
      <c r="CEY207" s="1305"/>
      <c r="CEZ207" s="1305"/>
      <c r="CFA207" s="1305"/>
      <c r="CFB207" s="1305"/>
      <c r="CFC207" s="1305"/>
      <c r="CFD207" s="1305"/>
      <c r="CFE207" s="1305"/>
      <c r="CFF207" s="1305"/>
      <c r="CFG207" s="1305"/>
      <c r="CFH207" s="1305"/>
      <c r="CFI207" s="1305"/>
      <c r="CFJ207" s="1305"/>
      <c r="CFK207" s="1305"/>
      <c r="CFL207" s="1305"/>
      <c r="CFM207" s="1305"/>
      <c r="CFN207" s="1305"/>
      <c r="CFO207" s="1305"/>
      <c r="CFP207" s="1305"/>
      <c r="CFQ207" s="1305"/>
      <c r="CFR207" s="1305"/>
      <c r="CFS207" s="1305"/>
      <c r="CFT207" s="1305"/>
      <c r="CFU207" s="1305"/>
      <c r="CFV207" s="1305"/>
      <c r="CFW207" s="1305"/>
      <c r="CFX207" s="1305"/>
      <c r="CFY207" s="1305"/>
      <c r="CFZ207" s="1305"/>
      <c r="CGA207" s="1305"/>
      <c r="CGB207" s="1305"/>
      <c r="CGC207" s="1305"/>
      <c r="CGD207" s="1305"/>
      <c r="CGE207" s="1305"/>
      <c r="CGF207" s="1305"/>
      <c r="CGG207" s="1305"/>
      <c r="CGH207" s="1305"/>
      <c r="CGI207" s="1305"/>
      <c r="CGJ207" s="1305"/>
      <c r="CGK207" s="1305"/>
      <c r="CGL207" s="1305"/>
      <c r="CGM207" s="1305"/>
      <c r="CGN207" s="1305"/>
      <c r="CGO207" s="1305"/>
      <c r="CGP207" s="1305"/>
      <c r="CGQ207" s="1305"/>
      <c r="CGR207" s="1305"/>
      <c r="CGS207" s="1305"/>
      <c r="CGT207" s="1305"/>
      <c r="CGU207" s="1305"/>
      <c r="CGV207" s="1305"/>
      <c r="CGW207" s="1305"/>
      <c r="CGX207" s="1305"/>
      <c r="CGY207" s="1305"/>
      <c r="CGZ207" s="1305"/>
      <c r="CHA207" s="1305"/>
      <c r="CHB207" s="1305"/>
      <c r="CHC207" s="1305"/>
      <c r="CHD207" s="1305"/>
      <c r="CHE207" s="1305"/>
      <c r="CHF207" s="1305"/>
      <c r="CHG207" s="1305"/>
      <c r="CHH207" s="1305"/>
      <c r="CHI207" s="1305"/>
      <c r="CHJ207" s="1305"/>
      <c r="CHK207" s="1305"/>
      <c r="CHL207" s="1305"/>
      <c r="CHM207" s="1305"/>
      <c r="CHN207" s="1305"/>
      <c r="CHO207" s="1305"/>
      <c r="CHP207" s="1305"/>
      <c r="CHQ207" s="1305"/>
      <c r="CHR207" s="1305"/>
      <c r="CHS207" s="1305"/>
      <c r="CHT207" s="1305"/>
      <c r="CHU207" s="1305"/>
      <c r="CHV207" s="1305"/>
      <c r="CHW207" s="1305"/>
      <c r="CHX207" s="1305"/>
      <c r="CHY207" s="1305"/>
      <c r="CHZ207" s="1305"/>
      <c r="CIA207" s="1305"/>
      <c r="CIB207" s="1305"/>
      <c r="CIC207" s="1305"/>
      <c r="CID207" s="1305"/>
      <c r="CIE207" s="1305"/>
      <c r="CIF207" s="1305"/>
      <c r="CIG207" s="1305"/>
      <c r="CIH207" s="1305"/>
      <c r="CII207" s="1305"/>
      <c r="CIJ207" s="1305"/>
      <c r="CIK207" s="1305"/>
      <c r="CIL207" s="1305"/>
      <c r="CIM207" s="1305"/>
      <c r="CIN207" s="1305"/>
      <c r="CIO207" s="1305"/>
      <c r="CIP207" s="1305"/>
      <c r="CIQ207" s="1305"/>
      <c r="CIR207" s="1305"/>
      <c r="CIS207" s="1305"/>
      <c r="CIT207" s="1305"/>
      <c r="CIU207" s="1305"/>
      <c r="CIV207" s="1305"/>
      <c r="CIW207" s="1305"/>
      <c r="CIX207" s="1305"/>
      <c r="CIY207" s="1305"/>
      <c r="CIZ207" s="1305"/>
      <c r="CJA207" s="1305"/>
      <c r="CJB207" s="1305"/>
      <c r="CJC207" s="1305"/>
      <c r="CJD207" s="1305"/>
      <c r="CJE207" s="1305"/>
      <c r="CJF207" s="1305"/>
      <c r="CJG207" s="1305"/>
      <c r="CJH207" s="1305"/>
      <c r="CJI207" s="1305"/>
      <c r="CJJ207" s="1305"/>
      <c r="CJK207" s="1305"/>
      <c r="CJL207" s="1305"/>
      <c r="CJM207" s="1305"/>
      <c r="CJN207" s="1305"/>
      <c r="CJP207" s="1305"/>
      <c r="CJQ207" s="1305"/>
      <c r="CJR207" s="1305"/>
      <c r="CJS207" s="1305"/>
      <c r="CJT207" s="1305"/>
      <c r="CJU207" s="1305"/>
      <c r="CJV207" s="1305"/>
      <c r="CJW207" s="1305"/>
      <c r="CJX207" s="1305"/>
      <c r="CJY207" s="1305"/>
      <c r="CJZ207" s="1305"/>
      <c r="CKA207" s="1305"/>
      <c r="CKB207" s="1305"/>
      <c r="CKC207" s="1305"/>
      <c r="CKD207" s="1305"/>
      <c r="CKE207" s="1305"/>
      <c r="CKF207" s="1305"/>
      <c r="CKG207" s="1305"/>
      <c r="CKH207" s="1305"/>
      <c r="CKI207" s="1305"/>
      <c r="CKJ207" s="1305"/>
      <c r="CKK207" s="1305"/>
      <c r="CKL207" s="1305"/>
      <c r="CKM207" s="1305"/>
      <c r="CKN207" s="1305"/>
      <c r="CKO207" s="1305"/>
      <c r="CKP207" s="1305"/>
      <c r="CKQ207" s="1305"/>
      <c r="CKR207" s="1305"/>
      <c r="CKS207" s="1305"/>
      <c r="CKT207" s="1305"/>
      <c r="CKU207" s="1305"/>
      <c r="CKV207" s="1305"/>
      <c r="CKW207" s="1305"/>
      <c r="CKX207" s="1305"/>
      <c r="CKY207" s="1305"/>
      <c r="CKZ207" s="1305"/>
      <c r="CLA207" s="1305"/>
      <c r="CLB207" s="1305"/>
      <c r="CLC207" s="1305"/>
      <c r="CLD207" s="1305"/>
      <c r="CLE207" s="1305"/>
      <c r="CLF207" s="1305"/>
      <c r="CLG207" s="1305"/>
      <c r="CLH207" s="1305"/>
      <c r="CLI207" s="1305"/>
      <c r="CLJ207" s="1305"/>
      <c r="CLK207" s="1305"/>
      <c r="CLL207" s="1305"/>
      <c r="CLM207" s="1305"/>
      <c r="CLN207" s="1305"/>
      <c r="CLO207" s="1305"/>
      <c r="CLP207" s="1305"/>
      <c r="CLQ207" s="1305"/>
      <c r="CLR207" s="1305"/>
      <c r="CLS207" s="1305"/>
      <c r="CLT207" s="1305"/>
      <c r="CLU207" s="1305"/>
      <c r="CLV207" s="1305"/>
      <c r="CLW207" s="1305"/>
      <c r="CLX207" s="1305"/>
      <c r="CLY207" s="1305"/>
      <c r="CLZ207" s="1305"/>
      <c r="CMA207" s="1305"/>
      <c r="CMB207" s="1305"/>
      <c r="CMC207" s="1305"/>
      <c r="CMD207" s="1305"/>
      <c r="CME207" s="1305"/>
      <c r="CMF207" s="1305"/>
      <c r="CMG207" s="1305"/>
      <c r="CMH207" s="1305"/>
      <c r="CMI207" s="1305"/>
      <c r="CMJ207" s="1305"/>
      <c r="CMK207" s="1305"/>
      <c r="CML207" s="1305"/>
      <c r="CMM207" s="1305"/>
      <c r="CMN207" s="1305"/>
      <c r="CMO207" s="1305"/>
      <c r="CMP207" s="1305"/>
      <c r="CMQ207" s="1305"/>
      <c r="CMR207" s="1305"/>
      <c r="CMS207" s="1305"/>
      <c r="CMT207" s="1305"/>
      <c r="CMU207" s="1305"/>
      <c r="CMV207" s="1305"/>
      <c r="CMW207" s="1305"/>
      <c r="CMX207" s="1305"/>
      <c r="CMY207" s="1305"/>
      <c r="CMZ207" s="1305"/>
      <c r="CNA207" s="1305"/>
      <c r="CNB207" s="1305"/>
      <c r="CNC207" s="1305"/>
      <c r="CND207" s="1305"/>
      <c r="CNE207" s="1305"/>
      <c r="CNF207" s="1305"/>
      <c r="CNG207" s="1305"/>
      <c r="CNH207" s="1305"/>
      <c r="CNI207" s="1305"/>
      <c r="CNJ207" s="1305"/>
      <c r="CNK207" s="1305"/>
      <c r="CNL207" s="1305"/>
      <c r="CNM207" s="1305"/>
      <c r="CNN207" s="1305"/>
      <c r="CNO207" s="1305"/>
      <c r="CNP207" s="1305"/>
      <c r="CNQ207" s="1305"/>
      <c r="CNR207" s="1305"/>
      <c r="CNS207" s="1305"/>
      <c r="CNT207" s="1305"/>
      <c r="CNU207" s="1305"/>
      <c r="CNV207" s="1305"/>
      <c r="CNW207" s="1305"/>
      <c r="CNX207" s="1305"/>
      <c r="CNY207" s="1305"/>
      <c r="CNZ207" s="1305"/>
      <c r="COA207" s="1305"/>
      <c r="COB207" s="1305"/>
      <c r="COC207" s="1305"/>
      <c r="COD207" s="1305"/>
      <c r="COE207" s="1305"/>
      <c r="COF207" s="1305"/>
      <c r="COG207" s="1305"/>
      <c r="COH207" s="1305"/>
      <c r="COI207" s="1305"/>
      <c r="COJ207" s="1305"/>
      <c r="COK207" s="1305"/>
      <c r="COL207" s="1305"/>
      <c r="COM207" s="1305"/>
      <c r="CON207" s="1305"/>
      <c r="COO207" s="1305"/>
      <c r="COP207" s="1305"/>
      <c r="COQ207" s="1305"/>
      <c r="COR207" s="1305"/>
      <c r="COS207" s="1305"/>
      <c r="COT207" s="1305"/>
      <c r="COU207" s="1305"/>
      <c r="COV207" s="1305"/>
      <c r="COW207" s="1305"/>
      <c r="COX207" s="1305"/>
      <c r="COY207" s="1305"/>
      <c r="COZ207" s="1305"/>
      <c r="CPA207" s="1305"/>
      <c r="CPB207" s="1305"/>
      <c r="CPC207" s="1305"/>
      <c r="CPD207" s="1305"/>
      <c r="CPE207" s="1305"/>
      <c r="CPF207" s="1305"/>
      <c r="CPG207" s="1305"/>
      <c r="CPH207" s="1305"/>
      <c r="CPI207" s="1305"/>
      <c r="CPJ207" s="1305"/>
      <c r="CPK207" s="1305"/>
      <c r="CPL207" s="1305"/>
      <c r="CPM207" s="1305"/>
      <c r="CPN207" s="1305"/>
      <c r="CPO207" s="1305"/>
      <c r="CPP207" s="1305"/>
      <c r="CPQ207" s="1305"/>
      <c r="CPR207" s="1305"/>
      <c r="CPS207" s="1305"/>
      <c r="CPT207" s="1305"/>
      <c r="CPU207" s="1305"/>
      <c r="CPV207" s="1305"/>
      <c r="CPW207" s="1305"/>
      <c r="CPX207" s="1305"/>
      <c r="CPY207" s="1305"/>
      <c r="CPZ207" s="1305"/>
      <c r="CQA207" s="1305"/>
      <c r="CQB207" s="1305"/>
      <c r="CQC207" s="1305"/>
      <c r="CQD207" s="1305"/>
      <c r="CQE207" s="1305"/>
      <c r="CQF207" s="1305"/>
      <c r="CQG207" s="1305"/>
      <c r="CQH207" s="1305"/>
      <c r="CQI207" s="1305"/>
      <c r="CQJ207" s="1305"/>
      <c r="CQK207" s="1305"/>
      <c r="CQL207" s="1305"/>
      <c r="CQM207" s="1305"/>
      <c r="CQN207" s="1305"/>
      <c r="CQO207" s="1305"/>
      <c r="CQP207" s="1305"/>
      <c r="CQQ207" s="1305"/>
      <c r="CQR207" s="1305"/>
      <c r="CQS207" s="1305"/>
      <c r="CQT207" s="1305"/>
      <c r="CQU207" s="1305"/>
      <c r="CQV207" s="1305"/>
      <c r="CQW207" s="1305"/>
      <c r="CQX207" s="1305"/>
      <c r="CQY207" s="1305"/>
      <c r="CQZ207" s="1305"/>
      <c r="CRA207" s="1305"/>
      <c r="CRB207" s="1305"/>
      <c r="CRC207" s="1305"/>
      <c r="CRD207" s="1305"/>
      <c r="CRE207" s="1305"/>
      <c r="CRF207" s="1305"/>
      <c r="CRG207" s="1305"/>
      <c r="CRH207" s="1305"/>
      <c r="CRI207" s="1305"/>
      <c r="CRJ207" s="1305"/>
      <c r="CRK207" s="1305"/>
      <c r="CRL207" s="1305"/>
      <c r="CRM207" s="1305"/>
      <c r="CRN207" s="1305"/>
      <c r="CRO207" s="1305"/>
      <c r="CRP207" s="1305"/>
      <c r="CRQ207" s="1305"/>
      <c r="CRR207" s="1305"/>
      <c r="CRS207" s="1305"/>
      <c r="CRT207" s="1305"/>
      <c r="CRU207" s="1305"/>
      <c r="CRV207" s="1305"/>
      <c r="CRW207" s="1305"/>
      <c r="CRX207" s="1305"/>
      <c r="CRY207" s="1305"/>
      <c r="CRZ207" s="1305"/>
      <c r="CSA207" s="1305"/>
      <c r="CSB207" s="1305"/>
      <c r="CSC207" s="1305"/>
      <c r="CSD207" s="1305"/>
      <c r="CSE207" s="1305"/>
      <c r="CSF207" s="1305"/>
      <c r="CSG207" s="1305"/>
      <c r="CSH207" s="1305"/>
      <c r="CSI207" s="1305"/>
      <c r="CSJ207" s="1305"/>
      <c r="CSK207" s="1305"/>
      <c r="CSL207" s="1305"/>
      <c r="CSM207" s="1305"/>
      <c r="CSN207" s="1305"/>
      <c r="CSO207" s="1305"/>
      <c r="CSP207" s="1305"/>
      <c r="CSQ207" s="1305"/>
      <c r="CSR207" s="1305"/>
      <c r="CSS207" s="1305"/>
      <c r="CST207" s="1305"/>
      <c r="CSU207" s="1305"/>
      <c r="CSV207" s="1305"/>
      <c r="CSW207" s="1305"/>
      <c r="CSX207" s="1305"/>
      <c r="CSY207" s="1305"/>
      <c r="CSZ207" s="1305"/>
      <c r="CTA207" s="1305"/>
      <c r="CTB207" s="1305"/>
      <c r="CTC207" s="1305"/>
      <c r="CTD207" s="1305"/>
      <c r="CTE207" s="1305"/>
      <c r="CTF207" s="1305"/>
      <c r="CTG207" s="1305"/>
      <c r="CTH207" s="1305"/>
      <c r="CTI207" s="1305"/>
      <c r="CTJ207" s="1305"/>
      <c r="CTL207" s="1305"/>
      <c r="CTM207" s="1305"/>
      <c r="CTN207" s="1305"/>
      <c r="CTO207" s="1305"/>
      <c r="CTP207" s="1305"/>
      <c r="CTQ207" s="1305"/>
      <c r="CTR207" s="1305"/>
      <c r="CTS207" s="1305"/>
      <c r="CTT207" s="1305"/>
      <c r="CTU207" s="1305"/>
      <c r="CTV207" s="1305"/>
      <c r="CTW207" s="1305"/>
      <c r="CTX207" s="1305"/>
      <c r="CTY207" s="1305"/>
      <c r="CTZ207" s="1305"/>
      <c r="CUA207" s="1305"/>
      <c r="CUB207" s="1305"/>
      <c r="CUC207" s="1305"/>
      <c r="CUD207" s="1305"/>
      <c r="CUE207" s="1305"/>
      <c r="CUF207" s="1305"/>
      <c r="CUG207" s="1305"/>
      <c r="CUH207" s="1305"/>
      <c r="CUI207" s="1305"/>
      <c r="CUJ207" s="1305"/>
      <c r="CUK207" s="1305"/>
      <c r="CUL207" s="1305"/>
      <c r="CUM207" s="1305"/>
      <c r="CUN207" s="1305"/>
      <c r="CUO207" s="1305"/>
      <c r="CUP207" s="1305"/>
      <c r="CUQ207" s="1305"/>
      <c r="CUR207" s="1305"/>
      <c r="CUS207" s="1305"/>
      <c r="CUT207" s="1305"/>
      <c r="CUU207" s="1305"/>
      <c r="CUV207" s="1305"/>
      <c r="CUW207" s="1305"/>
      <c r="CUX207" s="1305"/>
      <c r="CUY207" s="1305"/>
      <c r="CUZ207" s="1305"/>
      <c r="CVA207" s="1305"/>
      <c r="CVB207" s="1305"/>
      <c r="CVC207" s="1305"/>
      <c r="CVD207" s="1305"/>
      <c r="CVE207" s="1305"/>
      <c r="CVF207" s="1305"/>
      <c r="CVG207" s="1305"/>
      <c r="CVH207" s="1305"/>
      <c r="CVI207" s="1305"/>
      <c r="CVJ207" s="1305"/>
      <c r="CVK207" s="1305"/>
      <c r="CVL207" s="1305"/>
      <c r="CVM207" s="1305"/>
      <c r="CVN207" s="1305"/>
      <c r="CVO207" s="1305"/>
      <c r="CVP207" s="1305"/>
      <c r="CVQ207" s="1305"/>
      <c r="CVR207" s="1305"/>
      <c r="CVS207" s="1305"/>
      <c r="CVT207" s="1305"/>
      <c r="CVU207" s="1305"/>
      <c r="CVV207" s="1305"/>
      <c r="CVW207" s="1305"/>
      <c r="CVX207" s="1305"/>
      <c r="CVY207" s="1305"/>
      <c r="CVZ207" s="1305"/>
      <c r="CWA207" s="1305"/>
      <c r="CWB207" s="1305"/>
      <c r="CWC207" s="1305"/>
      <c r="CWD207" s="1305"/>
      <c r="CWE207" s="1305"/>
      <c r="CWF207" s="1305"/>
      <c r="CWG207" s="1305"/>
      <c r="CWH207" s="1305"/>
      <c r="CWI207" s="1305"/>
      <c r="CWJ207" s="1305"/>
      <c r="CWK207" s="1305"/>
      <c r="CWL207" s="1305"/>
      <c r="CWM207" s="1305"/>
      <c r="CWN207" s="1305"/>
      <c r="CWO207" s="1305"/>
      <c r="CWP207" s="1305"/>
      <c r="CWQ207" s="1305"/>
      <c r="CWR207" s="1305"/>
      <c r="CWS207" s="1305"/>
      <c r="CWT207" s="1305"/>
      <c r="CWU207" s="1305"/>
      <c r="CWV207" s="1305"/>
      <c r="CWW207" s="1305"/>
      <c r="CWX207" s="1305"/>
      <c r="CWY207" s="1305"/>
      <c r="CWZ207" s="1305"/>
      <c r="CXA207" s="1305"/>
      <c r="CXB207" s="1305"/>
      <c r="CXC207" s="1305"/>
      <c r="CXD207" s="1305"/>
      <c r="CXE207" s="1305"/>
      <c r="CXF207" s="1305"/>
      <c r="CXG207" s="1305"/>
      <c r="CXH207" s="1305"/>
      <c r="CXI207" s="1305"/>
      <c r="CXJ207" s="1305"/>
      <c r="CXK207" s="1305"/>
      <c r="CXL207" s="1305"/>
      <c r="CXM207" s="1305"/>
      <c r="CXN207" s="1305"/>
      <c r="CXO207" s="1305"/>
      <c r="CXP207" s="1305"/>
      <c r="CXQ207" s="1305"/>
      <c r="CXR207" s="1305"/>
      <c r="CXS207" s="1305"/>
      <c r="CXT207" s="1305"/>
      <c r="CXU207" s="1305"/>
      <c r="CXV207" s="1305"/>
      <c r="CXW207" s="1305"/>
      <c r="CXX207" s="1305"/>
      <c r="CXY207" s="1305"/>
      <c r="CXZ207" s="1305"/>
      <c r="CYA207" s="1305"/>
      <c r="CYB207" s="1305"/>
      <c r="CYC207" s="1305"/>
      <c r="CYD207" s="1305"/>
      <c r="CYE207" s="1305"/>
      <c r="CYF207" s="1305"/>
      <c r="CYG207" s="1305"/>
      <c r="CYH207" s="1305"/>
      <c r="CYI207" s="1305"/>
      <c r="CYJ207" s="1305"/>
      <c r="CYK207" s="1305"/>
      <c r="CYL207" s="1305"/>
      <c r="CYM207" s="1305"/>
      <c r="CYN207" s="1305"/>
      <c r="CYO207" s="1305"/>
      <c r="CYP207" s="1305"/>
      <c r="CYQ207" s="1305"/>
      <c r="CYR207" s="1305"/>
      <c r="CYS207" s="1305"/>
      <c r="CYT207" s="1305"/>
      <c r="CYU207" s="1305"/>
      <c r="CYV207" s="1305"/>
      <c r="CYW207" s="1305"/>
      <c r="CYX207" s="1305"/>
      <c r="CYY207" s="1305"/>
      <c r="CYZ207" s="1305"/>
      <c r="CZA207" s="1305"/>
      <c r="CZB207" s="1305"/>
      <c r="CZC207" s="1305"/>
      <c r="CZD207" s="1305"/>
      <c r="CZE207" s="1305"/>
      <c r="CZF207" s="1305"/>
      <c r="CZG207" s="1305"/>
      <c r="CZH207" s="1305"/>
      <c r="CZI207" s="1305"/>
      <c r="CZJ207" s="1305"/>
      <c r="CZK207" s="1305"/>
      <c r="CZL207" s="1305"/>
      <c r="CZM207" s="1305"/>
      <c r="CZN207" s="1305"/>
      <c r="CZO207" s="1305"/>
      <c r="CZP207" s="1305"/>
      <c r="CZQ207" s="1305"/>
      <c r="CZR207" s="1305"/>
      <c r="CZS207" s="1305"/>
      <c r="CZT207" s="1305"/>
      <c r="CZU207" s="1305"/>
      <c r="CZV207" s="1305"/>
      <c r="CZW207" s="1305"/>
      <c r="CZX207" s="1305"/>
      <c r="CZY207" s="1305"/>
      <c r="CZZ207" s="1305"/>
      <c r="DAA207" s="1305"/>
      <c r="DAB207" s="1305"/>
      <c r="DAC207" s="1305"/>
      <c r="DAD207" s="1305"/>
      <c r="DAE207" s="1305"/>
      <c r="DAF207" s="1305"/>
      <c r="DAG207" s="1305"/>
      <c r="DAH207" s="1305"/>
      <c r="DAI207" s="1305"/>
      <c r="DAJ207" s="1305"/>
      <c r="DAK207" s="1305"/>
      <c r="DAL207" s="1305"/>
      <c r="DAM207" s="1305"/>
      <c r="DAN207" s="1305"/>
      <c r="DAO207" s="1305"/>
      <c r="DAP207" s="1305"/>
      <c r="DAQ207" s="1305"/>
      <c r="DAR207" s="1305"/>
      <c r="DAS207" s="1305"/>
      <c r="DAT207" s="1305"/>
      <c r="DAU207" s="1305"/>
      <c r="DAV207" s="1305"/>
      <c r="DAW207" s="1305"/>
      <c r="DAX207" s="1305"/>
      <c r="DAY207" s="1305"/>
      <c r="DAZ207" s="1305"/>
      <c r="DBA207" s="1305"/>
      <c r="DBB207" s="1305"/>
      <c r="DBC207" s="1305"/>
      <c r="DBD207" s="1305"/>
      <c r="DBE207" s="1305"/>
      <c r="DBF207" s="1305"/>
      <c r="DBG207" s="1305"/>
      <c r="DBH207" s="1305"/>
      <c r="DBI207" s="1305"/>
      <c r="DBJ207" s="1305"/>
      <c r="DBK207" s="1305"/>
      <c r="DBL207" s="1305"/>
      <c r="DBM207" s="1305"/>
      <c r="DBN207" s="1305"/>
      <c r="DBO207" s="1305"/>
      <c r="DBP207" s="1305"/>
      <c r="DBQ207" s="1305"/>
      <c r="DBR207" s="1305"/>
      <c r="DBS207" s="1305"/>
      <c r="DBT207" s="1305"/>
      <c r="DBU207" s="1305"/>
      <c r="DBV207" s="1305"/>
      <c r="DBW207" s="1305"/>
      <c r="DBX207" s="1305"/>
      <c r="DBY207" s="1305"/>
      <c r="DBZ207" s="1305"/>
      <c r="DCA207" s="1305"/>
      <c r="DCB207" s="1305"/>
      <c r="DCC207" s="1305"/>
      <c r="DCD207" s="1305"/>
      <c r="DCE207" s="1305"/>
      <c r="DCF207" s="1305"/>
      <c r="DCG207" s="1305"/>
      <c r="DCH207" s="1305"/>
      <c r="DCI207" s="1305"/>
      <c r="DCJ207" s="1305"/>
      <c r="DCK207" s="1305"/>
      <c r="DCL207" s="1305"/>
      <c r="DCM207" s="1305"/>
      <c r="DCN207" s="1305"/>
      <c r="DCO207" s="1305"/>
      <c r="DCP207" s="1305"/>
      <c r="DCQ207" s="1305"/>
      <c r="DCR207" s="1305"/>
      <c r="DCS207" s="1305"/>
      <c r="DCT207" s="1305"/>
      <c r="DCU207" s="1305"/>
      <c r="DCV207" s="1305"/>
      <c r="DCW207" s="1305"/>
      <c r="DCX207" s="1305"/>
      <c r="DCY207" s="1305"/>
      <c r="DCZ207" s="1305"/>
      <c r="DDA207" s="1305"/>
      <c r="DDB207" s="1305"/>
      <c r="DDC207" s="1305"/>
      <c r="DDD207" s="1305"/>
      <c r="DDE207" s="1305"/>
      <c r="DDF207" s="1305"/>
      <c r="DDH207" s="1305"/>
      <c r="DDI207" s="1305"/>
      <c r="DDJ207" s="1305"/>
      <c r="DDK207" s="1305"/>
      <c r="DDL207" s="1305"/>
      <c r="DDM207" s="1305"/>
      <c r="DDN207" s="1305"/>
      <c r="DDO207" s="1305"/>
      <c r="DDP207" s="1305"/>
      <c r="DDQ207" s="1305"/>
      <c r="DDR207" s="1305"/>
      <c r="DDS207" s="1305"/>
      <c r="DDT207" s="1305"/>
      <c r="DDU207" s="1305"/>
      <c r="DDV207" s="1305"/>
      <c r="DDW207" s="1305"/>
      <c r="DDX207" s="1305"/>
      <c r="DDY207" s="1305"/>
      <c r="DDZ207" s="1305"/>
      <c r="DEA207" s="1305"/>
      <c r="DEB207" s="1305"/>
      <c r="DEC207" s="1305"/>
      <c r="DED207" s="1305"/>
      <c r="DEE207" s="1305"/>
      <c r="DEF207" s="1305"/>
      <c r="DEG207" s="1305"/>
      <c r="DEH207" s="1305"/>
      <c r="DEI207" s="1305"/>
      <c r="DEJ207" s="1305"/>
      <c r="DEK207" s="1305"/>
      <c r="DEL207" s="1305"/>
      <c r="DEM207" s="1305"/>
      <c r="DEN207" s="1305"/>
      <c r="DEO207" s="1305"/>
      <c r="DEP207" s="1305"/>
      <c r="DEQ207" s="1305"/>
      <c r="DER207" s="1305"/>
      <c r="DES207" s="1305"/>
      <c r="DET207" s="1305"/>
      <c r="DEU207" s="1305"/>
      <c r="DEV207" s="1305"/>
      <c r="DEW207" s="1305"/>
      <c r="DEX207" s="1305"/>
      <c r="DEY207" s="1305"/>
      <c r="DEZ207" s="1305"/>
      <c r="DFA207" s="1305"/>
      <c r="DFB207" s="1305"/>
      <c r="DFC207" s="1305"/>
      <c r="DFD207" s="1305"/>
      <c r="DFE207" s="1305"/>
      <c r="DFF207" s="1305"/>
      <c r="DFG207" s="1305"/>
      <c r="DFH207" s="1305"/>
      <c r="DFI207" s="1305"/>
      <c r="DFJ207" s="1305"/>
      <c r="DFK207" s="1305"/>
      <c r="DFL207" s="1305"/>
      <c r="DFM207" s="1305"/>
      <c r="DFN207" s="1305"/>
      <c r="DFO207" s="1305"/>
      <c r="DFP207" s="1305"/>
      <c r="DFQ207" s="1305"/>
      <c r="DFR207" s="1305"/>
      <c r="DFS207" s="1305"/>
      <c r="DFT207" s="1305"/>
      <c r="DFU207" s="1305"/>
      <c r="DFV207" s="1305"/>
      <c r="DFW207" s="1305"/>
      <c r="DFX207" s="1305"/>
      <c r="DFY207" s="1305"/>
      <c r="DFZ207" s="1305"/>
      <c r="DGA207" s="1305"/>
      <c r="DGB207" s="1305"/>
      <c r="DGC207" s="1305"/>
      <c r="DGD207" s="1305"/>
      <c r="DGE207" s="1305"/>
      <c r="DGF207" s="1305"/>
      <c r="DGG207" s="1305"/>
      <c r="DGH207" s="1305"/>
      <c r="DGI207" s="1305"/>
      <c r="DGJ207" s="1305"/>
      <c r="DGK207" s="1305"/>
      <c r="DGL207" s="1305"/>
      <c r="DGM207" s="1305"/>
      <c r="DGN207" s="1305"/>
      <c r="DGO207" s="1305"/>
      <c r="DGP207" s="1305"/>
      <c r="DGQ207" s="1305"/>
      <c r="DGR207" s="1305"/>
      <c r="DGS207" s="1305"/>
      <c r="DGT207" s="1305"/>
      <c r="DGU207" s="1305"/>
      <c r="DGV207" s="1305"/>
      <c r="DGW207" s="1305"/>
      <c r="DGX207" s="1305"/>
      <c r="DGY207" s="1305"/>
      <c r="DGZ207" s="1305"/>
      <c r="DHA207" s="1305"/>
      <c r="DHB207" s="1305"/>
      <c r="DHC207" s="1305"/>
      <c r="DHD207" s="1305"/>
      <c r="DHE207" s="1305"/>
      <c r="DHF207" s="1305"/>
      <c r="DHG207" s="1305"/>
      <c r="DHH207" s="1305"/>
      <c r="DHI207" s="1305"/>
      <c r="DHJ207" s="1305"/>
      <c r="DHK207" s="1305"/>
      <c r="DHL207" s="1305"/>
      <c r="DHM207" s="1305"/>
      <c r="DHN207" s="1305"/>
      <c r="DHO207" s="1305"/>
      <c r="DHP207" s="1305"/>
      <c r="DHQ207" s="1305"/>
      <c r="DHR207" s="1305"/>
      <c r="DHS207" s="1305"/>
      <c r="DHT207" s="1305"/>
      <c r="DHU207" s="1305"/>
      <c r="DHV207" s="1305"/>
      <c r="DHW207" s="1305"/>
      <c r="DHX207" s="1305"/>
      <c r="DHY207" s="1305"/>
      <c r="DHZ207" s="1305"/>
      <c r="DIA207" s="1305"/>
      <c r="DIB207" s="1305"/>
      <c r="DIC207" s="1305"/>
      <c r="DID207" s="1305"/>
      <c r="DIE207" s="1305"/>
      <c r="DIF207" s="1305"/>
      <c r="DIG207" s="1305"/>
      <c r="DIH207" s="1305"/>
      <c r="DII207" s="1305"/>
      <c r="DIJ207" s="1305"/>
      <c r="DIK207" s="1305"/>
      <c r="DIL207" s="1305"/>
      <c r="DIM207" s="1305"/>
      <c r="DIN207" s="1305"/>
      <c r="DIO207" s="1305"/>
      <c r="DIP207" s="1305"/>
      <c r="DIQ207" s="1305"/>
      <c r="DIR207" s="1305"/>
      <c r="DIS207" s="1305"/>
      <c r="DIT207" s="1305"/>
      <c r="DIU207" s="1305"/>
      <c r="DIV207" s="1305"/>
      <c r="DIW207" s="1305"/>
      <c r="DIX207" s="1305"/>
      <c r="DIY207" s="1305"/>
      <c r="DIZ207" s="1305"/>
      <c r="DJA207" s="1305"/>
      <c r="DJB207" s="1305"/>
      <c r="DJC207" s="1305"/>
      <c r="DJD207" s="1305"/>
      <c r="DJE207" s="1305"/>
      <c r="DJF207" s="1305"/>
      <c r="DJG207" s="1305"/>
      <c r="DJH207" s="1305"/>
      <c r="DJI207" s="1305"/>
      <c r="DJJ207" s="1305"/>
      <c r="DJK207" s="1305"/>
      <c r="DJL207" s="1305"/>
      <c r="DJM207" s="1305"/>
      <c r="DJN207" s="1305"/>
      <c r="DJO207" s="1305"/>
      <c r="DJP207" s="1305"/>
      <c r="DJQ207" s="1305"/>
      <c r="DJR207" s="1305"/>
      <c r="DJS207" s="1305"/>
      <c r="DJT207" s="1305"/>
      <c r="DJU207" s="1305"/>
      <c r="DJV207" s="1305"/>
      <c r="DJW207" s="1305"/>
      <c r="DJX207" s="1305"/>
      <c r="DJY207" s="1305"/>
      <c r="DJZ207" s="1305"/>
      <c r="DKA207" s="1305"/>
      <c r="DKB207" s="1305"/>
      <c r="DKC207" s="1305"/>
      <c r="DKD207" s="1305"/>
      <c r="DKE207" s="1305"/>
      <c r="DKF207" s="1305"/>
      <c r="DKG207" s="1305"/>
      <c r="DKH207" s="1305"/>
      <c r="DKI207" s="1305"/>
      <c r="DKJ207" s="1305"/>
      <c r="DKK207" s="1305"/>
      <c r="DKL207" s="1305"/>
      <c r="DKM207" s="1305"/>
      <c r="DKN207" s="1305"/>
      <c r="DKO207" s="1305"/>
      <c r="DKP207" s="1305"/>
      <c r="DKQ207" s="1305"/>
      <c r="DKR207" s="1305"/>
      <c r="DKS207" s="1305"/>
      <c r="DKT207" s="1305"/>
      <c r="DKU207" s="1305"/>
      <c r="DKV207" s="1305"/>
      <c r="DKW207" s="1305"/>
      <c r="DKX207" s="1305"/>
      <c r="DKY207" s="1305"/>
      <c r="DKZ207" s="1305"/>
      <c r="DLA207" s="1305"/>
      <c r="DLB207" s="1305"/>
      <c r="DLC207" s="1305"/>
      <c r="DLD207" s="1305"/>
      <c r="DLE207" s="1305"/>
      <c r="DLF207" s="1305"/>
      <c r="DLG207" s="1305"/>
      <c r="DLH207" s="1305"/>
      <c r="DLI207" s="1305"/>
      <c r="DLJ207" s="1305"/>
      <c r="DLK207" s="1305"/>
      <c r="DLL207" s="1305"/>
      <c r="DLM207" s="1305"/>
      <c r="DLN207" s="1305"/>
      <c r="DLO207" s="1305"/>
      <c r="DLP207" s="1305"/>
      <c r="DLQ207" s="1305"/>
      <c r="DLR207" s="1305"/>
      <c r="DLS207" s="1305"/>
      <c r="DLT207" s="1305"/>
      <c r="DLU207" s="1305"/>
      <c r="DLV207" s="1305"/>
      <c r="DLW207" s="1305"/>
      <c r="DLX207" s="1305"/>
      <c r="DLY207" s="1305"/>
      <c r="DLZ207" s="1305"/>
      <c r="DMA207" s="1305"/>
      <c r="DMB207" s="1305"/>
      <c r="DMC207" s="1305"/>
      <c r="DMD207" s="1305"/>
      <c r="DME207" s="1305"/>
      <c r="DMF207" s="1305"/>
      <c r="DMG207" s="1305"/>
      <c r="DMH207" s="1305"/>
      <c r="DMI207" s="1305"/>
      <c r="DMJ207" s="1305"/>
      <c r="DMK207" s="1305"/>
      <c r="DML207" s="1305"/>
      <c r="DMM207" s="1305"/>
      <c r="DMN207" s="1305"/>
      <c r="DMO207" s="1305"/>
      <c r="DMP207" s="1305"/>
      <c r="DMQ207" s="1305"/>
      <c r="DMR207" s="1305"/>
      <c r="DMS207" s="1305"/>
      <c r="DMT207" s="1305"/>
      <c r="DMU207" s="1305"/>
      <c r="DMV207" s="1305"/>
      <c r="DMW207" s="1305"/>
      <c r="DMX207" s="1305"/>
      <c r="DMY207" s="1305"/>
      <c r="DMZ207" s="1305"/>
      <c r="DNA207" s="1305"/>
      <c r="DNB207" s="1305"/>
      <c r="DND207" s="1305"/>
      <c r="DNE207" s="1305"/>
      <c r="DNF207" s="1305"/>
      <c r="DNG207" s="1305"/>
      <c r="DNH207" s="1305"/>
      <c r="DNI207" s="1305"/>
      <c r="DNJ207" s="1305"/>
      <c r="DNK207" s="1305"/>
      <c r="DNL207" s="1305"/>
      <c r="DNM207" s="1305"/>
      <c r="DNN207" s="1305"/>
      <c r="DNO207" s="1305"/>
      <c r="DNP207" s="1305"/>
      <c r="DNQ207" s="1305"/>
      <c r="DNR207" s="1305"/>
      <c r="DNS207" s="1305"/>
      <c r="DNT207" s="1305"/>
      <c r="DNU207" s="1305"/>
      <c r="DNV207" s="1305"/>
      <c r="DNW207" s="1305"/>
      <c r="DNX207" s="1305"/>
      <c r="DNY207" s="1305"/>
      <c r="DNZ207" s="1305"/>
      <c r="DOA207" s="1305"/>
      <c r="DOB207" s="1305"/>
      <c r="DOC207" s="1305"/>
      <c r="DOD207" s="1305"/>
      <c r="DOE207" s="1305"/>
      <c r="DOF207" s="1305"/>
      <c r="DOG207" s="1305"/>
      <c r="DOH207" s="1305"/>
      <c r="DOI207" s="1305"/>
      <c r="DOJ207" s="1305"/>
      <c r="DOK207" s="1305"/>
      <c r="DOL207" s="1305"/>
      <c r="DOM207" s="1305"/>
      <c r="DON207" s="1305"/>
      <c r="DOO207" s="1305"/>
      <c r="DOP207" s="1305"/>
      <c r="DOQ207" s="1305"/>
      <c r="DOR207" s="1305"/>
      <c r="DOS207" s="1305"/>
      <c r="DOT207" s="1305"/>
      <c r="DOU207" s="1305"/>
      <c r="DOV207" s="1305"/>
      <c r="DOW207" s="1305"/>
      <c r="DOX207" s="1305"/>
      <c r="DOY207" s="1305"/>
      <c r="DOZ207" s="1305"/>
      <c r="DPA207" s="1305"/>
      <c r="DPB207" s="1305"/>
      <c r="DPC207" s="1305"/>
      <c r="DPD207" s="1305"/>
      <c r="DPE207" s="1305"/>
      <c r="DPF207" s="1305"/>
      <c r="DPG207" s="1305"/>
      <c r="DPH207" s="1305"/>
      <c r="DPI207" s="1305"/>
      <c r="DPJ207" s="1305"/>
      <c r="DPK207" s="1305"/>
      <c r="DPL207" s="1305"/>
      <c r="DPM207" s="1305"/>
      <c r="DPN207" s="1305"/>
      <c r="DPO207" s="1305"/>
      <c r="DPP207" s="1305"/>
      <c r="DPQ207" s="1305"/>
      <c r="DPR207" s="1305"/>
      <c r="DPS207" s="1305"/>
      <c r="DPT207" s="1305"/>
      <c r="DPU207" s="1305"/>
      <c r="DPV207" s="1305"/>
      <c r="DPW207" s="1305"/>
      <c r="DPX207" s="1305"/>
      <c r="DPY207" s="1305"/>
      <c r="DPZ207" s="1305"/>
      <c r="DQA207" s="1305"/>
      <c r="DQB207" s="1305"/>
      <c r="DQC207" s="1305"/>
      <c r="DQD207" s="1305"/>
      <c r="DQE207" s="1305"/>
      <c r="DQF207" s="1305"/>
      <c r="DQG207" s="1305"/>
      <c r="DQH207" s="1305"/>
      <c r="DQI207" s="1305"/>
      <c r="DQJ207" s="1305"/>
      <c r="DQK207" s="1305"/>
      <c r="DQL207" s="1305"/>
      <c r="DQM207" s="1305"/>
      <c r="DQN207" s="1305"/>
      <c r="DQO207" s="1305"/>
      <c r="DQP207" s="1305"/>
      <c r="DQQ207" s="1305"/>
      <c r="DQR207" s="1305"/>
      <c r="DQS207" s="1305"/>
      <c r="DQT207" s="1305"/>
      <c r="DQU207" s="1305"/>
      <c r="DQV207" s="1305"/>
      <c r="DQW207" s="1305"/>
      <c r="DQX207" s="1305"/>
      <c r="DQY207" s="1305"/>
      <c r="DQZ207" s="1305"/>
      <c r="DRA207" s="1305"/>
      <c r="DRB207" s="1305"/>
      <c r="DRC207" s="1305"/>
      <c r="DRD207" s="1305"/>
      <c r="DRE207" s="1305"/>
      <c r="DRF207" s="1305"/>
      <c r="DRG207" s="1305"/>
      <c r="DRH207" s="1305"/>
      <c r="DRI207" s="1305"/>
      <c r="DRJ207" s="1305"/>
      <c r="DRK207" s="1305"/>
      <c r="DRL207" s="1305"/>
      <c r="DRM207" s="1305"/>
      <c r="DRN207" s="1305"/>
      <c r="DRO207" s="1305"/>
      <c r="DRP207" s="1305"/>
      <c r="DRQ207" s="1305"/>
      <c r="DRR207" s="1305"/>
      <c r="DRS207" s="1305"/>
      <c r="DRT207" s="1305"/>
      <c r="DRU207" s="1305"/>
      <c r="DRV207" s="1305"/>
      <c r="DRW207" s="1305"/>
      <c r="DRX207" s="1305"/>
      <c r="DRY207" s="1305"/>
      <c r="DRZ207" s="1305"/>
      <c r="DSA207" s="1305"/>
      <c r="DSB207" s="1305"/>
      <c r="DSC207" s="1305"/>
      <c r="DSD207" s="1305"/>
      <c r="DSE207" s="1305"/>
      <c r="DSF207" s="1305"/>
      <c r="DSG207" s="1305"/>
      <c r="DSH207" s="1305"/>
      <c r="DSI207" s="1305"/>
      <c r="DSJ207" s="1305"/>
      <c r="DSK207" s="1305"/>
      <c r="DSL207" s="1305"/>
      <c r="DSM207" s="1305"/>
      <c r="DSN207" s="1305"/>
      <c r="DSO207" s="1305"/>
      <c r="DSP207" s="1305"/>
      <c r="DSQ207" s="1305"/>
      <c r="DSR207" s="1305"/>
      <c r="DSS207" s="1305"/>
      <c r="DST207" s="1305"/>
      <c r="DSU207" s="1305"/>
      <c r="DSV207" s="1305"/>
      <c r="DSW207" s="1305"/>
      <c r="DSX207" s="1305"/>
      <c r="DSY207" s="1305"/>
      <c r="DSZ207" s="1305"/>
      <c r="DTA207" s="1305"/>
      <c r="DTB207" s="1305"/>
      <c r="DTC207" s="1305"/>
      <c r="DTD207" s="1305"/>
      <c r="DTE207" s="1305"/>
      <c r="DTF207" s="1305"/>
      <c r="DTG207" s="1305"/>
      <c r="DTH207" s="1305"/>
      <c r="DTI207" s="1305"/>
      <c r="DTJ207" s="1305"/>
      <c r="DTK207" s="1305"/>
      <c r="DTL207" s="1305"/>
      <c r="DTM207" s="1305"/>
      <c r="DTN207" s="1305"/>
      <c r="DTO207" s="1305"/>
      <c r="DTP207" s="1305"/>
      <c r="DTQ207" s="1305"/>
      <c r="DTR207" s="1305"/>
      <c r="DTS207" s="1305"/>
      <c r="DTT207" s="1305"/>
      <c r="DTU207" s="1305"/>
      <c r="DTV207" s="1305"/>
      <c r="DTW207" s="1305"/>
      <c r="DTX207" s="1305"/>
      <c r="DTY207" s="1305"/>
      <c r="DTZ207" s="1305"/>
      <c r="DUA207" s="1305"/>
      <c r="DUB207" s="1305"/>
      <c r="DUC207" s="1305"/>
      <c r="DUD207" s="1305"/>
      <c r="DUE207" s="1305"/>
      <c r="DUF207" s="1305"/>
      <c r="DUG207" s="1305"/>
      <c r="DUH207" s="1305"/>
      <c r="DUI207" s="1305"/>
      <c r="DUJ207" s="1305"/>
      <c r="DUK207" s="1305"/>
      <c r="DUL207" s="1305"/>
      <c r="DUM207" s="1305"/>
      <c r="DUN207" s="1305"/>
      <c r="DUO207" s="1305"/>
      <c r="DUP207" s="1305"/>
      <c r="DUQ207" s="1305"/>
      <c r="DUR207" s="1305"/>
      <c r="DUS207" s="1305"/>
      <c r="DUT207" s="1305"/>
      <c r="DUU207" s="1305"/>
      <c r="DUV207" s="1305"/>
      <c r="DUW207" s="1305"/>
      <c r="DUX207" s="1305"/>
      <c r="DUY207" s="1305"/>
      <c r="DUZ207" s="1305"/>
      <c r="DVA207" s="1305"/>
      <c r="DVB207" s="1305"/>
      <c r="DVC207" s="1305"/>
      <c r="DVD207" s="1305"/>
      <c r="DVE207" s="1305"/>
      <c r="DVF207" s="1305"/>
      <c r="DVG207" s="1305"/>
      <c r="DVH207" s="1305"/>
      <c r="DVI207" s="1305"/>
      <c r="DVJ207" s="1305"/>
      <c r="DVK207" s="1305"/>
      <c r="DVL207" s="1305"/>
      <c r="DVM207" s="1305"/>
      <c r="DVN207" s="1305"/>
      <c r="DVO207" s="1305"/>
      <c r="DVP207" s="1305"/>
      <c r="DVQ207" s="1305"/>
      <c r="DVR207" s="1305"/>
      <c r="DVS207" s="1305"/>
      <c r="DVT207" s="1305"/>
      <c r="DVU207" s="1305"/>
      <c r="DVV207" s="1305"/>
      <c r="DVW207" s="1305"/>
      <c r="DVX207" s="1305"/>
      <c r="DVY207" s="1305"/>
      <c r="DVZ207" s="1305"/>
      <c r="DWA207" s="1305"/>
      <c r="DWB207" s="1305"/>
      <c r="DWC207" s="1305"/>
      <c r="DWD207" s="1305"/>
      <c r="DWE207" s="1305"/>
      <c r="DWF207" s="1305"/>
      <c r="DWG207" s="1305"/>
      <c r="DWH207" s="1305"/>
      <c r="DWI207" s="1305"/>
      <c r="DWJ207" s="1305"/>
      <c r="DWK207" s="1305"/>
      <c r="DWL207" s="1305"/>
      <c r="DWM207" s="1305"/>
      <c r="DWN207" s="1305"/>
      <c r="DWO207" s="1305"/>
      <c r="DWP207" s="1305"/>
      <c r="DWQ207" s="1305"/>
      <c r="DWR207" s="1305"/>
      <c r="DWS207" s="1305"/>
      <c r="DWT207" s="1305"/>
      <c r="DWU207" s="1305"/>
      <c r="DWV207" s="1305"/>
      <c r="DWW207" s="1305"/>
      <c r="DWX207" s="1305"/>
      <c r="DWZ207" s="1305"/>
      <c r="DXA207" s="1305"/>
      <c r="DXB207" s="1305"/>
      <c r="DXC207" s="1305"/>
      <c r="DXD207" s="1305"/>
      <c r="DXE207" s="1305"/>
      <c r="DXF207" s="1305"/>
      <c r="DXG207" s="1305"/>
      <c r="DXH207" s="1305"/>
      <c r="DXI207" s="1305"/>
      <c r="DXJ207" s="1305"/>
      <c r="DXK207" s="1305"/>
      <c r="DXL207" s="1305"/>
      <c r="DXM207" s="1305"/>
      <c r="DXN207" s="1305"/>
      <c r="DXO207" s="1305"/>
      <c r="DXP207" s="1305"/>
      <c r="DXQ207" s="1305"/>
      <c r="DXR207" s="1305"/>
      <c r="DXS207" s="1305"/>
      <c r="DXT207" s="1305"/>
      <c r="DXU207" s="1305"/>
      <c r="DXV207" s="1305"/>
      <c r="DXW207" s="1305"/>
      <c r="DXX207" s="1305"/>
      <c r="DXY207" s="1305"/>
      <c r="DXZ207" s="1305"/>
      <c r="DYA207" s="1305"/>
      <c r="DYB207" s="1305"/>
      <c r="DYC207" s="1305"/>
      <c r="DYD207" s="1305"/>
      <c r="DYE207" s="1305"/>
      <c r="DYF207" s="1305"/>
      <c r="DYG207" s="1305"/>
      <c r="DYH207" s="1305"/>
      <c r="DYI207" s="1305"/>
      <c r="DYJ207" s="1305"/>
      <c r="DYK207" s="1305"/>
      <c r="DYL207" s="1305"/>
      <c r="DYM207" s="1305"/>
      <c r="DYN207" s="1305"/>
      <c r="DYO207" s="1305"/>
      <c r="DYP207" s="1305"/>
      <c r="DYQ207" s="1305"/>
      <c r="DYR207" s="1305"/>
      <c r="DYS207" s="1305"/>
      <c r="DYT207" s="1305"/>
      <c r="DYU207" s="1305"/>
      <c r="DYV207" s="1305"/>
      <c r="DYW207" s="1305"/>
      <c r="DYX207" s="1305"/>
      <c r="DYY207" s="1305"/>
      <c r="DYZ207" s="1305"/>
      <c r="DZA207" s="1305"/>
      <c r="DZB207" s="1305"/>
      <c r="DZC207" s="1305"/>
      <c r="DZD207" s="1305"/>
      <c r="DZE207" s="1305"/>
      <c r="DZF207" s="1305"/>
      <c r="DZG207" s="1305"/>
      <c r="DZH207" s="1305"/>
      <c r="DZI207" s="1305"/>
      <c r="DZJ207" s="1305"/>
      <c r="DZK207" s="1305"/>
      <c r="DZL207" s="1305"/>
      <c r="DZM207" s="1305"/>
      <c r="DZN207" s="1305"/>
      <c r="DZO207" s="1305"/>
      <c r="DZP207" s="1305"/>
      <c r="DZQ207" s="1305"/>
      <c r="DZR207" s="1305"/>
      <c r="DZS207" s="1305"/>
      <c r="DZT207" s="1305"/>
      <c r="DZU207" s="1305"/>
      <c r="DZV207" s="1305"/>
      <c r="DZW207" s="1305"/>
      <c r="DZX207" s="1305"/>
      <c r="DZY207" s="1305"/>
      <c r="DZZ207" s="1305"/>
      <c r="EAA207" s="1305"/>
      <c r="EAB207" s="1305"/>
      <c r="EAC207" s="1305"/>
      <c r="EAD207" s="1305"/>
      <c r="EAE207" s="1305"/>
      <c r="EAF207" s="1305"/>
      <c r="EAG207" s="1305"/>
      <c r="EAH207" s="1305"/>
      <c r="EAI207" s="1305"/>
      <c r="EAJ207" s="1305"/>
      <c r="EAK207" s="1305"/>
      <c r="EAL207" s="1305"/>
      <c r="EAM207" s="1305"/>
      <c r="EAN207" s="1305"/>
      <c r="EAO207" s="1305"/>
      <c r="EAP207" s="1305"/>
      <c r="EAQ207" s="1305"/>
      <c r="EAR207" s="1305"/>
      <c r="EAS207" s="1305"/>
      <c r="EAT207" s="1305"/>
      <c r="EAU207" s="1305"/>
      <c r="EAV207" s="1305"/>
      <c r="EAW207" s="1305"/>
      <c r="EAX207" s="1305"/>
      <c r="EAY207" s="1305"/>
      <c r="EAZ207" s="1305"/>
      <c r="EBA207" s="1305"/>
      <c r="EBB207" s="1305"/>
      <c r="EBC207" s="1305"/>
      <c r="EBD207" s="1305"/>
      <c r="EBE207" s="1305"/>
      <c r="EBF207" s="1305"/>
      <c r="EBG207" s="1305"/>
      <c r="EBH207" s="1305"/>
      <c r="EBI207" s="1305"/>
      <c r="EBJ207" s="1305"/>
      <c r="EBK207" s="1305"/>
      <c r="EBL207" s="1305"/>
      <c r="EBM207" s="1305"/>
      <c r="EBN207" s="1305"/>
      <c r="EBO207" s="1305"/>
      <c r="EBP207" s="1305"/>
      <c r="EBQ207" s="1305"/>
      <c r="EBR207" s="1305"/>
      <c r="EBS207" s="1305"/>
      <c r="EBT207" s="1305"/>
      <c r="EBU207" s="1305"/>
      <c r="EBV207" s="1305"/>
      <c r="EBW207" s="1305"/>
      <c r="EBX207" s="1305"/>
      <c r="EBY207" s="1305"/>
      <c r="EBZ207" s="1305"/>
      <c r="ECA207" s="1305"/>
      <c r="ECB207" s="1305"/>
      <c r="ECC207" s="1305"/>
      <c r="ECD207" s="1305"/>
      <c r="ECE207" s="1305"/>
      <c r="ECF207" s="1305"/>
      <c r="ECG207" s="1305"/>
      <c r="ECH207" s="1305"/>
      <c r="ECI207" s="1305"/>
      <c r="ECJ207" s="1305"/>
      <c r="ECK207" s="1305"/>
      <c r="ECL207" s="1305"/>
      <c r="ECM207" s="1305"/>
      <c r="ECN207" s="1305"/>
      <c r="ECO207" s="1305"/>
      <c r="ECP207" s="1305"/>
      <c r="ECQ207" s="1305"/>
      <c r="ECR207" s="1305"/>
      <c r="ECS207" s="1305"/>
      <c r="ECT207" s="1305"/>
      <c r="ECU207" s="1305"/>
      <c r="ECV207" s="1305"/>
      <c r="ECW207" s="1305"/>
      <c r="ECX207" s="1305"/>
      <c r="ECY207" s="1305"/>
      <c r="ECZ207" s="1305"/>
      <c r="EDA207" s="1305"/>
      <c r="EDB207" s="1305"/>
      <c r="EDC207" s="1305"/>
      <c r="EDD207" s="1305"/>
      <c r="EDE207" s="1305"/>
      <c r="EDF207" s="1305"/>
      <c r="EDG207" s="1305"/>
      <c r="EDH207" s="1305"/>
      <c r="EDI207" s="1305"/>
      <c r="EDJ207" s="1305"/>
      <c r="EDK207" s="1305"/>
      <c r="EDL207" s="1305"/>
      <c r="EDM207" s="1305"/>
      <c r="EDN207" s="1305"/>
      <c r="EDO207" s="1305"/>
      <c r="EDP207" s="1305"/>
      <c r="EDQ207" s="1305"/>
      <c r="EDR207" s="1305"/>
      <c r="EDS207" s="1305"/>
      <c r="EDT207" s="1305"/>
      <c r="EDU207" s="1305"/>
      <c r="EDV207" s="1305"/>
      <c r="EDW207" s="1305"/>
      <c r="EDX207" s="1305"/>
      <c r="EDY207" s="1305"/>
      <c r="EDZ207" s="1305"/>
      <c r="EEA207" s="1305"/>
      <c r="EEB207" s="1305"/>
      <c r="EEC207" s="1305"/>
      <c r="EED207" s="1305"/>
      <c r="EEE207" s="1305"/>
      <c r="EEF207" s="1305"/>
      <c r="EEG207" s="1305"/>
      <c r="EEH207" s="1305"/>
      <c r="EEI207" s="1305"/>
      <c r="EEJ207" s="1305"/>
      <c r="EEK207" s="1305"/>
      <c r="EEL207" s="1305"/>
      <c r="EEM207" s="1305"/>
      <c r="EEN207" s="1305"/>
      <c r="EEO207" s="1305"/>
      <c r="EEP207" s="1305"/>
      <c r="EEQ207" s="1305"/>
      <c r="EER207" s="1305"/>
      <c r="EES207" s="1305"/>
      <c r="EET207" s="1305"/>
      <c r="EEU207" s="1305"/>
      <c r="EEV207" s="1305"/>
      <c r="EEW207" s="1305"/>
      <c r="EEX207" s="1305"/>
      <c r="EEY207" s="1305"/>
      <c r="EEZ207" s="1305"/>
      <c r="EFA207" s="1305"/>
      <c r="EFB207" s="1305"/>
      <c r="EFC207" s="1305"/>
      <c r="EFD207" s="1305"/>
      <c r="EFE207" s="1305"/>
      <c r="EFF207" s="1305"/>
      <c r="EFG207" s="1305"/>
      <c r="EFH207" s="1305"/>
      <c r="EFI207" s="1305"/>
      <c r="EFJ207" s="1305"/>
      <c r="EFK207" s="1305"/>
      <c r="EFL207" s="1305"/>
      <c r="EFM207" s="1305"/>
      <c r="EFN207" s="1305"/>
      <c r="EFO207" s="1305"/>
      <c r="EFP207" s="1305"/>
      <c r="EFQ207" s="1305"/>
      <c r="EFR207" s="1305"/>
      <c r="EFS207" s="1305"/>
      <c r="EFT207" s="1305"/>
      <c r="EFU207" s="1305"/>
      <c r="EFV207" s="1305"/>
      <c r="EFW207" s="1305"/>
      <c r="EFX207" s="1305"/>
      <c r="EFY207" s="1305"/>
      <c r="EFZ207" s="1305"/>
      <c r="EGA207" s="1305"/>
      <c r="EGB207" s="1305"/>
      <c r="EGC207" s="1305"/>
      <c r="EGD207" s="1305"/>
      <c r="EGE207" s="1305"/>
      <c r="EGF207" s="1305"/>
      <c r="EGG207" s="1305"/>
      <c r="EGH207" s="1305"/>
      <c r="EGI207" s="1305"/>
      <c r="EGJ207" s="1305"/>
      <c r="EGK207" s="1305"/>
      <c r="EGL207" s="1305"/>
      <c r="EGM207" s="1305"/>
      <c r="EGN207" s="1305"/>
      <c r="EGO207" s="1305"/>
      <c r="EGP207" s="1305"/>
      <c r="EGQ207" s="1305"/>
      <c r="EGR207" s="1305"/>
      <c r="EGS207" s="1305"/>
      <c r="EGT207" s="1305"/>
      <c r="EGV207" s="1305"/>
      <c r="EGW207" s="1305"/>
      <c r="EGX207" s="1305"/>
      <c r="EGY207" s="1305"/>
      <c r="EGZ207" s="1305"/>
      <c r="EHA207" s="1305"/>
      <c r="EHB207" s="1305"/>
      <c r="EHC207" s="1305"/>
      <c r="EHD207" s="1305"/>
      <c r="EHE207" s="1305"/>
      <c r="EHF207" s="1305"/>
      <c r="EHG207" s="1305"/>
      <c r="EHH207" s="1305"/>
      <c r="EHI207" s="1305"/>
      <c r="EHJ207" s="1305"/>
      <c r="EHK207" s="1305"/>
      <c r="EHL207" s="1305"/>
      <c r="EHM207" s="1305"/>
      <c r="EHN207" s="1305"/>
      <c r="EHO207" s="1305"/>
      <c r="EHP207" s="1305"/>
      <c r="EHQ207" s="1305"/>
      <c r="EHR207" s="1305"/>
      <c r="EHS207" s="1305"/>
      <c r="EHT207" s="1305"/>
      <c r="EHU207" s="1305"/>
      <c r="EHV207" s="1305"/>
      <c r="EHW207" s="1305"/>
      <c r="EHX207" s="1305"/>
      <c r="EHY207" s="1305"/>
      <c r="EHZ207" s="1305"/>
      <c r="EIA207" s="1305"/>
      <c r="EIB207" s="1305"/>
      <c r="EIC207" s="1305"/>
      <c r="EID207" s="1305"/>
      <c r="EIE207" s="1305"/>
      <c r="EIF207" s="1305"/>
      <c r="EIG207" s="1305"/>
      <c r="EIH207" s="1305"/>
      <c r="EII207" s="1305"/>
      <c r="EIJ207" s="1305"/>
      <c r="EIK207" s="1305"/>
      <c r="EIL207" s="1305"/>
      <c r="EIM207" s="1305"/>
      <c r="EIN207" s="1305"/>
      <c r="EIO207" s="1305"/>
      <c r="EIP207" s="1305"/>
      <c r="EIQ207" s="1305"/>
      <c r="EIR207" s="1305"/>
      <c r="EIS207" s="1305"/>
      <c r="EIT207" s="1305"/>
      <c r="EIU207" s="1305"/>
      <c r="EIV207" s="1305"/>
      <c r="EIW207" s="1305"/>
      <c r="EIX207" s="1305"/>
      <c r="EIY207" s="1305"/>
      <c r="EIZ207" s="1305"/>
      <c r="EJA207" s="1305"/>
      <c r="EJB207" s="1305"/>
      <c r="EJC207" s="1305"/>
      <c r="EJD207" s="1305"/>
      <c r="EJE207" s="1305"/>
      <c r="EJF207" s="1305"/>
      <c r="EJG207" s="1305"/>
      <c r="EJH207" s="1305"/>
      <c r="EJI207" s="1305"/>
      <c r="EJJ207" s="1305"/>
      <c r="EJK207" s="1305"/>
      <c r="EJL207" s="1305"/>
      <c r="EJM207" s="1305"/>
      <c r="EJN207" s="1305"/>
      <c r="EJO207" s="1305"/>
      <c r="EJP207" s="1305"/>
      <c r="EJQ207" s="1305"/>
      <c r="EJR207" s="1305"/>
      <c r="EJS207" s="1305"/>
      <c r="EJT207" s="1305"/>
      <c r="EJU207" s="1305"/>
      <c r="EJV207" s="1305"/>
      <c r="EJW207" s="1305"/>
      <c r="EJX207" s="1305"/>
      <c r="EJY207" s="1305"/>
      <c r="EJZ207" s="1305"/>
      <c r="EKA207" s="1305"/>
      <c r="EKB207" s="1305"/>
      <c r="EKC207" s="1305"/>
      <c r="EKD207" s="1305"/>
      <c r="EKE207" s="1305"/>
      <c r="EKF207" s="1305"/>
      <c r="EKG207" s="1305"/>
      <c r="EKH207" s="1305"/>
      <c r="EKI207" s="1305"/>
      <c r="EKJ207" s="1305"/>
      <c r="EKK207" s="1305"/>
      <c r="EKL207" s="1305"/>
      <c r="EKM207" s="1305"/>
      <c r="EKN207" s="1305"/>
      <c r="EKO207" s="1305"/>
      <c r="EKP207" s="1305"/>
      <c r="EKQ207" s="1305"/>
      <c r="EKR207" s="1305"/>
      <c r="EKS207" s="1305"/>
      <c r="EKT207" s="1305"/>
      <c r="EKU207" s="1305"/>
      <c r="EKV207" s="1305"/>
      <c r="EKW207" s="1305"/>
      <c r="EKX207" s="1305"/>
      <c r="EKY207" s="1305"/>
      <c r="EKZ207" s="1305"/>
      <c r="ELA207" s="1305"/>
      <c r="ELB207" s="1305"/>
      <c r="ELC207" s="1305"/>
      <c r="ELD207" s="1305"/>
      <c r="ELE207" s="1305"/>
      <c r="ELF207" s="1305"/>
      <c r="ELG207" s="1305"/>
      <c r="ELH207" s="1305"/>
      <c r="ELI207" s="1305"/>
      <c r="ELJ207" s="1305"/>
      <c r="ELK207" s="1305"/>
      <c r="ELL207" s="1305"/>
      <c r="ELM207" s="1305"/>
      <c r="ELN207" s="1305"/>
      <c r="ELO207" s="1305"/>
      <c r="ELP207" s="1305"/>
      <c r="ELQ207" s="1305"/>
      <c r="ELR207" s="1305"/>
      <c r="ELS207" s="1305"/>
      <c r="ELT207" s="1305"/>
      <c r="ELU207" s="1305"/>
      <c r="ELV207" s="1305"/>
      <c r="ELW207" s="1305"/>
      <c r="ELX207" s="1305"/>
      <c r="ELY207" s="1305"/>
      <c r="ELZ207" s="1305"/>
      <c r="EMA207" s="1305"/>
      <c r="EMB207" s="1305"/>
      <c r="EMC207" s="1305"/>
      <c r="EMD207" s="1305"/>
      <c r="EME207" s="1305"/>
      <c r="EMF207" s="1305"/>
      <c r="EMG207" s="1305"/>
      <c r="EMH207" s="1305"/>
      <c r="EMI207" s="1305"/>
      <c r="EMJ207" s="1305"/>
      <c r="EMK207" s="1305"/>
      <c r="EML207" s="1305"/>
      <c r="EMM207" s="1305"/>
      <c r="EMN207" s="1305"/>
      <c r="EMO207" s="1305"/>
      <c r="EMP207" s="1305"/>
      <c r="EMQ207" s="1305"/>
      <c r="EMR207" s="1305"/>
      <c r="EMS207" s="1305"/>
      <c r="EMT207" s="1305"/>
      <c r="EMU207" s="1305"/>
      <c r="EMV207" s="1305"/>
      <c r="EMW207" s="1305"/>
      <c r="EMX207" s="1305"/>
      <c r="EMY207" s="1305"/>
      <c r="EMZ207" s="1305"/>
      <c r="ENA207" s="1305"/>
      <c r="ENB207" s="1305"/>
      <c r="ENC207" s="1305"/>
      <c r="END207" s="1305"/>
      <c r="ENE207" s="1305"/>
      <c r="ENF207" s="1305"/>
      <c r="ENG207" s="1305"/>
      <c r="ENH207" s="1305"/>
      <c r="ENI207" s="1305"/>
      <c r="ENJ207" s="1305"/>
      <c r="ENK207" s="1305"/>
      <c r="ENL207" s="1305"/>
      <c r="ENM207" s="1305"/>
      <c r="ENN207" s="1305"/>
      <c r="ENO207" s="1305"/>
      <c r="ENP207" s="1305"/>
      <c r="ENQ207" s="1305"/>
      <c r="ENR207" s="1305"/>
      <c r="ENS207" s="1305"/>
      <c r="ENT207" s="1305"/>
      <c r="ENU207" s="1305"/>
      <c r="ENV207" s="1305"/>
      <c r="ENW207" s="1305"/>
      <c r="ENX207" s="1305"/>
      <c r="ENY207" s="1305"/>
      <c r="ENZ207" s="1305"/>
      <c r="EOA207" s="1305"/>
      <c r="EOB207" s="1305"/>
      <c r="EOC207" s="1305"/>
      <c r="EOD207" s="1305"/>
      <c r="EOE207" s="1305"/>
      <c r="EOF207" s="1305"/>
      <c r="EOG207" s="1305"/>
      <c r="EOH207" s="1305"/>
      <c r="EOI207" s="1305"/>
      <c r="EOJ207" s="1305"/>
      <c r="EOK207" s="1305"/>
      <c r="EOL207" s="1305"/>
      <c r="EOM207" s="1305"/>
      <c r="EON207" s="1305"/>
      <c r="EOO207" s="1305"/>
      <c r="EOP207" s="1305"/>
      <c r="EOQ207" s="1305"/>
      <c r="EOR207" s="1305"/>
      <c r="EOS207" s="1305"/>
      <c r="EOT207" s="1305"/>
      <c r="EOU207" s="1305"/>
      <c r="EOV207" s="1305"/>
      <c r="EOW207" s="1305"/>
      <c r="EOX207" s="1305"/>
      <c r="EOY207" s="1305"/>
      <c r="EOZ207" s="1305"/>
      <c r="EPA207" s="1305"/>
      <c r="EPB207" s="1305"/>
      <c r="EPC207" s="1305"/>
      <c r="EPD207" s="1305"/>
      <c r="EPE207" s="1305"/>
      <c r="EPF207" s="1305"/>
      <c r="EPG207" s="1305"/>
      <c r="EPH207" s="1305"/>
      <c r="EPI207" s="1305"/>
      <c r="EPJ207" s="1305"/>
      <c r="EPK207" s="1305"/>
      <c r="EPL207" s="1305"/>
      <c r="EPM207" s="1305"/>
      <c r="EPN207" s="1305"/>
      <c r="EPO207" s="1305"/>
      <c r="EPP207" s="1305"/>
      <c r="EPQ207" s="1305"/>
      <c r="EPR207" s="1305"/>
      <c r="EPS207" s="1305"/>
      <c r="EPT207" s="1305"/>
      <c r="EPU207" s="1305"/>
      <c r="EPV207" s="1305"/>
      <c r="EPW207" s="1305"/>
      <c r="EPX207" s="1305"/>
      <c r="EPY207" s="1305"/>
      <c r="EPZ207" s="1305"/>
      <c r="EQA207" s="1305"/>
      <c r="EQB207" s="1305"/>
      <c r="EQC207" s="1305"/>
      <c r="EQD207" s="1305"/>
      <c r="EQE207" s="1305"/>
      <c r="EQF207" s="1305"/>
      <c r="EQG207" s="1305"/>
      <c r="EQH207" s="1305"/>
      <c r="EQI207" s="1305"/>
      <c r="EQJ207" s="1305"/>
      <c r="EQK207" s="1305"/>
      <c r="EQL207" s="1305"/>
      <c r="EQM207" s="1305"/>
      <c r="EQN207" s="1305"/>
      <c r="EQO207" s="1305"/>
      <c r="EQP207" s="1305"/>
      <c r="EQR207" s="1305"/>
      <c r="EQS207" s="1305"/>
      <c r="EQT207" s="1305"/>
      <c r="EQU207" s="1305"/>
      <c r="EQV207" s="1305"/>
      <c r="EQW207" s="1305"/>
      <c r="EQX207" s="1305"/>
      <c r="EQY207" s="1305"/>
      <c r="EQZ207" s="1305"/>
      <c r="ERA207" s="1305"/>
      <c r="ERB207" s="1305"/>
      <c r="ERC207" s="1305"/>
      <c r="ERD207" s="1305"/>
      <c r="ERE207" s="1305"/>
      <c r="ERF207" s="1305"/>
      <c r="ERG207" s="1305"/>
      <c r="ERH207" s="1305"/>
      <c r="ERI207" s="1305"/>
      <c r="ERJ207" s="1305"/>
      <c r="ERK207" s="1305"/>
      <c r="ERL207" s="1305"/>
      <c r="ERM207" s="1305"/>
      <c r="ERN207" s="1305"/>
      <c r="ERO207" s="1305"/>
      <c r="ERP207" s="1305"/>
      <c r="ERQ207" s="1305"/>
      <c r="ERR207" s="1305"/>
      <c r="ERS207" s="1305"/>
      <c r="ERT207" s="1305"/>
      <c r="ERU207" s="1305"/>
      <c r="ERV207" s="1305"/>
      <c r="ERW207" s="1305"/>
      <c r="ERX207" s="1305"/>
      <c r="ERY207" s="1305"/>
      <c r="ERZ207" s="1305"/>
      <c r="ESA207" s="1305"/>
      <c r="ESB207" s="1305"/>
      <c r="ESC207" s="1305"/>
      <c r="ESD207" s="1305"/>
      <c r="ESE207" s="1305"/>
      <c r="ESF207" s="1305"/>
      <c r="ESG207" s="1305"/>
      <c r="ESH207" s="1305"/>
      <c r="ESI207" s="1305"/>
      <c r="ESJ207" s="1305"/>
      <c r="ESK207" s="1305"/>
      <c r="ESL207" s="1305"/>
      <c r="ESM207" s="1305"/>
      <c r="ESN207" s="1305"/>
      <c r="ESO207" s="1305"/>
      <c r="ESP207" s="1305"/>
      <c r="ESQ207" s="1305"/>
      <c r="ESR207" s="1305"/>
      <c r="ESS207" s="1305"/>
      <c r="EST207" s="1305"/>
      <c r="ESU207" s="1305"/>
      <c r="ESV207" s="1305"/>
      <c r="ESW207" s="1305"/>
      <c r="ESX207" s="1305"/>
      <c r="ESY207" s="1305"/>
      <c r="ESZ207" s="1305"/>
      <c r="ETA207" s="1305"/>
      <c r="ETB207" s="1305"/>
      <c r="ETC207" s="1305"/>
      <c r="ETD207" s="1305"/>
      <c r="ETE207" s="1305"/>
      <c r="ETF207" s="1305"/>
      <c r="ETG207" s="1305"/>
      <c r="ETH207" s="1305"/>
      <c r="ETI207" s="1305"/>
      <c r="ETJ207" s="1305"/>
      <c r="ETK207" s="1305"/>
      <c r="ETL207" s="1305"/>
      <c r="ETM207" s="1305"/>
      <c r="ETN207" s="1305"/>
      <c r="ETO207" s="1305"/>
      <c r="ETP207" s="1305"/>
      <c r="ETQ207" s="1305"/>
      <c r="ETR207" s="1305"/>
      <c r="ETS207" s="1305"/>
      <c r="ETT207" s="1305"/>
      <c r="ETU207" s="1305"/>
      <c r="ETV207" s="1305"/>
      <c r="ETW207" s="1305"/>
      <c r="ETX207" s="1305"/>
      <c r="ETY207" s="1305"/>
      <c r="ETZ207" s="1305"/>
      <c r="EUA207" s="1305"/>
      <c r="EUB207" s="1305"/>
      <c r="EUC207" s="1305"/>
      <c r="EUD207" s="1305"/>
      <c r="EUE207" s="1305"/>
      <c r="EUF207" s="1305"/>
      <c r="EUG207" s="1305"/>
      <c r="EUH207" s="1305"/>
      <c r="EUI207" s="1305"/>
      <c r="EUJ207" s="1305"/>
      <c r="EUK207" s="1305"/>
      <c r="EUL207" s="1305"/>
      <c r="EUM207" s="1305"/>
      <c r="EUN207" s="1305"/>
      <c r="EUO207" s="1305"/>
      <c r="EUP207" s="1305"/>
      <c r="EUQ207" s="1305"/>
      <c r="EUR207" s="1305"/>
      <c r="EUS207" s="1305"/>
      <c r="EUT207" s="1305"/>
      <c r="EUU207" s="1305"/>
      <c r="EUV207" s="1305"/>
      <c r="EUW207" s="1305"/>
      <c r="EUX207" s="1305"/>
      <c r="EUY207" s="1305"/>
      <c r="EUZ207" s="1305"/>
      <c r="EVA207" s="1305"/>
      <c r="EVB207" s="1305"/>
      <c r="EVC207" s="1305"/>
      <c r="EVD207" s="1305"/>
      <c r="EVE207" s="1305"/>
      <c r="EVF207" s="1305"/>
      <c r="EVG207" s="1305"/>
      <c r="EVH207" s="1305"/>
      <c r="EVI207" s="1305"/>
      <c r="EVJ207" s="1305"/>
      <c r="EVK207" s="1305"/>
      <c r="EVL207" s="1305"/>
      <c r="EVM207" s="1305"/>
      <c r="EVN207" s="1305"/>
      <c r="EVO207" s="1305"/>
      <c r="EVP207" s="1305"/>
      <c r="EVQ207" s="1305"/>
      <c r="EVR207" s="1305"/>
      <c r="EVS207" s="1305"/>
      <c r="EVT207" s="1305"/>
      <c r="EVU207" s="1305"/>
      <c r="EVV207" s="1305"/>
      <c r="EVW207" s="1305"/>
      <c r="EVX207" s="1305"/>
      <c r="EVY207" s="1305"/>
      <c r="EVZ207" s="1305"/>
      <c r="EWA207" s="1305"/>
      <c r="EWB207" s="1305"/>
      <c r="EWC207" s="1305"/>
      <c r="EWD207" s="1305"/>
      <c r="EWE207" s="1305"/>
      <c r="EWF207" s="1305"/>
      <c r="EWG207" s="1305"/>
      <c r="EWH207" s="1305"/>
      <c r="EWI207" s="1305"/>
      <c r="EWJ207" s="1305"/>
      <c r="EWK207" s="1305"/>
      <c r="EWL207" s="1305"/>
      <c r="EWM207" s="1305"/>
      <c r="EWN207" s="1305"/>
      <c r="EWO207" s="1305"/>
      <c r="EWP207" s="1305"/>
      <c r="EWQ207" s="1305"/>
      <c r="EWR207" s="1305"/>
      <c r="EWS207" s="1305"/>
      <c r="EWT207" s="1305"/>
      <c r="EWU207" s="1305"/>
      <c r="EWV207" s="1305"/>
      <c r="EWW207" s="1305"/>
      <c r="EWX207" s="1305"/>
      <c r="EWY207" s="1305"/>
      <c r="EWZ207" s="1305"/>
      <c r="EXA207" s="1305"/>
      <c r="EXB207" s="1305"/>
      <c r="EXC207" s="1305"/>
      <c r="EXD207" s="1305"/>
      <c r="EXE207" s="1305"/>
      <c r="EXF207" s="1305"/>
      <c r="EXG207" s="1305"/>
      <c r="EXH207" s="1305"/>
      <c r="EXI207" s="1305"/>
      <c r="EXJ207" s="1305"/>
      <c r="EXK207" s="1305"/>
      <c r="EXL207" s="1305"/>
      <c r="EXM207" s="1305"/>
      <c r="EXN207" s="1305"/>
      <c r="EXO207" s="1305"/>
      <c r="EXP207" s="1305"/>
      <c r="EXQ207" s="1305"/>
      <c r="EXR207" s="1305"/>
      <c r="EXS207" s="1305"/>
      <c r="EXT207" s="1305"/>
      <c r="EXU207" s="1305"/>
      <c r="EXV207" s="1305"/>
      <c r="EXW207" s="1305"/>
      <c r="EXX207" s="1305"/>
      <c r="EXY207" s="1305"/>
      <c r="EXZ207" s="1305"/>
      <c r="EYA207" s="1305"/>
      <c r="EYB207" s="1305"/>
      <c r="EYC207" s="1305"/>
      <c r="EYD207" s="1305"/>
      <c r="EYE207" s="1305"/>
      <c r="EYF207" s="1305"/>
      <c r="EYG207" s="1305"/>
      <c r="EYH207" s="1305"/>
      <c r="EYI207" s="1305"/>
      <c r="EYJ207" s="1305"/>
      <c r="EYK207" s="1305"/>
      <c r="EYL207" s="1305"/>
      <c r="EYM207" s="1305"/>
      <c r="EYN207" s="1305"/>
      <c r="EYO207" s="1305"/>
      <c r="EYP207" s="1305"/>
      <c r="EYQ207" s="1305"/>
      <c r="EYR207" s="1305"/>
      <c r="EYS207" s="1305"/>
      <c r="EYT207" s="1305"/>
      <c r="EYU207" s="1305"/>
      <c r="EYV207" s="1305"/>
      <c r="EYW207" s="1305"/>
      <c r="EYX207" s="1305"/>
      <c r="EYY207" s="1305"/>
      <c r="EYZ207" s="1305"/>
      <c r="EZA207" s="1305"/>
      <c r="EZB207" s="1305"/>
      <c r="EZC207" s="1305"/>
      <c r="EZD207" s="1305"/>
      <c r="EZE207" s="1305"/>
      <c r="EZF207" s="1305"/>
      <c r="EZG207" s="1305"/>
      <c r="EZH207" s="1305"/>
      <c r="EZI207" s="1305"/>
      <c r="EZJ207" s="1305"/>
      <c r="EZK207" s="1305"/>
      <c r="EZL207" s="1305"/>
      <c r="EZM207" s="1305"/>
      <c r="EZN207" s="1305"/>
      <c r="EZO207" s="1305"/>
      <c r="EZP207" s="1305"/>
      <c r="EZQ207" s="1305"/>
      <c r="EZR207" s="1305"/>
      <c r="EZS207" s="1305"/>
      <c r="EZT207" s="1305"/>
      <c r="EZU207" s="1305"/>
      <c r="EZV207" s="1305"/>
      <c r="EZW207" s="1305"/>
      <c r="EZX207" s="1305"/>
      <c r="EZY207" s="1305"/>
      <c r="EZZ207" s="1305"/>
      <c r="FAA207" s="1305"/>
      <c r="FAB207" s="1305"/>
      <c r="FAC207" s="1305"/>
      <c r="FAD207" s="1305"/>
      <c r="FAE207" s="1305"/>
      <c r="FAF207" s="1305"/>
      <c r="FAG207" s="1305"/>
      <c r="FAH207" s="1305"/>
      <c r="FAI207" s="1305"/>
      <c r="FAJ207" s="1305"/>
      <c r="FAK207" s="1305"/>
      <c r="FAL207" s="1305"/>
      <c r="FAN207" s="1305"/>
      <c r="FAO207" s="1305"/>
      <c r="FAP207" s="1305"/>
      <c r="FAQ207" s="1305"/>
      <c r="FAR207" s="1305"/>
      <c r="FAS207" s="1305"/>
      <c r="FAT207" s="1305"/>
      <c r="FAU207" s="1305"/>
      <c r="FAV207" s="1305"/>
      <c r="FAW207" s="1305"/>
      <c r="FAX207" s="1305"/>
      <c r="FAY207" s="1305"/>
      <c r="FAZ207" s="1305"/>
      <c r="FBA207" s="1305"/>
      <c r="FBB207" s="1305"/>
      <c r="FBC207" s="1305"/>
      <c r="FBD207" s="1305"/>
      <c r="FBE207" s="1305"/>
      <c r="FBF207" s="1305"/>
      <c r="FBG207" s="1305"/>
      <c r="FBH207" s="1305"/>
      <c r="FBI207" s="1305"/>
      <c r="FBJ207" s="1305"/>
      <c r="FBK207" s="1305"/>
      <c r="FBL207" s="1305"/>
      <c r="FBM207" s="1305"/>
      <c r="FBN207" s="1305"/>
      <c r="FBO207" s="1305"/>
      <c r="FBP207" s="1305"/>
      <c r="FBQ207" s="1305"/>
      <c r="FBR207" s="1305"/>
      <c r="FBS207" s="1305"/>
      <c r="FBT207" s="1305"/>
      <c r="FBU207" s="1305"/>
      <c r="FBV207" s="1305"/>
      <c r="FBW207" s="1305"/>
      <c r="FBX207" s="1305"/>
      <c r="FBY207" s="1305"/>
      <c r="FBZ207" s="1305"/>
      <c r="FCA207" s="1305"/>
      <c r="FCB207" s="1305"/>
      <c r="FCC207" s="1305"/>
      <c r="FCD207" s="1305"/>
      <c r="FCE207" s="1305"/>
      <c r="FCF207" s="1305"/>
      <c r="FCG207" s="1305"/>
      <c r="FCH207" s="1305"/>
      <c r="FCI207" s="1305"/>
      <c r="FCJ207" s="1305"/>
      <c r="FCK207" s="1305"/>
      <c r="FCL207" s="1305"/>
      <c r="FCM207" s="1305"/>
      <c r="FCN207" s="1305"/>
      <c r="FCO207" s="1305"/>
      <c r="FCP207" s="1305"/>
      <c r="FCQ207" s="1305"/>
      <c r="FCR207" s="1305"/>
      <c r="FCS207" s="1305"/>
      <c r="FCT207" s="1305"/>
      <c r="FCU207" s="1305"/>
      <c r="FCV207" s="1305"/>
      <c r="FCW207" s="1305"/>
      <c r="FCX207" s="1305"/>
      <c r="FCY207" s="1305"/>
      <c r="FCZ207" s="1305"/>
      <c r="FDA207" s="1305"/>
      <c r="FDB207" s="1305"/>
      <c r="FDC207" s="1305"/>
      <c r="FDD207" s="1305"/>
      <c r="FDE207" s="1305"/>
      <c r="FDF207" s="1305"/>
      <c r="FDG207" s="1305"/>
      <c r="FDH207" s="1305"/>
      <c r="FDI207" s="1305"/>
      <c r="FDJ207" s="1305"/>
      <c r="FDK207" s="1305"/>
      <c r="FDL207" s="1305"/>
      <c r="FDM207" s="1305"/>
      <c r="FDN207" s="1305"/>
      <c r="FDO207" s="1305"/>
      <c r="FDP207" s="1305"/>
      <c r="FDQ207" s="1305"/>
      <c r="FDR207" s="1305"/>
      <c r="FDS207" s="1305"/>
      <c r="FDT207" s="1305"/>
      <c r="FDU207" s="1305"/>
      <c r="FDV207" s="1305"/>
      <c r="FDW207" s="1305"/>
      <c r="FDX207" s="1305"/>
      <c r="FDY207" s="1305"/>
      <c r="FDZ207" s="1305"/>
      <c r="FEA207" s="1305"/>
      <c r="FEB207" s="1305"/>
      <c r="FEC207" s="1305"/>
      <c r="FED207" s="1305"/>
      <c r="FEE207" s="1305"/>
      <c r="FEF207" s="1305"/>
      <c r="FEG207" s="1305"/>
      <c r="FEH207" s="1305"/>
      <c r="FEI207" s="1305"/>
      <c r="FEJ207" s="1305"/>
      <c r="FEK207" s="1305"/>
      <c r="FEL207" s="1305"/>
      <c r="FEM207" s="1305"/>
      <c r="FEN207" s="1305"/>
      <c r="FEO207" s="1305"/>
      <c r="FEP207" s="1305"/>
      <c r="FEQ207" s="1305"/>
      <c r="FER207" s="1305"/>
      <c r="FES207" s="1305"/>
      <c r="FET207" s="1305"/>
      <c r="FEU207" s="1305"/>
      <c r="FEV207" s="1305"/>
      <c r="FEW207" s="1305"/>
      <c r="FEX207" s="1305"/>
      <c r="FEY207" s="1305"/>
      <c r="FEZ207" s="1305"/>
      <c r="FFA207" s="1305"/>
      <c r="FFB207" s="1305"/>
      <c r="FFC207" s="1305"/>
      <c r="FFD207" s="1305"/>
      <c r="FFE207" s="1305"/>
      <c r="FFF207" s="1305"/>
      <c r="FFG207" s="1305"/>
      <c r="FFH207" s="1305"/>
      <c r="FFI207" s="1305"/>
      <c r="FFJ207" s="1305"/>
      <c r="FFK207" s="1305"/>
      <c r="FFL207" s="1305"/>
      <c r="FFM207" s="1305"/>
      <c r="FFN207" s="1305"/>
      <c r="FFO207" s="1305"/>
      <c r="FFP207" s="1305"/>
      <c r="FFQ207" s="1305"/>
      <c r="FFR207" s="1305"/>
      <c r="FFS207" s="1305"/>
      <c r="FFT207" s="1305"/>
      <c r="FFU207" s="1305"/>
      <c r="FFV207" s="1305"/>
      <c r="FFW207" s="1305"/>
      <c r="FFX207" s="1305"/>
      <c r="FFY207" s="1305"/>
      <c r="FFZ207" s="1305"/>
      <c r="FGA207" s="1305"/>
      <c r="FGB207" s="1305"/>
      <c r="FGC207" s="1305"/>
      <c r="FGD207" s="1305"/>
      <c r="FGE207" s="1305"/>
      <c r="FGF207" s="1305"/>
      <c r="FGG207" s="1305"/>
      <c r="FGH207" s="1305"/>
      <c r="FGI207" s="1305"/>
      <c r="FGJ207" s="1305"/>
      <c r="FGK207" s="1305"/>
      <c r="FGL207" s="1305"/>
      <c r="FGM207" s="1305"/>
      <c r="FGN207" s="1305"/>
      <c r="FGO207" s="1305"/>
      <c r="FGP207" s="1305"/>
      <c r="FGQ207" s="1305"/>
      <c r="FGR207" s="1305"/>
      <c r="FGS207" s="1305"/>
      <c r="FGT207" s="1305"/>
      <c r="FGU207" s="1305"/>
      <c r="FGV207" s="1305"/>
      <c r="FGW207" s="1305"/>
      <c r="FGX207" s="1305"/>
      <c r="FGY207" s="1305"/>
      <c r="FGZ207" s="1305"/>
      <c r="FHA207" s="1305"/>
      <c r="FHB207" s="1305"/>
      <c r="FHC207" s="1305"/>
      <c r="FHD207" s="1305"/>
      <c r="FHE207" s="1305"/>
      <c r="FHF207" s="1305"/>
      <c r="FHG207" s="1305"/>
      <c r="FHH207" s="1305"/>
      <c r="FHI207" s="1305"/>
      <c r="FHJ207" s="1305"/>
      <c r="FHK207" s="1305"/>
      <c r="FHL207" s="1305"/>
      <c r="FHM207" s="1305"/>
      <c r="FHN207" s="1305"/>
      <c r="FHO207" s="1305"/>
      <c r="FHP207" s="1305"/>
      <c r="FHQ207" s="1305"/>
      <c r="FHR207" s="1305"/>
      <c r="FHS207" s="1305"/>
      <c r="FHT207" s="1305"/>
      <c r="FHU207" s="1305"/>
      <c r="FHV207" s="1305"/>
      <c r="FHW207" s="1305"/>
      <c r="FHX207" s="1305"/>
      <c r="FHY207" s="1305"/>
      <c r="FHZ207" s="1305"/>
      <c r="FIA207" s="1305"/>
      <c r="FIB207" s="1305"/>
      <c r="FIC207" s="1305"/>
      <c r="FID207" s="1305"/>
      <c r="FIE207" s="1305"/>
      <c r="FIF207" s="1305"/>
      <c r="FIG207" s="1305"/>
      <c r="FIH207" s="1305"/>
      <c r="FII207" s="1305"/>
      <c r="FIJ207" s="1305"/>
      <c r="FIK207" s="1305"/>
      <c r="FIL207" s="1305"/>
      <c r="FIM207" s="1305"/>
      <c r="FIN207" s="1305"/>
      <c r="FIO207" s="1305"/>
      <c r="FIP207" s="1305"/>
      <c r="FIQ207" s="1305"/>
      <c r="FIR207" s="1305"/>
      <c r="FIS207" s="1305"/>
      <c r="FIT207" s="1305"/>
      <c r="FIU207" s="1305"/>
      <c r="FIV207" s="1305"/>
      <c r="FIW207" s="1305"/>
      <c r="FIX207" s="1305"/>
      <c r="FIY207" s="1305"/>
      <c r="FIZ207" s="1305"/>
      <c r="FJA207" s="1305"/>
      <c r="FJB207" s="1305"/>
      <c r="FJC207" s="1305"/>
      <c r="FJD207" s="1305"/>
      <c r="FJE207" s="1305"/>
      <c r="FJF207" s="1305"/>
      <c r="FJG207" s="1305"/>
      <c r="FJH207" s="1305"/>
      <c r="FJI207" s="1305"/>
      <c r="FJJ207" s="1305"/>
      <c r="FJK207" s="1305"/>
      <c r="FJL207" s="1305"/>
      <c r="FJM207" s="1305"/>
      <c r="FJN207" s="1305"/>
      <c r="FJO207" s="1305"/>
      <c r="FJP207" s="1305"/>
      <c r="FJQ207" s="1305"/>
      <c r="FJR207" s="1305"/>
      <c r="FJS207" s="1305"/>
      <c r="FJT207" s="1305"/>
      <c r="FJU207" s="1305"/>
      <c r="FJV207" s="1305"/>
      <c r="FJW207" s="1305"/>
      <c r="FJX207" s="1305"/>
      <c r="FJY207" s="1305"/>
      <c r="FJZ207" s="1305"/>
      <c r="FKA207" s="1305"/>
      <c r="FKB207" s="1305"/>
      <c r="FKC207" s="1305"/>
      <c r="FKD207" s="1305"/>
      <c r="FKE207" s="1305"/>
      <c r="FKF207" s="1305"/>
      <c r="FKG207" s="1305"/>
      <c r="FKH207" s="1305"/>
      <c r="FKJ207" s="1305"/>
      <c r="FKK207" s="1305"/>
      <c r="FKL207" s="1305"/>
      <c r="FKM207" s="1305"/>
      <c r="FKN207" s="1305"/>
      <c r="FKO207" s="1305"/>
      <c r="FKP207" s="1305"/>
      <c r="FKQ207" s="1305"/>
      <c r="FKR207" s="1305"/>
      <c r="FKS207" s="1305"/>
      <c r="FKT207" s="1305"/>
      <c r="FKU207" s="1305"/>
      <c r="FKV207" s="1305"/>
      <c r="FKW207" s="1305"/>
      <c r="FKX207" s="1305"/>
      <c r="FKY207" s="1305"/>
      <c r="FKZ207" s="1305"/>
      <c r="FLA207" s="1305"/>
      <c r="FLB207" s="1305"/>
      <c r="FLC207" s="1305"/>
      <c r="FLD207" s="1305"/>
      <c r="FLE207" s="1305"/>
      <c r="FLF207" s="1305"/>
      <c r="FLG207" s="1305"/>
      <c r="FLH207" s="1305"/>
      <c r="FLI207" s="1305"/>
      <c r="FLJ207" s="1305"/>
      <c r="FLK207" s="1305"/>
      <c r="FLL207" s="1305"/>
      <c r="FLM207" s="1305"/>
      <c r="FLN207" s="1305"/>
      <c r="FLO207" s="1305"/>
      <c r="FLP207" s="1305"/>
      <c r="FLQ207" s="1305"/>
      <c r="FLR207" s="1305"/>
      <c r="FLS207" s="1305"/>
      <c r="FLT207" s="1305"/>
      <c r="FLU207" s="1305"/>
      <c r="FLV207" s="1305"/>
      <c r="FLW207" s="1305"/>
      <c r="FLX207" s="1305"/>
      <c r="FLY207" s="1305"/>
      <c r="FLZ207" s="1305"/>
      <c r="FMA207" s="1305"/>
      <c r="FMB207" s="1305"/>
      <c r="FMC207" s="1305"/>
      <c r="FMD207" s="1305"/>
      <c r="FME207" s="1305"/>
      <c r="FMF207" s="1305"/>
      <c r="FMG207" s="1305"/>
      <c r="FMH207" s="1305"/>
      <c r="FMI207" s="1305"/>
      <c r="FMJ207" s="1305"/>
      <c r="FMK207" s="1305"/>
      <c r="FML207" s="1305"/>
      <c r="FMM207" s="1305"/>
      <c r="FMN207" s="1305"/>
      <c r="FMO207" s="1305"/>
      <c r="FMP207" s="1305"/>
      <c r="FMQ207" s="1305"/>
      <c r="FMR207" s="1305"/>
      <c r="FMS207" s="1305"/>
      <c r="FMT207" s="1305"/>
      <c r="FMU207" s="1305"/>
      <c r="FMV207" s="1305"/>
      <c r="FMW207" s="1305"/>
      <c r="FMX207" s="1305"/>
      <c r="FMY207" s="1305"/>
      <c r="FMZ207" s="1305"/>
      <c r="FNA207" s="1305"/>
      <c r="FNB207" s="1305"/>
      <c r="FNC207" s="1305"/>
      <c r="FND207" s="1305"/>
      <c r="FNE207" s="1305"/>
      <c r="FNF207" s="1305"/>
      <c r="FNG207" s="1305"/>
      <c r="FNH207" s="1305"/>
      <c r="FNI207" s="1305"/>
      <c r="FNJ207" s="1305"/>
      <c r="FNK207" s="1305"/>
      <c r="FNL207" s="1305"/>
      <c r="FNM207" s="1305"/>
      <c r="FNN207" s="1305"/>
      <c r="FNO207" s="1305"/>
      <c r="FNP207" s="1305"/>
      <c r="FNQ207" s="1305"/>
      <c r="FNR207" s="1305"/>
      <c r="FNS207" s="1305"/>
      <c r="FNT207" s="1305"/>
      <c r="FNU207" s="1305"/>
      <c r="FNV207" s="1305"/>
      <c r="FNW207" s="1305"/>
      <c r="FNX207" s="1305"/>
      <c r="FNY207" s="1305"/>
      <c r="FNZ207" s="1305"/>
      <c r="FOA207" s="1305"/>
      <c r="FOB207" s="1305"/>
      <c r="FOC207" s="1305"/>
      <c r="FOD207" s="1305"/>
      <c r="FOE207" s="1305"/>
      <c r="FOF207" s="1305"/>
      <c r="FOG207" s="1305"/>
      <c r="FOH207" s="1305"/>
      <c r="FOI207" s="1305"/>
      <c r="FOJ207" s="1305"/>
      <c r="FOK207" s="1305"/>
      <c r="FOL207" s="1305"/>
      <c r="FOM207" s="1305"/>
      <c r="FON207" s="1305"/>
      <c r="FOO207" s="1305"/>
      <c r="FOP207" s="1305"/>
      <c r="FOQ207" s="1305"/>
      <c r="FOR207" s="1305"/>
      <c r="FOS207" s="1305"/>
      <c r="FOT207" s="1305"/>
      <c r="FOU207" s="1305"/>
      <c r="FOV207" s="1305"/>
      <c r="FOW207" s="1305"/>
      <c r="FOX207" s="1305"/>
      <c r="FOY207" s="1305"/>
      <c r="FOZ207" s="1305"/>
      <c r="FPA207" s="1305"/>
      <c r="FPB207" s="1305"/>
      <c r="FPC207" s="1305"/>
      <c r="FPD207" s="1305"/>
      <c r="FPE207" s="1305"/>
      <c r="FPF207" s="1305"/>
      <c r="FPG207" s="1305"/>
      <c r="FPH207" s="1305"/>
      <c r="FPI207" s="1305"/>
      <c r="FPJ207" s="1305"/>
      <c r="FPK207" s="1305"/>
      <c r="FPL207" s="1305"/>
      <c r="FPM207" s="1305"/>
      <c r="FPN207" s="1305"/>
      <c r="FPO207" s="1305"/>
      <c r="FPP207" s="1305"/>
      <c r="FPQ207" s="1305"/>
      <c r="FPR207" s="1305"/>
      <c r="FPS207" s="1305"/>
      <c r="FPT207" s="1305"/>
      <c r="FPU207" s="1305"/>
      <c r="FPV207" s="1305"/>
      <c r="FPW207" s="1305"/>
      <c r="FPX207" s="1305"/>
      <c r="FPY207" s="1305"/>
      <c r="FPZ207" s="1305"/>
      <c r="FQA207" s="1305"/>
      <c r="FQB207" s="1305"/>
      <c r="FQC207" s="1305"/>
      <c r="FQD207" s="1305"/>
      <c r="FQE207" s="1305"/>
      <c r="FQF207" s="1305"/>
      <c r="FQG207" s="1305"/>
      <c r="FQH207" s="1305"/>
      <c r="FQI207" s="1305"/>
      <c r="FQJ207" s="1305"/>
      <c r="FQK207" s="1305"/>
      <c r="FQL207" s="1305"/>
      <c r="FQM207" s="1305"/>
      <c r="FQN207" s="1305"/>
      <c r="FQO207" s="1305"/>
      <c r="FQP207" s="1305"/>
      <c r="FQQ207" s="1305"/>
      <c r="FQR207" s="1305"/>
      <c r="FQS207" s="1305"/>
      <c r="FQT207" s="1305"/>
      <c r="FQU207" s="1305"/>
      <c r="FQV207" s="1305"/>
      <c r="FQW207" s="1305"/>
      <c r="FQX207" s="1305"/>
      <c r="FQY207" s="1305"/>
      <c r="FQZ207" s="1305"/>
      <c r="FRA207" s="1305"/>
      <c r="FRB207" s="1305"/>
      <c r="FRC207" s="1305"/>
      <c r="FRD207" s="1305"/>
      <c r="FRE207" s="1305"/>
      <c r="FRF207" s="1305"/>
      <c r="FRG207" s="1305"/>
      <c r="FRH207" s="1305"/>
      <c r="FRI207" s="1305"/>
      <c r="FRJ207" s="1305"/>
      <c r="FRK207" s="1305"/>
      <c r="FRL207" s="1305"/>
      <c r="FRM207" s="1305"/>
      <c r="FRN207" s="1305"/>
      <c r="FRO207" s="1305"/>
      <c r="FRP207" s="1305"/>
      <c r="FRQ207" s="1305"/>
      <c r="FRR207" s="1305"/>
      <c r="FRS207" s="1305"/>
      <c r="FRT207" s="1305"/>
      <c r="FRU207" s="1305"/>
      <c r="FRV207" s="1305"/>
      <c r="FRW207" s="1305"/>
      <c r="FRX207" s="1305"/>
      <c r="FRY207" s="1305"/>
      <c r="FRZ207" s="1305"/>
      <c r="FSA207" s="1305"/>
      <c r="FSB207" s="1305"/>
      <c r="FSC207" s="1305"/>
      <c r="FSD207" s="1305"/>
      <c r="FSE207" s="1305"/>
      <c r="FSF207" s="1305"/>
      <c r="FSG207" s="1305"/>
      <c r="FSH207" s="1305"/>
      <c r="FSI207" s="1305"/>
      <c r="FSJ207" s="1305"/>
      <c r="FSK207" s="1305"/>
      <c r="FSL207" s="1305"/>
      <c r="FSM207" s="1305"/>
      <c r="FSN207" s="1305"/>
      <c r="FSO207" s="1305"/>
      <c r="FSP207" s="1305"/>
      <c r="FSQ207" s="1305"/>
      <c r="FSR207" s="1305"/>
      <c r="FSS207" s="1305"/>
      <c r="FST207" s="1305"/>
      <c r="FSU207" s="1305"/>
      <c r="FSV207" s="1305"/>
      <c r="FSW207" s="1305"/>
      <c r="FSX207" s="1305"/>
      <c r="FSY207" s="1305"/>
      <c r="FSZ207" s="1305"/>
      <c r="FTA207" s="1305"/>
      <c r="FTB207" s="1305"/>
      <c r="FTC207" s="1305"/>
      <c r="FTD207" s="1305"/>
      <c r="FTE207" s="1305"/>
      <c r="FTF207" s="1305"/>
      <c r="FTG207" s="1305"/>
      <c r="FTH207" s="1305"/>
      <c r="FTI207" s="1305"/>
      <c r="FTJ207" s="1305"/>
      <c r="FTK207" s="1305"/>
      <c r="FTL207" s="1305"/>
      <c r="FTM207" s="1305"/>
      <c r="FTN207" s="1305"/>
      <c r="FTO207" s="1305"/>
      <c r="FTP207" s="1305"/>
      <c r="FTQ207" s="1305"/>
      <c r="FTR207" s="1305"/>
      <c r="FTS207" s="1305"/>
      <c r="FTT207" s="1305"/>
      <c r="FTU207" s="1305"/>
      <c r="FTV207" s="1305"/>
      <c r="FTW207" s="1305"/>
      <c r="FTX207" s="1305"/>
      <c r="FTY207" s="1305"/>
      <c r="FTZ207" s="1305"/>
      <c r="FUA207" s="1305"/>
      <c r="FUB207" s="1305"/>
      <c r="FUC207" s="1305"/>
      <c r="FUD207" s="1305"/>
      <c r="FUF207" s="1305"/>
      <c r="FUG207" s="1305"/>
      <c r="FUH207" s="1305"/>
      <c r="FUI207" s="1305"/>
      <c r="FUJ207" s="1305"/>
      <c r="FUK207" s="1305"/>
      <c r="FUL207" s="1305"/>
      <c r="FUM207" s="1305"/>
      <c r="FUN207" s="1305"/>
      <c r="FUO207" s="1305"/>
      <c r="FUP207" s="1305"/>
      <c r="FUQ207" s="1305"/>
      <c r="FUR207" s="1305"/>
      <c r="FUS207" s="1305"/>
      <c r="FUT207" s="1305"/>
      <c r="FUU207" s="1305"/>
      <c r="FUV207" s="1305"/>
      <c r="FUW207" s="1305"/>
      <c r="FUX207" s="1305"/>
      <c r="FUY207" s="1305"/>
      <c r="FUZ207" s="1305"/>
      <c r="FVA207" s="1305"/>
      <c r="FVB207" s="1305"/>
      <c r="FVC207" s="1305"/>
      <c r="FVD207" s="1305"/>
      <c r="FVE207" s="1305"/>
      <c r="FVF207" s="1305"/>
      <c r="FVG207" s="1305"/>
      <c r="FVH207" s="1305"/>
      <c r="FVI207" s="1305"/>
      <c r="FVJ207" s="1305"/>
      <c r="FVK207" s="1305"/>
      <c r="FVL207" s="1305"/>
      <c r="FVM207" s="1305"/>
      <c r="FVN207" s="1305"/>
      <c r="FVO207" s="1305"/>
      <c r="FVP207" s="1305"/>
      <c r="FVQ207" s="1305"/>
      <c r="FVR207" s="1305"/>
      <c r="FVS207" s="1305"/>
      <c r="FVT207" s="1305"/>
      <c r="FVU207" s="1305"/>
      <c r="FVV207" s="1305"/>
      <c r="FVW207" s="1305"/>
      <c r="FVX207" s="1305"/>
      <c r="FVY207" s="1305"/>
      <c r="FVZ207" s="1305"/>
      <c r="FWA207" s="1305"/>
      <c r="FWB207" s="1305"/>
      <c r="FWC207" s="1305"/>
      <c r="FWD207" s="1305"/>
      <c r="FWE207" s="1305"/>
      <c r="FWF207" s="1305"/>
      <c r="FWG207" s="1305"/>
      <c r="FWH207" s="1305"/>
      <c r="FWI207" s="1305"/>
      <c r="FWJ207" s="1305"/>
      <c r="FWK207" s="1305"/>
      <c r="FWL207" s="1305"/>
      <c r="FWM207" s="1305"/>
      <c r="FWN207" s="1305"/>
      <c r="FWO207" s="1305"/>
      <c r="FWP207" s="1305"/>
      <c r="FWQ207" s="1305"/>
      <c r="FWR207" s="1305"/>
      <c r="FWS207" s="1305"/>
      <c r="FWT207" s="1305"/>
      <c r="FWU207" s="1305"/>
      <c r="FWV207" s="1305"/>
      <c r="FWW207" s="1305"/>
      <c r="FWX207" s="1305"/>
      <c r="FWY207" s="1305"/>
      <c r="FWZ207" s="1305"/>
      <c r="FXA207" s="1305"/>
      <c r="FXB207" s="1305"/>
      <c r="FXC207" s="1305"/>
      <c r="FXD207" s="1305"/>
      <c r="FXE207" s="1305"/>
      <c r="FXF207" s="1305"/>
      <c r="FXG207" s="1305"/>
      <c r="FXH207" s="1305"/>
      <c r="FXI207" s="1305"/>
      <c r="FXJ207" s="1305"/>
      <c r="FXK207" s="1305"/>
      <c r="FXL207" s="1305"/>
      <c r="FXM207" s="1305"/>
      <c r="FXN207" s="1305"/>
      <c r="FXO207" s="1305"/>
      <c r="FXP207" s="1305"/>
      <c r="FXQ207" s="1305"/>
      <c r="FXR207" s="1305"/>
      <c r="FXS207" s="1305"/>
      <c r="FXT207" s="1305"/>
      <c r="FXU207" s="1305"/>
      <c r="FXV207" s="1305"/>
      <c r="FXW207" s="1305"/>
      <c r="FXX207" s="1305"/>
      <c r="FXY207" s="1305"/>
      <c r="FXZ207" s="1305"/>
      <c r="FYA207" s="1305"/>
      <c r="FYB207" s="1305"/>
      <c r="FYC207" s="1305"/>
      <c r="FYD207" s="1305"/>
      <c r="FYE207" s="1305"/>
      <c r="FYF207" s="1305"/>
      <c r="FYG207" s="1305"/>
      <c r="FYH207" s="1305"/>
      <c r="FYI207" s="1305"/>
      <c r="FYJ207" s="1305"/>
      <c r="FYK207" s="1305"/>
      <c r="FYL207" s="1305"/>
      <c r="FYM207" s="1305"/>
      <c r="FYN207" s="1305"/>
      <c r="FYO207" s="1305"/>
      <c r="FYP207" s="1305"/>
      <c r="FYQ207" s="1305"/>
      <c r="FYR207" s="1305"/>
      <c r="FYS207" s="1305"/>
      <c r="FYT207" s="1305"/>
      <c r="FYU207" s="1305"/>
      <c r="FYV207" s="1305"/>
      <c r="FYW207" s="1305"/>
      <c r="FYX207" s="1305"/>
      <c r="FYY207" s="1305"/>
      <c r="FYZ207" s="1305"/>
      <c r="FZA207" s="1305"/>
      <c r="FZB207" s="1305"/>
      <c r="FZC207" s="1305"/>
      <c r="FZD207" s="1305"/>
      <c r="FZE207" s="1305"/>
      <c r="FZF207" s="1305"/>
      <c r="FZG207" s="1305"/>
      <c r="FZH207" s="1305"/>
      <c r="FZI207" s="1305"/>
      <c r="FZJ207" s="1305"/>
      <c r="FZK207" s="1305"/>
      <c r="FZL207" s="1305"/>
      <c r="FZM207" s="1305"/>
      <c r="FZN207" s="1305"/>
      <c r="FZO207" s="1305"/>
      <c r="FZP207" s="1305"/>
      <c r="FZQ207" s="1305"/>
      <c r="FZR207" s="1305"/>
      <c r="FZS207" s="1305"/>
      <c r="FZT207" s="1305"/>
      <c r="FZU207" s="1305"/>
      <c r="FZV207" s="1305"/>
      <c r="FZW207" s="1305"/>
      <c r="FZX207" s="1305"/>
      <c r="FZY207" s="1305"/>
      <c r="FZZ207" s="1305"/>
      <c r="GAA207" s="1305"/>
      <c r="GAB207" s="1305"/>
      <c r="GAC207" s="1305"/>
      <c r="GAD207" s="1305"/>
      <c r="GAE207" s="1305"/>
      <c r="GAF207" s="1305"/>
      <c r="GAG207" s="1305"/>
      <c r="GAH207" s="1305"/>
      <c r="GAI207" s="1305"/>
      <c r="GAJ207" s="1305"/>
      <c r="GAK207" s="1305"/>
      <c r="GAL207" s="1305"/>
      <c r="GAM207" s="1305"/>
      <c r="GAN207" s="1305"/>
      <c r="GAO207" s="1305"/>
      <c r="GAP207" s="1305"/>
      <c r="GAQ207" s="1305"/>
      <c r="GAR207" s="1305"/>
      <c r="GAS207" s="1305"/>
      <c r="GAT207" s="1305"/>
      <c r="GAU207" s="1305"/>
      <c r="GAV207" s="1305"/>
      <c r="GAW207" s="1305"/>
      <c r="GAX207" s="1305"/>
      <c r="GAY207" s="1305"/>
      <c r="GAZ207" s="1305"/>
      <c r="GBA207" s="1305"/>
      <c r="GBB207" s="1305"/>
      <c r="GBC207" s="1305"/>
      <c r="GBD207" s="1305"/>
      <c r="GBE207" s="1305"/>
      <c r="GBF207" s="1305"/>
      <c r="GBG207" s="1305"/>
      <c r="GBH207" s="1305"/>
      <c r="GBI207" s="1305"/>
      <c r="GBJ207" s="1305"/>
      <c r="GBK207" s="1305"/>
      <c r="GBL207" s="1305"/>
      <c r="GBM207" s="1305"/>
      <c r="GBN207" s="1305"/>
      <c r="GBO207" s="1305"/>
      <c r="GBP207" s="1305"/>
      <c r="GBQ207" s="1305"/>
      <c r="GBR207" s="1305"/>
      <c r="GBS207" s="1305"/>
      <c r="GBT207" s="1305"/>
      <c r="GBU207" s="1305"/>
      <c r="GBV207" s="1305"/>
      <c r="GBW207" s="1305"/>
      <c r="GBX207" s="1305"/>
      <c r="GBY207" s="1305"/>
      <c r="GBZ207" s="1305"/>
      <c r="GCA207" s="1305"/>
      <c r="GCB207" s="1305"/>
      <c r="GCC207" s="1305"/>
      <c r="GCD207" s="1305"/>
      <c r="GCE207" s="1305"/>
      <c r="GCF207" s="1305"/>
      <c r="GCG207" s="1305"/>
      <c r="GCH207" s="1305"/>
      <c r="GCI207" s="1305"/>
      <c r="GCJ207" s="1305"/>
      <c r="GCK207" s="1305"/>
      <c r="GCL207" s="1305"/>
      <c r="GCM207" s="1305"/>
      <c r="GCN207" s="1305"/>
      <c r="GCO207" s="1305"/>
      <c r="GCP207" s="1305"/>
      <c r="GCQ207" s="1305"/>
      <c r="GCR207" s="1305"/>
      <c r="GCS207" s="1305"/>
      <c r="GCT207" s="1305"/>
      <c r="GCU207" s="1305"/>
      <c r="GCV207" s="1305"/>
      <c r="GCW207" s="1305"/>
      <c r="GCX207" s="1305"/>
      <c r="GCY207" s="1305"/>
      <c r="GCZ207" s="1305"/>
      <c r="GDA207" s="1305"/>
      <c r="GDB207" s="1305"/>
      <c r="GDC207" s="1305"/>
      <c r="GDD207" s="1305"/>
      <c r="GDE207" s="1305"/>
      <c r="GDF207" s="1305"/>
      <c r="GDG207" s="1305"/>
      <c r="GDH207" s="1305"/>
      <c r="GDI207" s="1305"/>
      <c r="GDJ207" s="1305"/>
      <c r="GDK207" s="1305"/>
      <c r="GDL207" s="1305"/>
      <c r="GDM207" s="1305"/>
      <c r="GDN207" s="1305"/>
      <c r="GDO207" s="1305"/>
      <c r="GDP207" s="1305"/>
      <c r="GDQ207" s="1305"/>
      <c r="GDR207" s="1305"/>
      <c r="GDS207" s="1305"/>
      <c r="GDT207" s="1305"/>
      <c r="GDU207" s="1305"/>
      <c r="GDV207" s="1305"/>
      <c r="GDW207" s="1305"/>
      <c r="GDX207" s="1305"/>
      <c r="GDY207" s="1305"/>
      <c r="GDZ207" s="1305"/>
      <c r="GEB207" s="1305"/>
      <c r="GEC207" s="1305"/>
      <c r="GED207" s="1305"/>
      <c r="GEE207" s="1305"/>
      <c r="GEF207" s="1305"/>
      <c r="GEG207" s="1305"/>
      <c r="GEH207" s="1305"/>
      <c r="GEI207" s="1305"/>
      <c r="GEJ207" s="1305"/>
      <c r="GEK207" s="1305"/>
      <c r="GEL207" s="1305"/>
      <c r="GEM207" s="1305"/>
      <c r="GEN207" s="1305"/>
      <c r="GEO207" s="1305"/>
      <c r="GEP207" s="1305"/>
      <c r="GEQ207" s="1305"/>
      <c r="GER207" s="1305"/>
      <c r="GES207" s="1305"/>
      <c r="GET207" s="1305"/>
      <c r="GEU207" s="1305"/>
      <c r="GEV207" s="1305"/>
      <c r="GEW207" s="1305"/>
      <c r="GEX207" s="1305"/>
      <c r="GEY207" s="1305"/>
      <c r="GEZ207" s="1305"/>
      <c r="GFA207" s="1305"/>
      <c r="GFB207" s="1305"/>
      <c r="GFC207" s="1305"/>
      <c r="GFD207" s="1305"/>
      <c r="GFE207" s="1305"/>
      <c r="GFF207" s="1305"/>
      <c r="GFG207" s="1305"/>
      <c r="GFH207" s="1305"/>
      <c r="GFI207" s="1305"/>
      <c r="GFJ207" s="1305"/>
      <c r="GFK207" s="1305"/>
      <c r="GFL207" s="1305"/>
      <c r="GFM207" s="1305"/>
      <c r="GFN207" s="1305"/>
      <c r="GFO207" s="1305"/>
      <c r="GFP207" s="1305"/>
      <c r="GFQ207" s="1305"/>
      <c r="GFR207" s="1305"/>
      <c r="GFS207" s="1305"/>
      <c r="GFT207" s="1305"/>
      <c r="GFU207" s="1305"/>
      <c r="GFV207" s="1305"/>
      <c r="GFW207" s="1305"/>
      <c r="GFX207" s="1305"/>
      <c r="GFY207" s="1305"/>
      <c r="GFZ207" s="1305"/>
      <c r="GGA207" s="1305"/>
      <c r="GGB207" s="1305"/>
      <c r="GGC207" s="1305"/>
      <c r="GGD207" s="1305"/>
      <c r="GGE207" s="1305"/>
      <c r="GGF207" s="1305"/>
      <c r="GGG207" s="1305"/>
      <c r="GGH207" s="1305"/>
      <c r="GGI207" s="1305"/>
      <c r="GGJ207" s="1305"/>
      <c r="GGK207" s="1305"/>
      <c r="GGL207" s="1305"/>
      <c r="GGM207" s="1305"/>
      <c r="GGN207" s="1305"/>
      <c r="GGO207" s="1305"/>
      <c r="GGP207" s="1305"/>
      <c r="GGQ207" s="1305"/>
      <c r="GGR207" s="1305"/>
      <c r="GGS207" s="1305"/>
      <c r="GGT207" s="1305"/>
      <c r="GGU207" s="1305"/>
      <c r="GGV207" s="1305"/>
      <c r="GGW207" s="1305"/>
      <c r="GGX207" s="1305"/>
      <c r="GGY207" s="1305"/>
      <c r="GGZ207" s="1305"/>
      <c r="GHA207" s="1305"/>
      <c r="GHB207" s="1305"/>
      <c r="GHC207" s="1305"/>
      <c r="GHD207" s="1305"/>
      <c r="GHE207" s="1305"/>
      <c r="GHF207" s="1305"/>
      <c r="GHG207" s="1305"/>
      <c r="GHH207" s="1305"/>
      <c r="GHI207" s="1305"/>
      <c r="GHJ207" s="1305"/>
      <c r="GHK207" s="1305"/>
      <c r="GHL207" s="1305"/>
      <c r="GHM207" s="1305"/>
      <c r="GHN207" s="1305"/>
      <c r="GHO207" s="1305"/>
      <c r="GHP207" s="1305"/>
      <c r="GHQ207" s="1305"/>
      <c r="GHR207" s="1305"/>
      <c r="GHS207" s="1305"/>
      <c r="GHT207" s="1305"/>
      <c r="GHU207" s="1305"/>
      <c r="GHV207" s="1305"/>
      <c r="GHW207" s="1305"/>
      <c r="GHX207" s="1305"/>
      <c r="GHY207" s="1305"/>
      <c r="GHZ207" s="1305"/>
      <c r="GIA207" s="1305"/>
      <c r="GIB207" s="1305"/>
      <c r="GIC207" s="1305"/>
      <c r="GID207" s="1305"/>
      <c r="GIE207" s="1305"/>
      <c r="GIF207" s="1305"/>
      <c r="GIG207" s="1305"/>
      <c r="GIH207" s="1305"/>
      <c r="GII207" s="1305"/>
      <c r="GIJ207" s="1305"/>
      <c r="GIK207" s="1305"/>
      <c r="GIL207" s="1305"/>
      <c r="GIM207" s="1305"/>
      <c r="GIN207" s="1305"/>
      <c r="GIO207" s="1305"/>
      <c r="GIP207" s="1305"/>
      <c r="GIQ207" s="1305"/>
      <c r="GIR207" s="1305"/>
      <c r="GIS207" s="1305"/>
      <c r="GIT207" s="1305"/>
      <c r="GIU207" s="1305"/>
      <c r="GIV207" s="1305"/>
      <c r="GIW207" s="1305"/>
      <c r="GIX207" s="1305"/>
      <c r="GIY207" s="1305"/>
      <c r="GIZ207" s="1305"/>
      <c r="GJA207" s="1305"/>
      <c r="GJB207" s="1305"/>
      <c r="GJC207" s="1305"/>
      <c r="GJD207" s="1305"/>
      <c r="GJE207" s="1305"/>
      <c r="GJF207" s="1305"/>
      <c r="GJG207" s="1305"/>
      <c r="GJH207" s="1305"/>
      <c r="GJI207" s="1305"/>
      <c r="GJJ207" s="1305"/>
      <c r="GJK207" s="1305"/>
      <c r="GJL207" s="1305"/>
      <c r="GJM207" s="1305"/>
      <c r="GJN207" s="1305"/>
      <c r="GJO207" s="1305"/>
      <c r="GJP207" s="1305"/>
      <c r="GJQ207" s="1305"/>
      <c r="GJR207" s="1305"/>
      <c r="GJS207" s="1305"/>
      <c r="GJT207" s="1305"/>
      <c r="GJU207" s="1305"/>
      <c r="GJV207" s="1305"/>
      <c r="GJW207" s="1305"/>
      <c r="GJX207" s="1305"/>
      <c r="GJY207" s="1305"/>
      <c r="GJZ207" s="1305"/>
      <c r="GKA207" s="1305"/>
      <c r="GKB207" s="1305"/>
      <c r="GKC207" s="1305"/>
      <c r="GKD207" s="1305"/>
      <c r="GKE207" s="1305"/>
      <c r="GKF207" s="1305"/>
      <c r="GKG207" s="1305"/>
      <c r="GKH207" s="1305"/>
      <c r="GKI207" s="1305"/>
      <c r="GKJ207" s="1305"/>
      <c r="GKK207" s="1305"/>
      <c r="GKL207" s="1305"/>
      <c r="GKM207" s="1305"/>
      <c r="GKN207" s="1305"/>
      <c r="GKO207" s="1305"/>
      <c r="GKP207" s="1305"/>
      <c r="GKQ207" s="1305"/>
      <c r="GKR207" s="1305"/>
      <c r="GKS207" s="1305"/>
      <c r="GKT207" s="1305"/>
      <c r="GKU207" s="1305"/>
      <c r="GKV207" s="1305"/>
      <c r="GKW207" s="1305"/>
      <c r="GKX207" s="1305"/>
      <c r="GKY207" s="1305"/>
      <c r="GKZ207" s="1305"/>
      <c r="GLA207" s="1305"/>
      <c r="GLB207" s="1305"/>
      <c r="GLC207" s="1305"/>
      <c r="GLD207" s="1305"/>
      <c r="GLE207" s="1305"/>
      <c r="GLF207" s="1305"/>
      <c r="GLG207" s="1305"/>
      <c r="GLH207" s="1305"/>
      <c r="GLI207" s="1305"/>
      <c r="GLJ207" s="1305"/>
      <c r="GLK207" s="1305"/>
      <c r="GLL207" s="1305"/>
      <c r="GLM207" s="1305"/>
      <c r="GLN207" s="1305"/>
      <c r="GLO207" s="1305"/>
      <c r="GLP207" s="1305"/>
      <c r="GLQ207" s="1305"/>
      <c r="GLR207" s="1305"/>
      <c r="GLS207" s="1305"/>
      <c r="GLT207" s="1305"/>
      <c r="GLU207" s="1305"/>
      <c r="GLV207" s="1305"/>
      <c r="GLW207" s="1305"/>
      <c r="GLX207" s="1305"/>
      <c r="GLY207" s="1305"/>
      <c r="GLZ207" s="1305"/>
      <c r="GMA207" s="1305"/>
      <c r="GMB207" s="1305"/>
      <c r="GMC207" s="1305"/>
      <c r="GMD207" s="1305"/>
      <c r="GME207" s="1305"/>
      <c r="GMF207" s="1305"/>
      <c r="GMG207" s="1305"/>
      <c r="GMH207" s="1305"/>
      <c r="GMI207" s="1305"/>
      <c r="GMJ207" s="1305"/>
      <c r="GMK207" s="1305"/>
      <c r="GML207" s="1305"/>
      <c r="GMM207" s="1305"/>
      <c r="GMN207" s="1305"/>
      <c r="GMO207" s="1305"/>
      <c r="GMP207" s="1305"/>
      <c r="GMQ207" s="1305"/>
      <c r="GMR207" s="1305"/>
      <c r="GMS207" s="1305"/>
      <c r="GMT207" s="1305"/>
      <c r="GMU207" s="1305"/>
      <c r="GMV207" s="1305"/>
      <c r="GMW207" s="1305"/>
      <c r="GMX207" s="1305"/>
      <c r="GMY207" s="1305"/>
      <c r="GMZ207" s="1305"/>
      <c r="GNA207" s="1305"/>
      <c r="GNB207" s="1305"/>
      <c r="GNC207" s="1305"/>
      <c r="GND207" s="1305"/>
      <c r="GNE207" s="1305"/>
      <c r="GNF207" s="1305"/>
      <c r="GNG207" s="1305"/>
      <c r="GNH207" s="1305"/>
      <c r="GNI207" s="1305"/>
      <c r="GNJ207" s="1305"/>
      <c r="GNK207" s="1305"/>
      <c r="GNL207" s="1305"/>
      <c r="GNM207" s="1305"/>
      <c r="GNN207" s="1305"/>
      <c r="GNO207" s="1305"/>
      <c r="GNP207" s="1305"/>
      <c r="GNQ207" s="1305"/>
      <c r="GNR207" s="1305"/>
      <c r="GNS207" s="1305"/>
      <c r="GNT207" s="1305"/>
      <c r="GNU207" s="1305"/>
      <c r="GNV207" s="1305"/>
      <c r="GNX207" s="1305"/>
      <c r="GNY207" s="1305"/>
      <c r="GNZ207" s="1305"/>
      <c r="GOA207" s="1305"/>
      <c r="GOB207" s="1305"/>
      <c r="GOC207" s="1305"/>
      <c r="GOD207" s="1305"/>
      <c r="GOE207" s="1305"/>
      <c r="GOF207" s="1305"/>
      <c r="GOG207" s="1305"/>
      <c r="GOH207" s="1305"/>
      <c r="GOI207" s="1305"/>
      <c r="GOJ207" s="1305"/>
      <c r="GOK207" s="1305"/>
      <c r="GOL207" s="1305"/>
      <c r="GOM207" s="1305"/>
      <c r="GON207" s="1305"/>
      <c r="GOO207" s="1305"/>
      <c r="GOP207" s="1305"/>
      <c r="GOQ207" s="1305"/>
      <c r="GOR207" s="1305"/>
      <c r="GOS207" s="1305"/>
      <c r="GOT207" s="1305"/>
      <c r="GOU207" s="1305"/>
      <c r="GOV207" s="1305"/>
      <c r="GOW207" s="1305"/>
      <c r="GOX207" s="1305"/>
      <c r="GOY207" s="1305"/>
      <c r="GOZ207" s="1305"/>
      <c r="GPA207" s="1305"/>
      <c r="GPB207" s="1305"/>
      <c r="GPC207" s="1305"/>
      <c r="GPD207" s="1305"/>
      <c r="GPE207" s="1305"/>
      <c r="GPF207" s="1305"/>
      <c r="GPG207" s="1305"/>
      <c r="GPH207" s="1305"/>
      <c r="GPI207" s="1305"/>
      <c r="GPJ207" s="1305"/>
      <c r="GPK207" s="1305"/>
      <c r="GPL207" s="1305"/>
      <c r="GPM207" s="1305"/>
      <c r="GPN207" s="1305"/>
      <c r="GPO207" s="1305"/>
      <c r="GPP207" s="1305"/>
      <c r="GPQ207" s="1305"/>
      <c r="GPR207" s="1305"/>
      <c r="GPS207" s="1305"/>
      <c r="GPT207" s="1305"/>
      <c r="GPU207" s="1305"/>
      <c r="GPV207" s="1305"/>
      <c r="GPW207" s="1305"/>
      <c r="GPX207" s="1305"/>
      <c r="GPY207" s="1305"/>
      <c r="GPZ207" s="1305"/>
      <c r="GQA207" s="1305"/>
      <c r="GQB207" s="1305"/>
      <c r="GQC207" s="1305"/>
      <c r="GQD207" s="1305"/>
      <c r="GQE207" s="1305"/>
      <c r="GQF207" s="1305"/>
      <c r="GQG207" s="1305"/>
      <c r="GQH207" s="1305"/>
      <c r="GQI207" s="1305"/>
      <c r="GQJ207" s="1305"/>
      <c r="GQK207" s="1305"/>
      <c r="GQL207" s="1305"/>
      <c r="GQM207" s="1305"/>
      <c r="GQN207" s="1305"/>
      <c r="GQO207" s="1305"/>
      <c r="GQP207" s="1305"/>
      <c r="GQQ207" s="1305"/>
      <c r="GQR207" s="1305"/>
      <c r="GQS207" s="1305"/>
      <c r="GQT207" s="1305"/>
      <c r="GQU207" s="1305"/>
      <c r="GQV207" s="1305"/>
      <c r="GQW207" s="1305"/>
      <c r="GQX207" s="1305"/>
      <c r="GQY207" s="1305"/>
      <c r="GQZ207" s="1305"/>
      <c r="GRA207" s="1305"/>
      <c r="GRB207" s="1305"/>
      <c r="GRC207" s="1305"/>
      <c r="GRD207" s="1305"/>
      <c r="GRE207" s="1305"/>
      <c r="GRF207" s="1305"/>
      <c r="GRG207" s="1305"/>
      <c r="GRH207" s="1305"/>
      <c r="GRI207" s="1305"/>
      <c r="GRJ207" s="1305"/>
      <c r="GRK207" s="1305"/>
      <c r="GRL207" s="1305"/>
      <c r="GRM207" s="1305"/>
      <c r="GRN207" s="1305"/>
      <c r="GRO207" s="1305"/>
      <c r="GRP207" s="1305"/>
      <c r="GRQ207" s="1305"/>
      <c r="GRR207" s="1305"/>
      <c r="GRS207" s="1305"/>
      <c r="GRT207" s="1305"/>
      <c r="GRU207" s="1305"/>
      <c r="GRV207" s="1305"/>
      <c r="GRW207" s="1305"/>
      <c r="GRX207" s="1305"/>
      <c r="GRY207" s="1305"/>
      <c r="GRZ207" s="1305"/>
      <c r="GSA207" s="1305"/>
      <c r="GSB207" s="1305"/>
      <c r="GSC207" s="1305"/>
      <c r="GSD207" s="1305"/>
      <c r="GSE207" s="1305"/>
      <c r="GSF207" s="1305"/>
      <c r="GSG207" s="1305"/>
      <c r="GSH207" s="1305"/>
      <c r="GSI207" s="1305"/>
      <c r="GSJ207" s="1305"/>
      <c r="GSK207" s="1305"/>
      <c r="GSL207" s="1305"/>
      <c r="GSM207" s="1305"/>
      <c r="GSN207" s="1305"/>
      <c r="GSO207" s="1305"/>
      <c r="GSP207" s="1305"/>
      <c r="GSQ207" s="1305"/>
      <c r="GSR207" s="1305"/>
      <c r="GSS207" s="1305"/>
      <c r="GST207" s="1305"/>
      <c r="GSU207" s="1305"/>
      <c r="GSV207" s="1305"/>
      <c r="GSW207" s="1305"/>
      <c r="GSX207" s="1305"/>
      <c r="GSY207" s="1305"/>
      <c r="GSZ207" s="1305"/>
      <c r="GTA207" s="1305"/>
      <c r="GTB207" s="1305"/>
      <c r="GTC207" s="1305"/>
      <c r="GTD207" s="1305"/>
      <c r="GTE207" s="1305"/>
      <c r="GTF207" s="1305"/>
      <c r="GTG207" s="1305"/>
      <c r="GTH207" s="1305"/>
      <c r="GTI207" s="1305"/>
      <c r="GTJ207" s="1305"/>
      <c r="GTK207" s="1305"/>
      <c r="GTL207" s="1305"/>
      <c r="GTM207" s="1305"/>
      <c r="GTN207" s="1305"/>
      <c r="GTO207" s="1305"/>
      <c r="GTP207" s="1305"/>
      <c r="GTQ207" s="1305"/>
      <c r="GTR207" s="1305"/>
      <c r="GTS207" s="1305"/>
      <c r="GTT207" s="1305"/>
      <c r="GTU207" s="1305"/>
      <c r="GTV207" s="1305"/>
      <c r="GTW207" s="1305"/>
      <c r="GTX207" s="1305"/>
      <c r="GTY207" s="1305"/>
      <c r="GTZ207" s="1305"/>
      <c r="GUA207" s="1305"/>
      <c r="GUB207" s="1305"/>
      <c r="GUC207" s="1305"/>
      <c r="GUD207" s="1305"/>
      <c r="GUE207" s="1305"/>
      <c r="GUF207" s="1305"/>
      <c r="GUG207" s="1305"/>
      <c r="GUH207" s="1305"/>
      <c r="GUI207" s="1305"/>
      <c r="GUJ207" s="1305"/>
      <c r="GUK207" s="1305"/>
      <c r="GUL207" s="1305"/>
      <c r="GUM207" s="1305"/>
      <c r="GUN207" s="1305"/>
      <c r="GUO207" s="1305"/>
      <c r="GUP207" s="1305"/>
      <c r="GUQ207" s="1305"/>
      <c r="GUR207" s="1305"/>
      <c r="GUS207" s="1305"/>
      <c r="GUT207" s="1305"/>
      <c r="GUU207" s="1305"/>
      <c r="GUV207" s="1305"/>
      <c r="GUW207" s="1305"/>
      <c r="GUX207" s="1305"/>
      <c r="GUY207" s="1305"/>
      <c r="GUZ207" s="1305"/>
      <c r="GVA207" s="1305"/>
      <c r="GVB207" s="1305"/>
      <c r="GVC207" s="1305"/>
      <c r="GVD207" s="1305"/>
      <c r="GVE207" s="1305"/>
      <c r="GVF207" s="1305"/>
      <c r="GVG207" s="1305"/>
      <c r="GVH207" s="1305"/>
      <c r="GVI207" s="1305"/>
      <c r="GVJ207" s="1305"/>
      <c r="GVK207" s="1305"/>
      <c r="GVL207" s="1305"/>
      <c r="GVM207" s="1305"/>
      <c r="GVN207" s="1305"/>
      <c r="GVO207" s="1305"/>
      <c r="GVP207" s="1305"/>
      <c r="GVQ207" s="1305"/>
      <c r="GVR207" s="1305"/>
      <c r="GVS207" s="1305"/>
      <c r="GVT207" s="1305"/>
      <c r="GVU207" s="1305"/>
      <c r="GVV207" s="1305"/>
      <c r="GVW207" s="1305"/>
      <c r="GVX207" s="1305"/>
      <c r="GVY207" s="1305"/>
      <c r="GVZ207" s="1305"/>
      <c r="GWA207" s="1305"/>
      <c r="GWB207" s="1305"/>
      <c r="GWC207" s="1305"/>
      <c r="GWD207" s="1305"/>
      <c r="GWE207" s="1305"/>
      <c r="GWF207" s="1305"/>
      <c r="GWG207" s="1305"/>
      <c r="GWH207" s="1305"/>
      <c r="GWI207" s="1305"/>
      <c r="GWJ207" s="1305"/>
      <c r="GWK207" s="1305"/>
      <c r="GWL207" s="1305"/>
      <c r="GWM207" s="1305"/>
      <c r="GWN207" s="1305"/>
      <c r="GWO207" s="1305"/>
      <c r="GWP207" s="1305"/>
      <c r="GWQ207" s="1305"/>
      <c r="GWR207" s="1305"/>
      <c r="GWS207" s="1305"/>
      <c r="GWT207" s="1305"/>
      <c r="GWU207" s="1305"/>
      <c r="GWV207" s="1305"/>
      <c r="GWW207" s="1305"/>
      <c r="GWX207" s="1305"/>
      <c r="GWY207" s="1305"/>
      <c r="GWZ207" s="1305"/>
      <c r="GXA207" s="1305"/>
      <c r="GXB207" s="1305"/>
      <c r="GXC207" s="1305"/>
      <c r="GXD207" s="1305"/>
      <c r="GXE207" s="1305"/>
      <c r="GXF207" s="1305"/>
      <c r="GXG207" s="1305"/>
      <c r="GXH207" s="1305"/>
      <c r="GXI207" s="1305"/>
      <c r="GXJ207" s="1305"/>
      <c r="GXK207" s="1305"/>
      <c r="GXL207" s="1305"/>
      <c r="GXM207" s="1305"/>
      <c r="GXN207" s="1305"/>
      <c r="GXO207" s="1305"/>
      <c r="GXP207" s="1305"/>
      <c r="GXQ207" s="1305"/>
      <c r="GXR207" s="1305"/>
      <c r="GXT207" s="1305"/>
      <c r="GXU207" s="1305"/>
      <c r="GXV207" s="1305"/>
      <c r="GXW207" s="1305"/>
      <c r="GXX207" s="1305"/>
      <c r="GXY207" s="1305"/>
      <c r="GXZ207" s="1305"/>
      <c r="GYA207" s="1305"/>
      <c r="GYB207" s="1305"/>
      <c r="GYC207" s="1305"/>
      <c r="GYD207" s="1305"/>
      <c r="GYE207" s="1305"/>
      <c r="GYF207" s="1305"/>
      <c r="GYG207" s="1305"/>
      <c r="GYH207" s="1305"/>
      <c r="GYI207" s="1305"/>
      <c r="GYJ207" s="1305"/>
      <c r="GYK207" s="1305"/>
      <c r="GYL207" s="1305"/>
      <c r="GYM207" s="1305"/>
      <c r="GYN207" s="1305"/>
      <c r="GYO207" s="1305"/>
      <c r="GYP207" s="1305"/>
      <c r="GYQ207" s="1305"/>
      <c r="GYR207" s="1305"/>
      <c r="GYS207" s="1305"/>
      <c r="GYT207" s="1305"/>
      <c r="GYU207" s="1305"/>
      <c r="GYV207" s="1305"/>
      <c r="GYW207" s="1305"/>
      <c r="GYX207" s="1305"/>
      <c r="GYY207" s="1305"/>
      <c r="GYZ207" s="1305"/>
      <c r="GZA207" s="1305"/>
      <c r="GZB207" s="1305"/>
      <c r="GZC207" s="1305"/>
      <c r="GZD207" s="1305"/>
      <c r="GZE207" s="1305"/>
      <c r="GZF207" s="1305"/>
      <c r="GZG207" s="1305"/>
      <c r="GZH207" s="1305"/>
      <c r="GZI207" s="1305"/>
      <c r="GZJ207" s="1305"/>
      <c r="GZK207" s="1305"/>
      <c r="GZL207" s="1305"/>
      <c r="GZM207" s="1305"/>
      <c r="GZN207" s="1305"/>
      <c r="GZO207" s="1305"/>
      <c r="GZP207" s="1305"/>
      <c r="GZQ207" s="1305"/>
      <c r="GZR207" s="1305"/>
      <c r="GZS207" s="1305"/>
      <c r="GZT207" s="1305"/>
      <c r="GZU207" s="1305"/>
      <c r="GZV207" s="1305"/>
      <c r="GZW207" s="1305"/>
      <c r="GZX207" s="1305"/>
      <c r="GZY207" s="1305"/>
      <c r="GZZ207" s="1305"/>
      <c r="HAA207" s="1305"/>
      <c r="HAB207" s="1305"/>
      <c r="HAC207" s="1305"/>
      <c r="HAD207" s="1305"/>
      <c r="HAE207" s="1305"/>
      <c r="HAF207" s="1305"/>
      <c r="HAG207" s="1305"/>
      <c r="HAH207" s="1305"/>
      <c r="HAI207" s="1305"/>
      <c r="HAJ207" s="1305"/>
      <c r="HAK207" s="1305"/>
      <c r="HAL207" s="1305"/>
      <c r="HAM207" s="1305"/>
      <c r="HAN207" s="1305"/>
      <c r="HAO207" s="1305"/>
      <c r="HAP207" s="1305"/>
      <c r="HAQ207" s="1305"/>
      <c r="HAR207" s="1305"/>
      <c r="HAS207" s="1305"/>
      <c r="HAT207" s="1305"/>
      <c r="HAU207" s="1305"/>
      <c r="HAV207" s="1305"/>
      <c r="HAW207" s="1305"/>
      <c r="HAX207" s="1305"/>
      <c r="HAY207" s="1305"/>
      <c r="HAZ207" s="1305"/>
      <c r="HBA207" s="1305"/>
      <c r="HBB207" s="1305"/>
      <c r="HBC207" s="1305"/>
      <c r="HBD207" s="1305"/>
      <c r="HBE207" s="1305"/>
      <c r="HBF207" s="1305"/>
      <c r="HBG207" s="1305"/>
      <c r="HBH207" s="1305"/>
      <c r="HBI207" s="1305"/>
      <c r="HBJ207" s="1305"/>
      <c r="HBK207" s="1305"/>
      <c r="HBL207" s="1305"/>
      <c r="HBM207" s="1305"/>
      <c r="HBN207" s="1305"/>
      <c r="HBO207" s="1305"/>
      <c r="HBP207" s="1305"/>
      <c r="HBQ207" s="1305"/>
      <c r="HBR207" s="1305"/>
      <c r="HBS207" s="1305"/>
      <c r="HBT207" s="1305"/>
      <c r="HBU207" s="1305"/>
      <c r="HBV207" s="1305"/>
      <c r="HBW207" s="1305"/>
      <c r="HBX207" s="1305"/>
      <c r="HBY207" s="1305"/>
      <c r="HBZ207" s="1305"/>
      <c r="HCA207" s="1305"/>
      <c r="HCB207" s="1305"/>
      <c r="HCC207" s="1305"/>
      <c r="HCD207" s="1305"/>
      <c r="HCE207" s="1305"/>
      <c r="HCF207" s="1305"/>
      <c r="HCG207" s="1305"/>
      <c r="HCH207" s="1305"/>
      <c r="HCI207" s="1305"/>
      <c r="HCJ207" s="1305"/>
      <c r="HCK207" s="1305"/>
      <c r="HCL207" s="1305"/>
      <c r="HCM207" s="1305"/>
      <c r="HCN207" s="1305"/>
      <c r="HCO207" s="1305"/>
      <c r="HCP207" s="1305"/>
      <c r="HCQ207" s="1305"/>
      <c r="HCR207" s="1305"/>
      <c r="HCS207" s="1305"/>
      <c r="HCT207" s="1305"/>
      <c r="HCU207" s="1305"/>
      <c r="HCV207" s="1305"/>
      <c r="HCW207" s="1305"/>
      <c r="HCX207" s="1305"/>
      <c r="HCY207" s="1305"/>
      <c r="HCZ207" s="1305"/>
      <c r="HDA207" s="1305"/>
      <c r="HDB207" s="1305"/>
      <c r="HDC207" s="1305"/>
      <c r="HDD207" s="1305"/>
      <c r="HDE207" s="1305"/>
      <c r="HDF207" s="1305"/>
      <c r="HDG207" s="1305"/>
      <c r="HDH207" s="1305"/>
      <c r="HDI207" s="1305"/>
      <c r="HDJ207" s="1305"/>
      <c r="HDK207" s="1305"/>
      <c r="HDL207" s="1305"/>
      <c r="HDM207" s="1305"/>
      <c r="HDN207" s="1305"/>
      <c r="HDO207" s="1305"/>
      <c r="HDP207" s="1305"/>
      <c r="HDQ207" s="1305"/>
      <c r="HDR207" s="1305"/>
      <c r="HDS207" s="1305"/>
      <c r="HDT207" s="1305"/>
      <c r="HDU207" s="1305"/>
      <c r="HDV207" s="1305"/>
      <c r="HDW207" s="1305"/>
      <c r="HDX207" s="1305"/>
      <c r="HDY207" s="1305"/>
      <c r="HDZ207" s="1305"/>
      <c r="HEA207" s="1305"/>
      <c r="HEB207" s="1305"/>
      <c r="HEC207" s="1305"/>
      <c r="HED207" s="1305"/>
      <c r="HEE207" s="1305"/>
      <c r="HEF207" s="1305"/>
      <c r="HEG207" s="1305"/>
      <c r="HEH207" s="1305"/>
      <c r="HEI207" s="1305"/>
      <c r="HEJ207" s="1305"/>
      <c r="HEK207" s="1305"/>
      <c r="HEL207" s="1305"/>
      <c r="HEM207" s="1305"/>
      <c r="HEN207" s="1305"/>
      <c r="HEO207" s="1305"/>
      <c r="HEP207" s="1305"/>
      <c r="HEQ207" s="1305"/>
      <c r="HER207" s="1305"/>
      <c r="HES207" s="1305"/>
      <c r="HET207" s="1305"/>
      <c r="HEU207" s="1305"/>
      <c r="HEV207" s="1305"/>
      <c r="HEW207" s="1305"/>
      <c r="HEX207" s="1305"/>
      <c r="HEY207" s="1305"/>
      <c r="HEZ207" s="1305"/>
      <c r="HFA207" s="1305"/>
      <c r="HFB207" s="1305"/>
      <c r="HFC207" s="1305"/>
      <c r="HFD207" s="1305"/>
      <c r="HFE207" s="1305"/>
      <c r="HFF207" s="1305"/>
      <c r="HFG207" s="1305"/>
      <c r="HFH207" s="1305"/>
      <c r="HFI207" s="1305"/>
      <c r="HFJ207" s="1305"/>
      <c r="HFK207" s="1305"/>
      <c r="HFL207" s="1305"/>
      <c r="HFM207" s="1305"/>
      <c r="HFN207" s="1305"/>
      <c r="HFO207" s="1305"/>
      <c r="HFP207" s="1305"/>
      <c r="HFQ207" s="1305"/>
      <c r="HFR207" s="1305"/>
      <c r="HFS207" s="1305"/>
      <c r="HFT207" s="1305"/>
      <c r="HFU207" s="1305"/>
      <c r="HFV207" s="1305"/>
      <c r="HFW207" s="1305"/>
      <c r="HFX207" s="1305"/>
      <c r="HFY207" s="1305"/>
      <c r="HFZ207" s="1305"/>
      <c r="HGA207" s="1305"/>
      <c r="HGB207" s="1305"/>
      <c r="HGC207" s="1305"/>
      <c r="HGD207" s="1305"/>
      <c r="HGE207" s="1305"/>
      <c r="HGF207" s="1305"/>
      <c r="HGG207" s="1305"/>
      <c r="HGH207" s="1305"/>
      <c r="HGI207" s="1305"/>
      <c r="HGJ207" s="1305"/>
      <c r="HGK207" s="1305"/>
      <c r="HGL207" s="1305"/>
      <c r="HGM207" s="1305"/>
      <c r="HGN207" s="1305"/>
      <c r="HGO207" s="1305"/>
      <c r="HGP207" s="1305"/>
      <c r="HGQ207" s="1305"/>
      <c r="HGR207" s="1305"/>
      <c r="HGS207" s="1305"/>
      <c r="HGT207" s="1305"/>
      <c r="HGU207" s="1305"/>
      <c r="HGV207" s="1305"/>
      <c r="HGW207" s="1305"/>
      <c r="HGX207" s="1305"/>
      <c r="HGY207" s="1305"/>
      <c r="HGZ207" s="1305"/>
      <c r="HHA207" s="1305"/>
      <c r="HHB207" s="1305"/>
      <c r="HHC207" s="1305"/>
      <c r="HHD207" s="1305"/>
      <c r="HHE207" s="1305"/>
      <c r="HHF207" s="1305"/>
      <c r="HHG207" s="1305"/>
      <c r="HHH207" s="1305"/>
      <c r="HHI207" s="1305"/>
      <c r="HHJ207" s="1305"/>
      <c r="HHK207" s="1305"/>
      <c r="HHL207" s="1305"/>
      <c r="HHM207" s="1305"/>
      <c r="HHN207" s="1305"/>
      <c r="HHP207" s="1305"/>
      <c r="HHQ207" s="1305"/>
      <c r="HHR207" s="1305"/>
      <c r="HHS207" s="1305"/>
      <c r="HHT207" s="1305"/>
      <c r="HHU207" s="1305"/>
      <c r="HHV207" s="1305"/>
      <c r="HHW207" s="1305"/>
      <c r="HHX207" s="1305"/>
      <c r="HHY207" s="1305"/>
      <c r="HHZ207" s="1305"/>
      <c r="HIA207" s="1305"/>
      <c r="HIB207" s="1305"/>
      <c r="HIC207" s="1305"/>
      <c r="HID207" s="1305"/>
      <c r="HIE207" s="1305"/>
      <c r="HIF207" s="1305"/>
      <c r="HIG207" s="1305"/>
      <c r="HIH207" s="1305"/>
      <c r="HII207" s="1305"/>
      <c r="HIJ207" s="1305"/>
      <c r="HIK207" s="1305"/>
      <c r="HIL207" s="1305"/>
      <c r="HIM207" s="1305"/>
      <c r="HIN207" s="1305"/>
      <c r="HIO207" s="1305"/>
      <c r="HIP207" s="1305"/>
      <c r="HIQ207" s="1305"/>
      <c r="HIR207" s="1305"/>
      <c r="HIS207" s="1305"/>
      <c r="HIT207" s="1305"/>
      <c r="HIU207" s="1305"/>
      <c r="HIV207" s="1305"/>
      <c r="HIW207" s="1305"/>
      <c r="HIX207" s="1305"/>
      <c r="HIY207" s="1305"/>
      <c r="HIZ207" s="1305"/>
      <c r="HJA207" s="1305"/>
      <c r="HJB207" s="1305"/>
      <c r="HJC207" s="1305"/>
      <c r="HJD207" s="1305"/>
      <c r="HJE207" s="1305"/>
      <c r="HJF207" s="1305"/>
      <c r="HJG207" s="1305"/>
      <c r="HJH207" s="1305"/>
      <c r="HJI207" s="1305"/>
      <c r="HJJ207" s="1305"/>
      <c r="HJK207" s="1305"/>
      <c r="HJL207" s="1305"/>
      <c r="HJM207" s="1305"/>
      <c r="HJN207" s="1305"/>
      <c r="HJO207" s="1305"/>
      <c r="HJP207" s="1305"/>
      <c r="HJQ207" s="1305"/>
      <c r="HJR207" s="1305"/>
      <c r="HJS207" s="1305"/>
      <c r="HJT207" s="1305"/>
      <c r="HJU207" s="1305"/>
      <c r="HJV207" s="1305"/>
      <c r="HJW207" s="1305"/>
      <c r="HJX207" s="1305"/>
      <c r="HJY207" s="1305"/>
      <c r="HJZ207" s="1305"/>
      <c r="HKA207" s="1305"/>
      <c r="HKB207" s="1305"/>
      <c r="HKC207" s="1305"/>
      <c r="HKD207" s="1305"/>
      <c r="HKE207" s="1305"/>
      <c r="HKF207" s="1305"/>
      <c r="HKG207" s="1305"/>
      <c r="HKH207" s="1305"/>
      <c r="HKI207" s="1305"/>
      <c r="HKJ207" s="1305"/>
      <c r="HKK207" s="1305"/>
      <c r="HKL207" s="1305"/>
      <c r="HKM207" s="1305"/>
      <c r="HKN207" s="1305"/>
      <c r="HKO207" s="1305"/>
      <c r="HKP207" s="1305"/>
      <c r="HKQ207" s="1305"/>
      <c r="HKR207" s="1305"/>
      <c r="HKS207" s="1305"/>
      <c r="HKT207" s="1305"/>
      <c r="HKU207" s="1305"/>
      <c r="HKV207" s="1305"/>
      <c r="HKW207" s="1305"/>
      <c r="HKX207" s="1305"/>
      <c r="HKY207" s="1305"/>
      <c r="HKZ207" s="1305"/>
      <c r="HLA207" s="1305"/>
      <c r="HLB207" s="1305"/>
      <c r="HLC207" s="1305"/>
      <c r="HLD207" s="1305"/>
      <c r="HLE207" s="1305"/>
      <c r="HLF207" s="1305"/>
      <c r="HLG207" s="1305"/>
      <c r="HLH207" s="1305"/>
      <c r="HLI207" s="1305"/>
      <c r="HLJ207" s="1305"/>
      <c r="HLK207" s="1305"/>
      <c r="HLL207" s="1305"/>
      <c r="HLM207" s="1305"/>
      <c r="HLN207" s="1305"/>
      <c r="HLO207" s="1305"/>
      <c r="HLP207" s="1305"/>
      <c r="HLQ207" s="1305"/>
      <c r="HLR207" s="1305"/>
      <c r="HLS207" s="1305"/>
      <c r="HLT207" s="1305"/>
      <c r="HLU207" s="1305"/>
      <c r="HLV207" s="1305"/>
      <c r="HLW207" s="1305"/>
      <c r="HLX207" s="1305"/>
      <c r="HLY207" s="1305"/>
      <c r="HLZ207" s="1305"/>
      <c r="HMA207" s="1305"/>
      <c r="HMB207" s="1305"/>
      <c r="HMC207" s="1305"/>
      <c r="HMD207" s="1305"/>
      <c r="HME207" s="1305"/>
      <c r="HMF207" s="1305"/>
      <c r="HMG207" s="1305"/>
      <c r="HMH207" s="1305"/>
      <c r="HMI207" s="1305"/>
      <c r="HMJ207" s="1305"/>
      <c r="HMK207" s="1305"/>
      <c r="HML207" s="1305"/>
      <c r="HMM207" s="1305"/>
      <c r="HMN207" s="1305"/>
      <c r="HMO207" s="1305"/>
      <c r="HMP207" s="1305"/>
      <c r="HMQ207" s="1305"/>
      <c r="HMR207" s="1305"/>
      <c r="HMS207" s="1305"/>
      <c r="HMT207" s="1305"/>
      <c r="HMU207" s="1305"/>
      <c r="HMV207" s="1305"/>
      <c r="HMW207" s="1305"/>
      <c r="HMX207" s="1305"/>
      <c r="HMY207" s="1305"/>
      <c r="HMZ207" s="1305"/>
      <c r="HNA207" s="1305"/>
      <c r="HNB207" s="1305"/>
      <c r="HNC207" s="1305"/>
      <c r="HND207" s="1305"/>
      <c r="HNE207" s="1305"/>
      <c r="HNF207" s="1305"/>
      <c r="HNG207" s="1305"/>
      <c r="HNH207" s="1305"/>
      <c r="HNI207" s="1305"/>
      <c r="HNJ207" s="1305"/>
      <c r="HNK207" s="1305"/>
      <c r="HNL207" s="1305"/>
      <c r="HNM207" s="1305"/>
      <c r="HNN207" s="1305"/>
      <c r="HNO207" s="1305"/>
      <c r="HNP207" s="1305"/>
      <c r="HNQ207" s="1305"/>
      <c r="HNR207" s="1305"/>
      <c r="HNS207" s="1305"/>
      <c r="HNT207" s="1305"/>
      <c r="HNU207" s="1305"/>
      <c r="HNV207" s="1305"/>
      <c r="HNW207" s="1305"/>
      <c r="HNX207" s="1305"/>
      <c r="HNY207" s="1305"/>
      <c r="HNZ207" s="1305"/>
      <c r="HOA207" s="1305"/>
      <c r="HOB207" s="1305"/>
      <c r="HOC207" s="1305"/>
      <c r="HOD207" s="1305"/>
      <c r="HOE207" s="1305"/>
      <c r="HOF207" s="1305"/>
      <c r="HOG207" s="1305"/>
      <c r="HOH207" s="1305"/>
      <c r="HOI207" s="1305"/>
      <c r="HOJ207" s="1305"/>
      <c r="HOK207" s="1305"/>
      <c r="HOL207" s="1305"/>
      <c r="HOM207" s="1305"/>
      <c r="HON207" s="1305"/>
      <c r="HOO207" s="1305"/>
      <c r="HOP207" s="1305"/>
      <c r="HOQ207" s="1305"/>
      <c r="HOR207" s="1305"/>
      <c r="HOS207" s="1305"/>
      <c r="HOT207" s="1305"/>
      <c r="HOU207" s="1305"/>
      <c r="HOV207" s="1305"/>
      <c r="HOW207" s="1305"/>
      <c r="HOX207" s="1305"/>
      <c r="HOY207" s="1305"/>
      <c r="HOZ207" s="1305"/>
      <c r="HPA207" s="1305"/>
      <c r="HPB207" s="1305"/>
      <c r="HPC207" s="1305"/>
      <c r="HPD207" s="1305"/>
      <c r="HPE207" s="1305"/>
      <c r="HPF207" s="1305"/>
      <c r="HPG207" s="1305"/>
      <c r="HPH207" s="1305"/>
      <c r="HPI207" s="1305"/>
      <c r="HPJ207" s="1305"/>
      <c r="HPK207" s="1305"/>
      <c r="HPL207" s="1305"/>
      <c r="HPM207" s="1305"/>
      <c r="HPN207" s="1305"/>
      <c r="HPO207" s="1305"/>
      <c r="HPP207" s="1305"/>
      <c r="HPQ207" s="1305"/>
      <c r="HPR207" s="1305"/>
      <c r="HPS207" s="1305"/>
      <c r="HPT207" s="1305"/>
      <c r="HPU207" s="1305"/>
      <c r="HPV207" s="1305"/>
      <c r="HPW207" s="1305"/>
      <c r="HPX207" s="1305"/>
      <c r="HPY207" s="1305"/>
      <c r="HPZ207" s="1305"/>
      <c r="HQA207" s="1305"/>
      <c r="HQB207" s="1305"/>
      <c r="HQC207" s="1305"/>
      <c r="HQD207" s="1305"/>
      <c r="HQE207" s="1305"/>
      <c r="HQF207" s="1305"/>
      <c r="HQG207" s="1305"/>
      <c r="HQH207" s="1305"/>
      <c r="HQI207" s="1305"/>
      <c r="HQJ207" s="1305"/>
      <c r="HQK207" s="1305"/>
      <c r="HQL207" s="1305"/>
      <c r="HQM207" s="1305"/>
      <c r="HQN207" s="1305"/>
      <c r="HQO207" s="1305"/>
      <c r="HQP207" s="1305"/>
      <c r="HQQ207" s="1305"/>
      <c r="HQR207" s="1305"/>
      <c r="HQS207" s="1305"/>
      <c r="HQT207" s="1305"/>
      <c r="HQU207" s="1305"/>
      <c r="HQV207" s="1305"/>
      <c r="HQW207" s="1305"/>
      <c r="HQX207" s="1305"/>
      <c r="HQY207" s="1305"/>
      <c r="HQZ207" s="1305"/>
      <c r="HRA207" s="1305"/>
      <c r="HRB207" s="1305"/>
      <c r="HRC207" s="1305"/>
      <c r="HRD207" s="1305"/>
      <c r="HRE207" s="1305"/>
      <c r="HRF207" s="1305"/>
      <c r="HRG207" s="1305"/>
      <c r="HRH207" s="1305"/>
      <c r="HRI207" s="1305"/>
      <c r="HRJ207" s="1305"/>
      <c r="HRL207" s="1305"/>
      <c r="HRM207" s="1305"/>
      <c r="HRN207" s="1305"/>
      <c r="HRO207" s="1305"/>
      <c r="HRP207" s="1305"/>
      <c r="HRQ207" s="1305"/>
      <c r="HRR207" s="1305"/>
      <c r="HRS207" s="1305"/>
      <c r="HRT207" s="1305"/>
      <c r="HRU207" s="1305"/>
      <c r="HRV207" s="1305"/>
      <c r="HRW207" s="1305"/>
      <c r="HRX207" s="1305"/>
      <c r="HRY207" s="1305"/>
      <c r="HRZ207" s="1305"/>
      <c r="HSA207" s="1305"/>
      <c r="HSB207" s="1305"/>
      <c r="HSC207" s="1305"/>
      <c r="HSD207" s="1305"/>
      <c r="HSE207" s="1305"/>
      <c r="HSF207" s="1305"/>
      <c r="HSG207" s="1305"/>
      <c r="HSH207" s="1305"/>
      <c r="HSI207" s="1305"/>
      <c r="HSJ207" s="1305"/>
      <c r="HSK207" s="1305"/>
      <c r="HSL207" s="1305"/>
      <c r="HSM207" s="1305"/>
      <c r="HSN207" s="1305"/>
      <c r="HSO207" s="1305"/>
      <c r="HSP207" s="1305"/>
      <c r="HSQ207" s="1305"/>
      <c r="HSR207" s="1305"/>
      <c r="HSS207" s="1305"/>
      <c r="HST207" s="1305"/>
      <c r="HSU207" s="1305"/>
      <c r="HSV207" s="1305"/>
      <c r="HSW207" s="1305"/>
      <c r="HSX207" s="1305"/>
      <c r="HSY207" s="1305"/>
      <c r="HSZ207" s="1305"/>
      <c r="HTA207" s="1305"/>
      <c r="HTB207" s="1305"/>
      <c r="HTC207" s="1305"/>
      <c r="HTD207" s="1305"/>
      <c r="HTE207" s="1305"/>
      <c r="HTF207" s="1305"/>
      <c r="HTG207" s="1305"/>
      <c r="HTH207" s="1305"/>
      <c r="HTI207" s="1305"/>
      <c r="HTJ207" s="1305"/>
      <c r="HTK207" s="1305"/>
      <c r="HTL207" s="1305"/>
      <c r="HTM207" s="1305"/>
      <c r="HTN207" s="1305"/>
      <c r="HTO207" s="1305"/>
      <c r="HTP207" s="1305"/>
      <c r="HTQ207" s="1305"/>
      <c r="HTR207" s="1305"/>
      <c r="HTS207" s="1305"/>
      <c r="HTT207" s="1305"/>
      <c r="HTU207" s="1305"/>
      <c r="HTV207" s="1305"/>
      <c r="HTW207" s="1305"/>
      <c r="HTX207" s="1305"/>
      <c r="HTY207" s="1305"/>
      <c r="HTZ207" s="1305"/>
      <c r="HUA207" s="1305"/>
      <c r="HUB207" s="1305"/>
      <c r="HUC207" s="1305"/>
      <c r="HUD207" s="1305"/>
      <c r="HUE207" s="1305"/>
      <c r="HUF207" s="1305"/>
      <c r="HUG207" s="1305"/>
      <c r="HUH207" s="1305"/>
      <c r="HUI207" s="1305"/>
      <c r="HUJ207" s="1305"/>
      <c r="HUK207" s="1305"/>
      <c r="HUL207" s="1305"/>
      <c r="HUM207" s="1305"/>
      <c r="HUN207" s="1305"/>
      <c r="HUO207" s="1305"/>
      <c r="HUP207" s="1305"/>
      <c r="HUQ207" s="1305"/>
      <c r="HUR207" s="1305"/>
      <c r="HUS207" s="1305"/>
      <c r="HUT207" s="1305"/>
      <c r="HUU207" s="1305"/>
      <c r="HUV207" s="1305"/>
      <c r="HUW207" s="1305"/>
      <c r="HUX207" s="1305"/>
      <c r="HUY207" s="1305"/>
      <c r="HUZ207" s="1305"/>
      <c r="HVA207" s="1305"/>
      <c r="HVB207" s="1305"/>
      <c r="HVC207" s="1305"/>
      <c r="HVD207" s="1305"/>
      <c r="HVE207" s="1305"/>
      <c r="HVF207" s="1305"/>
      <c r="HVG207" s="1305"/>
      <c r="HVH207" s="1305"/>
      <c r="HVI207" s="1305"/>
      <c r="HVJ207" s="1305"/>
      <c r="HVK207" s="1305"/>
      <c r="HVL207" s="1305"/>
      <c r="HVM207" s="1305"/>
      <c r="HVN207" s="1305"/>
      <c r="HVO207" s="1305"/>
      <c r="HVP207" s="1305"/>
      <c r="HVQ207" s="1305"/>
      <c r="HVR207" s="1305"/>
      <c r="HVS207" s="1305"/>
      <c r="HVT207" s="1305"/>
      <c r="HVU207" s="1305"/>
      <c r="HVV207" s="1305"/>
      <c r="HVW207" s="1305"/>
      <c r="HVX207" s="1305"/>
      <c r="HVY207" s="1305"/>
      <c r="HVZ207" s="1305"/>
      <c r="HWA207" s="1305"/>
      <c r="HWB207" s="1305"/>
      <c r="HWC207" s="1305"/>
      <c r="HWD207" s="1305"/>
      <c r="HWE207" s="1305"/>
      <c r="HWF207" s="1305"/>
      <c r="HWG207" s="1305"/>
      <c r="HWH207" s="1305"/>
      <c r="HWI207" s="1305"/>
      <c r="HWJ207" s="1305"/>
      <c r="HWK207" s="1305"/>
      <c r="HWL207" s="1305"/>
      <c r="HWM207" s="1305"/>
      <c r="HWN207" s="1305"/>
      <c r="HWO207" s="1305"/>
      <c r="HWP207" s="1305"/>
      <c r="HWQ207" s="1305"/>
      <c r="HWR207" s="1305"/>
      <c r="HWS207" s="1305"/>
      <c r="HWT207" s="1305"/>
      <c r="HWU207" s="1305"/>
      <c r="HWV207" s="1305"/>
      <c r="HWW207" s="1305"/>
      <c r="HWX207" s="1305"/>
      <c r="HWY207" s="1305"/>
      <c r="HWZ207" s="1305"/>
      <c r="HXA207" s="1305"/>
      <c r="HXB207" s="1305"/>
      <c r="HXC207" s="1305"/>
      <c r="HXD207" s="1305"/>
      <c r="HXE207" s="1305"/>
      <c r="HXF207" s="1305"/>
      <c r="HXG207" s="1305"/>
      <c r="HXH207" s="1305"/>
      <c r="HXI207" s="1305"/>
      <c r="HXJ207" s="1305"/>
      <c r="HXK207" s="1305"/>
      <c r="HXL207" s="1305"/>
      <c r="HXM207" s="1305"/>
      <c r="HXN207" s="1305"/>
      <c r="HXO207" s="1305"/>
      <c r="HXP207" s="1305"/>
      <c r="HXQ207" s="1305"/>
      <c r="HXR207" s="1305"/>
      <c r="HXS207" s="1305"/>
      <c r="HXT207" s="1305"/>
      <c r="HXU207" s="1305"/>
      <c r="HXV207" s="1305"/>
      <c r="HXW207" s="1305"/>
      <c r="HXX207" s="1305"/>
      <c r="HXY207" s="1305"/>
      <c r="HXZ207" s="1305"/>
      <c r="HYA207" s="1305"/>
      <c r="HYB207" s="1305"/>
      <c r="HYC207" s="1305"/>
      <c r="HYD207" s="1305"/>
      <c r="HYE207" s="1305"/>
      <c r="HYF207" s="1305"/>
      <c r="HYG207" s="1305"/>
      <c r="HYH207" s="1305"/>
      <c r="HYI207" s="1305"/>
      <c r="HYJ207" s="1305"/>
      <c r="HYK207" s="1305"/>
      <c r="HYL207" s="1305"/>
      <c r="HYM207" s="1305"/>
      <c r="HYN207" s="1305"/>
      <c r="HYO207" s="1305"/>
      <c r="HYP207" s="1305"/>
      <c r="HYQ207" s="1305"/>
      <c r="HYR207" s="1305"/>
      <c r="HYS207" s="1305"/>
      <c r="HYT207" s="1305"/>
      <c r="HYU207" s="1305"/>
      <c r="HYV207" s="1305"/>
      <c r="HYW207" s="1305"/>
      <c r="HYX207" s="1305"/>
      <c r="HYY207" s="1305"/>
      <c r="HYZ207" s="1305"/>
      <c r="HZA207" s="1305"/>
      <c r="HZB207" s="1305"/>
      <c r="HZC207" s="1305"/>
      <c r="HZD207" s="1305"/>
      <c r="HZE207" s="1305"/>
      <c r="HZF207" s="1305"/>
      <c r="HZG207" s="1305"/>
      <c r="HZH207" s="1305"/>
      <c r="HZI207" s="1305"/>
      <c r="HZJ207" s="1305"/>
      <c r="HZK207" s="1305"/>
      <c r="HZL207" s="1305"/>
      <c r="HZM207" s="1305"/>
      <c r="HZN207" s="1305"/>
      <c r="HZO207" s="1305"/>
      <c r="HZP207" s="1305"/>
      <c r="HZQ207" s="1305"/>
      <c r="HZR207" s="1305"/>
      <c r="HZS207" s="1305"/>
      <c r="HZT207" s="1305"/>
      <c r="HZU207" s="1305"/>
      <c r="HZV207" s="1305"/>
      <c r="HZW207" s="1305"/>
      <c r="HZX207" s="1305"/>
      <c r="HZY207" s="1305"/>
      <c r="HZZ207" s="1305"/>
      <c r="IAA207" s="1305"/>
      <c r="IAB207" s="1305"/>
      <c r="IAC207" s="1305"/>
      <c r="IAD207" s="1305"/>
      <c r="IAE207" s="1305"/>
      <c r="IAF207" s="1305"/>
      <c r="IAG207" s="1305"/>
      <c r="IAH207" s="1305"/>
      <c r="IAI207" s="1305"/>
      <c r="IAJ207" s="1305"/>
      <c r="IAK207" s="1305"/>
      <c r="IAL207" s="1305"/>
      <c r="IAM207" s="1305"/>
      <c r="IAN207" s="1305"/>
      <c r="IAO207" s="1305"/>
      <c r="IAP207" s="1305"/>
      <c r="IAQ207" s="1305"/>
      <c r="IAR207" s="1305"/>
      <c r="IAS207" s="1305"/>
      <c r="IAT207" s="1305"/>
      <c r="IAU207" s="1305"/>
      <c r="IAV207" s="1305"/>
      <c r="IAW207" s="1305"/>
      <c r="IAX207" s="1305"/>
      <c r="IAY207" s="1305"/>
      <c r="IAZ207" s="1305"/>
      <c r="IBA207" s="1305"/>
      <c r="IBB207" s="1305"/>
      <c r="IBC207" s="1305"/>
      <c r="IBD207" s="1305"/>
      <c r="IBE207" s="1305"/>
      <c r="IBF207" s="1305"/>
      <c r="IBH207" s="1305"/>
      <c r="IBI207" s="1305"/>
      <c r="IBJ207" s="1305"/>
      <c r="IBK207" s="1305"/>
      <c r="IBL207" s="1305"/>
      <c r="IBM207" s="1305"/>
      <c r="IBN207" s="1305"/>
      <c r="IBO207" s="1305"/>
      <c r="IBP207" s="1305"/>
      <c r="IBQ207" s="1305"/>
      <c r="IBR207" s="1305"/>
      <c r="IBS207" s="1305"/>
      <c r="IBT207" s="1305"/>
      <c r="IBU207" s="1305"/>
      <c r="IBV207" s="1305"/>
      <c r="IBW207" s="1305"/>
      <c r="IBX207" s="1305"/>
      <c r="IBY207" s="1305"/>
      <c r="IBZ207" s="1305"/>
      <c r="ICA207" s="1305"/>
      <c r="ICB207" s="1305"/>
      <c r="ICC207" s="1305"/>
      <c r="ICD207" s="1305"/>
      <c r="ICE207" s="1305"/>
      <c r="ICF207" s="1305"/>
      <c r="ICG207" s="1305"/>
      <c r="ICH207" s="1305"/>
      <c r="ICI207" s="1305"/>
      <c r="ICJ207" s="1305"/>
      <c r="ICK207" s="1305"/>
      <c r="ICL207" s="1305"/>
      <c r="ICM207" s="1305"/>
      <c r="ICN207" s="1305"/>
      <c r="ICO207" s="1305"/>
      <c r="ICP207" s="1305"/>
      <c r="ICQ207" s="1305"/>
      <c r="ICR207" s="1305"/>
      <c r="ICS207" s="1305"/>
      <c r="ICT207" s="1305"/>
      <c r="ICU207" s="1305"/>
      <c r="ICV207" s="1305"/>
      <c r="ICW207" s="1305"/>
      <c r="ICX207" s="1305"/>
      <c r="ICY207" s="1305"/>
      <c r="ICZ207" s="1305"/>
      <c r="IDA207" s="1305"/>
      <c r="IDB207" s="1305"/>
      <c r="IDC207" s="1305"/>
      <c r="IDD207" s="1305"/>
      <c r="IDE207" s="1305"/>
      <c r="IDF207" s="1305"/>
      <c r="IDG207" s="1305"/>
      <c r="IDH207" s="1305"/>
      <c r="IDI207" s="1305"/>
      <c r="IDJ207" s="1305"/>
      <c r="IDK207" s="1305"/>
      <c r="IDL207" s="1305"/>
      <c r="IDM207" s="1305"/>
      <c r="IDN207" s="1305"/>
      <c r="IDO207" s="1305"/>
      <c r="IDP207" s="1305"/>
      <c r="IDQ207" s="1305"/>
      <c r="IDR207" s="1305"/>
      <c r="IDS207" s="1305"/>
      <c r="IDT207" s="1305"/>
      <c r="IDU207" s="1305"/>
      <c r="IDV207" s="1305"/>
      <c r="IDW207" s="1305"/>
      <c r="IDX207" s="1305"/>
      <c r="IDY207" s="1305"/>
      <c r="IDZ207" s="1305"/>
      <c r="IEA207" s="1305"/>
      <c r="IEB207" s="1305"/>
      <c r="IEC207" s="1305"/>
      <c r="IED207" s="1305"/>
      <c r="IEE207" s="1305"/>
      <c r="IEF207" s="1305"/>
      <c r="IEG207" s="1305"/>
      <c r="IEH207" s="1305"/>
      <c r="IEI207" s="1305"/>
      <c r="IEJ207" s="1305"/>
      <c r="IEK207" s="1305"/>
      <c r="IEL207" s="1305"/>
      <c r="IEM207" s="1305"/>
      <c r="IEN207" s="1305"/>
      <c r="IEO207" s="1305"/>
      <c r="IEP207" s="1305"/>
      <c r="IEQ207" s="1305"/>
      <c r="IER207" s="1305"/>
      <c r="IES207" s="1305"/>
      <c r="IET207" s="1305"/>
      <c r="IEU207" s="1305"/>
      <c r="IEV207" s="1305"/>
      <c r="IEW207" s="1305"/>
      <c r="IEX207" s="1305"/>
      <c r="IEY207" s="1305"/>
      <c r="IEZ207" s="1305"/>
      <c r="IFA207" s="1305"/>
      <c r="IFB207" s="1305"/>
      <c r="IFC207" s="1305"/>
      <c r="IFD207" s="1305"/>
      <c r="IFE207" s="1305"/>
      <c r="IFF207" s="1305"/>
      <c r="IFG207" s="1305"/>
      <c r="IFH207" s="1305"/>
      <c r="IFI207" s="1305"/>
      <c r="IFJ207" s="1305"/>
      <c r="IFK207" s="1305"/>
      <c r="IFL207" s="1305"/>
      <c r="IFM207" s="1305"/>
      <c r="IFN207" s="1305"/>
      <c r="IFO207" s="1305"/>
      <c r="IFP207" s="1305"/>
      <c r="IFQ207" s="1305"/>
      <c r="IFR207" s="1305"/>
      <c r="IFS207" s="1305"/>
      <c r="IFT207" s="1305"/>
      <c r="IFU207" s="1305"/>
      <c r="IFV207" s="1305"/>
      <c r="IFW207" s="1305"/>
      <c r="IFX207" s="1305"/>
      <c r="IFY207" s="1305"/>
      <c r="IFZ207" s="1305"/>
      <c r="IGA207" s="1305"/>
      <c r="IGB207" s="1305"/>
      <c r="IGC207" s="1305"/>
      <c r="IGD207" s="1305"/>
      <c r="IGE207" s="1305"/>
      <c r="IGF207" s="1305"/>
      <c r="IGG207" s="1305"/>
      <c r="IGH207" s="1305"/>
      <c r="IGI207" s="1305"/>
      <c r="IGJ207" s="1305"/>
      <c r="IGK207" s="1305"/>
      <c r="IGL207" s="1305"/>
      <c r="IGM207" s="1305"/>
      <c r="IGN207" s="1305"/>
      <c r="IGO207" s="1305"/>
      <c r="IGP207" s="1305"/>
      <c r="IGQ207" s="1305"/>
      <c r="IGR207" s="1305"/>
      <c r="IGS207" s="1305"/>
      <c r="IGT207" s="1305"/>
      <c r="IGU207" s="1305"/>
      <c r="IGV207" s="1305"/>
      <c r="IGW207" s="1305"/>
      <c r="IGX207" s="1305"/>
      <c r="IGY207" s="1305"/>
      <c r="IGZ207" s="1305"/>
      <c r="IHA207" s="1305"/>
      <c r="IHB207" s="1305"/>
      <c r="IHC207" s="1305"/>
      <c r="IHD207" s="1305"/>
      <c r="IHE207" s="1305"/>
      <c r="IHF207" s="1305"/>
      <c r="IHG207" s="1305"/>
      <c r="IHH207" s="1305"/>
      <c r="IHI207" s="1305"/>
      <c r="IHJ207" s="1305"/>
      <c r="IHK207" s="1305"/>
      <c r="IHL207" s="1305"/>
      <c r="IHM207" s="1305"/>
      <c r="IHN207" s="1305"/>
      <c r="IHO207" s="1305"/>
      <c r="IHP207" s="1305"/>
      <c r="IHQ207" s="1305"/>
      <c r="IHR207" s="1305"/>
      <c r="IHS207" s="1305"/>
      <c r="IHT207" s="1305"/>
      <c r="IHU207" s="1305"/>
      <c r="IHV207" s="1305"/>
      <c r="IHW207" s="1305"/>
      <c r="IHX207" s="1305"/>
      <c r="IHY207" s="1305"/>
      <c r="IHZ207" s="1305"/>
      <c r="IIA207" s="1305"/>
      <c r="IIB207" s="1305"/>
      <c r="IIC207" s="1305"/>
      <c r="IID207" s="1305"/>
      <c r="IIE207" s="1305"/>
      <c r="IIF207" s="1305"/>
      <c r="IIG207" s="1305"/>
      <c r="IIH207" s="1305"/>
      <c r="III207" s="1305"/>
      <c r="IIJ207" s="1305"/>
      <c r="IIK207" s="1305"/>
      <c r="IIL207" s="1305"/>
      <c r="IIM207" s="1305"/>
      <c r="IIN207" s="1305"/>
      <c r="IIO207" s="1305"/>
      <c r="IIP207" s="1305"/>
      <c r="IIQ207" s="1305"/>
      <c r="IIR207" s="1305"/>
      <c r="IIS207" s="1305"/>
      <c r="IIT207" s="1305"/>
      <c r="IIU207" s="1305"/>
      <c r="IIV207" s="1305"/>
      <c r="IIW207" s="1305"/>
      <c r="IIX207" s="1305"/>
      <c r="IIY207" s="1305"/>
      <c r="IIZ207" s="1305"/>
      <c r="IJA207" s="1305"/>
      <c r="IJB207" s="1305"/>
      <c r="IJC207" s="1305"/>
      <c r="IJD207" s="1305"/>
      <c r="IJE207" s="1305"/>
      <c r="IJF207" s="1305"/>
      <c r="IJG207" s="1305"/>
      <c r="IJH207" s="1305"/>
      <c r="IJI207" s="1305"/>
      <c r="IJJ207" s="1305"/>
      <c r="IJK207" s="1305"/>
      <c r="IJL207" s="1305"/>
      <c r="IJM207" s="1305"/>
      <c r="IJN207" s="1305"/>
      <c r="IJO207" s="1305"/>
      <c r="IJP207" s="1305"/>
      <c r="IJQ207" s="1305"/>
      <c r="IJR207" s="1305"/>
      <c r="IJS207" s="1305"/>
      <c r="IJT207" s="1305"/>
      <c r="IJU207" s="1305"/>
      <c r="IJV207" s="1305"/>
      <c r="IJW207" s="1305"/>
      <c r="IJX207" s="1305"/>
      <c r="IJY207" s="1305"/>
      <c r="IJZ207" s="1305"/>
      <c r="IKA207" s="1305"/>
      <c r="IKB207" s="1305"/>
      <c r="IKC207" s="1305"/>
      <c r="IKD207" s="1305"/>
      <c r="IKE207" s="1305"/>
      <c r="IKF207" s="1305"/>
      <c r="IKG207" s="1305"/>
      <c r="IKH207" s="1305"/>
      <c r="IKI207" s="1305"/>
      <c r="IKJ207" s="1305"/>
      <c r="IKK207" s="1305"/>
      <c r="IKL207" s="1305"/>
      <c r="IKM207" s="1305"/>
      <c r="IKN207" s="1305"/>
      <c r="IKO207" s="1305"/>
      <c r="IKP207" s="1305"/>
      <c r="IKQ207" s="1305"/>
      <c r="IKR207" s="1305"/>
      <c r="IKS207" s="1305"/>
      <c r="IKT207" s="1305"/>
      <c r="IKU207" s="1305"/>
      <c r="IKV207" s="1305"/>
      <c r="IKW207" s="1305"/>
      <c r="IKX207" s="1305"/>
      <c r="IKY207" s="1305"/>
      <c r="IKZ207" s="1305"/>
      <c r="ILA207" s="1305"/>
      <c r="ILB207" s="1305"/>
      <c r="ILD207" s="1305"/>
      <c r="ILE207" s="1305"/>
      <c r="ILF207" s="1305"/>
      <c r="ILG207" s="1305"/>
      <c r="ILH207" s="1305"/>
      <c r="ILI207" s="1305"/>
      <c r="ILJ207" s="1305"/>
      <c r="ILK207" s="1305"/>
      <c r="ILL207" s="1305"/>
      <c r="ILM207" s="1305"/>
      <c r="ILN207" s="1305"/>
      <c r="ILO207" s="1305"/>
      <c r="ILP207" s="1305"/>
      <c r="ILQ207" s="1305"/>
      <c r="ILR207" s="1305"/>
      <c r="ILS207" s="1305"/>
      <c r="ILT207" s="1305"/>
      <c r="ILU207" s="1305"/>
      <c r="ILV207" s="1305"/>
      <c r="ILW207" s="1305"/>
      <c r="ILX207" s="1305"/>
      <c r="ILY207" s="1305"/>
      <c r="ILZ207" s="1305"/>
      <c r="IMA207" s="1305"/>
      <c r="IMB207" s="1305"/>
      <c r="IMC207" s="1305"/>
      <c r="IMD207" s="1305"/>
      <c r="IME207" s="1305"/>
      <c r="IMF207" s="1305"/>
      <c r="IMG207" s="1305"/>
      <c r="IMH207" s="1305"/>
      <c r="IMI207" s="1305"/>
      <c r="IMJ207" s="1305"/>
      <c r="IMK207" s="1305"/>
      <c r="IML207" s="1305"/>
      <c r="IMM207" s="1305"/>
      <c r="IMN207" s="1305"/>
      <c r="IMO207" s="1305"/>
      <c r="IMP207" s="1305"/>
      <c r="IMQ207" s="1305"/>
      <c r="IMR207" s="1305"/>
      <c r="IMS207" s="1305"/>
      <c r="IMT207" s="1305"/>
      <c r="IMU207" s="1305"/>
      <c r="IMV207" s="1305"/>
      <c r="IMW207" s="1305"/>
      <c r="IMX207" s="1305"/>
      <c r="IMY207" s="1305"/>
      <c r="IMZ207" s="1305"/>
      <c r="INA207" s="1305"/>
      <c r="INB207" s="1305"/>
      <c r="INC207" s="1305"/>
      <c r="IND207" s="1305"/>
      <c r="INE207" s="1305"/>
      <c r="INF207" s="1305"/>
      <c r="ING207" s="1305"/>
      <c r="INH207" s="1305"/>
      <c r="INI207" s="1305"/>
      <c r="INJ207" s="1305"/>
      <c r="INK207" s="1305"/>
      <c r="INL207" s="1305"/>
      <c r="INM207" s="1305"/>
      <c r="INN207" s="1305"/>
      <c r="INO207" s="1305"/>
      <c r="INP207" s="1305"/>
      <c r="INQ207" s="1305"/>
      <c r="INR207" s="1305"/>
      <c r="INS207" s="1305"/>
      <c r="INT207" s="1305"/>
      <c r="INU207" s="1305"/>
      <c r="INV207" s="1305"/>
      <c r="INW207" s="1305"/>
      <c r="INX207" s="1305"/>
      <c r="INY207" s="1305"/>
      <c r="INZ207" s="1305"/>
      <c r="IOA207" s="1305"/>
      <c r="IOB207" s="1305"/>
      <c r="IOC207" s="1305"/>
      <c r="IOD207" s="1305"/>
      <c r="IOE207" s="1305"/>
      <c r="IOF207" s="1305"/>
      <c r="IOG207" s="1305"/>
      <c r="IOH207" s="1305"/>
      <c r="IOI207" s="1305"/>
      <c r="IOJ207" s="1305"/>
      <c r="IOK207" s="1305"/>
      <c r="IOL207" s="1305"/>
      <c r="IOM207" s="1305"/>
      <c r="ION207" s="1305"/>
      <c r="IOO207" s="1305"/>
      <c r="IOP207" s="1305"/>
      <c r="IOQ207" s="1305"/>
      <c r="IOR207" s="1305"/>
      <c r="IOS207" s="1305"/>
      <c r="IOT207" s="1305"/>
      <c r="IOU207" s="1305"/>
      <c r="IOV207" s="1305"/>
      <c r="IOW207" s="1305"/>
      <c r="IOX207" s="1305"/>
      <c r="IOY207" s="1305"/>
      <c r="IOZ207" s="1305"/>
      <c r="IPA207" s="1305"/>
      <c r="IPB207" s="1305"/>
      <c r="IPC207" s="1305"/>
      <c r="IPD207" s="1305"/>
      <c r="IPE207" s="1305"/>
      <c r="IPF207" s="1305"/>
      <c r="IPG207" s="1305"/>
      <c r="IPH207" s="1305"/>
      <c r="IPI207" s="1305"/>
      <c r="IPJ207" s="1305"/>
      <c r="IPK207" s="1305"/>
      <c r="IPL207" s="1305"/>
      <c r="IPM207" s="1305"/>
      <c r="IPN207" s="1305"/>
      <c r="IPO207" s="1305"/>
      <c r="IPP207" s="1305"/>
      <c r="IPQ207" s="1305"/>
      <c r="IPR207" s="1305"/>
      <c r="IPS207" s="1305"/>
      <c r="IPT207" s="1305"/>
      <c r="IPU207" s="1305"/>
      <c r="IPV207" s="1305"/>
      <c r="IPW207" s="1305"/>
      <c r="IPX207" s="1305"/>
      <c r="IPY207" s="1305"/>
      <c r="IPZ207" s="1305"/>
      <c r="IQA207" s="1305"/>
      <c r="IQB207" s="1305"/>
      <c r="IQC207" s="1305"/>
      <c r="IQD207" s="1305"/>
      <c r="IQE207" s="1305"/>
      <c r="IQF207" s="1305"/>
      <c r="IQG207" s="1305"/>
      <c r="IQH207" s="1305"/>
      <c r="IQI207" s="1305"/>
      <c r="IQJ207" s="1305"/>
      <c r="IQK207" s="1305"/>
      <c r="IQL207" s="1305"/>
      <c r="IQM207" s="1305"/>
      <c r="IQN207" s="1305"/>
      <c r="IQO207" s="1305"/>
      <c r="IQP207" s="1305"/>
      <c r="IQQ207" s="1305"/>
      <c r="IQR207" s="1305"/>
      <c r="IQS207" s="1305"/>
      <c r="IQT207" s="1305"/>
      <c r="IQU207" s="1305"/>
      <c r="IQV207" s="1305"/>
      <c r="IQW207" s="1305"/>
      <c r="IQX207" s="1305"/>
      <c r="IQY207" s="1305"/>
      <c r="IQZ207" s="1305"/>
      <c r="IRA207" s="1305"/>
      <c r="IRB207" s="1305"/>
      <c r="IRC207" s="1305"/>
      <c r="IRD207" s="1305"/>
      <c r="IRE207" s="1305"/>
      <c r="IRF207" s="1305"/>
      <c r="IRG207" s="1305"/>
      <c r="IRH207" s="1305"/>
      <c r="IRI207" s="1305"/>
      <c r="IRJ207" s="1305"/>
      <c r="IRK207" s="1305"/>
      <c r="IRL207" s="1305"/>
      <c r="IRM207" s="1305"/>
      <c r="IRN207" s="1305"/>
      <c r="IRO207" s="1305"/>
      <c r="IRP207" s="1305"/>
      <c r="IRQ207" s="1305"/>
      <c r="IRR207" s="1305"/>
      <c r="IRS207" s="1305"/>
      <c r="IRT207" s="1305"/>
      <c r="IRU207" s="1305"/>
      <c r="IRV207" s="1305"/>
      <c r="IRW207" s="1305"/>
      <c r="IRX207" s="1305"/>
      <c r="IRY207" s="1305"/>
      <c r="IRZ207" s="1305"/>
      <c r="ISA207" s="1305"/>
      <c r="ISB207" s="1305"/>
      <c r="ISC207" s="1305"/>
      <c r="ISD207" s="1305"/>
      <c r="ISE207" s="1305"/>
      <c r="ISF207" s="1305"/>
      <c r="ISG207" s="1305"/>
      <c r="ISH207" s="1305"/>
      <c r="ISI207" s="1305"/>
      <c r="ISJ207" s="1305"/>
      <c r="ISK207" s="1305"/>
      <c r="ISL207" s="1305"/>
      <c r="ISM207" s="1305"/>
      <c r="ISN207" s="1305"/>
      <c r="ISO207" s="1305"/>
      <c r="ISP207" s="1305"/>
      <c r="ISQ207" s="1305"/>
      <c r="ISR207" s="1305"/>
      <c r="ISS207" s="1305"/>
      <c r="IST207" s="1305"/>
      <c r="ISU207" s="1305"/>
      <c r="ISV207" s="1305"/>
      <c r="ISW207" s="1305"/>
      <c r="ISX207" s="1305"/>
      <c r="ISY207" s="1305"/>
      <c r="ISZ207" s="1305"/>
      <c r="ITA207" s="1305"/>
      <c r="ITB207" s="1305"/>
      <c r="ITC207" s="1305"/>
      <c r="ITD207" s="1305"/>
      <c r="ITE207" s="1305"/>
      <c r="ITF207" s="1305"/>
      <c r="ITG207" s="1305"/>
      <c r="ITH207" s="1305"/>
      <c r="ITI207" s="1305"/>
      <c r="ITJ207" s="1305"/>
      <c r="ITK207" s="1305"/>
      <c r="ITL207" s="1305"/>
      <c r="ITM207" s="1305"/>
      <c r="ITN207" s="1305"/>
      <c r="ITO207" s="1305"/>
      <c r="ITP207" s="1305"/>
      <c r="ITQ207" s="1305"/>
      <c r="ITR207" s="1305"/>
      <c r="ITS207" s="1305"/>
      <c r="ITT207" s="1305"/>
      <c r="ITU207" s="1305"/>
      <c r="ITV207" s="1305"/>
      <c r="ITW207" s="1305"/>
      <c r="ITX207" s="1305"/>
      <c r="ITY207" s="1305"/>
      <c r="ITZ207" s="1305"/>
      <c r="IUA207" s="1305"/>
      <c r="IUB207" s="1305"/>
      <c r="IUC207" s="1305"/>
      <c r="IUD207" s="1305"/>
      <c r="IUE207" s="1305"/>
      <c r="IUF207" s="1305"/>
      <c r="IUG207" s="1305"/>
      <c r="IUH207" s="1305"/>
      <c r="IUI207" s="1305"/>
      <c r="IUJ207" s="1305"/>
      <c r="IUK207" s="1305"/>
      <c r="IUL207" s="1305"/>
      <c r="IUM207" s="1305"/>
      <c r="IUN207" s="1305"/>
      <c r="IUO207" s="1305"/>
      <c r="IUP207" s="1305"/>
      <c r="IUQ207" s="1305"/>
      <c r="IUR207" s="1305"/>
      <c r="IUS207" s="1305"/>
      <c r="IUT207" s="1305"/>
      <c r="IUU207" s="1305"/>
      <c r="IUV207" s="1305"/>
      <c r="IUW207" s="1305"/>
      <c r="IUX207" s="1305"/>
      <c r="IUZ207" s="1305"/>
      <c r="IVA207" s="1305"/>
      <c r="IVB207" s="1305"/>
      <c r="IVC207" s="1305"/>
      <c r="IVD207" s="1305"/>
      <c r="IVE207" s="1305"/>
      <c r="IVF207" s="1305"/>
      <c r="IVG207" s="1305"/>
      <c r="IVH207" s="1305"/>
      <c r="IVI207" s="1305"/>
      <c r="IVJ207" s="1305"/>
      <c r="IVK207" s="1305"/>
      <c r="IVL207" s="1305"/>
      <c r="IVM207" s="1305"/>
      <c r="IVN207" s="1305"/>
      <c r="IVO207" s="1305"/>
      <c r="IVP207" s="1305"/>
      <c r="IVQ207" s="1305"/>
      <c r="IVR207" s="1305"/>
      <c r="IVS207" s="1305"/>
      <c r="IVT207" s="1305"/>
      <c r="IVU207" s="1305"/>
      <c r="IVV207" s="1305"/>
      <c r="IVW207" s="1305"/>
      <c r="IVX207" s="1305"/>
      <c r="IVY207" s="1305"/>
      <c r="IVZ207" s="1305"/>
      <c r="IWA207" s="1305"/>
      <c r="IWB207" s="1305"/>
      <c r="IWC207" s="1305"/>
      <c r="IWD207" s="1305"/>
      <c r="IWE207" s="1305"/>
      <c r="IWF207" s="1305"/>
      <c r="IWG207" s="1305"/>
      <c r="IWH207" s="1305"/>
      <c r="IWI207" s="1305"/>
      <c r="IWJ207" s="1305"/>
      <c r="IWK207" s="1305"/>
      <c r="IWL207" s="1305"/>
      <c r="IWM207" s="1305"/>
      <c r="IWN207" s="1305"/>
      <c r="IWO207" s="1305"/>
      <c r="IWP207" s="1305"/>
      <c r="IWQ207" s="1305"/>
      <c r="IWR207" s="1305"/>
      <c r="IWS207" s="1305"/>
      <c r="IWT207" s="1305"/>
      <c r="IWU207" s="1305"/>
      <c r="IWV207" s="1305"/>
      <c r="IWW207" s="1305"/>
      <c r="IWX207" s="1305"/>
      <c r="IWY207" s="1305"/>
      <c r="IWZ207" s="1305"/>
      <c r="IXA207" s="1305"/>
      <c r="IXB207" s="1305"/>
      <c r="IXC207" s="1305"/>
      <c r="IXD207" s="1305"/>
      <c r="IXE207" s="1305"/>
      <c r="IXF207" s="1305"/>
      <c r="IXG207" s="1305"/>
      <c r="IXH207" s="1305"/>
      <c r="IXI207" s="1305"/>
      <c r="IXJ207" s="1305"/>
      <c r="IXK207" s="1305"/>
      <c r="IXL207" s="1305"/>
      <c r="IXM207" s="1305"/>
      <c r="IXN207" s="1305"/>
      <c r="IXO207" s="1305"/>
      <c r="IXP207" s="1305"/>
      <c r="IXQ207" s="1305"/>
      <c r="IXR207" s="1305"/>
      <c r="IXS207" s="1305"/>
      <c r="IXT207" s="1305"/>
      <c r="IXU207" s="1305"/>
      <c r="IXV207" s="1305"/>
      <c r="IXW207" s="1305"/>
      <c r="IXX207" s="1305"/>
      <c r="IXY207" s="1305"/>
      <c r="IXZ207" s="1305"/>
      <c r="IYA207" s="1305"/>
      <c r="IYB207" s="1305"/>
      <c r="IYC207" s="1305"/>
      <c r="IYD207" s="1305"/>
      <c r="IYE207" s="1305"/>
      <c r="IYF207" s="1305"/>
      <c r="IYG207" s="1305"/>
      <c r="IYH207" s="1305"/>
      <c r="IYI207" s="1305"/>
      <c r="IYJ207" s="1305"/>
      <c r="IYK207" s="1305"/>
      <c r="IYL207" s="1305"/>
      <c r="IYM207" s="1305"/>
      <c r="IYN207" s="1305"/>
      <c r="IYO207" s="1305"/>
      <c r="IYP207" s="1305"/>
      <c r="IYQ207" s="1305"/>
      <c r="IYR207" s="1305"/>
      <c r="IYS207" s="1305"/>
      <c r="IYT207" s="1305"/>
      <c r="IYU207" s="1305"/>
      <c r="IYV207" s="1305"/>
      <c r="IYW207" s="1305"/>
      <c r="IYX207" s="1305"/>
      <c r="IYY207" s="1305"/>
      <c r="IYZ207" s="1305"/>
      <c r="IZA207" s="1305"/>
      <c r="IZB207" s="1305"/>
      <c r="IZC207" s="1305"/>
      <c r="IZD207" s="1305"/>
      <c r="IZE207" s="1305"/>
      <c r="IZF207" s="1305"/>
      <c r="IZG207" s="1305"/>
      <c r="IZH207" s="1305"/>
      <c r="IZI207" s="1305"/>
      <c r="IZJ207" s="1305"/>
      <c r="IZK207" s="1305"/>
      <c r="IZL207" s="1305"/>
      <c r="IZM207" s="1305"/>
      <c r="IZN207" s="1305"/>
      <c r="IZO207" s="1305"/>
      <c r="IZP207" s="1305"/>
      <c r="IZQ207" s="1305"/>
      <c r="IZR207" s="1305"/>
      <c r="IZS207" s="1305"/>
      <c r="IZT207" s="1305"/>
      <c r="IZU207" s="1305"/>
      <c r="IZV207" s="1305"/>
      <c r="IZW207" s="1305"/>
      <c r="IZX207" s="1305"/>
      <c r="IZY207" s="1305"/>
      <c r="IZZ207" s="1305"/>
      <c r="JAA207" s="1305"/>
      <c r="JAB207" s="1305"/>
      <c r="JAC207" s="1305"/>
      <c r="JAD207" s="1305"/>
      <c r="JAE207" s="1305"/>
      <c r="JAF207" s="1305"/>
      <c r="JAG207" s="1305"/>
      <c r="JAH207" s="1305"/>
      <c r="JAI207" s="1305"/>
      <c r="JAJ207" s="1305"/>
      <c r="JAK207" s="1305"/>
      <c r="JAL207" s="1305"/>
      <c r="JAM207" s="1305"/>
      <c r="JAN207" s="1305"/>
      <c r="JAO207" s="1305"/>
      <c r="JAP207" s="1305"/>
      <c r="JAQ207" s="1305"/>
      <c r="JAR207" s="1305"/>
      <c r="JAS207" s="1305"/>
      <c r="JAT207" s="1305"/>
      <c r="JAU207" s="1305"/>
      <c r="JAV207" s="1305"/>
      <c r="JAW207" s="1305"/>
      <c r="JAX207" s="1305"/>
      <c r="JAY207" s="1305"/>
      <c r="JAZ207" s="1305"/>
      <c r="JBA207" s="1305"/>
      <c r="JBB207" s="1305"/>
      <c r="JBC207" s="1305"/>
      <c r="JBD207" s="1305"/>
      <c r="JBE207" s="1305"/>
      <c r="JBF207" s="1305"/>
      <c r="JBG207" s="1305"/>
      <c r="JBH207" s="1305"/>
      <c r="JBI207" s="1305"/>
      <c r="JBJ207" s="1305"/>
      <c r="JBK207" s="1305"/>
      <c r="JBL207" s="1305"/>
      <c r="JBM207" s="1305"/>
      <c r="JBN207" s="1305"/>
      <c r="JBO207" s="1305"/>
      <c r="JBP207" s="1305"/>
      <c r="JBQ207" s="1305"/>
      <c r="JBR207" s="1305"/>
      <c r="JBS207" s="1305"/>
      <c r="JBT207" s="1305"/>
      <c r="JBU207" s="1305"/>
      <c r="JBV207" s="1305"/>
      <c r="JBW207" s="1305"/>
      <c r="JBX207" s="1305"/>
      <c r="JBY207" s="1305"/>
      <c r="JBZ207" s="1305"/>
      <c r="JCA207" s="1305"/>
      <c r="JCB207" s="1305"/>
      <c r="JCC207" s="1305"/>
      <c r="JCD207" s="1305"/>
      <c r="JCE207" s="1305"/>
      <c r="JCF207" s="1305"/>
      <c r="JCG207" s="1305"/>
      <c r="JCH207" s="1305"/>
      <c r="JCI207" s="1305"/>
      <c r="JCJ207" s="1305"/>
      <c r="JCK207" s="1305"/>
      <c r="JCL207" s="1305"/>
      <c r="JCM207" s="1305"/>
      <c r="JCN207" s="1305"/>
      <c r="JCO207" s="1305"/>
      <c r="JCP207" s="1305"/>
      <c r="JCQ207" s="1305"/>
      <c r="JCR207" s="1305"/>
      <c r="JCS207" s="1305"/>
      <c r="JCT207" s="1305"/>
      <c r="JCU207" s="1305"/>
      <c r="JCV207" s="1305"/>
      <c r="JCW207" s="1305"/>
      <c r="JCX207" s="1305"/>
      <c r="JCY207" s="1305"/>
      <c r="JCZ207" s="1305"/>
      <c r="JDA207" s="1305"/>
      <c r="JDB207" s="1305"/>
      <c r="JDC207" s="1305"/>
      <c r="JDD207" s="1305"/>
      <c r="JDE207" s="1305"/>
      <c r="JDF207" s="1305"/>
      <c r="JDG207" s="1305"/>
      <c r="JDH207" s="1305"/>
      <c r="JDI207" s="1305"/>
      <c r="JDJ207" s="1305"/>
      <c r="JDK207" s="1305"/>
      <c r="JDL207" s="1305"/>
      <c r="JDM207" s="1305"/>
      <c r="JDN207" s="1305"/>
      <c r="JDO207" s="1305"/>
      <c r="JDP207" s="1305"/>
      <c r="JDQ207" s="1305"/>
      <c r="JDR207" s="1305"/>
      <c r="JDS207" s="1305"/>
      <c r="JDT207" s="1305"/>
      <c r="JDU207" s="1305"/>
      <c r="JDV207" s="1305"/>
      <c r="JDW207" s="1305"/>
      <c r="JDX207" s="1305"/>
      <c r="JDY207" s="1305"/>
      <c r="JDZ207" s="1305"/>
      <c r="JEA207" s="1305"/>
      <c r="JEB207" s="1305"/>
      <c r="JEC207" s="1305"/>
      <c r="JED207" s="1305"/>
      <c r="JEE207" s="1305"/>
      <c r="JEF207" s="1305"/>
      <c r="JEG207" s="1305"/>
      <c r="JEH207" s="1305"/>
      <c r="JEI207" s="1305"/>
      <c r="JEJ207" s="1305"/>
      <c r="JEK207" s="1305"/>
      <c r="JEL207" s="1305"/>
      <c r="JEM207" s="1305"/>
      <c r="JEN207" s="1305"/>
      <c r="JEO207" s="1305"/>
      <c r="JEP207" s="1305"/>
      <c r="JEQ207" s="1305"/>
      <c r="JER207" s="1305"/>
      <c r="JES207" s="1305"/>
      <c r="JET207" s="1305"/>
      <c r="JEV207" s="1305"/>
      <c r="JEW207" s="1305"/>
      <c r="JEX207" s="1305"/>
      <c r="JEY207" s="1305"/>
      <c r="JEZ207" s="1305"/>
      <c r="JFA207" s="1305"/>
      <c r="JFB207" s="1305"/>
      <c r="JFC207" s="1305"/>
      <c r="JFD207" s="1305"/>
      <c r="JFE207" s="1305"/>
      <c r="JFF207" s="1305"/>
      <c r="JFG207" s="1305"/>
      <c r="JFH207" s="1305"/>
      <c r="JFI207" s="1305"/>
      <c r="JFJ207" s="1305"/>
      <c r="JFK207" s="1305"/>
      <c r="JFL207" s="1305"/>
      <c r="JFM207" s="1305"/>
      <c r="JFN207" s="1305"/>
      <c r="JFO207" s="1305"/>
      <c r="JFP207" s="1305"/>
      <c r="JFQ207" s="1305"/>
      <c r="JFR207" s="1305"/>
      <c r="JFS207" s="1305"/>
      <c r="JFT207" s="1305"/>
      <c r="JFU207" s="1305"/>
      <c r="JFV207" s="1305"/>
      <c r="JFW207" s="1305"/>
      <c r="JFX207" s="1305"/>
      <c r="JFY207" s="1305"/>
      <c r="JFZ207" s="1305"/>
      <c r="JGA207" s="1305"/>
      <c r="JGB207" s="1305"/>
      <c r="JGC207" s="1305"/>
      <c r="JGD207" s="1305"/>
      <c r="JGE207" s="1305"/>
      <c r="JGF207" s="1305"/>
      <c r="JGG207" s="1305"/>
      <c r="JGH207" s="1305"/>
      <c r="JGI207" s="1305"/>
      <c r="JGJ207" s="1305"/>
      <c r="JGK207" s="1305"/>
      <c r="JGL207" s="1305"/>
      <c r="JGM207" s="1305"/>
      <c r="JGN207" s="1305"/>
      <c r="JGO207" s="1305"/>
      <c r="JGP207" s="1305"/>
      <c r="JGQ207" s="1305"/>
      <c r="JGR207" s="1305"/>
      <c r="JGS207" s="1305"/>
      <c r="JGT207" s="1305"/>
      <c r="JGU207" s="1305"/>
      <c r="JGV207" s="1305"/>
      <c r="JGW207" s="1305"/>
      <c r="JGX207" s="1305"/>
      <c r="JGY207" s="1305"/>
      <c r="JGZ207" s="1305"/>
      <c r="JHA207" s="1305"/>
      <c r="JHB207" s="1305"/>
      <c r="JHC207" s="1305"/>
      <c r="JHD207" s="1305"/>
      <c r="JHE207" s="1305"/>
      <c r="JHF207" s="1305"/>
      <c r="JHG207" s="1305"/>
      <c r="JHH207" s="1305"/>
      <c r="JHI207" s="1305"/>
      <c r="JHJ207" s="1305"/>
      <c r="JHK207" s="1305"/>
      <c r="JHL207" s="1305"/>
      <c r="JHM207" s="1305"/>
      <c r="JHN207" s="1305"/>
      <c r="JHO207" s="1305"/>
      <c r="JHP207" s="1305"/>
      <c r="JHQ207" s="1305"/>
      <c r="JHR207" s="1305"/>
      <c r="JHS207" s="1305"/>
      <c r="JHT207" s="1305"/>
      <c r="JHU207" s="1305"/>
      <c r="JHV207" s="1305"/>
      <c r="JHW207" s="1305"/>
      <c r="JHX207" s="1305"/>
      <c r="JHY207" s="1305"/>
      <c r="JHZ207" s="1305"/>
      <c r="JIA207" s="1305"/>
      <c r="JIB207" s="1305"/>
      <c r="JIC207" s="1305"/>
      <c r="JID207" s="1305"/>
      <c r="JIE207" s="1305"/>
      <c r="JIF207" s="1305"/>
      <c r="JIG207" s="1305"/>
      <c r="JIH207" s="1305"/>
      <c r="JII207" s="1305"/>
      <c r="JIJ207" s="1305"/>
      <c r="JIK207" s="1305"/>
      <c r="JIL207" s="1305"/>
      <c r="JIM207" s="1305"/>
      <c r="JIN207" s="1305"/>
      <c r="JIO207" s="1305"/>
      <c r="JIP207" s="1305"/>
      <c r="JIQ207" s="1305"/>
      <c r="JIR207" s="1305"/>
      <c r="JIS207" s="1305"/>
      <c r="JIT207" s="1305"/>
      <c r="JIU207" s="1305"/>
      <c r="JIV207" s="1305"/>
      <c r="JIW207" s="1305"/>
      <c r="JIX207" s="1305"/>
      <c r="JIY207" s="1305"/>
      <c r="JIZ207" s="1305"/>
      <c r="JJA207" s="1305"/>
      <c r="JJB207" s="1305"/>
      <c r="JJC207" s="1305"/>
      <c r="JJD207" s="1305"/>
      <c r="JJE207" s="1305"/>
      <c r="JJF207" s="1305"/>
      <c r="JJG207" s="1305"/>
      <c r="JJH207" s="1305"/>
      <c r="JJI207" s="1305"/>
      <c r="JJJ207" s="1305"/>
      <c r="JJK207" s="1305"/>
      <c r="JJL207" s="1305"/>
      <c r="JJM207" s="1305"/>
      <c r="JJN207" s="1305"/>
      <c r="JJO207" s="1305"/>
      <c r="JJP207" s="1305"/>
      <c r="JJQ207" s="1305"/>
      <c r="JJR207" s="1305"/>
      <c r="JJS207" s="1305"/>
      <c r="JJT207" s="1305"/>
      <c r="JJU207" s="1305"/>
      <c r="JJV207" s="1305"/>
      <c r="JJW207" s="1305"/>
      <c r="JJX207" s="1305"/>
      <c r="JJY207" s="1305"/>
      <c r="JJZ207" s="1305"/>
      <c r="JKA207" s="1305"/>
      <c r="JKB207" s="1305"/>
      <c r="JKC207" s="1305"/>
      <c r="JKD207" s="1305"/>
      <c r="JKE207" s="1305"/>
      <c r="JKF207" s="1305"/>
      <c r="JKG207" s="1305"/>
      <c r="JKH207" s="1305"/>
      <c r="JKI207" s="1305"/>
      <c r="JKJ207" s="1305"/>
      <c r="JKK207" s="1305"/>
      <c r="JKL207" s="1305"/>
      <c r="JKM207" s="1305"/>
      <c r="JKN207" s="1305"/>
      <c r="JKO207" s="1305"/>
      <c r="JKP207" s="1305"/>
      <c r="JKQ207" s="1305"/>
      <c r="JKR207" s="1305"/>
      <c r="JKS207" s="1305"/>
      <c r="JKT207" s="1305"/>
      <c r="JKU207" s="1305"/>
      <c r="JKV207" s="1305"/>
      <c r="JKW207" s="1305"/>
      <c r="JKX207" s="1305"/>
      <c r="JKY207" s="1305"/>
      <c r="JKZ207" s="1305"/>
      <c r="JLA207" s="1305"/>
      <c r="JLB207" s="1305"/>
      <c r="JLC207" s="1305"/>
      <c r="JLD207" s="1305"/>
      <c r="JLE207" s="1305"/>
      <c r="JLF207" s="1305"/>
      <c r="JLG207" s="1305"/>
      <c r="JLH207" s="1305"/>
      <c r="JLI207" s="1305"/>
      <c r="JLJ207" s="1305"/>
      <c r="JLK207" s="1305"/>
      <c r="JLL207" s="1305"/>
      <c r="JLM207" s="1305"/>
      <c r="JLN207" s="1305"/>
      <c r="JLO207" s="1305"/>
      <c r="JLP207" s="1305"/>
      <c r="JLQ207" s="1305"/>
      <c r="JLR207" s="1305"/>
      <c r="JLS207" s="1305"/>
      <c r="JLT207" s="1305"/>
      <c r="JLU207" s="1305"/>
      <c r="JLV207" s="1305"/>
      <c r="JLW207" s="1305"/>
      <c r="JLX207" s="1305"/>
      <c r="JLY207" s="1305"/>
      <c r="JLZ207" s="1305"/>
      <c r="JMA207" s="1305"/>
      <c r="JMB207" s="1305"/>
      <c r="JMC207" s="1305"/>
      <c r="JMD207" s="1305"/>
      <c r="JME207" s="1305"/>
      <c r="JMF207" s="1305"/>
      <c r="JMG207" s="1305"/>
      <c r="JMH207" s="1305"/>
      <c r="JMI207" s="1305"/>
      <c r="JMJ207" s="1305"/>
      <c r="JMK207" s="1305"/>
      <c r="JML207" s="1305"/>
      <c r="JMM207" s="1305"/>
      <c r="JMN207" s="1305"/>
      <c r="JMO207" s="1305"/>
      <c r="JMP207" s="1305"/>
      <c r="JMQ207" s="1305"/>
      <c r="JMR207" s="1305"/>
      <c r="JMS207" s="1305"/>
      <c r="JMT207" s="1305"/>
      <c r="JMU207" s="1305"/>
      <c r="JMV207" s="1305"/>
      <c r="JMW207" s="1305"/>
      <c r="JMX207" s="1305"/>
      <c r="JMY207" s="1305"/>
      <c r="JMZ207" s="1305"/>
      <c r="JNA207" s="1305"/>
      <c r="JNB207" s="1305"/>
      <c r="JNC207" s="1305"/>
      <c r="JND207" s="1305"/>
      <c r="JNE207" s="1305"/>
      <c r="JNF207" s="1305"/>
      <c r="JNG207" s="1305"/>
      <c r="JNH207" s="1305"/>
      <c r="JNI207" s="1305"/>
      <c r="JNJ207" s="1305"/>
      <c r="JNK207" s="1305"/>
      <c r="JNL207" s="1305"/>
      <c r="JNM207" s="1305"/>
      <c r="JNN207" s="1305"/>
      <c r="JNO207" s="1305"/>
      <c r="JNP207" s="1305"/>
      <c r="JNQ207" s="1305"/>
      <c r="JNR207" s="1305"/>
      <c r="JNS207" s="1305"/>
      <c r="JNT207" s="1305"/>
      <c r="JNU207" s="1305"/>
      <c r="JNV207" s="1305"/>
      <c r="JNW207" s="1305"/>
      <c r="JNX207" s="1305"/>
      <c r="JNY207" s="1305"/>
      <c r="JNZ207" s="1305"/>
      <c r="JOA207" s="1305"/>
      <c r="JOB207" s="1305"/>
      <c r="JOC207" s="1305"/>
      <c r="JOD207" s="1305"/>
      <c r="JOE207" s="1305"/>
      <c r="JOF207" s="1305"/>
      <c r="JOG207" s="1305"/>
      <c r="JOH207" s="1305"/>
      <c r="JOI207" s="1305"/>
      <c r="JOJ207" s="1305"/>
      <c r="JOK207" s="1305"/>
      <c r="JOL207" s="1305"/>
      <c r="JOM207" s="1305"/>
      <c r="JON207" s="1305"/>
      <c r="JOO207" s="1305"/>
      <c r="JOP207" s="1305"/>
      <c r="JOR207" s="1305"/>
      <c r="JOS207" s="1305"/>
      <c r="JOT207" s="1305"/>
      <c r="JOU207" s="1305"/>
      <c r="JOV207" s="1305"/>
      <c r="JOW207" s="1305"/>
      <c r="JOX207" s="1305"/>
      <c r="JOY207" s="1305"/>
      <c r="JOZ207" s="1305"/>
      <c r="JPA207" s="1305"/>
      <c r="JPB207" s="1305"/>
      <c r="JPC207" s="1305"/>
      <c r="JPD207" s="1305"/>
      <c r="JPE207" s="1305"/>
      <c r="JPF207" s="1305"/>
      <c r="JPG207" s="1305"/>
      <c r="JPH207" s="1305"/>
      <c r="JPI207" s="1305"/>
      <c r="JPJ207" s="1305"/>
      <c r="JPK207" s="1305"/>
      <c r="JPL207" s="1305"/>
      <c r="JPM207" s="1305"/>
      <c r="JPN207" s="1305"/>
      <c r="JPO207" s="1305"/>
      <c r="JPP207" s="1305"/>
      <c r="JPQ207" s="1305"/>
      <c r="JPR207" s="1305"/>
      <c r="JPS207" s="1305"/>
      <c r="JPT207" s="1305"/>
      <c r="JPU207" s="1305"/>
      <c r="JPV207" s="1305"/>
      <c r="JPW207" s="1305"/>
      <c r="JPX207" s="1305"/>
      <c r="JPY207" s="1305"/>
      <c r="JPZ207" s="1305"/>
      <c r="JQA207" s="1305"/>
      <c r="JQB207" s="1305"/>
      <c r="JQC207" s="1305"/>
      <c r="JQD207" s="1305"/>
      <c r="JQE207" s="1305"/>
      <c r="JQF207" s="1305"/>
      <c r="JQG207" s="1305"/>
      <c r="JQH207" s="1305"/>
      <c r="JQI207" s="1305"/>
      <c r="JQJ207" s="1305"/>
      <c r="JQK207" s="1305"/>
      <c r="JQL207" s="1305"/>
      <c r="JQM207" s="1305"/>
      <c r="JQN207" s="1305"/>
      <c r="JQO207" s="1305"/>
      <c r="JQP207" s="1305"/>
      <c r="JQQ207" s="1305"/>
      <c r="JQR207" s="1305"/>
      <c r="JQS207" s="1305"/>
      <c r="JQT207" s="1305"/>
      <c r="JQU207" s="1305"/>
      <c r="JQV207" s="1305"/>
      <c r="JQW207" s="1305"/>
      <c r="JQX207" s="1305"/>
      <c r="JQY207" s="1305"/>
      <c r="JQZ207" s="1305"/>
      <c r="JRA207" s="1305"/>
      <c r="JRB207" s="1305"/>
      <c r="JRC207" s="1305"/>
      <c r="JRD207" s="1305"/>
      <c r="JRE207" s="1305"/>
      <c r="JRF207" s="1305"/>
      <c r="JRG207" s="1305"/>
      <c r="JRH207" s="1305"/>
      <c r="JRI207" s="1305"/>
      <c r="JRJ207" s="1305"/>
      <c r="JRK207" s="1305"/>
      <c r="JRL207" s="1305"/>
      <c r="JRM207" s="1305"/>
      <c r="JRN207" s="1305"/>
      <c r="JRO207" s="1305"/>
      <c r="JRP207" s="1305"/>
      <c r="JRQ207" s="1305"/>
      <c r="JRR207" s="1305"/>
      <c r="JRS207" s="1305"/>
      <c r="JRT207" s="1305"/>
      <c r="JRU207" s="1305"/>
      <c r="JRV207" s="1305"/>
      <c r="JRW207" s="1305"/>
      <c r="JRX207" s="1305"/>
      <c r="JRY207" s="1305"/>
      <c r="JRZ207" s="1305"/>
      <c r="JSA207" s="1305"/>
      <c r="JSB207" s="1305"/>
      <c r="JSC207" s="1305"/>
      <c r="JSD207" s="1305"/>
      <c r="JSE207" s="1305"/>
      <c r="JSF207" s="1305"/>
      <c r="JSG207" s="1305"/>
      <c r="JSH207" s="1305"/>
      <c r="JSI207" s="1305"/>
      <c r="JSJ207" s="1305"/>
      <c r="JSK207" s="1305"/>
      <c r="JSL207" s="1305"/>
      <c r="JSM207" s="1305"/>
      <c r="JSN207" s="1305"/>
      <c r="JSO207" s="1305"/>
      <c r="JSP207" s="1305"/>
      <c r="JSQ207" s="1305"/>
      <c r="JSR207" s="1305"/>
      <c r="JSS207" s="1305"/>
      <c r="JST207" s="1305"/>
      <c r="JSU207" s="1305"/>
      <c r="JSV207" s="1305"/>
      <c r="JSW207" s="1305"/>
      <c r="JSX207" s="1305"/>
      <c r="JSY207" s="1305"/>
      <c r="JSZ207" s="1305"/>
      <c r="JTA207" s="1305"/>
      <c r="JTB207" s="1305"/>
      <c r="JTC207" s="1305"/>
      <c r="JTD207" s="1305"/>
      <c r="JTE207" s="1305"/>
      <c r="JTF207" s="1305"/>
      <c r="JTG207" s="1305"/>
      <c r="JTH207" s="1305"/>
      <c r="JTI207" s="1305"/>
      <c r="JTJ207" s="1305"/>
      <c r="JTK207" s="1305"/>
      <c r="JTL207" s="1305"/>
      <c r="JTM207" s="1305"/>
      <c r="JTN207" s="1305"/>
      <c r="JTO207" s="1305"/>
      <c r="JTP207" s="1305"/>
      <c r="JTQ207" s="1305"/>
      <c r="JTR207" s="1305"/>
      <c r="JTS207" s="1305"/>
      <c r="JTT207" s="1305"/>
      <c r="JTU207" s="1305"/>
      <c r="JTV207" s="1305"/>
      <c r="JTW207" s="1305"/>
      <c r="JTX207" s="1305"/>
      <c r="JTY207" s="1305"/>
      <c r="JTZ207" s="1305"/>
      <c r="JUA207" s="1305"/>
      <c r="JUB207" s="1305"/>
      <c r="JUC207" s="1305"/>
      <c r="JUD207" s="1305"/>
      <c r="JUE207" s="1305"/>
      <c r="JUF207" s="1305"/>
      <c r="JUG207" s="1305"/>
      <c r="JUH207" s="1305"/>
      <c r="JUI207" s="1305"/>
      <c r="JUJ207" s="1305"/>
      <c r="JUK207" s="1305"/>
      <c r="JUL207" s="1305"/>
      <c r="JUM207" s="1305"/>
      <c r="JUN207" s="1305"/>
      <c r="JUO207" s="1305"/>
      <c r="JUP207" s="1305"/>
      <c r="JUQ207" s="1305"/>
      <c r="JUR207" s="1305"/>
      <c r="JUS207" s="1305"/>
      <c r="JUT207" s="1305"/>
      <c r="JUU207" s="1305"/>
      <c r="JUV207" s="1305"/>
      <c r="JUW207" s="1305"/>
      <c r="JUX207" s="1305"/>
      <c r="JUY207" s="1305"/>
      <c r="JUZ207" s="1305"/>
      <c r="JVA207" s="1305"/>
      <c r="JVB207" s="1305"/>
      <c r="JVC207" s="1305"/>
      <c r="JVD207" s="1305"/>
      <c r="JVE207" s="1305"/>
      <c r="JVF207" s="1305"/>
      <c r="JVG207" s="1305"/>
      <c r="JVH207" s="1305"/>
      <c r="JVI207" s="1305"/>
      <c r="JVJ207" s="1305"/>
      <c r="JVK207" s="1305"/>
      <c r="JVL207" s="1305"/>
      <c r="JVM207" s="1305"/>
      <c r="JVN207" s="1305"/>
      <c r="JVO207" s="1305"/>
      <c r="JVP207" s="1305"/>
      <c r="JVQ207" s="1305"/>
      <c r="JVR207" s="1305"/>
      <c r="JVS207" s="1305"/>
      <c r="JVT207" s="1305"/>
      <c r="JVU207" s="1305"/>
      <c r="JVV207" s="1305"/>
      <c r="JVW207" s="1305"/>
      <c r="JVX207" s="1305"/>
      <c r="JVY207" s="1305"/>
      <c r="JVZ207" s="1305"/>
      <c r="JWA207" s="1305"/>
      <c r="JWB207" s="1305"/>
      <c r="JWC207" s="1305"/>
      <c r="JWD207" s="1305"/>
      <c r="JWE207" s="1305"/>
      <c r="JWF207" s="1305"/>
      <c r="JWG207" s="1305"/>
      <c r="JWH207" s="1305"/>
      <c r="JWI207" s="1305"/>
      <c r="JWJ207" s="1305"/>
      <c r="JWK207" s="1305"/>
      <c r="JWL207" s="1305"/>
      <c r="JWM207" s="1305"/>
      <c r="JWN207" s="1305"/>
      <c r="JWO207" s="1305"/>
      <c r="JWP207" s="1305"/>
      <c r="JWQ207" s="1305"/>
      <c r="JWR207" s="1305"/>
      <c r="JWS207" s="1305"/>
      <c r="JWT207" s="1305"/>
      <c r="JWU207" s="1305"/>
      <c r="JWV207" s="1305"/>
      <c r="JWW207" s="1305"/>
      <c r="JWX207" s="1305"/>
      <c r="JWY207" s="1305"/>
      <c r="JWZ207" s="1305"/>
      <c r="JXA207" s="1305"/>
      <c r="JXB207" s="1305"/>
      <c r="JXC207" s="1305"/>
      <c r="JXD207" s="1305"/>
      <c r="JXE207" s="1305"/>
      <c r="JXF207" s="1305"/>
      <c r="JXG207" s="1305"/>
      <c r="JXH207" s="1305"/>
      <c r="JXI207" s="1305"/>
      <c r="JXJ207" s="1305"/>
      <c r="JXK207" s="1305"/>
      <c r="JXL207" s="1305"/>
      <c r="JXM207" s="1305"/>
      <c r="JXN207" s="1305"/>
      <c r="JXO207" s="1305"/>
      <c r="JXP207" s="1305"/>
      <c r="JXQ207" s="1305"/>
      <c r="JXR207" s="1305"/>
      <c r="JXS207" s="1305"/>
      <c r="JXT207" s="1305"/>
      <c r="JXU207" s="1305"/>
      <c r="JXV207" s="1305"/>
      <c r="JXW207" s="1305"/>
      <c r="JXX207" s="1305"/>
      <c r="JXY207" s="1305"/>
      <c r="JXZ207" s="1305"/>
      <c r="JYA207" s="1305"/>
      <c r="JYB207" s="1305"/>
      <c r="JYC207" s="1305"/>
      <c r="JYD207" s="1305"/>
      <c r="JYE207" s="1305"/>
      <c r="JYF207" s="1305"/>
      <c r="JYG207" s="1305"/>
      <c r="JYH207" s="1305"/>
      <c r="JYI207" s="1305"/>
      <c r="JYJ207" s="1305"/>
      <c r="JYK207" s="1305"/>
      <c r="JYL207" s="1305"/>
      <c r="JYN207" s="1305"/>
      <c r="JYO207" s="1305"/>
      <c r="JYP207" s="1305"/>
      <c r="JYQ207" s="1305"/>
      <c r="JYR207" s="1305"/>
      <c r="JYS207" s="1305"/>
      <c r="JYT207" s="1305"/>
      <c r="JYU207" s="1305"/>
      <c r="JYV207" s="1305"/>
      <c r="JYW207" s="1305"/>
      <c r="JYX207" s="1305"/>
      <c r="JYY207" s="1305"/>
      <c r="JYZ207" s="1305"/>
      <c r="JZA207" s="1305"/>
      <c r="JZB207" s="1305"/>
      <c r="JZC207" s="1305"/>
      <c r="JZD207" s="1305"/>
      <c r="JZE207" s="1305"/>
      <c r="JZF207" s="1305"/>
      <c r="JZG207" s="1305"/>
      <c r="JZH207" s="1305"/>
      <c r="JZI207" s="1305"/>
      <c r="JZJ207" s="1305"/>
      <c r="JZK207" s="1305"/>
      <c r="JZL207" s="1305"/>
      <c r="JZM207" s="1305"/>
      <c r="JZN207" s="1305"/>
      <c r="JZO207" s="1305"/>
      <c r="JZP207" s="1305"/>
      <c r="JZQ207" s="1305"/>
      <c r="JZR207" s="1305"/>
      <c r="JZS207" s="1305"/>
      <c r="JZT207" s="1305"/>
      <c r="JZU207" s="1305"/>
      <c r="JZV207" s="1305"/>
      <c r="JZW207" s="1305"/>
      <c r="JZX207" s="1305"/>
      <c r="JZY207" s="1305"/>
      <c r="JZZ207" s="1305"/>
      <c r="KAA207" s="1305"/>
      <c r="KAB207" s="1305"/>
      <c r="KAC207" s="1305"/>
      <c r="KAD207" s="1305"/>
      <c r="KAE207" s="1305"/>
      <c r="KAF207" s="1305"/>
      <c r="KAG207" s="1305"/>
      <c r="KAH207" s="1305"/>
      <c r="KAI207" s="1305"/>
      <c r="KAJ207" s="1305"/>
      <c r="KAK207" s="1305"/>
      <c r="KAL207" s="1305"/>
      <c r="KAM207" s="1305"/>
      <c r="KAN207" s="1305"/>
      <c r="KAO207" s="1305"/>
      <c r="KAP207" s="1305"/>
      <c r="KAQ207" s="1305"/>
      <c r="KAR207" s="1305"/>
      <c r="KAS207" s="1305"/>
      <c r="KAT207" s="1305"/>
      <c r="KAU207" s="1305"/>
      <c r="KAV207" s="1305"/>
      <c r="KAW207" s="1305"/>
      <c r="KAX207" s="1305"/>
      <c r="KAY207" s="1305"/>
      <c r="KAZ207" s="1305"/>
      <c r="KBA207" s="1305"/>
      <c r="KBB207" s="1305"/>
      <c r="KBC207" s="1305"/>
      <c r="KBD207" s="1305"/>
      <c r="KBE207" s="1305"/>
      <c r="KBF207" s="1305"/>
      <c r="KBG207" s="1305"/>
      <c r="KBH207" s="1305"/>
      <c r="KBI207" s="1305"/>
      <c r="KBJ207" s="1305"/>
      <c r="KBK207" s="1305"/>
      <c r="KBL207" s="1305"/>
      <c r="KBM207" s="1305"/>
      <c r="KBN207" s="1305"/>
      <c r="KBO207" s="1305"/>
      <c r="KBP207" s="1305"/>
      <c r="KBQ207" s="1305"/>
      <c r="KBR207" s="1305"/>
      <c r="KBS207" s="1305"/>
      <c r="KBT207" s="1305"/>
      <c r="KBU207" s="1305"/>
      <c r="KBV207" s="1305"/>
      <c r="KBW207" s="1305"/>
      <c r="KBX207" s="1305"/>
      <c r="KBY207" s="1305"/>
      <c r="KBZ207" s="1305"/>
      <c r="KCA207" s="1305"/>
      <c r="KCB207" s="1305"/>
      <c r="KCC207" s="1305"/>
      <c r="KCD207" s="1305"/>
      <c r="KCE207" s="1305"/>
      <c r="KCF207" s="1305"/>
      <c r="KCG207" s="1305"/>
      <c r="KCH207" s="1305"/>
      <c r="KCI207" s="1305"/>
      <c r="KCJ207" s="1305"/>
      <c r="KCK207" s="1305"/>
      <c r="KCL207" s="1305"/>
      <c r="KCM207" s="1305"/>
      <c r="KCN207" s="1305"/>
      <c r="KCO207" s="1305"/>
      <c r="KCP207" s="1305"/>
      <c r="KCQ207" s="1305"/>
      <c r="KCR207" s="1305"/>
      <c r="KCS207" s="1305"/>
      <c r="KCT207" s="1305"/>
      <c r="KCU207" s="1305"/>
      <c r="KCV207" s="1305"/>
      <c r="KCW207" s="1305"/>
      <c r="KCX207" s="1305"/>
      <c r="KCY207" s="1305"/>
      <c r="KCZ207" s="1305"/>
      <c r="KDA207" s="1305"/>
      <c r="KDB207" s="1305"/>
      <c r="KDC207" s="1305"/>
      <c r="KDD207" s="1305"/>
      <c r="KDE207" s="1305"/>
      <c r="KDF207" s="1305"/>
      <c r="KDG207" s="1305"/>
      <c r="KDH207" s="1305"/>
      <c r="KDI207" s="1305"/>
      <c r="KDJ207" s="1305"/>
      <c r="KDK207" s="1305"/>
      <c r="KDL207" s="1305"/>
      <c r="KDM207" s="1305"/>
      <c r="KDN207" s="1305"/>
      <c r="KDO207" s="1305"/>
      <c r="KDP207" s="1305"/>
      <c r="KDQ207" s="1305"/>
      <c r="KDR207" s="1305"/>
      <c r="KDS207" s="1305"/>
      <c r="KDT207" s="1305"/>
      <c r="KDU207" s="1305"/>
      <c r="KDV207" s="1305"/>
      <c r="KDW207" s="1305"/>
      <c r="KDX207" s="1305"/>
      <c r="KDY207" s="1305"/>
      <c r="KDZ207" s="1305"/>
      <c r="KEA207" s="1305"/>
      <c r="KEB207" s="1305"/>
      <c r="KEC207" s="1305"/>
      <c r="KED207" s="1305"/>
      <c r="KEE207" s="1305"/>
      <c r="KEF207" s="1305"/>
      <c r="KEG207" s="1305"/>
      <c r="KEH207" s="1305"/>
      <c r="KEI207" s="1305"/>
      <c r="KEJ207" s="1305"/>
      <c r="KEK207" s="1305"/>
      <c r="KEL207" s="1305"/>
      <c r="KEM207" s="1305"/>
      <c r="KEN207" s="1305"/>
      <c r="KEO207" s="1305"/>
      <c r="KEP207" s="1305"/>
      <c r="KEQ207" s="1305"/>
      <c r="KER207" s="1305"/>
      <c r="KES207" s="1305"/>
      <c r="KET207" s="1305"/>
      <c r="KEU207" s="1305"/>
      <c r="KEV207" s="1305"/>
      <c r="KEW207" s="1305"/>
      <c r="KEX207" s="1305"/>
      <c r="KEY207" s="1305"/>
      <c r="KEZ207" s="1305"/>
      <c r="KFA207" s="1305"/>
      <c r="KFB207" s="1305"/>
      <c r="KFC207" s="1305"/>
      <c r="KFD207" s="1305"/>
      <c r="KFE207" s="1305"/>
      <c r="KFF207" s="1305"/>
      <c r="KFG207" s="1305"/>
      <c r="KFH207" s="1305"/>
      <c r="KFI207" s="1305"/>
      <c r="KFJ207" s="1305"/>
      <c r="KFK207" s="1305"/>
      <c r="KFL207" s="1305"/>
      <c r="KFM207" s="1305"/>
      <c r="KFN207" s="1305"/>
      <c r="KFO207" s="1305"/>
      <c r="KFP207" s="1305"/>
      <c r="KFQ207" s="1305"/>
      <c r="KFR207" s="1305"/>
      <c r="KFS207" s="1305"/>
      <c r="KFT207" s="1305"/>
      <c r="KFU207" s="1305"/>
      <c r="KFV207" s="1305"/>
      <c r="KFW207" s="1305"/>
      <c r="KFX207" s="1305"/>
      <c r="KFY207" s="1305"/>
      <c r="KFZ207" s="1305"/>
      <c r="KGA207" s="1305"/>
      <c r="KGB207" s="1305"/>
      <c r="KGC207" s="1305"/>
      <c r="KGD207" s="1305"/>
      <c r="KGE207" s="1305"/>
      <c r="KGF207" s="1305"/>
      <c r="KGG207" s="1305"/>
      <c r="KGH207" s="1305"/>
      <c r="KGI207" s="1305"/>
      <c r="KGJ207" s="1305"/>
      <c r="KGK207" s="1305"/>
      <c r="KGL207" s="1305"/>
      <c r="KGM207" s="1305"/>
      <c r="KGN207" s="1305"/>
      <c r="KGO207" s="1305"/>
      <c r="KGP207" s="1305"/>
      <c r="KGQ207" s="1305"/>
      <c r="KGR207" s="1305"/>
      <c r="KGS207" s="1305"/>
      <c r="KGT207" s="1305"/>
      <c r="KGU207" s="1305"/>
      <c r="KGV207" s="1305"/>
      <c r="KGW207" s="1305"/>
      <c r="KGX207" s="1305"/>
      <c r="KGY207" s="1305"/>
      <c r="KGZ207" s="1305"/>
      <c r="KHA207" s="1305"/>
      <c r="KHB207" s="1305"/>
      <c r="KHC207" s="1305"/>
      <c r="KHD207" s="1305"/>
      <c r="KHE207" s="1305"/>
      <c r="KHF207" s="1305"/>
      <c r="KHG207" s="1305"/>
      <c r="KHH207" s="1305"/>
      <c r="KHI207" s="1305"/>
      <c r="KHJ207" s="1305"/>
      <c r="KHK207" s="1305"/>
      <c r="KHL207" s="1305"/>
      <c r="KHM207" s="1305"/>
      <c r="KHN207" s="1305"/>
      <c r="KHO207" s="1305"/>
      <c r="KHP207" s="1305"/>
      <c r="KHQ207" s="1305"/>
      <c r="KHR207" s="1305"/>
      <c r="KHS207" s="1305"/>
      <c r="KHT207" s="1305"/>
      <c r="KHU207" s="1305"/>
      <c r="KHV207" s="1305"/>
      <c r="KHW207" s="1305"/>
      <c r="KHX207" s="1305"/>
      <c r="KHY207" s="1305"/>
      <c r="KHZ207" s="1305"/>
      <c r="KIA207" s="1305"/>
      <c r="KIB207" s="1305"/>
      <c r="KIC207" s="1305"/>
      <c r="KID207" s="1305"/>
      <c r="KIE207" s="1305"/>
      <c r="KIF207" s="1305"/>
      <c r="KIG207" s="1305"/>
      <c r="KIH207" s="1305"/>
      <c r="KIJ207" s="1305"/>
      <c r="KIK207" s="1305"/>
      <c r="KIL207" s="1305"/>
      <c r="KIM207" s="1305"/>
      <c r="KIN207" s="1305"/>
      <c r="KIO207" s="1305"/>
      <c r="KIP207" s="1305"/>
      <c r="KIQ207" s="1305"/>
      <c r="KIR207" s="1305"/>
      <c r="KIS207" s="1305"/>
      <c r="KIT207" s="1305"/>
      <c r="KIU207" s="1305"/>
      <c r="KIV207" s="1305"/>
      <c r="KIW207" s="1305"/>
      <c r="KIX207" s="1305"/>
      <c r="KIY207" s="1305"/>
      <c r="KIZ207" s="1305"/>
      <c r="KJA207" s="1305"/>
      <c r="KJB207" s="1305"/>
      <c r="KJC207" s="1305"/>
      <c r="KJD207" s="1305"/>
      <c r="KJE207" s="1305"/>
      <c r="KJF207" s="1305"/>
      <c r="KJG207" s="1305"/>
      <c r="KJH207" s="1305"/>
      <c r="KJI207" s="1305"/>
      <c r="KJJ207" s="1305"/>
      <c r="KJK207" s="1305"/>
      <c r="KJL207" s="1305"/>
      <c r="KJM207" s="1305"/>
      <c r="KJN207" s="1305"/>
      <c r="KJO207" s="1305"/>
      <c r="KJP207" s="1305"/>
      <c r="KJQ207" s="1305"/>
      <c r="KJR207" s="1305"/>
      <c r="KJS207" s="1305"/>
      <c r="KJT207" s="1305"/>
      <c r="KJU207" s="1305"/>
      <c r="KJV207" s="1305"/>
      <c r="KJW207" s="1305"/>
      <c r="KJX207" s="1305"/>
      <c r="KJY207" s="1305"/>
      <c r="KJZ207" s="1305"/>
      <c r="KKA207" s="1305"/>
      <c r="KKB207" s="1305"/>
      <c r="KKC207" s="1305"/>
      <c r="KKD207" s="1305"/>
      <c r="KKE207" s="1305"/>
      <c r="KKF207" s="1305"/>
      <c r="KKG207" s="1305"/>
      <c r="KKH207" s="1305"/>
      <c r="KKI207" s="1305"/>
      <c r="KKJ207" s="1305"/>
      <c r="KKK207" s="1305"/>
      <c r="KKL207" s="1305"/>
      <c r="KKM207" s="1305"/>
      <c r="KKN207" s="1305"/>
      <c r="KKO207" s="1305"/>
      <c r="KKP207" s="1305"/>
      <c r="KKQ207" s="1305"/>
      <c r="KKR207" s="1305"/>
      <c r="KKS207" s="1305"/>
      <c r="KKT207" s="1305"/>
      <c r="KKU207" s="1305"/>
      <c r="KKV207" s="1305"/>
      <c r="KKW207" s="1305"/>
      <c r="KKX207" s="1305"/>
      <c r="KKY207" s="1305"/>
      <c r="KKZ207" s="1305"/>
      <c r="KLA207" s="1305"/>
      <c r="KLB207" s="1305"/>
      <c r="KLC207" s="1305"/>
      <c r="KLD207" s="1305"/>
      <c r="KLE207" s="1305"/>
      <c r="KLF207" s="1305"/>
      <c r="KLG207" s="1305"/>
      <c r="KLH207" s="1305"/>
      <c r="KLI207" s="1305"/>
      <c r="KLJ207" s="1305"/>
      <c r="KLK207" s="1305"/>
      <c r="KLL207" s="1305"/>
      <c r="KLM207" s="1305"/>
      <c r="KLN207" s="1305"/>
      <c r="KLO207" s="1305"/>
      <c r="KLP207" s="1305"/>
      <c r="KLQ207" s="1305"/>
      <c r="KLR207" s="1305"/>
      <c r="KLS207" s="1305"/>
      <c r="KLT207" s="1305"/>
      <c r="KLU207" s="1305"/>
      <c r="KLV207" s="1305"/>
      <c r="KLW207" s="1305"/>
      <c r="KLX207" s="1305"/>
      <c r="KLY207" s="1305"/>
      <c r="KLZ207" s="1305"/>
      <c r="KMA207" s="1305"/>
      <c r="KMB207" s="1305"/>
      <c r="KMC207" s="1305"/>
      <c r="KMD207" s="1305"/>
      <c r="KME207" s="1305"/>
      <c r="KMF207" s="1305"/>
      <c r="KMG207" s="1305"/>
      <c r="KMH207" s="1305"/>
      <c r="KMI207" s="1305"/>
      <c r="KMJ207" s="1305"/>
      <c r="KMK207" s="1305"/>
      <c r="KML207" s="1305"/>
      <c r="KMM207" s="1305"/>
      <c r="KMN207" s="1305"/>
      <c r="KMO207" s="1305"/>
      <c r="KMP207" s="1305"/>
      <c r="KMQ207" s="1305"/>
      <c r="KMR207" s="1305"/>
      <c r="KMS207" s="1305"/>
      <c r="KMT207" s="1305"/>
      <c r="KMU207" s="1305"/>
      <c r="KMV207" s="1305"/>
      <c r="KMW207" s="1305"/>
      <c r="KMX207" s="1305"/>
      <c r="KMY207" s="1305"/>
      <c r="KMZ207" s="1305"/>
      <c r="KNA207" s="1305"/>
      <c r="KNB207" s="1305"/>
      <c r="KNC207" s="1305"/>
      <c r="KND207" s="1305"/>
      <c r="KNE207" s="1305"/>
      <c r="KNF207" s="1305"/>
      <c r="KNG207" s="1305"/>
      <c r="KNH207" s="1305"/>
      <c r="KNI207" s="1305"/>
      <c r="KNJ207" s="1305"/>
      <c r="KNK207" s="1305"/>
      <c r="KNL207" s="1305"/>
      <c r="KNM207" s="1305"/>
      <c r="KNN207" s="1305"/>
      <c r="KNO207" s="1305"/>
      <c r="KNP207" s="1305"/>
      <c r="KNQ207" s="1305"/>
      <c r="KNR207" s="1305"/>
      <c r="KNS207" s="1305"/>
      <c r="KNT207" s="1305"/>
      <c r="KNU207" s="1305"/>
      <c r="KNV207" s="1305"/>
      <c r="KNW207" s="1305"/>
      <c r="KNX207" s="1305"/>
      <c r="KNY207" s="1305"/>
      <c r="KNZ207" s="1305"/>
      <c r="KOA207" s="1305"/>
      <c r="KOB207" s="1305"/>
      <c r="KOC207" s="1305"/>
      <c r="KOD207" s="1305"/>
      <c r="KOE207" s="1305"/>
      <c r="KOF207" s="1305"/>
      <c r="KOG207" s="1305"/>
      <c r="KOH207" s="1305"/>
      <c r="KOI207" s="1305"/>
      <c r="KOJ207" s="1305"/>
      <c r="KOK207" s="1305"/>
      <c r="KOL207" s="1305"/>
      <c r="KOM207" s="1305"/>
      <c r="KON207" s="1305"/>
      <c r="KOO207" s="1305"/>
      <c r="KOP207" s="1305"/>
      <c r="KOQ207" s="1305"/>
      <c r="KOR207" s="1305"/>
      <c r="KOS207" s="1305"/>
      <c r="KOT207" s="1305"/>
      <c r="KOU207" s="1305"/>
      <c r="KOV207" s="1305"/>
      <c r="KOW207" s="1305"/>
      <c r="KOX207" s="1305"/>
      <c r="KOY207" s="1305"/>
      <c r="KOZ207" s="1305"/>
      <c r="KPA207" s="1305"/>
      <c r="KPB207" s="1305"/>
      <c r="KPC207" s="1305"/>
      <c r="KPD207" s="1305"/>
      <c r="KPE207" s="1305"/>
      <c r="KPF207" s="1305"/>
      <c r="KPG207" s="1305"/>
      <c r="KPH207" s="1305"/>
      <c r="KPI207" s="1305"/>
      <c r="KPJ207" s="1305"/>
      <c r="KPK207" s="1305"/>
      <c r="KPL207" s="1305"/>
      <c r="KPM207" s="1305"/>
      <c r="KPN207" s="1305"/>
      <c r="KPO207" s="1305"/>
      <c r="KPP207" s="1305"/>
      <c r="KPQ207" s="1305"/>
      <c r="KPR207" s="1305"/>
      <c r="KPS207" s="1305"/>
      <c r="KPT207" s="1305"/>
      <c r="KPU207" s="1305"/>
      <c r="KPV207" s="1305"/>
      <c r="KPW207" s="1305"/>
      <c r="KPX207" s="1305"/>
      <c r="KPY207" s="1305"/>
      <c r="KPZ207" s="1305"/>
      <c r="KQA207" s="1305"/>
      <c r="KQB207" s="1305"/>
      <c r="KQC207" s="1305"/>
      <c r="KQD207" s="1305"/>
      <c r="KQE207" s="1305"/>
      <c r="KQF207" s="1305"/>
      <c r="KQG207" s="1305"/>
      <c r="KQH207" s="1305"/>
      <c r="KQI207" s="1305"/>
      <c r="KQJ207" s="1305"/>
      <c r="KQK207" s="1305"/>
      <c r="KQL207" s="1305"/>
      <c r="KQM207" s="1305"/>
      <c r="KQN207" s="1305"/>
      <c r="KQO207" s="1305"/>
      <c r="KQP207" s="1305"/>
      <c r="KQQ207" s="1305"/>
      <c r="KQR207" s="1305"/>
      <c r="KQS207" s="1305"/>
      <c r="KQT207" s="1305"/>
      <c r="KQU207" s="1305"/>
      <c r="KQV207" s="1305"/>
      <c r="KQW207" s="1305"/>
      <c r="KQX207" s="1305"/>
      <c r="KQY207" s="1305"/>
      <c r="KQZ207" s="1305"/>
      <c r="KRA207" s="1305"/>
      <c r="KRB207" s="1305"/>
      <c r="KRC207" s="1305"/>
      <c r="KRD207" s="1305"/>
      <c r="KRE207" s="1305"/>
      <c r="KRF207" s="1305"/>
      <c r="KRG207" s="1305"/>
      <c r="KRH207" s="1305"/>
      <c r="KRI207" s="1305"/>
      <c r="KRJ207" s="1305"/>
      <c r="KRK207" s="1305"/>
      <c r="KRL207" s="1305"/>
      <c r="KRM207" s="1305"/>
      <c r="KRN207" s="1305"/>
      <c r="KRO207" s="1305"/>
      <c r="KRP207" s="1305"/>
      <c r="KRQ207" s="1305"/>
      <c r="KRR207" s="1305"/>
      <c r="KRS207" s="1305"/>
      <c r="KRT207" s="1305"/>
      <c r="KRU207" s="1305"/>
      <c r="KRV207" s="1305"/>
      <c r="KRW207" s="1305"/>
      <c r="KRX207" s="1305"/>
      <c r="KRY207" s="1305"/>
      <c r="KRZ207" s="1305"/>
      <c r="KSA207" s="1305"/>
      <c r="KSB207" s="1305"/>
      <c r="KSC207" s="1305"/>
      <c r="KSD207" s="1305"/>
      <c r="KSF207" s="1305"/>
      <c r="KSG207" s="1305"/>
      <c r="KSH207" s="1305"/>
      <c r="KSI207" s="1305"/>
      <c r="KSJ207" s="1305"/>
      <c r="KSK207" s="1305"/>
      <c r="KSL207" s="1305"/>
      <c r="KSM207" s="1305"/>
      <c r="KSN207" s="1305"/>
      <c r="KSO207" s="1305"/>
      <c r="KSP207" s="1305"/>
      <c r="KSQ207" s="1305"/>
      <c r="KSR207" s="1305"/>
      <c r="KSS207" s="1305"/>
      <c r="KST207" s="1305"/>
      <c r="KSU207" s="1305"/>
      <c r="KSV207" s="1305"/>
      <c r="KSW207" s="1305"/>
      <c r="KSX207" s="1305"/>
      <c r="KSY207" s="1305"/>
      <c r="KSZ207" s="1305"/>
      <c r="KTA207" s="1305"/>
      <c r="KTB207" s="1305"/>
      <c r="KTC207" s="1305"/>
      <c r="KTD207" s="1305"/>
      <c r="KTE207" s="1305"/>
      <c r="KTF207" s="1305"/>
      <c r="KTG207" s="1305"/>
      <c r="KTH207" s="1305"/>
      <c r="KTI207" s="1305"/>
      <c r="KTJ207" s="1305"/>
      <c r="KTK207" s="1305"/>
      <c r="KTL207" s="1305"/>
      <c r="KTM207" s="1305"/>
      <c r="KTN207" s="1305"/>
      <c r="KTO207" s="1305"/>
      <c r="KTP207" s="1305"/>
      <c r="KTQ207" s="1305"/>
      <c r="KTR207" s="1305"/>
      <c r="KTS207" s="1305"/>
      <c r="KTT207" s="1305"/>
      <c r="KTU207" s="1305"/>
      <c r="KTV207" s="1305"/>
      <c r="KTW207" s="1305"/>
      <c r="KTX207" s="1305"/>
      <c r="KTY207" s="1305"/>
      <c r="KTZ207" s="1305"/>
      <c r="KUA207" s="1305"/>
      <c r="KUB207" s="1305"/>
      <c r="KUC207" s="1305"/>
      <c r="KUD207" s="1305"/>
      <c r="KUE207" s="1305"/>
      <c r="KUF207" s="1305"/>
      <c r="KUG207" s="1305"/>
      <c r="KUH207" s="1305"/>
      <c r="KUI207" s="1305"/>
      <c r="KUJ207" s="1305"/>
      <c r="KUK207" s="1305"/>
      <c r="KUL207" s="1305"/>
      <c r="KUM207" s="1305"/>
      <c r="KUN207" s="1305"/>
      <c r="KUO207" s="1305"/>
      <c r="KUP207" s="1305"/>
      <c r="KUQ207" s="1305"/>
      <c r="KUR207" s="1305"/>
      <c r="KUS207" s="1305"/>
      <c r="KUT207" s="1305"/>
      <c r="KUU207" s="1305"/>
      <c r="KUV207" s="1305"/>
      <c r="KUW207" s="1305"/>
      <c r="KUX207" s="1305"/>
      <c r="KUY207" s="1305"/>
      <c r="KUZ207" s="1305"/>
      <c r="KVA207" s="1305"/>
      <c r="KVB207" s="1305"/>
      <c r="KVC207" s="1305"/>
      <c r="KVD207" s="1305"/>
      <c r="KVE207" s="1305"/>
      <c r="KVF207" s="1305"/>
      <c r="KVG207" s="1305"/>
      <c r="KVH207" s="1305"/>
      <c r="KVI207" s="1305"/>
      <c r="KVJ207" s="1305"/>
      <c r="KVK207" s="1305"/>
      <c r="KVL207" s="1305"/>
      <c r="KVM207" s="1305"/>
      <c r="KVN207" s="1305"/>
      <c r="KVO207" s="1305"/>
      <c r="KVP207" s="1305"/>
      <c r="KVQ207" s="1305"/>
      <c r="KVR207" s="1305"/>
      <c r="KVS207" s="1305"/>
      <c r="KVT207" s="1305"/>
      <c r="KVU207" s="1305"/>
      <c r="KVV207" s="1305"/>
      <c r="KVW207" s="1305"/>
      <c r="KVX207" s="1305"/>
      <c r="KVY207" s="1305"/>
      <c r="KVZ207" s="1305"/>
      <c r="KWA207" s="1305"/>
      <c r="KWB207" s="1305"/>
      <c r="KWC207" s="1305"/>
      <c r="KWD207" s="1305"/>
      <c r="KWE207" s="1305"/>
      <c r="KWF207" s="1305"/>
      <c r="KWG207" s="1305"/>
      <c r="KWH207" s="1305"/>
      <c r="KWI207" s="1305"/>
      <c r="KWJ207" s="1305"/>
      <c r="KWK207" s="1305"/>
      <c r="KWL207" s="1305"/>
      <c r="KWM207" s="1305"/>
      <c r="KWN207" s="1305"/>
      <c r="KWO207" s="1305"/>
      <c r="KWP207" s="1305"/>
      <c r="KWQ207" s="1305"/>
      <c r="KWR207" s="1305"/>
      <c r="KWS207" s="1305"/>
      <c r="KWT207" s="1305"/>
      <c r="KWU207" s="1305"/>
      <c r="KWV207" s="1305"/>
      <c r="KWW207" s="1305"/>
      <c r="KWX207" s="1305"/>
      <c r="KWY207" s="1305"/>
      <c r="KWZ207" s="1305"/>
      <c r="KXA207" s="1305"/>
      <c r="KXB207" s="1305"/>
      <c r="KXC207" s="1305"/>
      <c r="KXD207" s="1305"/>
      <c r="KXE207" s="1305"/>
      <c r="KXF207" s="1305"/>
      <c r="KXG207" s="1305"/>
      <c r="KXH207" s="1305"/>
      <c r="KXI207" s="1305"/>
      <c r="KXJ207" s="1305"/>
      <c r="KXK207" s="1305"/>
      <c r="KXL207" s="1305"/>
      <c r="KXM207" s="1305"/>
      <c r="KXN207" s="1305"/>
      <c r="KXO207" s="1305"/>
      <c r="KXP207" s="1305"/>
      <c r="KXQ207" s="1305"/>
      <c r="KXR207" s="1305"/>
      <c r="KXS207" s="1305"/>
      <c r="KXT207" s="1305"/>
      <c r="KXU207" s="1305"/>
      <c r="KXV207" s="1305"/>
      <c r="KXW207" s="1305"/>
      <c r="KXX207" s="1305"/>
      <c r="KXY207" s="1305"/>
      <c r="KXZ207" s="1305"/>
      <c r="KYA207" s="1305"/>
      <c r="KYB207" s="1305"/>
      <c r="KYC207" s="1305"/>
      <c r="KYD207" s="1305"/>
      <c r="KYE207" s="1305"/>
      <c r="KYF207" s="1305"/>
      <c r="KYG207" s="1305"/>
      <c r="KYH207" s="1305"/>
      <c r="KYI207" s="1305"/>
      <c r="KYJ207" s="1305"/>
      <c r="KYK207" s="1305"/>
      <c r="KYL207" s="1305"/>
      <c r="KYM207" s="1305"/>
      <c r="KYN207" s="1305"/>
      <c r="KYO207" s="1305"/>
      <c r="KYP207" s="1305"/>
      <c r="KYQ207" s="1305"/>
      <c r="KYR207" s="1305"/>
      <c r="KYS207" s="1305"/>
      <c r="KYT207" s="1305"/>
      <c r="KYU207" s="1305"/>
      <c r="KYV207" s="1305"/>
      <c r="KYW207" s="1305"/>
      <c r="KYX207" s="1305"/>
      <c r="KYY207" s="1305"/>
      <c r="KYZ207" s="1305"/>
      <c r="KZA207" s="1305"/>
      <c r="KZB207" s="1305"/>
      <c r="KZC207" s="1305"/>
      <c r="KZD207" s="1305"/>
      <c r="KZE207" s="1305"/>
      <c r="KZF207" s="1305"/>
      <c r="KZG207" s="1305"/>
      <c r="KZH207" s="1305"/>
      <c r="KZI207" s="1305"/>
      <c r="KZJ207" s="1305"/>
      <c r="KZK207" s="1305"/>
      <c r="KZL207" s="1305"/>
      <c r="KZM207" s="1305"/>
      <c r="KZN207" s="1305"/>
      <c r="KZO207" s="1305"/>
      <c r="KZP207" s="1305"/>
      <c r="KZQ207" s="1305"/>
      <c r="KZR207" s="1305"/>
      <c r="KZS207" s="1305"/>
      <c r="KZT207" s="1305"/>
      <c r="KZU207" s="1305"/>
      <c r="KZV207" s="1305"/>
      <c r="KZW207" s="1305"/>
      <c r="KZX207" s="1305"/>
      <c r="KZY207" s="1305"/>
      <c r="KZZ207" s="1305"/>
      <c r="LAA207" s="1305"/>
      <c r="LAB207" s="1305"/>
      <c r="LAC207" s="1305"/>
      <c r="LAD207" s="1305"/>
      <c r="LAE207" s="1305"/>
      <c r="LAF207" s="1305"/>
      <c r="LAG207" s="1305"/>
      <c r="LAH207" s="1305"/>
      <c r="LAI207" s="1305"/>
      <c r="LAJ207" s="1305"/>
      <c r="LAK207" s="1305"/>
      <c r="LAL207" s="1305"/>
      <c r="LAM207" s="1305"/>
      <c r="LAN207" s="1305"/>
      <c r="LAO207" s="1305"/>
      <c r="LAP207" s="1305"/>
      <c r="LAQ207" s="1305"/>
      <c r="LAR207" s="1305"/>
      <c r="LAS207" s="1305"/>
      <c r="LAT207" s="1305"/>
      <c r="LAU207" s="1305"/>
      <c r="LAV207" s="1305"/>
      <c r="LAW207" s="1305"/>
      <c r="LAX207" s="1305"/>
      <c r="LAY207" s="1305"/>
      <c r="LAZ207" s="1305"/>
      <c r="LBA207" s="1305"/>
      <c r="LBB207" s="1305"/>
      <c r="LBC207" s="1305"/>
      <c r="LBD207" s="1305"/>
      <c r="LBE207" s="1305"/>
      <c r="LBF207" s="1305"/>
      <c r="LBG207" s="1305"/>
      <c r="LBH207" s="1305"/>
      <c r="LBI207" s="1305"/>
      <c r="LBJ207" s="1305"/>
      <c r="LBK207" s="1305"/>
      <c r="LBL207" s="1305"/>
      <c r="LBM207" s="1305"/>
      <c r="LBN207" s="1305"/>
      <c r="LBO207" s="1305"/>
      <c r="LBP207" s="1305"/>
      <c r="LBQ207" s="1305"/>
      <c r="LBR207" s="1305"/>
      <c r="LBS207" s="1305"/>
      <c r="LBT207" s="1305"/>
      <c r="LBU207" s="1305"/>
      <c r="LBV207" s="1305"/>
      <c r="LBW207" s="1305"/>
      <c r="LBX207" s="1305"/>
      <c r="LBY207" s="1305"/>
      <c r="LBZ207" s="1305"/>
      <c r="LCB207" s="1305"/>
      <c r="LCC207" s="1305"/>
      <c r="LCD207" s="1305"/>
      <c r="LCE207" s="1305"/>
      <c r="LCF207" s="1305"/>
      <c r="LCG207" s="1305"/>
      <c r="LCH207" s="1305"/>
      <c r="LCI207" s="1305"/>
      <c r="LCJ207" s="1305"/>
      <c r="LCK207" s="1305"/>
      <c r="LCL207" s="1305"/>
      <c r="LCM207" s="1305"/>
      <c r="LCN207" s="1305"/>
      <c r="LCO207" s="1305"/>
      <c r="LCP207" s="1305"/>
      <c r="LCQ207" s="1305"/>
      <c r="LCR207" s="1305"/>
      <c r="LCS207" s="1305"/>
      <c r="LCT207" s="1305"/>
      <c r="LCU207" s="1305"/>
      <c r="LCV207" s="1305"/>
      <c r="LCW207" s="1305"/>
      <c r="LCX207" s="1305"/>
      <c r="LCY207" s="1305"/>
      <c r="LCZ207" s="1305"/>
      <c r="LDA207" s="1305"/>
      <c r="LDB207" s="1305"/>
      <c r="LDC207" s="1305"/>
      <c r="LDD207" s="1305"/>
      <c r="LDE207" s="1305"/>
      <c r="LDF207" s="1305"/>
      <c r="LDG207" s="1305"/>
      <c r="LDH207" s="1305"/>
      <c r="LDI207" s="1305"/>
      <c r="LDJ207" s="1305"/>
      <c r="LDK207" s="1305"/>
      <c r="LDL207" s="1305"/>
      <c r="LDM207" s="1305"/>
      <c r="LDN207" s="1305"/>
      <c r="LDO207" s="1305"/>
      <c r="LDP207" s="1305"/>
      <c r="LDQ207" s="1305"/>
      <c r="LDR207" s="1305"/>
      <c r="LDS207" s="1305"/>
      <c r="LDT207" s="1305"/>
      <c r="LDU207" s="1305"/>
      <c r="LDV207" s="1305"/>
      <c r="LDW207" s="1305"/>
      <c r="LDX207" s="1305"/>
      <c r="LDY207" s="1305"/>
      <c r="LDZ207" s="1305"/>
      <c r="LEA207" s="1305"/>
      <c r="LEB207" s="1305"/>
      <c r="LEC207" s="1305"/>
      <c r="LED207" s="1305"/>
      <c r="LEE207" s="1305"/>
      <c r="LEF207" s="1305"/>
      <c r="LEG207" s="1305"/>
      <c r="LEH207" s="1305"/>
      <c r="LEI207" s="1305"/>
      <c r="LEJ207" s="1305"/>
      <c r="LEK207" s="1305"/>
      <c r="LEL207" s="1305"/>
      <c r="LEM207" s="1305"/>
      <c r="LEN207" s="1305"/>
      <c r="LEO207" s="1305"/>
      <c r="LEP207" s="1305"/>
      <c r="LEQ207" s="1305"/>
      <c r="LER207" s="1305"/>
      <c r="LES207" s="1305"/>
      <c r="LET207" s="1305"/>
      <c r="LEU207" s="1305"/>
      <c r="LEV207" s="1305"/>
      <c r="LEW207" s="1305"/>
      <c r="LEX207" s="1305"/>
      <c r="LEY207" s="1305"/>
      <c r="LEZ207" s="1305"/>
      <c r="LFA207" s="1305"/>
      <c r="LFB207" s="1305"/>
      <c r="LFC207" s="1305"/>
      <c r="LFD207" s="1305"/>
      <c r="LFE207" s="1305"/>
      <c r="LFF207" s="1305"/>
      <c r="LFG207" s="1305"/>
      <c r="LFH207" s="1305"/>
      <c r="LFI207" s="1305"/>
      <c r="LFJ207" s="1305"/>
      <c r="LFK207" s="1305"/>
      <c r="LFL207" s="1305"/>
      <c r="LFM207" s="1305"/>
      <c r="LFN207" s="1305"/>
      <c r="LFO207" s="1305"/>
      <c r="LFP207" s="1305"/>
      <c r="LFQ207" s="1305"/>
      <c r="LFR207" s="1305"/>
      <c r="LFS207" s="1305"/>
      <c r="LFT207" s="1305"/>
      <c r="LFU207" s="1305"/>
      <c r="LFV207" s="1305"/>
      <c r="LFW207" s="1305"/>
      <c r="LFX207" s="1305"/>
      <c r="LFY207" s="1305"/>
      <c r="LFZ207" s="1305"/>
      <c r="LGA207" s="1305"/>
      <c r="LGB207" s="1305"/>
      <c r="LGC207" s="1305"/>
      <c r="LGD207" s="1305"/>
      <c r="LGE207" s="1305"/>
      <c r="LGF207" s="1305"/>
      <c r="LGG207" s="1305"/>
      <c r="LGH207" s="1305"/>
      <c r="LGI207" s="1305"/>
      <c r="LGJ207" s="1305"/>
      <c r="LGK207" s="1305"/>
      <c r="LGL207" s="1305"/>
      <c r="LGM207" s="1305"/>
      <c r="LGN207" s="1305"/>
      <c r="LGO207" s="1305"/>
      <c r="LGP207" s="1305"/>
      <c r="LGQ207" s="1305"/>
      <c r="LGR207" s="1305"/>
      <c r="LGS207" s="1305"/>
      <c r="LGT207" s="1305"/>
      <c r="LGU207" s="1305"/>
      <c r="LGV207" s="1305"/>
      <c r="LGW207" s="1305"/>
      <c r="LGX207" s="1305"/>
      <c r="LGY207" s="1305"/>
      <c r="LGZ207" s="1305"/>
      <c r="LHA207" s="1305"/>
      <c r="LHB207" s="1305"/>
      <c r="LHC207" s="1305"/>
      <c r="LHD207" s="1305"/>
      <c r="LHE207" s="1305"/>
      <c r="LHF207" s="1305"/>
      <c r="LHG207" s="1305"/>
      <c r="LHH207" s="1305"/>
      <c r="LHI207" s="1305"/>
      <c r="LHJ207" s="1305"/>
      <c r="LHK207" s="1305"/>
      <c r="LHL207" s="1305"/>
      <c r="LHM207" s="1305"/>
      <c r="LHN207" s="1305"/>
      <c r="LHO207" s="1305"/>
      <c r="LHP207" s="1305"/>
      <c r="LHQ207" s="1305"/>
      <c r="LHR207" s="1305"/>
      <c r="LHS207" s="1305"/>
      <c r="LHT207" s="1305"/>
      <c r="LHU207" s="1305"/>
      <c r="LHV207" s="1305"/>
      <c r="LHW207" s="1305"/>
      <c r="LHX207" s="1305"/>
      <c r="LHY207" s="1305"/>
      <c r="LHZ207" s="1305"/>
      <c r="LIA207" s="1305"/>
      <c r="LIB207" s="1305"/>
      <c r="LIC207" s="1305"/>
      <c r="LID207" s="1305"/>
      <c r="LIE207" s="1305"/>
      <c r="LIF207" s="1305"/>
      <c r="LIG207" s="1305"/>
      <c r="LIH207" s="1305"/>
      <c r="LII207" s="1305"/>
      <c r="LIJ207" s="1305"/>
      <c r="LIK207" s="1305"/>
      <c r="LIL207" s="1305"/>
      <c r="LIM207" s="1305"/>
      <c r="LIN207" s="1305"/>
      <c r="LIO207" s="1305"/>
      <c r="LIP207" s="1305"/>
      <c r="LIQ207" s="1305"/>
      <c r="LIR207" s="1305"/>
      <c r="LIS207" s="1305"/>
      <c r="LIT207" s="1305"/>
      <c r="LIU207" s="1305"/>
      <c r="LIV207" s="1305"/>
      <c r="LIW207" s="1305"/>
      <c r="LIX207" s="1305"/>
      <c r="LIY207" s="1305"/>
      <c r="LIZ207" s="1305"/>
      <c r="LJA207" s="1305"/>
      <c r="LJB207" s="1305"/>
      <c r="LJC207" s="1305"/>
      <c r="LJD207" s="1305"/>
      <c r="LJE207" s="1305"/>
      <c r="LJF207" s="1305"/>
      <c r="LJG207" s="1305"/>
      <c r="LJH207" s="1305"/>
      <c r="LJI207" s="1305"/>
      <c r="LJJ207" s="1305"/>
      <c r="LJK207" s="1305"/>
      <c r="LJL207" s="1305"/>
      <c r="LJM207" s="1305"/>
      <c r="LJN207" s="1305"/>
      <c r="LJO207" s="1305"/>
      <c r="LJP207" s="1305"/>
      <c r="LJQ207" s="1305"/>
      <c r="LJR207" s="1305"/>
      <c r="LJS207" s="1305"/>
      <c r="LJT207" s="1305"/>
      <c r="LJU207" s="1305"/>
      <c r="LJV207" s="1305"/>
      <c r="LJW207" s="1305"/>
      <c r="LJX207" s="1305"/>
      <c r="LJY207" s="1305"/>
      <c r="LJZ207" s="1305"/>
      <c r="LKA207" s="1305"/>
      <c r="LKB207" s="1305"/>
      <c r="LKC207" s="1305"/>
      <c r="LKD207" s="1305"/>
      <c r="LKE207" s="1305"/>
      <c r="LKF207" s="1305"/>
      <c r="LKG207" s="1305"/>
      <c r="LKH207" s="1305"/>
      <c r="LKI207" s="1305"/>
      <c r="LKJ207" s="1305"/>
      <c r="LKK207" s="1305"/>
      <c r="LKL207" s="1305"/>
      <c r="LKM207" s="1305"/>
      <c r="LKN207" s="1305"/>
      <c r="LKO207" s="1305"/>
      <c r="LKP207" s="1305"/>
      <c r="LKQ207" s="1305"/>
      <c r="LKR207" s="1305"/>
      <c r="LKS207" s="1305"/>
      <c r="LKT207" s="1305"/>
      <c r="LKU207" s="1305"/>
      <c r="LKV207" s="1305"/>
      <c r="LKW207" s="1305"/>
      <c r="LKX207" s="1305"/>
      <c r="LKY207" s="1305"/>
      <c r="LKZ207" s="1305"/>
      <c r="LLA207" s="1305"/>
      <c r="LLB207" s="1305"/>
      <c r="LLC207" s="1305"/>
      <c r="LLD207" s="1305"/>
      <c r="LLE207" s="1305"/>
      <c r="LLF207" s="1305"/>
      <c r="LLG207" s="1305"/>
      <c r="LLH207" s="1305"/>
      <c r="LLI207" s="1305"/>
      <c r="LLJ207" s="1305"/>
      <c r="LLK207" s="1305"/>
      <c r="LLL207" s="1305"/>
      <c r="LLM207" s="1305"/>
      <c r="LLN207" s="1305"/>
      <c r="LLO207" s="1305"/>
      <c r="LLP207" s="1305"/>
      <c r="LLQ207" s="1305"/>
      <c r="LLR207" s="1305"/>
      <c r="LLS207" s="1305"/>
      <c r="LLT207" s="1305"/>
      <c r="LLU207" s="1305"/>
      <c r="LLV207" s="1305"/>
      <c r="LLX207" s="1305"/>
      <c r="LLY207" s="1305"/>
      <c r="LLZ207" s="1305"/>
      <c r="LMA207" s="1305"/>
      <c r="LMB207" s="1305"/>
      <c r="LMC207" s="1305"/>
      <c r="LMD207" s="1305"/>
      <c r="LME207" s="1305"/>
      <c r="LMF207" s="1305"/>
      <c r="LMG207" s="1305"/>
      <c r="LMH207" s="1305"/>
      <c r="LMI207" s="1305"/>
      <c r="LMJ207" s="1305"/>
      <c r="LMK207" s="1305"/>
      <c r="LML207" s="1305"/>
      <c r="LMM207" s="1305"/>
      <c r="LMN207" s="1305"/>
      <c r="LMO207" s="1305"/>
      <c r="LMP207" s="1305"/>
      <c r="LMQ207" s="1305"/>
      <c r="LMR207" s="1305"/>
      <c r="LMS207" s="1305"/>
      <c r="LMT207" s="1305"/>
      <c r="LMU207" s="1305"/>
      <c r="LMV207" s="1305"/>
      <c r="LMW207" s="1305"/>
      <c r="LMX207" s="1305"/>
      <c r="LMY207" s="1305"/>
      <c r="LMZ207" s="1305"/>
      <c r="LNA207" s="1305"/>
      <c r="LNB207" s="1305"/>
      <c r="LNC207" s="1305"/>
      <c r="LND207" s="1305"/>
      <c r="LNE207" s="1305"/>
      <c r="LNF207" s="1305"/>
      <c r="LNG207" s="1305"/>
      <c r="LNH207" s="1305"/>
      <c r="LNI207" s="1305"/>
      <c r="LNJ207" s="1305"/>
      <c r="LNK207" s="1305"/>
      <c r="LNL207" s="1305"/>
      <c r="LNM207" s="1305"/>
      <c r="LNN207" s="1305"/>
      <c r="LNO207" s="1305"/>
      <c r="LNP207" s="1305"/>
      <c r="LNQ207" s="1305"/>
      <c r="LNR207" s="1305"/>
      <c r="LNS207" s="1305"/>
      <c r="LNT207" s="1305"/>
      <c r="LNU207" s="1305"/>
      <c r="LNV207" s="1305"/>
      <c r="LNW207" s="1305"/>
      <c r="LNX207" s="1305"/>
      <c r="LNY207" s="1305"/>
      <c r="LNZ207" s="1305"/>
      <c r="LOA207" s="1305"/>
      <c r="LOB207" s="1305"/>
      <c r="LOC207" s="1305"/>
      <c r="LOD207" s="1305"/>
      <c r="LOE207" s="1305"/>
      <c r="LOF207" s="1305"/>
      <c r="LOG207" s="1305"/>
      <c r="LOH207" s="1305"/>
      <c r="LOI207" s="1305"/>
      <c r="LOJ207" s="1305"/>
      <c r="LOK207" s="1305"/>
      <c r="LOL207" s="1305"/>
      <c r="LOM207" s="1305"/>
      <c r="LON207" s="1305"/>
      <c r="LOO207" s="1305"/>
      <c r="LOP207" s="1305"/>
      <c r="LOQ207" s="1305"/>
      <c r="LOR207" s="1305"/>
      <c r="LOS207" s="1305"/>
      <c r="LOT207" s="1305"/>
      <c r="LOU207" s="1305"/>
      <c r="LOV207" s="1305"/>
      <c r="LOW207" s="1305"/>
      <c r="LOX207" s="1305"/>
      <c r="LOY207" s="1305"/>
      <c r="LOZ207" s="1305"/>
      <c r="LPA207" s="1305"/>
      <c r="LPB207" s="1305"/>
      <c r="LPC207" s="1305"/>
      <c r="LPD207" s="1305"/>
      <c r="LPE207" s="1305"/>
      <c r="LPF207" s="1305"/>
      <c r="LPG207" s="1305"/>
      <c r="LPH207" s="1305"/>
      <c r="LPI207" s="1305"/>
      <c r="LPJ207" s="1305"/>
      <c r="LPK207" s="1305"/>
      <c r="LPL207" s="1305"/>
      <c r="LPM207" s="1305"/>
      <c r="LPN207" s="1305"/>
      <c r="LPO207" s="1305"/>
      <c r="LPP207" s="1305"/>
      <c r="LPQ207" s="1305"/>
      <c r="LPR207" s="1305"/>
      <c r="LPS207" s="1305"/>
      <c r="LPT207" s="1305"/>
      <c r="LPU207" s="1305"/>
      <c r="LPV207" s="1305"/>
      <c r="LPW207" s="1305"/>
      <c r="LPX207" s="1305"/>
      <c r="LPY207" s="1305"/>
      <c r="LPZ207" s="1305"/>
      <c r="LQA207" s="1305"/>
      <c r="LQB207" s="1305"/>
      <c r="LQC207" s="1305"/>
      <c r="LQD207" s="1305"/>
      <c r="LQE207" s="1305"/>
      <c r="LQF207" s="1305"/>
      <c r="LQG207" s="1305"/>
      <c r="LQH207" s="1305"/>
      <c r="LQI207" s="1305"/>
      <c r="LQJ207" s="1305"/>
      <c r="LQK207" s="1305"/>
      <c r="LQL207" s="1305"/>
      <c r="LQM207" s="1305"/>
      <c r="LQN207" s="1305"/>
      <c r="LQO207" s="1305"/>
      <c r="LQP207" s="1305"/>
      <c r="LQQ207" s="1305"/>
      <c r="LQR207" s="1305"/>
      <c r="LQS207" s="1305"/>
      <c r="LQT207" s="1305"/>
      <c r="LQU207" s="1305"/>
      <c r="LQV207" s="1305"/>
      <c r="LQW207" s="1305"/>
      <c r="LQX207" s="1305"/>
      <c r="LQY207" s="1305"/>
      <c r="LQZ207" s="1305"/>
      <c r="LRA207" s="1305"/>
      <c r="LRB207" s="1305"/>
      <c r="LRC207" s="1305"/>
      <c r="LRD207" s="1305"/>
      <c r="LRE207" s="1305"/>
      <c r="LRF207" s="1305"/>
      <c r="LRG207" s="1305"/>
      <c r="LRH207" s="1305"/>
      <c r="LRI207" s="1305"/>
      <c r="LRJ207" s="1305"/>
      <c r="LRK207" s="1305"/>
      <c r="LRL207" s="1305"/>
      <c r="LRM207" s="1305"/>
      <c r="LRN207" s="1305"/>
      <c r="LRO207" s="1305"/>
      <c r="LRP207" s="1305"/>
      <c r="LRQ207" s="1305"/>
      <c r="LRR207" s="1305"/>
      <c r="LRS207" s="1305"/>
      <c r="LRT207" s="1305"/>
      <c r="LRU207" s="1305"/>
      <c r="LRV207" s="1305"/>
      <c r="LRW207" s="1305"/>
      <c r="LRX207" s="1305"/>
      <c r="LRY207" s="1305"/>
      <c r="LRZ207" s="1305"/>
      <c r="LSA207" s="1305"/>
      <c r="LSB207" s="1305"/>
      <c r="LSC207" s="1305"/>
      <c r="LSD207" s="1305"/>
      <c r="LSE207" s="1305"/>
      <c r="LSF207" s="1305"/>
      <c r="LSG207" s="1305"/>
      <c r="LSH207" s="1305"/>
      <c r="LSI207" s="1305"/>
      <c r="LSJ207" s="1305"/>
      <c r="LSK207" s="1305"/>
      <c r="LSL207" s="1305"/>
      <c r="LSM207" s="1305"/>
      <c r="LSN207" s="1305"/>
      <c r="LSO207" s="1305"/>
      <c r="LSP207" s="1305"/>
      <c r="LSQ207" s="1305"/>
      <c r="LSR207" s="1305"/>
      <c r="LSS207" s="1305"/>
      <c r="LST207" s="1305"/>
      <c r="LSU207" s="1305"/>
      <c r="LSV207" s="1305"/>
      <c r="LSW207" s="1305"/>
      <c r="LSX207" s="1305"/>
      <c r="LSY207" s="1305"/>
      <c r="LSZ207" s="1305"/>
      <c r="LTA207" s="1305"/>
      <c r="LTB207" s="1305"/>
      <c r="LTC207" s="1305"/>
      <c r="LTD207" s="1305"/>
      <c r="LTE207" s="1305"/>
      <c r="LTF207" s="1305"/>
      <c r="LTG207" s="1305"/>
      <c r="LTH207" s="1305"/>
      <c r="LTI207" s="1305"/>
      <c r="LTJ207" s="1305"/>
      <c r="LTK207" s="1305"/>
      <c r="LTL207" s="1305"/>
      <c r="LTM207" s="1305"/>
      <c r="LTN207" s="1305"/>
      <c r="LTO207" s="1305"/>
      <c r="LTP207" s="1305"/>
      <c r="LTQ207" s="1305"/>
      <c r="LTR207" s="1305"/>
      <c r="LTS207" s="1305"/>
      <c r="LTT207" s="1305"/>
      <c r="LTU207" s="1305"/>
      <c r="LTV207" s="1305"/>
      <c r="LTW207" s="1305"/>
      <c r="LTX207" s="1305"/>
      <c r="LTY207" s="1305"/>
      <c r="LTZ207" s="1305"/>
      <c r="LUA207" s="1305"/>
      <c r="LUB207" s="1305"/>
      <c r="LUC207" s="1305"/>
      <c r="LUD207" s="1305"/>
      <c r="LUE207" s="1305"/>
      <c r="LUF207" s="1305"/>
      <c r="LUG207" s="1305"/>
      <c r="LUH207" s="1305"/>
      <c r="LUI207" s="1305"/>
      <c r="LUJ207" s="1305"/>
      <c r="LUK207" s="1305"/>
      <c r="LUL207" s="1305"/>
      <c r="LUM207" s="1305"/>
      <c r="LUN207" s="1305"/>
      <c r="LUO207" s="1305"/>
      <c r="LUP207" s="1305"/>
      <c r="LUQ207" s="1305"/>
      <c r="LUR207" s="1305"/>
      <c r="LUS207" s="1305"/>
      <c r="LUT207" s="1305"/>
      <c r="LUU207" s="1305"/>
      <c r="LUV207" s="1305"/>
      <c r="LUW207" s="1305"/>
      <c r="LUX207" s="1305"/>
      <c r="LUY207" s="1305"/>
      <c r="LUZ207" s="1305"/>
      <c r="LVA207" s="1305"/>
      <c r="LVB207" s="1305"/>
      <c r="LVC207" s="1305"/>
      <c r="LVD207" s="1305"/>
      <c r="LVE207" s="1305"/>
      <c r="LVF207" s="1305"/>
      <c r="LVG207" s="1305"/>
      <c r="LVH207" s="1305"/>
      <c r="LVI207" s="1305"/>
      <c r="LVJ207" s="1305"/>
      <c r="LVK207" s="1305"/>
      <c r="LVL207" s="1305"/>
      <c r="LVM207" s="1305"/>
      <c r="LVN207" s="1305"/>
      <c r="LVO207" s="1305"/>
      <c r="LVP207" s="1305"/>
      <c r="LVQ207" s="1305"/>
      <c r="LVR207" s="1305"/>
      <c r="LVT207" s="1305"/>
      <c r="LVU207" s="1305"/>
      <c r="LVV207" s="1305"/>
      <c r="LVW207" s="1305"/>
      <c r="LVX207" s="1305"/>
      <c r="LVY207" s="1305"/>
      <c r="LVZ207" s="1305"/>
      <c r="LWA207" s="1305"/>
      <c r="LWB207" s="1305"/>
      <c r="LWC207" s="1305"/>
      <c r="LWD207" s="1305"/>
      <c r="LWE207" s="1305"/>
      <c r="LWF207" s="1305"/>
      <c r="LWG207" s="1305"/>
      <c r="LWH207" s="1305"/>
      <c r="LWI207" s="1305"/>
      <c r="LWJ207" s="1305"/>
      <c r="LWK207" s="1305"/>
      <c r="LWL207" s="1305"/>
      <c r="LWM207" s="1305"/>
      <c r="LWN207" s="1305"/>
      <c r="LWO207" s="1305"/>
      <c r="LWP207" s="1305"/>
      <c r="LWQ207" s="1305"/>
      <c r="LWR207" s="1305"/>
      <c r="LWS207" s="1305"/>
      <c r="LWT207" s="1305"/>
      <c r="LWU207" s="1305"/>
      <c r="LWV207" s="1305"/>
      <c r="LWW207" s="1305"/>
      <c r="LWX207" s="1305"/>
      <c r="LWY207" s="1305"/>
      <c r="LWZ207" s="1305"/>
      <c r="LXA207" s="1305"/>
      <c r="LXB207" s="1305"/>
      <c r="LXC207" s="1305"/>
      <c r="LXD207" s="1305"/>
      <c r="LXE207" s="1305"/>
      <c r="LXF207" s="1305"/>
      <c r="LXG207" s="1305"/>
      <c r="LXH207" s="1305"/>
      <c r="LXI207" s="1305"/>
      <c r="LXJ207" s="1305"/>
      <c r="LXK207" s="1305"/>
      <c r="LXL207" s="1305"/>
      <c r="LXM207" s="1305"/>
      <c r="LXN207" s="1305"/>
      <c r="LXO207" s="1305"/>
      <c r="LXP207" s="1305"/>
      <c r="LXQ207" s="1305"/>
      <c r="LXR207" s="1305"/>
      <c r="LXS207" s="1305"/>
      <c r="LXT207" s="1305"/>
      <c r="LXU207" s="1305"/>
      <c r="LXV207" s="1305"/>
      <c r="LXW207" s="1305"/>
      <c r="LXX207" s="1305"/>
      <c r="LXY207" s="1305"/>
      <c r="LXZ207" s="1305"/>
      <c r="LYA207" s="1305"/>
      <c r="LYB207" s="1305"/>
      <c r="LYC207" s="1305"/>
      <c r="LYD207" s="1305"/>
      <c r="LYE207" s="1305"/>
      <c r="LYF207" s="1305"/>
      <c r="LYG207" s="1305"/>
      <c r="LYH207" s="1305"/>
      <c r="LYI207" s="1305"/>
      <c r="LYJ207" s="1305"/>
      <c r="LYK207" s="1305"/>
      <c r="LYL207" s="1305"/>
      <c r="LYM207" s="1305"/>
      <c r="LYN207" s="1305"/>
      <c r="LYO207" s="1305"/>
      <c r="LYP207" s="1305"/>
      <c r="LYQ207" s="1305"/>
      <c r="LYR207" s="1305"/>
      <c r="LYS207" s="1305"/>
      <c r="LYT207" s="1305"/>
      <c r="LYU207" s="1305"/>
      <c r="LYV207" s="1305"/>
      <c r="LYW207" s="1305"/>
      <c r="LYX207" s="1305"/>
      <c r="LYY207" s="1305"/>
      <c r="LYZ207" s="1305"/>
      <c r="LZA207" s="1305"/>
      <c r="LZB207" s="1305"/>
      <c r="LZC207" s="1305"/>
      <c r="LZD207" s="1305"/>
      <c r="LZE207" s="1305"/>
      <c r="LZF207" s="1305"/>
      <c r="LZG207" s="1305"/>
      <c r="LZH207" s="1305"/>
      <c r="LZI207" s="1305"/>
      <c r="LZJ207" s="1305"/>
      <c r="LZK207" s="1305"/>
      <c r="LZL207" s="1305"/>
      <c r="LZM207" s="1305"/>
      <c r="LZN207" s="1305"/>
      <c r="LZO207" s="1305"/>
      <c r="LZP207" s="1305"/>
      <c r="LZQ207" s="1305"/>
      <c r="LZR207" s="1305"/>
      <c r="LZS207" s="1305"/>
      <c r="LZT207" s="1305"/>
      <c r="LZU207" s="1305"/>
      <c r="LZV207" s="1305"/>
      <c r="LZW207" s="1305"/>
      <c r="LZX207" s="1305"/>
      <c r="LZY207" s="1305"/>
      <c r="LZZ207" s="1305"/>
      <c r="MAA207" s="1305"/>
      <c r="MAB207" s="1305"/>
      <c r="MAC207" s="1305"/>
      <c r="MAD207" s="1305"/>
      <c r="MAE207" s="1305"/>
      <c r="MAF207" s="1305"/>
      <c r="MAG207" s="1305"/>
      <c r="MAH207" s="1305"/>
      <c r="MAI207" s="1305"/>
      <c r="MAJ207" s="1305"/>
      <c r="MAK207" s="1305"/>
      <c r="MAL207" s="1305"/>
      <c r="MAM207" s="1305"/>
      <c r="MAN207" s="1305"/>
      <c r="MAO207" s="1305"/>
      <c r="MAP207" s="1305"/>
      <c r="MAQ207" s="1305"/>
      <c r="MAR207" s="1305"/>
      <c r="MAS207" s="1305"/>
      <c r="MAT207" s="1305"/>
      <c r="MAU207" s="1305"/>
      <c r="MAV207" s="1305"/>
      <c r="MAW207" s="1305"/>
      <c r="MAX207" s="1305"/>
      <c r="MAY207" s="1305"/>
      <c r="MAZ207" s="1305"/>
      <c r="MBA207" s="1305"/>
      <c r="MBB207" s="1305"/>
      <c r="MBC207" s="1305"/>
      <c r="MBD207" s="1305"/>
      <c r="MBE207" s="1305"/>
      <c r="MBF207" s="1305"/>
      <c r="MBG207" s="1305"/>
      <c r="MBH207" s="1305"/>
      <c r="MBI207" s="1305"/>
      <c r="MBJ207" s="1305"/>
      <c r="MBK207" s="1305"/>
      <c r="MBL207" s="1305"/>
      <c r="MBM207" s="1305"/>
      <c r="MBN207" s="1305"/>
      <c r="MBO207" s="1305"/>
      <c r="MBP207" s="1305"/>
      <c r="MBQ207" s="1305"/>
      <c r="MBR207" s="1305"/>
      <c r="MBS207" s="1305"/>
      <c r="MBT207" s="1305"/>
      <c r="MBU207" s="1305"/>
      <c r="MBV207" s="1305"/>
      <c r="MBW207" s="1305"/>
      <c r="MBX207" s="1305"/>
      <c r="MBY207" s="1305"/>
      <c r="MBZ207" s="1305"/>
      <c r="MCA207" s="1305"/>
      <c r="MCB207" s="1305"/>
      <c r="MCC207" s="1305"/>
      <c r="MCD207" s="1305"/>
      <c r="MCE207" s="1305"/>
      <c r="MCF207" s="1305"/>
      <c r="MCG207" s="1305"/>
      <c r="MCH207" s="1305"/>
      <c r="MCI207" s="1305"/>
      <c r="MCJ207" s="1305"/>
      <c r="MCK207" s="1305"/>
      <c r="MCL207" s="1305"/>
      <c r="MCM207" s="1305"/>
      <c r="MCN207" s="1305"/>
      <c r="MCO207" s="1305"/>
      <c r="MCP207" s="1305"/>
      <c r="MCQ207" s="1305"/>
      <c r="MCR207" s="1305"/>
      <c r="MCS207" s="1305"/>
      <c r="MCT207" s="1305"/>
      <c r="MCU207" s="1305"/>
      <c r="MCV207" s="1305"/>
      <c r="MCW207" s="1305"/>
      <c r="MCX207" s="1305"/>
      <c r="MCY207" s="1305"/>
      <c r="MCZ207" s="1305"/>
      <c r="MDA207" s="1305"/>
      <c r="MDB207" s="1305"/>
      <c r="MDC207" s="1305"/>
      <c r="MDD207" s="1305"/>
      <c r="MDE207" s="1305"/>
      <c r="MDF207" s="1305"/>
      <c r="MDG207" s="1305"/>
      <c r="MDH207" s="1305"/>
      <c r="MDI207" s="1305"/>
      <c r="MDJ207" s="1305"/>
      <c r="MDK207" s="1305"/>
      <c r="MDL207" s="1305"/>
      <c r="MDM207" s="1305"/>
      <c r="MDN207" s="1305"/>
      <c r="MDO207" s="1305"/>
      <c r="MDP207" s="1305"/>
      <c r="MDQ207" s="1305"/>
      <c r="MDR207" s="1305"/>
      <c r="MDS207" s="1305"/>
      <c r="MDT207" s="1305"/>
      <c r="MDU207" s="1305"/>
      <c r="MDV207" s="1305"/>
      <c r="MDW207" s="1305"/>
      <c r="MDX207" s="1305"/>
      <c r="MDY207" s="1305"/>
      <c r="MDZ207" s="1305"/>
      <c r="MEA207" s="1305"/>
      <c r="MEB207" s="1305"/>
      <c r="MEC207" s="1305"/>
      <c r="MED207" s="1305"/>
      <c r="MEE207" s="1305"/>
      <c r="MEF207" s="1305"/>
      <c r="MEG207" s="1305"/>
      <c r="MEH207" s="1305"/>
      <c r="MEI207" s="1305"/>
      <c r="MEJ207" s="1305"/>
      <c r="MEK207" s="1305"/>
      <c r="MEL207" s="1305"/>
      <c r="MEM207" s="1305"/>
      <c r="MEN207" s="1305"/>
      <c r="MEO207" s="1305"/>
      <c r="MEP207" s="1305"/>
      <c r="MEQ207" s="1305"/>
      <c r="MER207" s="1305"/>
      <c r="MES207" s="1305"/>
      <c r="MET207" s="1305"/>
      <c r="MEU207" s="1305"/>
      <c r="MEV207" s="1305"/>
      <c r="MEW207" s="1305"/>
      <c r="MEX207" s="1305"/>
      <c r="MEY207" s="1305"/>
      <c r="MEZ207" s="1305"/>
      <c r="MFA207" s="1305"/>
      <c r="MFB207" s="1305"/>
      <c r="MFC207" s="1305"/>
      <c r="MFD207" s="1305"/>
      <c r="MFE207" s="1305"/>
      <c r="MFF207" s="1305"/>
      <c r="MFG207" s="1305"/>
      <c r="MFH207" s="1305"/>
      <c r="MFI207" s="1305"/>
      <c r="MFJ207" s="1305"/>
      <c r="MFK207" s="1305"/>
      <c r="MFL207" s="1305"/>
      <c r="MFM207" s="1305"/>
      <c r="MFN207" s="1305"/>
      <c r="MFP207" s="1305"/>
      <c r="MFQ207" s="1305"/>
      <c r="MFR207" s="1305"/>
      <c r="MFS207" s="1305"/>
      <c r="MFT207" s="1305"/>
      <c r="MFU207" s="1305"/>
      <c r="MFV207" s="1305"/>
      <c r="MFW207" s="1305"/>
      <c r="MFX207" s="1305"/>
      <c r="MFY207" s="1305"/>
      <c r="MFZ207" s="1305"/>
      <c r="MGA207" s="1305"/>
      <c r="MGB207" s="1305"/>
      <c r="MGC207" s="1305"/>
      <c r="MGD207" s="1305"/>
      <c r="MGE207" s="1305"/>
      <c r="MGF207" s="1305"/>
      <c r="MGG207" s="1305"/>
      <c r="MGH207" s="1305"/>
      <c r="MGI207" s="1305"/>
      <c r="MGJ207" s="1305"/>
      <c r="MGK207" s="1305"/>
      <c r="MGL207" s="1305"/>
      <c r="MGM207" s="1305"/>
      <c r="MGN207" s="1305"/>
      <c r="MGO207" s="1305"/>
      <c r="MGP207" s="1305"/>
      <c r="MGQ207" s="1305"/>
      <c r="MGR207" s="1305"/>
      <c r="MGS207" s="1305"/>
      <c r="MGT207" s="1305"/>
      <c r="MGU207" s="1305"/>
      <c r="MGV207" s="1305"/>
      <c r="MGW207" s="1305"/>
      <c r="MGX207" s="1305"/>
      <c r="MGY207" s="1305"/>
      <c r="MGZ207" s="1305"/>
      <c r="MHA207" s="1305"/>
      <c r="MHB207" s="1305"/>
      <c r="MHC207" s="1305"/>
      <c r="MHD207" s="1305"/>
      <c r="MHE207" s="1305"/>
      <c r="MHF207" s="1305"/>
      <c r="MHG207" s="1305"/>
      <c r="MHH207" s="1305"/>
      <c r="MHI207" s="1305"/>
      <c r="MHJ207" s="1305"/>
      <c r="MHK207" s="1305"/>
      <c r="MHL207" s="1305"/>
      <c r="MHM207" s="1305"/>
      <c r="MHN207" s="1305"/>
      <c r="MHO207" s="1305"/>
      <c r="MHP207" s="1305"/>
      <c r="MHQ207" s="1305"/>
      <c r="MHR207" s="1305"/>
      <c r="MHS207" s="1305"/>
      <c r="MHT207" s="1305"/>
      <c r="MHU207" s="1305"/>
      <c r="MHV207" s="1305"/>
      <c r="MHW207" s="1305"/>
      <c r="MHX207" s="1305"/>
      <c r="MHY207" s="1305"/>
      <c r="MHZ207" s="1305"/>
      <c r="MIA207" s="1305"/>
      <c r="MIB207" s="1305"/>
      <c r="MIC207" s="1305"/>
      <c r="MID207" s="1305"/>
      <c r="MIE207" s="1305"/>
      <c r="MIF207" s="1305"/>
      <c r="MIG207" s="1305"/>
      <c r="MIH207" s="1305"/>
      <c r="MII207" s="1305"/>
      <c r="MIJ207" s="1305"/>
      <c r="MIK207" s="1305"/>
      <c r="MIL207" s="1305"/>
      <c r="MIM207" s="1305"/>
      <c r="MIN207" s="1305"/>
      <c r="MIO207" s="1305"/>
      <c r="MIP207" s="1305"/>
      <c r="MIQ207" s="1305"/>
      <c r="MIR207" s="1305"/>
      <c r="MIS207" s="1305"/>
      <c r="MIT207" s="1305"/>
      <c r="MIU207" s="1305"/>
      <c r="MIV207" s="1305"/>
      <c r="MIW207" s="1305"/>
      <c r="MIX207" s="1305"/>
      <c r="MIY207" s="1305"/>
      <c r="MIZ207" s="1305"/>
      <c r="MJA207" s="1305"/>
      <c r="MJB207" s="1305"/>
      <c r="MJC207" s="1305"/>
      <c r="MJD207" s="1305"/>
      <c r="MJE207" s="1305"/>
      <c r="MJF207" s="1305"/>
      <c r="MJG207" s="1305"/>
      <c r="MJH207" s="1305"/>
      <c r="MJI207" s="1305"/>
      <c r="MJJ207" s="1305"/>
      <c r="MJK207" s="1305"/>
      <c r="MJL207" s="1305"/>
      <c r="MJM207" s="1305"/>
      <c r="MJN207" s="1305"/>
      <c r="MJO207" s="1305"/>
      <c r="MJP207" s="1305"/>
      <c r="MJQ207" s="1305"/>
      <c r="MJR207" s="1305"/>
      <c r="MJS207" s="1305"/>
      <c r="MJT207" s="1305"/>
      <c r="MJU207" s="1305"/>
      <c r="MJV207" s="1305"/>
      <c r="MJW207" s="1305"/>
      <c r="MJX207" s="1305"/>
      <c r="MJY207" s="1305"/>
      <c r="MJZ207" s="1305"/>
      <c r="MKA207" s="1305"/>
      <c r="MKB207" s="1305"/>
      <c r="MKC207" s="1305"/>
      <c r="MKD207" s="1305"/>
      <c r="MKE207" s="1305"/>
      <c r="MKF207" s="1305"/>
      <c r="MKG207" s="1305"/>
      <c r="MKH207" s="1305"/>
      <c r="MKI207" s="1305"/>
      <c r="MKJ207" s="1305"/>
      <c r="MKK207" s="1305"/>
      <c r="MKL207" s="1305"/>
      <c r="MKM207" s="1305"/>
      <c r="MKN207" s="1305"/>
      <c r="MKO207" s="1305"/>
      <c r="MKP207" s="1305"/>
      <c r="MKQ207" s="1305"/>
      <c r="MKR207" s="1305"/>
      <c r="MKS207" s="1305"/>
      <c r="MKT207" s="1305"/>
      <c r="MKU207" s="1305"/>
      <c r="MKV207" s="1305"/>
      <c r="MKW207" s="1305"/>
      <c r="MKX207" s="1305"/>
      <c r="MKY207" s="1305"/>
      <c r="MKZ207" s="1305"/>
      <c r="MLA207" s="1305"/>
      <c r="MLB207" s="1305"/>
      <c r="MLC207" s="1305"/>
      <c r="MLD207" s="1305"/>
      <c r="MLE207" s="1305"/>
      <c r="MLF207" s="1305"/>
      <c r="MLG207" s="1305"/>
      <c r="MLH207" s="1305"/>
      <c r="MLI207" s="1305"/>
      <c r="MLJ207" s="1305"/>
      <c r="MLK207" s="1305"/>
      <c r="MLL207" s="1305"/>
      <c r="MLM207" s="1305"/>
      <c r="MLN207" s="1305"/>
      <c r="MLO207" s="1305"/>
      <c r="MLP207" s="1305"/>
      <c r="MLQ207" s="1305"/>
      <c r="MLR207" s="1305"/>
      <c r="MLS207" s="1305"/>
      <c r="MLT207" s="1305"/>
      <c r="MLU207" s="1305"/>
      <c r="MLV207" s="1305"/>
      <c r="MLW207" s="1305"/>
      <c r="MLX207" s="1305"/>
      <c r="MLY207" s="1305"/>
      <c r="MLZ207" s="1305"/>
      <c r="MMA207" s="1305"/>
      <c r="MMB207" s="1305"/>
      <c r="MMC207" s="1305"/>
      <c r="MMD207" s="1305"/>
      <c r="MME207" s="1305"/>
      <c r="MMF207" s="1305"/>
      <c r="MMG207" s="1305"/>
      <c r="MMH207" s="1305"/>
      <c r="MMI207" s="1305"/>
      <c r="MMJ207" s="1305"/>
      <c r="MMK207" s="1305"/>
      <c r="MML207" s="1305"/>
      <c r="MMM207" s="1305"/>
      <c r="MMN207" s="1305"/>
      <c r="MMO207" s="1305"/>
      <c r="MMP207" s="1305"/>
      <c r="MMQ207" s="1305"/>
      <c r="MMR207" s="1305"/>
      <c r="MMS207" s="1305"/>
      <c r="MMT207" s="1305"/>
      <c r="MMU207" s="1305"/>
      <c r="MMV207" s="1305"/>
      <c r="MMW207" s="1305"/>
      <c r="MMX207" s="1305"/>
      <c r="MMY207" s="1305"/>
      <c r="MMZ207" s="1305"/>
      <c r="MNA207" s="1305"/>
      <c r="MNB207" s="1305"/>
      <c r="MNC207" s="1305"/>
      <c r="MND207" s="1305"/>
      <c r="MNE207" s="1305"/>
      <c r="MNF207" s="1305"/>
      <c r="MNG207" s="1305"/>
      <c r="MNH207" s="1305"/>
      <c r="MNI207" s="1305"/>
      <c r="MNJ207" s="1305"/>
      <c r="MNK207" s="1305"/>
      <c r="MNL207" s="1305"/>
      <c r="MNM207" s="1305"/>
      <c r="MNN207" s="1305"/>
      <c r="MNO207" s="1305"/>
      <c r="MNP207" s="1305"/>
      <c r="MNQ207" s="1305"/>
      <c r="MNR207" s="1305"/>
      <c r="MNS207" s="1305"/>
      <c r="MNT207" s="1305"/>
      <c r="MNU207" s="1305"/>
      <c r="MNV207" s="1305"/>
      <c r="MNW207" s="1305"/>
      <c r="MNX207" s="1305"/>
      <c r="MNY207" s="1305"/>
      <c r="MNZ207" s="1305"/>
      <c r="MOA207" s="1305"/>
      <c r="MOB207" s="1305"/>
      <c r="MOC207" s="1305"/>
      <c r="MOD207" s="1305"/>
      <c r="MOE207" s="1305"/>
      <c r="MOF207" s="1305"/>
      <c r="MOG207" s="1305"/>
      <c r="MOH207" s="1305"/>
      <c r="MOI207" s="1305"/>
      <c r="MOJ207" s="1305"/>
      <c r="MOK207" s="1305"/>
      <c r="MOL207" s="1305"/>
      <c r="MOM207" s="1305"/>
      <c r="MON207" s="1305"/>
      <c r="MOO207" s="1305"/>
      <c r="MOP207" s="1305"/>
      <c r="MOQ207" s="1305"/>
      <c r="MOR207" s="1305"/>
      <c r="MOS207" s="1305"/>
      <c r="MOT207" s="1305"/>
      <c r="MOU207" s="1305"/>
      <c r="MOV207" s="1305"/>
      <c r="MOW207" s="1305"/>
      <c r="MOX207" s="1305"/>
      <c r="MOY207" s="1305"/>
      <c r="MOZ207" s="1305"/>
      <c r="MPA207" s="1305"/>
      <c r="MPB207" s="1305"/>
      <c r="MPC207" s="1305"/>
      <c r="MPD207" s="1305"/>
      <c r="MPE207" s="1305"/>
      <c r="MPF207" s="1305"/>
      <c r="MPG207" s="1305"/>
      <c r="MPH207" s="1305"/>
      <c r="MPI207" s="1305"/>
      <c r="MPJ207" s="1305"/>
      <c r="MPL207" s="1305"/>
      <c r="MPM207" s="1305"/>
      <c r="MPN207" s="1305"/>
      <c r="MPO207" s="1305"/>
      <c r="MPP207" s="1305"/>
      <c r="MPQ207" s="1305"/>
      <c r="MPR207" s="1305"/>
      <c r="MPS207" s="1305"/>
      <c r="MPT207" s="1305"/>
      <c r="MPU207" s="1305"/>
      <c r="MPV207" s="1305"/>
      <c r="MPW207" s="1305"/>
      <c r="MPX207" s="1305"/>
      <c r="MPY207" s="1305"/>
      <c r="MPZ207" s="1305"/>
      <c r="MQA207" s="1305"/>
      <c r="MQB207" s="1305"/>
      <c r="MQC207" s="1305"/>
      <c r="MQD207" s="1305"/>
      <c r="MQE207" s="1305"/>
      <c r="MQF207" s="1305"/>
      <c r="MQG207" s="1305"/>
      <c r="MQH207" s="1305"/>
      <c r="MQI207" s="1305"/>
      <c r="MQJ207" s="1305"/>
      <c r="MQK207" s="1305"/>
      <c r="MQL207" s="1305"/>
      <c r="MQM207" s="1305"/>
      <c r="MQN207" s="1305"/>
      <c r="MQO207" s="1305"/>
      <c r="MQP207" s="1305"/>
      <c r="MQQ207" s="1305"/>
      <c r="MQR207" s="1305"/>
      <c r="MQS207" s="1305"/>
      <c r="MQT207" s="1305"/>
      <c r="MQU207" s="1305"/>
      <c r="MQV207" s="1305"/>
      <c r="MQW207" s="1305"/>
      <c r="MQX207" s="1305"/>
      <c r="MQY207" s="1305"/>
      <c r="MQZ207" s="1305"/>
      <c r="MRA207" s="1305"/>
      <c r="MRB207" s="1305"/>
      <c r="MRC207" s="1305"/>
      <c r="MRD207" s="1305"/>
      <c r="MRE207" s="1305"/>
      <c r="MRF207" s="1305"/>
      <c r="MRG207" s="1305"/>
      <c r="MRH207" s="1305"/>
      <c r="MRI207" s="1305"/>
      <c r="MRJ207" s="1305"/>
      <c r="MRK207" s="1305"/>
      <c r="MRL207" s="1305"/>
      <c r="MRM207" s="1305"/>
      <c r="MRN207" s="1305"/>
      <c r="MRO207" s="1305"/>
      <c r="MRP207" s="1305"/>
      <c r="MRQ207" s="1305"/>
      <c r="MRR207" s="1305"/>
      <c r="MRS207" s="1305"/>
      <c r="MRT207" s="1305"/>
      <c r="MRU207" s="1305"/>
      <c r="MRV207" s="1305"/>
      <c r="MRW207" s="1305"/>
      <c r="MRX207" s="1305"/>
      <c r="MRY207" s="1305"/>
      <c r="MRZ207" s="1305"/>
      <c r="MSA207" s="1305"/>
      <c r="MSB207" s="1305"/>
      <c r="MSC207" s="1305"/>
      <c r="MSD207" s="1305"/>
      <c r="MSE207" s="1305"/>
      <c r="MSF207" s="1305"/>
      <c r="MSG207" s="1305"/>
      <c r="MSH207" s="1305"/>
      <c r="MSI207" s="1305"/>
      <c r="MSJ207" s="1305"/>
      <c r="MSK207" s="1305"/>
      <c r="MSL207" s="1305"/>
      <c r="MSM207" s="1305"/>
      <c r="MSN207" s="1305"/>
      <c r="MSO207" s="1305"/>
      <c r="MSP207" s="1305"/>
      <c r="MSQ207" s="1305"/>
      <c r="MSR207" s="1305"/>
      <c r="MSS207" s="1305"/>
      <c r="MST207" s="1305"/>
      <c r="MSU207" s="1305"/>
      <c r="MSV207" s="1305"/>
      <c r="MSW207" s="1305"/>
      <c r="MSX207" s="1305"/>
      <c r="MSY207" s="1305"/>
      <c r="MSZ207" s="1305"/>
      <c r="MTA207" s="1305"/>
      <c r="MTB207" s="1305"/>
      <c r="MTC207" s="1305"/>
      <c r="MTD207" s="1305"/>
      <c r="MTE207" s="1305"/>
      <c r="MTF207" s="1305"/>
      <c r="MTG207" s="1305"/>
      <c r="MTH207" s="1305"/>
      <c r="MTI207" s="1305"/>
      <c r="MTJ207" s="1305"/>
      <c r="MTK207" s="1305"/>
      <c r="MTL207" s="1305"/>
      <c r="MTM207" s="1305"/>
      <c r="MTN207" s="1305"/>
      <c r="MTO207" s="1305"/>
      <c r="MTP207" s="1305"/>
      <c r="MTQ207" s="1305"/>
      <c r="MTR207" s="1305"/>
      <c r="MTS207" s="1305"/>
      <c r="MTT207" s="1305"/>
      <c r="MTU207" s="1305"/>
      <c r="MTV207" s="1305"/>
      <c r="MTW207" s="1305"/>
      <c r="MTX207" s="1305"/>
      <c r="MTY207" s="1305"/>
      <c r="MTZ207" s="1305"/>
      <c r="MUA207" s="1305"/>
      <c r="MUB207" s="1305"/>
      <c r="MUC207" s="1305"/>
      <c r="MUD207" s="1305"/>
      <c r="MUE207" s="1305"/>
      <c r="MUF207" s="1305"/>
      <c r="MUG207" s="1305"/>
      <c r="MUH207" s="1305"/>
      <c r="MUI207" s="1305"/>
      <c r="MUJ207" s="1305"/>
      <c r="MUK207" s="1305"/>
      <c r="MUL207" s="1305"/>
      <c r="MUM207" s="1305"/>
      <c r="MUN207" s="1305"/>
      <c r="MUO207" s="1305"/>
      <c r="MUP207" s="1305"/>
      <c r="MUQ207" s="1305"/>
      <c r="MUR207" s="1305"/>
      <c r="MUS207" s="1305"/>
      <c r="MUT207" s="1305"/>
      <c r="MUU207" s="1305"/>
      <c r="MUV207" s="1305"/>
      <c r="MUW207" s="1305"/>
      <c r="MUX207" s="1305"/>
      <c r="MUY207" s="1305"/>
      <c r="MUZ207" s="1305"/>
      <c r="MVA207" s="1305"/>
      <c r="MVB207" s="1305"/>
      <c r="MVC207" s="1305"/>
      <c r="MVD207" s="1305"/>
      <c r="MVE207" s="1305"/>
      <c r="MVF207" s="1305"/>
      <c r="MVG207" s="1305"/>
      <c r="MVH207" s="1305"/>
      <c r="MVI207" s="1305"/>
      <c r="MVJ207" s="1305"/>
      <c r="MVK207" s="1305"/>
      <c r="MVL207" s="1305"/>
      <c r="MVM207" s="1305"/>
      <c r="MVN207" s="1305"/>
      <c r="MVO207" s="1305"/>
      <c r="MVP207" s="1305"/>
      <c r="MVQ207" s="1305"/>
      <c r="MVR207" s="1305"/>
      <c r="MVS207" s="1305"/>
      <c r="MVT207" s="1305"/>
      <c r="MVU207" s="1305"/>
      <c r="MVV207" s="1305"/>
      <c r="MVW207" s="1305"/>
      <c r="MVX207" s="1305"/>
      <c r="MVY207" s="1305"/>
      <c r="MVZ207" s="1305"/>
      <c r="MWA207" s="1305"/>
      <c r="MWB207" s="1305"/>
      <c r="MWC207" s="1305"/>
      <c r="MWD207" s="1305"/>
      <c r="MWE207" s="1305"/>
      <c r="MWF207" s="1305"/>
      <c r="MWG207" s="1305"/>
      <c r="MWH207" s="1305"/>
      <c r="MWI207" s="1305"/>
      <c r="MWJ207" s="1305"/>
      <c r="MWK207" s="1305"/>
      <c r="MWL207" s="1305"/>
      <c r="MWM207" s="1305"/>
      <c r="MWN207" s="1305"/>
      <c r="MWO207" s="1305"/>
      <c r="MWP207" s="1305"/>
      <c r="MWQ207" s="1305"/>
      <c r="MWR207" s="1305"/>
      <c r="MWS207" s="1305"/>
      <c r="MWT207" s="1305"/>
      <c r="MWU207" s="1305"/>
      <c r="MWV207" s="1305"/>
      <c r="MWW207" s="1305"/>
      <c r="MWX207" s="1305"/>
      <c r="MWY207" s="1305"/>
      <c r="MWZ207" s="1305"/>
      <c r="MXA207" s="1305"/>
      <c r="MXB207" s="1305"/>
      <c r="MXC207" s="1305"/>
      <c r="MXD207" s="1305"/>
      <c r="MXE207" s="1305"/>
      <c r="MXF207" s="1305"/>
      <c r="MXG207" s="1305"/>
      <c r="MXH207" s="1305"/>
      <c r="MXI207" s="1305"/>
      <c r="MXJ207" s="1305"/>
      <c r="MXK207" s="1305"/>
      <c r="MXL207" s="1305"/>
      <c r="MXM207" s="1305"/>
      <c r="MXN207" s="1305"/>
      <c r="MXO207" s="1305"/>
      <c r="MXP207" s="1305"/>
      <c r="MXQ207" s="1305"/>
      <c r="MXR207" s="1305"/>
      <c r="MXS207" s="1305"/>
      <c r="MXT207" s="1305"/>
      <c r="MXU207" s="1305"/>
      <c r="MXV207" s="1305"/>
      <c r="MXW207" s="1305"/>
      <c r="MXX207" s="1305"/>
      <c r="MXY207" s="1305"/>
      <c r="MXZ207" s="1305"/>
      <c r="MYA207" s="1305"/>
      <c r="MYB207" s="1305"/>
      <c r="MYC207" s="1305"/>
      <c r="MYD207" s="1305"/>
      <c r="MYE207" s="1305"/>
      <c r="MYF207" s="1305"/>
      <c r="MYG207" s="1305"/>
      <c r="MYH207" s="1305"/>
      <c r="MYI207" s="1305"/>
      <c r="MYJ207" s="1305"/>
      <c r="MYK207" s="1305"/>
      <c r="MYL207" s="1305"/>
      <c r="MYM207" s="1305"/>
      <c r="MYN207" s="1305"/>
      <c r="MYO207" s="1305"/>
      <c r="MYP207" s="1305"/>
      <c r="MYQ207" s="1305"/>
      <c r="MYR207" s="1305"/>
      <c r="MYS207" s="1305"/>
      <c r="MYT207" s="1305"/>
      <c r="MYU207" s="1305"/>
      <c r="MYV207" s="1305"/>
      <c r="MYW207" s="1305"/>
      <c r="MYX207" s="1305"/>
      <c r="MYY207" s="1305"/>
      <c r="MYZ207" s="1305"/>
      <c r="MZA207" s="1305"/>
      <c r="MZB207" s="1305"/>
      <c r="MZC207" s="1305"/>
      <c r="MZD207" s="1305"/>
      <c r="MZE207" s="1305"/>
      <c r="MZF207" s="1305"/>
      <c r="MZH207" s="1305"/>
      <c r="MZI207" s="1305"/>
      <c r="MZJ207" s="1305"/>
      <c r="MZK207" s="1305"/>
      <c r="MZL207" s="1305"/>
      <c r="MZM207" s="1305"/>
      <c r="MZN207" s="1305"/>
      <c r="MZO207" s="1305"/>
      <c r="MZP207" s="1305"/>
      <c r="MZQ207" s="1305"/>
      <c r="MZR207" s="1305"/>
      <c r="MZS207" s="1305"/>
      <c r="MZT207" s="1305"/>
      <c r="MZU207" s="1305"/>
      <c r="MZV207" s="1305"/>
      <c r="MZW207" s="1305"/>
      <c r="MZX207" s="1305"/>
      <c r="MZY207" s="1305"/>
      <c r="MZZ207" s="1305"/>
      <c r="NAA207" s="1305"/>
      <c r="NAB207" s="1305"/>
      <c r="NAC207" s="1305"/>
      <c r="NAD207" s="1305"/>
      <c r="NAE207" s="1305"/>
      <c r="NAF207" s="1305"/>
      <c r="NAG207" s="1305"/>
      <c r="NAH207" s="1305"/>
      <c r="NAI207" s="1305"/>
      <c r="NAJ207" s="1305"/>
      <c r="NAK207" s="1305"/>
      <c r="NAL207" s="1305"/>
      <c r="NAM207" s="1305"/>
      <c r="NAN207" s="1305"/>
      <c r="NAO207" s="1305"/>
      <c r="NAP207" s="1305"/>
      <c r="NAQ207" s="1305"/>
      <c r="NAR207" s="1305"/>
      <c r="NAS207" s="1305"/>
      <c r="NAT207" s="1305"/>
      <c r="NAU207" s="1305"/>
      <c r="NAV207" s="1305"/>
      <c r="NAW207" s="1305"/>
      <c r="NAX207" s="1305"/>
      <c r="NAY207" s="1305"/>
      <c r="NAZ207" s="1305"/>
      <c r="NBA207" s="1305"/>
      <c r="NBB207" s="1305"/>
      <c r="NBC207" s="1305"/>
      <c r="NBD207" s="1305"/>
      <c r="NBE207" s="1305"/>
      <c r="NBF207" s="1305"/>
      <c r="NBG207" s="1305"/>
      <c r="NBH207" s="1305"/>
      <c r="NBI207" s="1305"/>
      <c r="NBJ207" s="1305"/>
      <c r="NBK207" s="1305"/>
      <c r="NBL207" s="1305"/>
      <c r="NBM207" s="1305"/>
      <c r="NBN207" s="1305"/>
      <c r="NBO207" s="1305"/>
      <c r="NBP207" s="1305"/>
      <c r="NBQ207" s="1305"/>
      <c r="NBR207" s="1305"/>
      <c r="NBS207" s="1305"/>
      <c r="NBT207" s="1305"/>
      <c r="NBU207" s="1305"/>
      <c r="NBV207" s="1305"/>
      <c r="NBW207" s="1305"/>
      <c r="NBX207" s="1305"/>
      <c r="NBY207" s="1305"/>
      <c r="NBZ207" s="1305"/>
      <c r="NCA207" s="1305"/>
      <c r="NCB207" s="1305"/>
      <c r="NCC207" s="1305"/>
      <c r="NCD207" s="1305"/>
      <c r="NCE207" s="1305"/>
      <c r="NCF207" s="1305"/>
      <c r="NCG207" s="1305"/>
      <c r="NCH207" s="1305"/>
      <c r="NCI207" s="1305"/>
      <c r="NCJ207" s="1305"/>
      <c r="NCK207" s="1305"/>
      <c r="NCL207" s="1305"/>
      <c r="NCM207" s="1305"/>
      <c r="NCN207" s="1305"/>
      <c r="NCO207" s="1305"/>
      <c r="NCP207" s="1305"/>
      <c r="NCQ207" s="1305"/>
      <c r="NCR207" s="1305"/>
      <c r="NCS207" s="1305"/>
      <c r="NCT207" s="1305"/>
      <c r="NCU207" s="1305"/>
      <c r="NCV207" s="1305"/>
      <c r="NCW207" s="1305"/>
      <c r="NCX207" s="1305"/>
      <c r="NCY207" s="1305"/>
      <c r="NCZ207" s="1305"/>
      <c r="NDA207" s="1305"/>
      <c r="NDB207" s="1305"/>
      <c r="NDC207" s="1305"/>
      <c r="NDD207" s="1305"/>
      <c r="NDE207" s="1305"/>
      <c r="NDF207" s="1305"/>
      <c r="NDG207" s="1305"/>
      <c r="NDH207" s="1305"/>
      <c r="NDI207" s="1305"/>
      <c r="NDJ207" s="1305"/>
      <c r="NDK207" s="1305"/>
      <c r="NDL207" s="1305"/>
      <c r="NDM207" s="1305"/>
      <c r="NDN207" s="1305"/>
      <c r="NDO207" s="1305"/>
      <c r="NDP207" s="1305"/>
      <c r="NDQ207" s="1305"/>
      <c r="NDR207" s="1305"/>
      <c r="NDS207" s="1305"/>
      <c r="NDT207" s="1305"/>
      <c r="NDU207" s="1305"/>
      <c r="NDV207" s="1305"/>
      <c r="NDW207" s="1305"/>
      <c r="NDX207" s="1305"/>
      <c r="NDY207" s="1305"/>
      <c r="NDZ207" s="1305"/>
      <c r="NEA207" s="1305"/>
      <c r="NEB207" s="1305"/>
      <c r="NEC207" s="1305"/>
      <c r="NED207" s="1305"/>
      <c r="NEE207" s="1305"/>
      <c r="NEF207" s="1305"/>
      <c r="NEG207" s="1305"/>
      <c r="NEH207" s="1305"/>
      <c r="NEI207" s="1305"/>
      <c r="NEJ207" s="1305"/>
      <c r="NEK207" s="1305"/>
      <c r="NEL207" s="1305"/>
      <c r="NEM207" s="1305"/>
      <c r="NEN207" s="1305"/>
      <c r="NEO207" s="1305"/>
      <c r="NEP207" s="1305"/>
      <c r="NEQ207" s="1305"/>
      <c r="NER207" s="1305"/>
      <c r="NES207" s="1305"/>
      <c r="NET207" s="1305"/>
      <c r="NEU207" s="1305"/>
      <c r="NEV207" s="1305"/>
      <c r="NEW207" s="1305"/>
      <c r="NEX207" s="1305"/>
      <c r="NEY207" s="1305"/>
      <c r="NEZ207" s="1305"/>
      <c r="NFA207" s="1305"/>
      <c r="NFB207" s="1305"/>
      <c r="NFC207" s="1305"/>
      <c r="NFD207" s="1305"/>
      <c r="NFE207" s="1305"/>
      <c r="NFF207" s="1305"/>
      <c r="NFG207" s="1305"/>
      <c r="NFH207" s="1305"/>
      <c r="NFI207" s="1305"/>
      <c r="NFJ207" s="1305"/>
      <c r="NFK207" s="1305"/>
      <c r="NFL207" s="1305"/>
      <c r="NFM207" s="1305"/>
      <c r="NFN207" s="1305"/>
      <c r="NFO207" s="1305"/>
      <c r="NFP207" s="1305"/>
      <c r="NFQ207" s="1305"/>
      <c r="NFR207" s="1305"/>
      <c r="NFS207" s="1305"/>
      <c r="NFT207" s="1305"/>
      <c r="NFU207" s="1305"/>
      <c r="NFV207" s="1305"/>
      <c r="NFW207" s="1305"/>
      <c r="NFX207" s="1305"/>
      <c r="NFY207" s="1305"/>
      <c r="NFZ207" s="1305"/>
      <c r="NGA207" s="1305"/>
      <c r="NGB207" s="1305"/>
      <c r="NGC207" s="1305"/>
      <c r="NGD207" s="1305"/>
      <c r="NGE207" s="1305"/>
      <c r="NGF207" s="1305"/>
      <c r="NGG207" s="1305"/>
      <c r="NGH207" s="1305"/>
      <c r="NGI207" s="1305"/>
      <c r="NGJ207" s="1305"/>
      <c r="NGK207" s="1305"/>
      <c r="NGL207" s="1305"/>
      <c r="NGM207" s="1305"/>
      <c r="NGN207" s="1305"/>
      <c r="NGO207" s="1305"/>
      <c r="NGP207" s="1305"/>
      <c r="NGQ207" s="1305"/>
      <c r="NGR207" s="1305"/>
      <c r="NGS207" s="1305"/>
      <c r="NGT207" s="1305"/>
      <c r="NGU207" s="1305"/>
      <c r="NGV207" s="1305"/>
      <c r="NGW207" s="1305"/>
      <c r="NGX207" s="1305"/>
      <c r="NGY207" s="1305"/>
      <c r="NGZ207" s="1305"/>
      <c r="NHA207" s="1305"/>
      <c r="NHB207" s="1305"/>
      <c r="NHC207" s="1305"/>
      <c r="NHD207" s="1305"/>
      <c r="NHE207" s="1305"/>
      <c r="NHF207" s="1305"/>
      <c r="NHG207" s="1305"/>
      <c r="NHH207" s="1305"/>
      <c r="NHI207" s="1305"/>
      <c r="NHJ207" s="1305"/>
      <c r="NHK207" s="1305"/>
      <c r="NHL207" s="1305"/>
      <c r="NHM207" s="1305"/>
      <c r="NHN207" s="1305"/>
      <c r="NHO207" s="1305"/>
      <c r="NHP207" s="1305"/>
      <c r="NHQ207" s="1305"/>
      <c r="NHR207" s="1305"/>
      <c r="NHS207" s="1305"/>
      <c r="NHT207" s="1305"/>
      <c r="NHU207" s="1305"/>
      <c r="NHV207" s="1305"/>
      <c r="NHW207" s="1305"/>
      <c r="NHX207" s="1305"/>
      <c r="NHY207" s="1305"/>
      <c r="NHZ207" s="1305"/>
      <c r="NIA207" s="1305"/>
      <c r="NIB207" s="1305"/>
      <c r="NIC207" s="1305"/>
      <c r="NID207" s="1305"/>
      <c r="NIE207" s="1305"/>
      <c r="NIF207" s="1305"/>
      <c r="NIG207" s="1305"/>
      <c r="NIH207" s="1305"/>
      <c r="NII207" s="1305"/>
      <c r="NIJ207" s="1305"/>
      <c r="NIK207" s="1305"/>
      <c r="NIL207" s="1305"/>
      <c r="NIM207" s="1305"/>
      <c r="NIN207" s="1305"/>
      <c r="NIO207" s="1305"/>
      <c r="NIP207" s="1305"/>
      <c r="NIQ207" s="1305"/>
      <c r="NIR207" s="1305"/>
      <c r="NIS207" s="1305"/>
      <c r="NIT207" s="1305"/>
      <c r="NIU207" s="1305"/>
      <c r="NIV207" s="1305"/>
      <c r="NIW207" s="1305"/>
      <c r="NIX207" s="1305"/>
      <c r="NIY207" s="1305"/>
      <c r="NIZ207" s="1305"/>
      <c r="NJA207" s="1305"/>
      <c r="NJB207" s="1305"/>
      <c r="NJD207" s="1305"/>
      <c r="NJE207" s="1305"/>
      <c r="NJF207" s="1305"/>
      <c r="NJG207" s="1305"/>
      <c r="NJH207" s="1305"/>
      <c r="NJI207" s="1305"/>
      <c r="NJJ207" s="1305"/>
      <c r="NJK207" s="1305"/>
      <c r="NJL207" s="1305"/>
      <c r="NJM207" s="1305"/>
      <c r="NJN207" s="1305"/>
      <c r="NJO207" s="1305"/>
      <c r="NJP207" s="1305"/>
      <c r="NJQ207" s="1305"/>
      <c r="NJR207" s="1305"/>
      <c r="NJS207" s="1305"/>
      <c r="NJT207" s="1305"/>
      <c r="NJU207" s="1305"/>
      <c r="NJV207" s="1305"/>
      <c r="NJW207" s="1305"/>
      <c r="NJX207" s="1305"/>
      <c r="NJY207" s="1305"/>
      <c r="NJZ207" s="1305"/>
      <c r="NKA207" s="1305"/>
      <c r="NKB207" s="1305"/>
      <c r="NKC207" s="1305"/>
      <c r="NKD207" s="1305"/>
      <c r="NKE207" s="1305"/>
      <c r="NKF207" s="1305"/>
      <c r="NKG207" s="1305"/>
      <c r="NKH207" s="1305"/>
      <c r="NKI207" s="1305"/>
      <c r="NKJ207" s="1305"/>
      <c r="NKK207" s="1305"/>
      <c r="NKL207" s="1305"/>
      <c r="NKM207" s="1305"/>
      <c r="NKN207" s="1305"/>
      <c r="NKO207" s="1305"/>
      <c r="NKP207" s="1305"/>
      <c r="NKQ207" s="1305"/>
      <c r="NKR207" s="1305"/>
      <c r="NKS207" s="1305"/>
      <c r="NKT207" s="1305"/>
      <c r="NKU207" s="1305"/>
      <c r="NKV207" s="1305"/>
      <c r="NKW207" s="1305"/>
      <c r="NKX207" s="1305"/>
      <c r="NKY207" s="1305"/>
      <c r="NKZ207" s="1305"/>
      <c r="NLA207" s="1305"/>
      <c r="NLB207" s="1305"/>
      <c r="NLC207" s="1305"/>
      <c r="NLD207" s="1305"/>
      <c r="NLE207" s="1305"/>
      <c r="NLF207" s="1305"/>
      <c r="NLG207" s="1305"/>
      <c r="NLH207" s="1305"/>
      <c r="NLI207" s="1305"/>
      <c r="NLJ207" s="1305"/>
      <c r="NLK207" s="1305"/>
      <c r="NLL207" s="1305"/>
      <c r="NLM207" s="1305"/>
      <c r="NLN207" s="1305"/>
      <c r="NLO207" s="1305"/>
      <c r="NLP207" s="1305"/>
      <c r="NLQ207" s="1305"/>
      <c r="NLR207" s="1305"/>
      <c r="NLS207" s="1305"/>
      <c r="NLT207" s="1305"/>
      <c r="NLU207" s="1305"/>
      <c r="NLV207" s="1305"/>
      <c r="NLW207" s="1305"/>
      <c r="NLX207" s="1305"/>
      <c r="NLY207" s="1305"/>
      <c r="NLZ207" s="1305"/>
      <c r="NMA207" s="1305"/>
      <c r="NMB207" s="1305"/>
      <c r="NMC207" s="1305"/>
      <c r="NMD207" s="1305"/>
      <c r="NME207" s="1305"/>
      <c r="NMF207" s="1305"/>
      <c r="NMG207" s="1305"/>
      <c r="NMH207" s="1305"/>
      <c r="NMI207" s="1305"/>
      <c r="NMJ207" s="1305"/>
      <c r="NMK207" s="1305"/>
      <c r="NML207" s="1305"/>
      <c r="NMM207" s="1305"/>
      <c r="NMN207" s="1305"/>
      <c r="NMO207" s="1305"/>
      <c r="NMP207" s="1305"/>
      <c r="NMQ207" s="1305"/>
      <c r="NMR207" s="1305"/>
      <c r="NMS207" s="1305"/>
      <c r="NMT207" s="1305"/>
      <c r="NMU207" s="1305"/>
      <c r="NMV207" s="1305"/>
      <c r="NMW207" s="1305"/>
      <c r="NMX207" s="1305"/>
      <c r="NMY207" s="1305"/>
      <c r="NMZ207" s="1305"/>
      <c r="NNA207" s="1305"/>
      <c r="NNB207" s="1305"/>
      <c r="NNC207" s="1305"/>
      <c r="NND207" s="1305"/>
      <c r="NNE207" s="1305"/>
      <c r="NNF207" s="1305"/>
      <c r="NNG207" s="1305"/>
      <c r="NNH207" s="1305"/>
      <c r="NNI207" s="1305"/>
      <c r="NNJ207" s="1305"/>
      <c r="NNK207" s="1305"/>
      <c r="NNL207" s="1305"/>
      <c r="NNM207" s="1305"/>
      <c r="NNN207" s="1305"/>
      <c r="NNO207" s="1305"/>
      <c r="NNP207" s="1305"/>
      <c r="NNQ207" s="1305"/>
      <c r="NNR207" s="1305"/>
      <c r="NNS207" s="1305"/>
      <c r="NNT207" s="1305"/>
      <c r="NNU207" s="1305"/>
      <c r="NNV207" s="1305"/>
      <c r="NNW207" s="1305"/>
      <c r="NNX207" s="1305"/>
      <c r="NNY207" s="1305"/>
      <c r="NNZ207" s="1305"/>
      <c r="NOA207" s="1305"/>
      <c r="NOB207" s="1305"/>
      <c r="NOC207" s="1305"/>
      <c r="NOD207" s="1305"/>
      <c r="NOE207" s="1305"/>
      <c r="NOF207" s="1305"/>
      <c r="NOG207" s="1305"/>
      <c r="NOH207" s="1305"/>
      <c r="NOI207" s="1305"/>
      <c r="NOJ207" s="1305"/>
      <c r="NOK207" s="1305"/>
      <c r="NOL207" s="1305"/>
      <c r="NOM207" s="1305"/>
      <c r="NON207" s="1305"/>
      <c r="NOO207" s="1305"/>
      <c r="NOP207" s="1305"/>
      <c r="NOQ207" s="1305"/>
      <c r="NOR207" s="1305"/>
      <c r="NOS207" s="1305"/>
      <c r="NOT207" s="1305"/>
      <c r="NOU207" s="1305"/>
      <c r="NOV207" s="1305"/>
      <c r="NOW207" s="1305"/>
      <c r="NOX207" s="1305"/>
      <c r="NOY207" s="1305"/>
      <c r="NOZ207" s="1305"/>
      <c r="NPA207" s="1305"/>
      <c r="NPB207" s="1305"/>
      <c r="NPC207" s="1305"/>
      <c r="NPD207" s="1305"/>
      <c r="NPE207" s="1305"/>
      <c r="NPF207" s="1305"/>
      <c r="NPG207" s="1305"/>
      <c r="NPH207" s="1305"/>
      <c r="NPI207" s="1305"/>
      <c r="NPJ207" s="1305"/>
      <c r="NPK207" s="1305"/>
      <c r="NPL207" s="1305"/>
      <c r="NPM207" s="1305"/>
      <c r="NPN207" s="1305"/>
      <c r="NPO207" s="1305"/>
      <c r="NPP207" s="1305"/>
      <c r="NPQ207" s="1305"/>
      <c r="NPR207" s="1305"/>
      <c r="NPS207" s="1305"/>
      <c r="NPT207" s="1305"/>
      <c r="NPU207" s="1305"/>
      <c r="NPV207" s="1305"/>
      <c r="NPW207" s="1305"/>
      <c r="NPX207" s="1305"/>
      <c r="NPY207" s="1305"/>
      <c r="NPZ207" s="1305"/>
      <c r="NQA207" s="1305"/>
      <c r="NQB207" s="1305"/>
      <c r="NQC207" s="1305"/>
      <c r="NQD207" s="1305"/>
      <c r="NQE207" s="1305"/>
      <c r="NQF207" s="1305"/>
      <c r="NQG207" s="1305"/>
      <c r="NQH207" s="1305"/>
      <c r="NQI207" s="1305"/>
      <c r="NQJ207" s="1305"/>
      <c r="NQK207" s="1305"/>
      <c r="NQL207" s="1305"/>
      <c r="NQM207" s="1305"/>
      <c r="NQN207" s="1305"/>
      <c r="NQO207" s="1305"/>
      <c r="NQP207" s="1305"/>
      <c r="NQQ207" s="1305"/>
      <c r="NQR207" s="1305"/>
      <c r="NQS207" s="1305"/>
      <c r="NQT207" s="1305"/>
      <c r="NQU207" s="1305"/>
      <c r="NQV207" s="1305"/>
      <c r="NQW207" s="1305"/>
      <c r="NQX207" s="1305"/>
      <c r="NQY207" s="1305"/>
      <c r="NQZ207" s="1305"/>
      <c r="NRA207" s="1305"/>
      <c r="NRB207" s="1305"/>
      <c r="NRC207" s="1305"/>
      <c r="NRD207" s="1305"/>
      <c r="NRE207" s="1305"/>
      <c r="NRF207" s="1305"/>
      <c r="NRG207" s="1305"/>
      <c r="NRH207" s="1305"/>
      <c r="NRI207" s="1305"/>
      <c r="NRJ207" s="1305"/>
      <c r="NRK207" s="1305"/>
      <c r="NRL207" s="1305"/>
      <c r="NRM207" s="1305"/>
      <c r="NRN207" s="1305"/>
      <c r="NRO207" s="1305"/>
      <c r="NRP207" s="1305"/>
      <c r="NRQ207" s="1305"/>
      <c r="NRR207" s="1305"/>
      <c r="NRS207" s="1305"/>
      <c r="NRT207" s="1305"/>
      <c r="NRU207" s="1305"/>
      <c r="NRV207" s="1305"/>
      <c r="NRW207" s="1305"/>
      <c r="NRX207" s="1305"/>
      <c r="NRY207" s="1305"/>
      <c r="NRZ207" s="1305"/>
      <c r="NSA207" s="1305"/>
      <c r="NSB207" s="1305"/>
      <c r="NSC207" s="1305"/>
      <c r="NSD207" s="1305"/>
      <c r="NSE207" s="1305"/>
      <c r="NSF207" s="1305"/>
      <c r="NSG207" s="1305"/>
      <c r="NSH207" s="1305"/>
      <c r="NSI207" s="1305"/>
      <c r="NSJ207" s="1305"/>
      <c r="NSK207" s="1305"/>
      <c r="NSL207" s="1305"/>
      <c r="NSM207" s="1305"/>
      <c r="NSN207" s="1305"/>
      <c r="NSO207" s="1305"/>
      <c r="NSP207" s="1305"/>
      <c r="NSQ207" s="1305"/>
      <c r="NSR207" s="1305"/>
      <c r="NSS207" s="1305"/>
      <c r="NST207" s="1305"/>
      <c r="NSU207" s="1305"/>
      <c r="NSV207" s="1305"/>
      <c r="NSW207" s="1305"/>
      <c r="NSX207" s="1305"/>
      <c r="NSZ207" s="1305"/>
      <c r="NTA207" s="1305"/>
      <c r="NTB207" s="1305"/>
      <c r="NTC207" s="1305"/>
      <c r="NTD207" s="1305"/>
      <c r="NTE207" s="1305"/>
      <c r="NTF207" s="1305"/>
      <c r="NTG207" s="1305"/>
      <c r="NTH207" s="1305"/>
      <c r="NTI207" s="1305"/>
      <c r="NTJ207" s="1305"/>
      <c r="NTK207" s="1305"/>
      <c r="NTL207" s="1305"/>
      <c r="NTM207" s="1305"/>
      <c r="NTN207" s="1305"/>
      <c r="NTO207" s="1305"/>
      <c r="NTP207" s="1305"/>
      <c r="NTQ207" s="1305"/>
      <c r="NTR207" s="1305"/>
      <c r="NTS207" s="1305"/>
      <c r="NTT207" s="1305"/>
      <c r="NTU207" s="1305"/>
      <c r="NTV207" s="1305"/>
      <c r="NTW207" s="1305"/>
      <c r="NTX207" s="1305"/>
      <c r="NTY207" s="1305"/>
      <c r="NTZ207" s="1305"/>
      <c r="NUA207" s="1305"/>
      <c r="NUB207" s="1305"/>
      <c r="NUC207" s="1305"/>
      <c r="NUD207" s="1305"/>
      <c r="NUE207" s="1305"/>
      <c r="NUF207" s="1305"/>
      <c r="NUG207" s="1305"/>
      <c r="NUH207" s="1305"/>
      <c r="NUI207" s="1305"/>
      <c r="NUJ207" s="1305"/>
      <c r="NUK207" s="1305"/>
      <c r="NUL207" s="1305"/>
      <c r="NUM207" s="1305"/>
      <c r="NUN207" s="1305"/>
      <c r="NUO207" s="1305"/>
      <c r="NUP207" s="1305"/>
      <c r="NUQ207" s="1305"/>
      <c r="NUR207" s="1305"/>
      <c r="NUS207" s="1305"/>
      <c r="NUT207" s="1305"/>
      <c r="NUU207" s="1305"/>
      <c r="NUV207" s="1305"/>
      <c r="NUW207" s="1305"/>
      <c r="NUX207" s="1305"/>
      <c r="NUY207" s="1305"/>
      <c r="NUZ207" s="1305"/>
      <c r="NVA207" s="1305"/>
      <c r="NVB207" s="1305"/>
      <c r="NVC207" s="1305"/>
      <c r="NVD207" s="1305"/>
      <c r="NVE207" s="1305"/>
      <c r="NVF207" s="1305"/>
      <c r="NVG207" s="1305"/>
      <c r="NVH207" s="1305"/>
      <c r="NVI207" s="1305"/>
      <c r="NVJ207" s="1305"/>
      <c r="NVK207" s="1305"/>
      <c r="NVL207" s="1305"/>
      <c r="NVM207" s="1305"/>
      <c r="NVN207" s="1305"/>
      <c r="NVO207" s="1305"/>
      <c r="NVP207" s="1305"/>
      <c r="NVQ207" s="1305"/>
      <c r="NVR207" s="1305"/>
      <c r="NVS207" s="1305"/>
      <c r="NVT207" s="1305"/>
      <c r="NVU207" s="1305"/>
      <c r="NVV207" s="1305"/>
      <c r="NVW207" s="1305"/>
      <c r="NVX207" s="1305"/>
      <c r="NVY207" s="1305"/>
      <c r="NVZ207" s="1305"/>
      <c r="NWA207" s="1305"/>
      <c r="NWB207" s="1305"/>
      <c r="NWC207" s="1305"/>
      <c r="NWD207" s="1305"/>
      <c r="NWE207" s="1305"/>
      <c r="NWF207" s="1305"/>
      <c r="NWG207" s="1305"/>
      <c r="NWH207" s="1305"/>
      <c r="NWI207" s="1305"/>
      <c r="NWJ207" s="1305"/>
      <c r="NWK207" s="1305"/>
      <c r="NWL207" s="1305"/>
      <c r="NWM207" s="1305"/>
      <c r="NWN207" s="1305"/>
      <c r="NWO207" s="1305"/>
      <c r="NWP207" s="1305"/>
      <c r="NWQ207" s="1305"/>
      <c r="NWR207" s="1305"/>
      <c r="NWS207" s="1305"/>
      <c r="NWT207" s="1305"/>
      <c r="NWU207" s="1305"/>
      <c r="NWV207" s="1305"/>
      <c r="NWW207" s="1305"/>
      <c r="NWX207" s="1305"/>
      <c r="NWY207" s="1305"/>
      <c r="NWZ207" s="1305"/>
      <c r="NXA207" s="1305"/>
      <c r="NXB207" s="1305"/>
      <c r="NXC207" s="1305"/>
      <c r="NXD207" s="1305"/>
      <c r="NXE207" s="1305"/>
      <c r="NXF207" s="1305"/>
      <c r="NXG207" s="1305"/>
      <c r="NXH207" s="1305"/>
      <c r="NXI207" s="1305"/>
      <c r="NXJ207" s="1305"/>
      <c r="NXK207" s="1305"/>
      <c r="NXL207" s="1305"/>
      <c r="NXM207" s="1305"/>
      <c r="NXN207" s="1305"/>
      <c r="NXO207" s="1305"/>
      <c r="NXP207" s="1305"/>
      <c r="NXQ207" s="1305"/>
      <c r="NXR207" s="1305"/>
      <c r="NXS207" s="1305"/>
      <c r="NXT207" s="1305"/>
      <c r="NXU207" s="1305"/>
      <c r="NXV207" s="1305"/>
      <c r="NXW207" s="1305"/>
      <c r="NXX207" s="1305"/>
      <c r="NXY207" s="1305"/>
      <c r="NXZ207" s="1305"/>
      <c r="NYA207" s="1305"/>
      <c r="NYB207" s="1305"/>
      <c r="NYC207" s="1305"/>
      <c r="NYD207" s="1305"/>
      <c r="NYE207" s="1305"/>
      <c r="NYF207" s="1305"/>
      <c r="NYG207" s="1305"/>
      <c r="NYH207" s="1305"/>
      <c r="NYI207" s="1305"/>
      <c r="NYJ207" s="1305"/>
      <c r="NYK207" s="1305"/>
      <c r="NYL207" s="1305"/>
      <c r="NYM207" s="1305"/>
      <c r="NYN207" s="1305"/>
      <c r="NYO207" s="1305"/>
      <c r="NYP207" s="1305"/>
      <c r="NYQ207" s="1305"/>
      <c r="NYR207" s="1305"/>
      <c r="NYS207" s="1305"/>
      <c r="NYT207" s="1305"/>
      <c r="NYU207" s="1305"/>
      <c r="NYV207" s="1305"/>
      <c r="NYW207" s="1305"/>
      <c r="NYX207" s="1305"/>
      <c r="NYY207" s="1305"/>
      <c r="NYZ207" s="1305"/>
      <c r="NZA207" s="1305"/>
      <c r="NZB207" s="1305"/>
      <c r="NZC207" s="1305"/>
      <c r="NZD207" s="1305"/>
      <c r="NZE207" s="1305"/>
      <c r="NZF207" s="1305"/>
      <c r="NZG207" s="1305"/>
      <c r="NZH207" s="1305"/>
      <c r="NZI207" s="1305"/>
      <c r="NZJ207" s="1305"/>
      <c r="NZK207" s="1305"/>
      <c r="NZL207" s="1305"/>
      <c r="NZM207" s="1305"/>
      <c r="NZN207" s="1305"/>
      <c r="NZO207" s="1305"/>
      <c r="NZP207" s="1305"/>
      <c r="NZQ207" s="1305"/>
      <c r="NZR207" s="1305"/>
      <c r="NZS207" s="1305"/>
      <c r="NZT207" s="1305"/>
      <c r="NZU207" s="1305"/>
      <c r="NZV207" s="1305"/>
      <c r="NZW207" s="1305"/>
      <c r="NZX207" s="1305"/>
      <c r="NZY207" s="1305"/>
      <c r="NZZ207" s="1305"/>
      <c r="OAA207" s="1305"/>
      <c r="OAB207" s="1305"/>
      <c r="OAC207" s="1305"/>
      <c r="OAD207" s="1305"/>
      <c r="OAE207" s="1305"/>
      <c r="OAF207" s="1305"/>
      <c r="OAG207" s="1305"/>
      <c r="OAH207" s="1305"/>
      <c r="OAI207" s="1305"/>
      <c r="OAJ207" s="1305"/>
      <c r="OAK207" s="1305"/>
      <c r="OAL207" s="1305"/>
      <c r="OAM207" s="1305"/>
      <c r="OAN207" s="1305"/>
      <c r="OAO207" s="1305"/>
      <c r="OAP207" s="1305"/>
      <c r="OAQ207" s="1305"/>
      <c r="OAR207" s="1305"/>
      <c r="OAS207" s="1305"/>
      <c r="OAT207" s="1305"/>
      <c r="OAU207" s="1305"/>
      <c r="OAV207" s="1305"/>
      <c r="OAW207" s="1305"/>
      <c r="OAX207" s="1305"/>
      <c r="OAY207" s="1305"/>
      <c r="OAZ207" s="1305"/>
      <c r="OBA207" s="1305"/>
      <c r="OBB207" s="1305"/>
      <c r="OBC207" s="1305"/>
      <c r="OBD207" s="1305"/>
      <c r="OBE207" s="1305"/>
      <c r="OBF207" s="1305"/>
      <c r="OBG207" s="1305"/>
      <c r="OBH207" s="1305"/>
      <c r="OBI207" s="1305"/>
      <c r="OBJ207" s="1305"/>
      <c r="OBK207" s="1305"/>
      <c r="OBL207" s="1305"/>
      <c r="OBM207" s="1305"/>
      <c r="OBN207" s="1305"/>
      <c r="OBO207" s="1305"/>
      <c r="OBP207" s="1305"/>
      <c r="OBQ207" s="1305"/>
      <c r="OBR207" s="1305"/>
      <c r="OBS207" s="1305"/>
      <c r="OBT207" s="1305"/>
      <c r="OBU207" s="1305"/>
      <c r="OBV207" s="1305"/>
      <c r="OBW207" s="1305"/>
      <c r="OBX207" s="1305"/>
      <c r="OBY207" s="1305"/>
      <c r="OBZ207" s="1305"/>
      <c r="OCA207" s="1305"/>
      <c r="OCB207" s="1305"/>
      <c r="OCC207" s="1305"/>
      <c r="OCD207" s="1305"/>
      <c r="OCE207" s="1305"/>
      <c r="OCF207" s="1305"/>
      <c r="OCG207" s="1305"/>
      <c r="OCH207" s="1305"/>
      <c r="OCI207" s="1305"/>
      <c r="OCJ207" s="1305"/>
      <c r="OCK207" s="1305"/>
      <c r="OCL207" s="1305"/>
      <c r="OCM207" s="1305"/>
      <c r="OCN207" s="1305"/>
      <c r="OCO207" s="1305"/>
      <c r="OCP207" s="1305"/>
      <c r="OCQ207" s="1305"/>
      <c r="OCR207" s="1305"/>
      <c r="OCS207" s="1305"/>
      <c r="OCT207" s="1305"/>
      <c r="OCV207" s="1305"/>
      <c r="OCW207" s="1305"/>
      <c r="OCX207" s="1305"/>
      <c r="OCY207" s="1305"/>
      <c r="OCZ207" s="1305"/>
      <c r="ODA207" s="1305"/>
      <c r="ODB207" s="1305"/>
      <c r="ODC207" s="1305"/>
      <c r="ODD207" s="1305"/>
      <c r="ODE207" s="1305"/>
      <c r="ODF207" s="1305"/>
      <c r="ODG207" s="1305"/>
      <c r="ODH207" s="1305"/>
      <c r="ODI207" s="1305"/>
      <c r="ODJ207" s="1305"/>
      <c r="ODK207" s="1305"/>
      <c r="ODL207" s="1305"/>
      <c r="ODM207" s="1305"/>
      <c r="ODN207" s="1305"/>
      <c r="ODO207" s="1305"/>
      <c r="ODP207" s="1305"/>
      <c r="ODQ207" s="1305"/>
      <c r="ODR207" s="1305"/>
      <c r="ODS207" s="1305"/>
      <c r="ODT207" s="1305"/>
      <c r="ODU207" s="1305"/>
      <c r="ODV207" s="1305"/>
      <c r="ODW207" s="1305"/>
      <c r="ODX207" s="1305"/>
      <c r="ODY207" s="1305"/>
      <c r="ODZ207" s="1305"/>
      <c r="OEA207" s="1305"/>
      <c r="OEB207" s="1305"/>
      <c r="OEC207" s="1305"/>
      <c r="OED207" s="1305"/>
      <c r="OEE207" s="1305"/>
      <c r="OEF207" s="1305"/>
      <c r="OEG207" s="1305"/>
      <c r="OEH207" s="1305"/>
      <c r="OEI207" s="1305"/>
      <c r="OEJ207" s="1305"/>
      <c r="OEK207" s="1305"/>
      <c r="OEL207" s="1305"/>
      <c r="OEM207" s="1305"/>
      <c r="OEN207" s="1305"/>
      <c r="OEO207" s="1305"/>
      <c r="OEP207" s="1305"/>
      <c r="OEQ207" s="1305"/>
      <c r="OER207" s="1305"/>
      <c r="OES207" s="1305"/>
      <c r="OET207" s="1305"/>
      <c r="OEU207" s="1305"/>
      <c r="OEV207" s="1305"/>
      <c r="OEW207" s="1305"/>
      <c r="OEX207" s="1305"/>
      <c r="OEY207" s="1305"/>
      <c r="OEZ207" s="1305"/>
      <c r="OFA207" s="1305"/>
      <c r="OFB207" s="1305"/>
      <c r="OFC207" s="1305"/>
      <c r="OFD207" s="1305"/>
      <c r="OFE207" s="1305"/>
      <c r="OFF207" s="1305"/>
      <c r="OFG207" s="1305"/>
      <c r="OFH207" s="1305"/>
      <c r="OFI207" s="1305"/>
      <c r="OFJ207" s="1305"/>
      <c r="OFK207" s="1305"/>
      <c r="OFL207" s="1305"/>
      <c r="OFM207" s="1305"/>
      <c r="OFN207" s="1305"/>
      <c r="OFO207" s="1305"/>
      <c r="OFP207" s="1305"/>
      <c r="OFQ207" s="1305"/>
      <c r="OFR207" s="1305"/>
      <c r="OFS207" s="1305"/>
      <c r="OFT207" s="1305"/>
      <c r="OFU207" s="1305"/>
      <c r="OFV207" s="1305"/>
      <c r="OFW207" s="1305"/>
      <c r="OFX207" s="1305"/>
      <c r="OFY207" s="1305"/>
      <c r="OFZ207" s="1305"/>
      <c r="OGA207" s="1305"/>
      <c r="OGB207" s="1305"/>
      <c r="OGC207" s="1305"/>
      <c r="OGD207" s="1305"/>
      <c r="OGE207" s="1305"/>
      <c r="OGF207" s="1305"/>
      <c r="OGG207" s="1305"/>
      <c r="OGH207" s="1305"/>
      <c r="OGI207" s="1305"/>
      <c r="OGJ207" s="1305"/>
      <c r="OGK207" s="1305"/>
      <c r="OGL207" s="1305"/>
      <c r="OGM207" s="1305"/>
      <c r="OGN207" s="1305"/>
      <c r="OGO207" s="1305"/>
      <c r="OGP207" s="1305"/>
      <c r="OGQ207" s="1305"/>
      <c r="OGR207" s="1305"/>
      <c r="OGS207" s="1305"/>
      <c r="OGT207" s="1305"/>
      <c r="OGU207" s="1305"/>
      <c r="OGV207" s="1305"/>
      <c r="OGW207" s="1305"/>
      <c r="OGX207" s="1305"/>
      <c r="OGY207" s="1305"/>
      <c r="OGZ207" s="1305"/>
      <c r="OHA207" s="1305"/>
      <c r="OHB207" s="1305"/>
      <c r="OHC207" s="1305"/>
      <c r="OHD207" s="1305"/>
      <c r="OHE207" s="1305"/>
      <c r="OHF207" s="1305"/>
      <c r="OHG207" s="1305"/>
      <c r="OHH207" s="1305"/>
      <c r="OHI207" s="1305"/>
      <c r="OHJ207" s="1305"/>
      <c r="OHK207" s="1305"/>
      <c r="OHL207" s="1305"/>
      <c r="OHM207" s="1305"/>
      <c r="OHN207" s="1305"/>
      <c r="OHO207" s="1305"/>
      <c r="OHP207" s="1305"/>
      <c r="OHQ207" s="1305"/>
      <c r="OHR207" s="1305"/>
      <c r="OHS207" s="1305"/>
      <c r="OHT207" s="1305"/>
      <c r="OHU207" s="1305"/>
      <c r="OHV207" s="1305"/>
      <c r="OHW207" s="1305"/>
      <c r="OHX207" s="1305"/>
      <c r="OHY207" s="1305"/>
      <c r="OHZ207" s="1305"/>
      <c r="OIA207" s="1305"/>
      <c r="OIB207" s="1305"/>
      <c r="OIC207" s="1305"/>
      <c r="OID207" s="1305"/>
      <c r="OIE207" s="1305"/>
      <c r="OIF207" s="1305"/>
      <c r="OIG207" s="1305"/>
      <c r="OIH207" s="1305"/>
      <c r="OII207" s="1305"/>
      <c r="OIJ207" s="1305"/>
      <c r="OIK207" s="1305"/>
      <c r="OIL207" s="1305"/>
      <c r="OIM207" s="1305"/>
      <c r="OIN207" s="1305"/>
      <c r="OIO207" s="1305"/>
      <c r="OIP207" s="1305"/>
      <c r="OIQ207" s="1305"/>
      <c r="OIR207" s="1305"/>
      <c r="OIS207" s="1305"/>
      <c r="OIT207" s="1305"/>
      <c r="OIU207" s="1305"/>
      <c r="OIV207" s="1305"/>
      <c r="OIW207" s="1305"/>
      <c r="OIX207" s="1305"/>
      <c r="OIY207" s="1305"/>
      <c r="OIZ207" s="1305"/>
      <c r="OJA207" s="1305"/>
      <c r="OJB207" s="1305"/>
      <c r="OJC207" s="1305"/>
      <c r="OJD207" s="1305"/>
      <c r="OJE207" s="1305"/>
      <c r="OJF207" s="1305"/>
      <c r="OJG207" s="1305"/>
      <c r="OJH207" s="1305"/>
      <c r="OJI207" s="1305"/>
      <c r="OJJ207" s="1305"/>
      <c r="OJK207" s="1305"/>
      <c r="OJL207" s="1305"/>
      <c r="OJM207" s="1305"/>
      <c r="OJN207" s="1305"/>
      <c r="OJO207" s="1305"/>
      <c r="OJP207" s="1305"/>
      <c r="OJQ207" s="1305"/>
      <c r="OJR207" s="1305"/>
      <c r="OJS207" s="1305"/>
      <c r="OJT207" s="1305"/>
      <c r="OJU207" s="1305"/>
      <c r="OJV207" s="1305"/>
      <c r="OJW207" s="1305"/>
      <c r="OJX207" s="1305"/>
      <c r="OJY207" s="1305"/>
      <c r="OJZ207" s="1305"/>
      <c r="OKA207" s="1305"/>
      <c r="OKB207" s="1305"/>
      <c r="OKC207" s="1305"/>
      <c r="OKD207" s="1305"/>
      <c r="OKE207" s="1305"/>
      <c r="OKF207" s="1305"/>
      <c r="OKG207" s="1305"/>
      <c r="OKH207" s="1305"/>
      <c r="OKI207" s="1305"/>
      <c r="OKJ207" s="1305"/>
      <c r="OKK207" s="1305"/>
      <c r="OKL207" s="1305"/>
      <c r="OKM207" s="1305"/>
      <c r="OKN207" s="1305"/>
      <c r="OKO207" s="1305"/>
      <c r="OKP207" s="1305"/>
      <c r="OKQ207" s="1305"/>
      <c r="OKR207" s="1305"/>
      <c r="OKS207" s="1305"/>
      <c r="OKT207" s="1305"/>
      <c r="OKU207" s="1305"/>
      <c r="OKV207" s="1305"/>
      <c r="OKW207" s="1305"/>
      <c r="OKX207" s="1305"/>
      <c r="OKY207" s="1305"/>
      <c r="OKZ207" s="1305"/>
      <c r="OLA207" s="1305"/>
      <c r="OLB207" s="1305"/>
      <c r="OLC207" s="1305"/>
      <c r="OLD207" s="1305"/>
      <c r="OLE207" s="1305"/>
      <c r="OLF207" s="1305"/>
      <c r="OLG207" s="1305"/>
      <c r="OLH207" s="1305"/>
      <c r="OLI207" s="1305"/>
      <c r="OLJ207" s="1305"/>
      <c r="OLK207" s="1305"/>
      <c r="OLL207" s="1305"/>
      <c r="OLM207" s="1305"/>
      <c r="OLN207" s="1305"/>
      <c r="OLO207" s="1305"/>
      <c r="OLP207" s="1305"/>
      <c r="OLQ207" s="1305"/>
      <c r="OLR207" s="1305"/>
      <c r="OLS207" s="1305"/>
      <c r="OLT207" s="1305"/>
      <c r="OLU207" s="1305"/>
      <c r="OLV207" s="1305"/>
      <c r="OLW207" s="1305"/>
      <c r="OLX207" s="1305"/>
      <c r="OLY207" s="1305"/>
      <c r="OLZ207" s="1305"/>
      <c r="OMA207" s="1305"/>
      <c r="OMB207" s="1305"/>
      <c r="OMC207" s="1305"/>
      <c r="OMD207" s="1305"/>
      <c r="OME207" s="1305"/>
      <c r="OMF207" s="1305"/>
      <c r="OMG207" s="1305"/>
      <c r="OMH207" s="1305"/>
      <c r="OMI207" s="1305"/>
      <c r="OMJ207" s="1305"/>
      <c r="OMK207" s="1305"/>
      <c r="OML207" s="1305"/>
      <c r="OMM207" s="1305"/>
      <c r="OMN207" s="1305"/>
      <c r="OMO207" s="1305"/>
      <c r="OMP207" s="1305"/>
      <c r="OMR207" s="1305"/>
      <c r="OMS207" s="1305"/>
      <c r="OMT207" s="1305"/>
      <c r="OMU207" s="1305"/>
      <c r="OMV207" s="1305"/>
      <c r="OMW207" s="1305"/>
      <c r="OMX207" s="1305"/>
      <c r="OMY207" s="1305"/>
      <c r="OMZ207" s="1305"/>
      <c r="ONA207" s="1305"/>
      <c r="ONB207" s="1305"/>
      <c r="ONC207" s="1305"/>
      <c r="OND207" s="1305"/>
      <c r="ONE207" s="1305"/>
      <c r="ONF207" s="1305"/>
      <c r="ONG207" s="1305"/>
      <c r="ONH207" s="1305"/>
      <c r="ONI207" s="1305"/>
      <c r="ONJ207" s="1305"/>
      <c r="ONK207" s="1305"/>
      <c r="ONL207" s="1305"/>
      <c r="ONM207" s="1305"/>
      <c r="ONN207" s="1305"/>
      <c r="ONO207" s="1305"/>
      <c r="ONP207" s="1305"/>
      <c r="ONQ207" s="1305"/>
      <c r="ONR207" s="1305"/>
      <c r="ONS207" s="1305"/>
      <c r="ONT207" s="1305"/>
      <c r="ONU207" s="1305"/>
      <c r="ONV207" s="1305"/>
      <c r="ONW207" s="1305"/>
      <c r="ONX207" s="1305"/>
      <c r="ONY207" s="1305"/>
      <c r="ONZ207" s="1305"/>
      <c r="OOA207" s="1305"/>
      <c r="OOB207" s="1305"/>
      <c r="OOC207" s="1305"/>
      <c r="OOD207" s="1305"/>
      <c r="OOE207" s="1305"/>
      <c r="OOF207" s="1305"/>
      <c r="OOG207" s="1305"/>
      <c r="OOH207" s="1305"/>
      <c r="OOI207" s="1305"/>
      <c r="OOJ207" s="1305"/>
      <c r="OOK207" s="1305"/>
      <c r="OOL207" s="1305"/>
      <c r="OOM207" s="1305"/>
      <c r="OON207" s="1305"/>
      <c r="OOO207" s="1305"/>
      <c r="OOP207" s="1305"/>
      <c r="OOQ207" s="1305"/>
      <c r="OOR207" s="1305"/>
      <c r="OOS207" s="1305"/>
      <c r="OOT207" s="1305"/>
      <c r="OOU207" s="1305"/>
      <c r="OOV207" s="1305"/>
      <c r="OOW207" s="1305"/>
      <c r="OOX207" s="1305"/>
      <c r="OOY207" s="1305"/>
      <c r="OOZ207" s="1305"/>
      <c r="OPA207" s="1305"/>
      <c r="OPB207" s="1305"/>
      <c r="OPC207" s="1305"/>
      <c r="OPD207" s="1305"/>
      <c r="OPE207" s="1305"/>
      <c r="OPF207" s="1305"/>
      <c r="OPG207" s="1305"/>
      <c r="OPH207" s="1305"/>
      <c r="OPI207" s="1305"/>
      <c r="OPJ207" s="1305"/>
      <c r="OPK207" s="1305"/>
      <c r="OPL207" s="1305"/>
      <c r="OPM207" s="1305"/>
      <c r="OPN207" s="1305"/>
      <c r="OPO207" s="1305"/>
      <c r="OPP207" s="1305"/>
      <c r="OPQ207" s="1305"/>
      <c r="OPR207" s="1305"/>
      <c r="OPS207" s="1305"/>
      <c r="OPT207" s="1305"/>
      <c r="OPU207" s="1305"/>
      <c r="OPV207" s="1305"/>
      <c r="OPW207" s="1305"/>
      <c r="OPX207" s="1305"/>
      <c r="OPY207" s="1305"/>
      <c r="OPZ207" s="1305"/>
      <c r="OQA207" s="1305"/>
      <c r="OQB207" s="1305"/>
      <c r="OQC207" s="1305"/>
      <c r="OQD207" s="1305"/>
      <c r="OQE207" s="1305"/>
      <c r="OQF207" s="1305"/>
      <c r="OQG207" s="1305"/>
      <c r="OQH207" s="1305"/>
      <c r="OQI207" s="1305"/>
      <c r="OQJ207" s="1305"/>
      <c r="OQK207" s="1305"/>
      <c r="OQL207" s="1305"/>
      <c r="OQM207" s="1305"/>
      <c r="OQN207" s="1305"/>
      <c r="OQO207" s="1305"/>
      <c r="OQP207" s="1305"/>
      <c r="OQQ207" s="1305"/>
      <c r="OQR207" s="1305"/>
      <c r="OQS207" s="1305"/>
      <c r="OQT207" s="1305"/>
      <c r="OQU207" s="1305"/>
      <c r="OQV207" s="1305"/>
      <c r="OQW207" s="1305"/>
      <c r="OQX207" s="1305"/>
      <c r="OQY207" s="1305"/>
      <c r="OQZ207" s="1305"/>
      <c r="ORA207" s="1305"/>
      <c r="ORB207" s="1305"/>
      <c r="ORC207" s="1305"/>
      <c r="ORD207" s="1305"/>
      <c r="ORE207" s="1305"/>
      <c r="ORF207" s="1305"/>
      <c r="ORG207" s="1305"/>
      <c r="ORH207" s="1305"/>
      <c r="ORI207" s="1305"/>
      <c r="ORJ207" s="1305"/>
      <c r="ORK207" s="1305"/>
      <c r="ORL207" s="1305"/>
      <c r="ORM207" s="1305"/>
      <c r="ORN207" s="1305"/>
      <c r="ORO207" s="1305"/>
      <c r="ORP207" s="1305"/>
      <c r="ORQ207" s="1305"/>
      <c r="ORR207" s="1305"/>
      <c r="ORS207" s="1305"/>
      <c r="ORT207" s="1305"/>
      <c r="ORU207" s="1305"/>
      <c r="ORV207" s="1305"/>
      <c r="ORW207" s="1305"/>
      <c r="ORX207" s="1305"/>
      <c r="ORY207" s="1305"/>
      <c r="ORZ207" s="1305"/>
      <c r="OSA207" s="1305"/>
      <c r="OSB207" s="1305"/>
      <c r="OSC207" s="1305"/>
      <c r="OSD207" s="1305"/>
      <c r="OSE207" s="1305"/>
      <c r="OSF207" s="1305"/>
      <c r="OSG207" s="1305"/>
      <c r="OSH207" s="1305"/>
      <c r="OSI207" s="1305"/>
      <c r="OSJ207" s="1305"/>
      <c r="OSK207" s="1305"/>
      <c r="OSL207" s="1305"/>
      <c r="OSM207" s="1305"/>
      <c r="OSN207" s="1305"/>
      <c r="OSO207" s="1305"/>
      <c r="OSP207" s="1305"/>
      <c r="OSQ207" s="1305"/>
      <c r="OSR207" s="1305"/>
      <c r="OSS207" s="1305"/>
      <c r="OST207" s="1305"/>
      <c r="OSU207" s="1305"/>
      <c r="OSV207" s="1305"/>
      <c r="OSW207" s="1305"/>
      <c r="OSX207" s="1305"/>
      <c r="OSY207" s="1305"/>
      <c r="OSZ207" s="1305"/>
      <c r="OTA207" s="1305"/>
      <c r="OTB207" s="1305"/>
      <c r="OTC207" s="1305"/>
      <c r="OTD207" s="1305"/>
      <c r="OTE207" s="1305"/>
      <c r="OTF207" s="1305"/>
      <c r="OTG207" s="1305"/>
      <c r="OTH207" s="1305"/>
      <c r="OTI207" s="1305"/>
      <c r="OTJ207" s="1305"/>
      <c r="OTK207" s="1305"/>
      <c r="OTL207" s="1305"/>
      <c r="OTM207" s="1305"/>
      <c r="OTN207" s="1305"/>
      <c r="OTO207" s="1305"/>
      <c r="OTP207" s="1305"/>
      <c r="OTQ207" s="1305"/>
      <c r="OTR207" s="1305"/>
      <c r="OTS207" s="1305"/>
      <c r="OTT207" s="1305"/>
      <c r="OTU207" s="1305"/>
      <c r="OTV207" s="1305"/>
      <c r="OTW207" s="1305"/>
      <c r="OTX207" s="1305"/>
      <c r="OTY207" s="1305"/>
      <c r="OTZ207" s="1305"/>
      <c r="OUA207" s="1305"/>
      <c r="OUB207" s="1305"/>
      <c r="OUC207" s="1305"/>
      <c r="OUD207" s="1305"/>
      <c r="OUE207" s="1305"/>
      <c r="OUF207" s="1305"/>
      <c r="OUG207" s="1305"/>
      <c r="OUH207" s="1305"/>
      <c r="OUI207" s="1305"/>
      <c r="OUJ207" s="1305"/>
      <c r="OUK207" s="1305"/>
      <c r="OUL207" s="1305"/>
      <c r="OUM207" s="1305"/>
      <c r="OUN207" s="1305"/>
      <c r="OUO207" s="1305"/>
      <c r="OUP207" s="1305"/>
      <c r="OUQ207" s="1305"/>
      <c r="OUR207" s="1305"/>
      <c r="OUS207" s="1305"/>
      <c r="OUT207" s="1305"/>
      <c r="OUU207" s="1305"/>
      <c r="OUV207" s="1305"/>
      <c r="OUW207" s="1305"/>
      <c r="OUX207" s="1305"/>
      <c r="OUY207" s="1305"/>
      <c r="OUZ207" s="1305"/>
      <c r="OVA207" s="1305"/>
      <c r="OVB207" s="1305"/>
      <c r="OVC207" s="1305"/>
      <c r="OVD207" s="1305"/>
      <c r="OVE207" s="1305"/>
      <c r="OVF207" s="1305"/>
      <c r="OVG207" s="1305"/>
      <c r="OVH207" s="1305"/>
      <c r="OVI207" s="1305"/>
      <c r="OVJ207" s="1305"/>
      <c r="OVK207" s="1305"/>
      <c r="OVL207" s="1305"/>
      <c r="OVM207" s="1305"/>
      <c r="OVN207" s="1305"/>
      <c r="OVO207" s="1305"/>
      <c r="OVP207" s="1305"/>
      <c r="OVQ207" s="1305"/>
      <c r="OVR207" s="1305"/>
      <c r="OVS207" s="1305"/>
      <c r="OVT207" s="1305"/>
      <c r="OVU207" s="1305"/>
      <c r="OVV207" s="1305"/>
      <c r="OVW207" s="1305"/>
      <c r="OVX207" s="1305"/>
      <c r="OVY207" s="1305"/>
      <c r="OVZ207" s="1305"/>
      <c r="OWA207" s="1305"/>
      <c r="OWB207" s="1305"/>
      <c r="OWC207" s="1305"/>
      <c r="OWD207" s="1305"/>
      <c r="OWE207" s="1305"/>
      <c r="OWF207" s="1305"/>
      <c r="OWG207" s="1305"/>
      <c r="OWH207" s="1305"/>
      <c r="OWI207" s="1305"/>
      <c r="OWJ207" s="1305"/>
      <c r="OWK207" s="1305"/>
      <c r="OWL207" s="1305"/>
      <c r="OWN207" s="1305"/>
      <c r="OWO207" s="1305"/>
      <c r="OWP207" s="1305"/>
      <c r="OWQ207" s="1305"/>
      <c r="OWR207" s="1305"/>
      <c r="OWS207" s="1305"/>
      <c r="OWT207" s="1305"/>
      <c r="OWU207" s="1305"/>
      <c r="OWV207" s="1305"/>
      <c r="OWW207" s="1305"/>
      <c r="OWX207" s="1305"/>
      <c r="OWY207" s="1305"/>
      <c r="OWZ207" s="1305"/>
      <c r="OXA207" s="1305"/>
      <c r="OXB207" s="1305"/>
      <c r="OXC207" s="1305"/>
      <c r="OXD207" s="1305"/>
      <c r="OXE207" s="1305"/>
      <c r="OXF207" s="1305"/>
      <c r="OXG207" s="1305"/>
      <c r="OXH207" s="1305"/>
      <c r="OXI207" s="1305"/>
      <c r="OXJ207" s="1305"/>
      <c r="OXK207" s="1305"/>
      <c r="OXL207" s="1305"/>
      <c r="OXM207" s="1305"/>
      <c r="OXN207" s="1305"/>
      <c r="OXO207" s="1305"/>
      <c r="OXP207" s="1305"/>
      <c r="OXQ207" s="1305"/>
      <c r="OXR207" s="1305"/>
      <c r="OXS207" s="1305"/>
      <c r="OXT207" s="1305"/>
      <c r="OXU207" s="1305"/>
      <c r="OXV207" s="1305"/>
      <c r="OXW207" s="1305"/>
      <c r="OXX207" s="1305"/>
      <c r="OXY207" s="1305"/>
      <c r="OXZ207" s="1305"/>
      <c r="OYA207" s="1305"/>
      <c r="OYB207" s="1305"/>
      <c r="OYC207" s="1305"/>
      <c r="OYD207" s="1305"/>
      <c r="OYE207" s="1305"/>
      <c r="OYF207" s="1305"/>
      <c r="OYG207" s="1305"/>
      <c r="OYH207" s="1305"/>
      <c r="OYI207" s="1305"/>
      <c r="OYJ207" s="1305"/>
      <c r="OYK207" s="1305"/>
      <c r="OYL207" s="1305"/>
      <c r="OYM207" s="1305"/>
      <c r="OYN207" s="1305"/>
      <c r="OYO207" s="1305"/>
      <c r="OYP207" s="1305"/>
      <c r="OYQ207" s="1305"/>
      <c r="OYR207" s="1305"/>
      <c r="OYS207" s="1305"/>
      <c r="OYT207" s="1305"/>
      <c r="OYU207" s="1305"/>
      <c r="OYV207" s="1305"/>
      <c r="OYW207" s="1305"/>
      <c r="OYX207" s="1305"/>
      <c r="OYY207" s="1305"/>
      <c r="OYZ207" s="1305"/>
      <c r="OZA207" s="1305"/>
      <c r="OZB207" s="1305"/>
      <c r="OZC207" s="1305"/>
      <c r="OZD207" s="1305"/>
      <c r="OZE207" s="1305"/>
      <c r="OZF207" s="1305"/>
      <c r="OZG207" s="1305"/>
      <c r="OZH207" s="1305"/>
      <c r="OZI207" s="1305"/>
      <c r="OZJ207" s="1305"/>
      <c r="OZK207" s="1305"/>
      <c r="OZL207" s="1305"/>
      <c r="OZM207" s="1305"/>
      <c r="OZN207" s="1305"/>
      <c r="OZO207" s="1305"/>
      <c r="OZP207" s="1305"/>
      <c r="OZQ207" s="1305"/>
      <c r="OZR207" s="1305"/>
      <c r="OZS207" s="1305"/>
      <c r="OZT207" s="1305"/>
      <c r="OZU207" s="1305"/>
      <c r="OZV207" s="1305"/>
      <c r="OZW207" s="1305"/>
      <c r="OZX207" s="1305"/>
      <c r="OZY207" s="1305"/>
      <c r="OZZ207" s="1305"/>
      <c r="PAA207" s="1305"/>
      <c r="PAB207" s="1305"/>
      <c r="PAC207" s="1305"/>
      <c r="PAD207" s="1305"/>
      <c r="PAE207" s="1305"/>
      <c r="PAF207" s="1305"/>
      <c r="PAG207" s="1305"/>
      <c r="PAH207" s="1305"/>
      <c r="PAI207" s="1305"/>
      <c r="PAJ207" s="1305"/>
      <c r="PAK207" s="1305"/>
      <c r="PAL207" s="1305"/>
      <c r="PAM207" s="1305"/>
      <c r="PAN207" s="1305"/>
      <c r="PAO207" s="1305"/>
      <c r="PAP207" s="1305"/>
      <c r="PAQ207" s="1305"/>
      <c r="PAR207" s="1305"/>
      <c r="PAS207" s="1305"/>
      <c r="PAT207" s="1305"/>
      <c r="PAU207" s="1305"/>
      <c r="PAV207" s="1305"/>
      <c r="PAW207" s="1305"/>
      <c r="PAX207" s="1305"/>
      <c r="PAY207" s="1305"/>
      <c r="PAZ207" s="1305"/>
      <c r="PBA207" s="1305"/>
      <c r="PBB207" s="1305"/>
      <c r="PBC207" s="1305"/>
      <c r="PBD207" s="1305"/>
      <c r="PBE207" s="1305"/>
      <c r="PBF207" s="1305"/>
      <c r="PBG207" s="1305"/>
      <c r="PBH207" s="1305"/>
      <c r="PBI207" s="1305"/>
      <c r="PBJ207" s="1305"/>
      <c r="PBK207" s="1305"/>
      <c r="PBL207" s="1305"/>
      <c r="PBM207" s="1305"/>
      <c r="PBN207" s="1305"/>
      <c r="PBO207" s="1305"/>
      <c r="PBP207" s="1305"/>
      <c r="PBQ207" s="1305"/>
      <c r="PBR207" s="1305"/>
      <c r="PBS207" s="1305"/>
      <c r="PBT207" s="1305"/>
      <c r="PBU207" s="1305"/>
      <c r="PBV207" s="1305"/>
      <c r="PBW207" s="1305"/>
      <c r="PBX207" s="1305"/>
      <c r="PBY207" s="1305"/>
      <c r="PBZ207" s="1305"/>
      <c r="PCA207" s="1305"/>
      <c r="PCB207" s="1305"/>
      <c r="PCC207" s="1305"/>
      <c r="PCD207" s="1305"/>
      <c r="PCE207" s="1305"/>
      <c r="PCF207" s="1305"/>
      <c r="PCG207" s="1305"/>
      <c r="PCH207" s="1305"/>
      <c r="PCI207" s="1305"/>
      <c r="PCJ207" s="1305"/>
      <c r="PCK207" s="1305"/>
      <c r="PCL207" s="1305"/>
      <c r="PCM207" s="1305"/>
      <c r="PCN207" s="1305"/>
      <c r="PCO207" s="1305"/>
      <c r="PCP207" s="1305"/>
      <c r="PCQ207" s="1305"/>
      <c r="PCR207" s="1305"/>
      <c r="PCS207" s="1305"/>
      <c r="PCT207" s="1305"/>
      <c r="PCU207" s="1305"/>
      <c r="PCV207" s="1305"/>
      <c r="PCW207" s="1305"/>
      <c r="PCX207" s="1305"/>
      <c r="PCY207" s="1305"/>
      <c r="PCZ207" s="1305"/>
      <c r="PDA207" s="1305"/>
      <c r="PDB207" s="1305"/>
      <c r="PDC207" s="1305"/>
      <c r="PDD207" s="1305"/>
      <c r="PDE207" s="1305"/>
      <c r="PDF207" s="1305"/>
      <c r="PDG207" s="1305"/>
      <c r="PDH207" s="1305"/>
      <c r="PDI207" s="1305"/>
      <c r="PDJ207" s="1305"/>
      <c r="PDK207" s="1305"/>
      <c r="PDL207" s="1305"/>
      <c r="PDM207" s="1305"/>
      <c r="PDN207" s="1305"/>
      <c r="PDO207" s="1305"/>
      <c r="PDP207" s="1305"/>
      <c r="PDQ207" s="1305"/>
      <c r="PDR207" s="1305"/>
      <c r="PDS207" s="1305"/>
      <c r="PDT207" s="1305"/>
      <c r="PDU207" s="1305"/>
      <c r="PDV207" s="1305"/>
      <c r="PDW207" s="1305"/>
      <c r="PDX207" s="1305"/>
      <c r="PDY207" s="1305"/>
      <c r="PDZ207" s="1305"/>
      <c r="PEA207" s="1305"/>
      <c r="PEB207" s="1305"/>
      <c r="PEC207" s="1305"/>
      <c r="PED207" s="1305"/>
      <c r="PEE207" s="1305"/>
      <c r="PEF207" s="1305"/>
      <c r="PEG207" s="1305"/>
      <c r="PEH207" s="1305"/>
      <c r="PEI207" s="1305"/>
      <c r="PEJ207" s="1305"/>
      <c r="PEK207" s="1305"/>
      <c r="PEL207" s="1305"/>
      <c r="PEM207" s="1305"/>
      <c r="PEN207" s="1305"/>
      <c r="PEO207" s="1305"/>
      <c r="PEP207" s="1305"/>
      <c r="PEQ207" s="1305"/>
      <c r="PER207" s="1305"/>
      <c r="PES207" s="1305"/>
      <c r="PET207" s="1305"/>
      <c r="PEU207" s="1305"/>
      <c r="PEV207" s="1305"/>
      <c r="PEW207" s="1305"/>
      <c r="PEX207" s="1305"/>
      <c r="PEY207" s="1305"/>
      <c r="PEZ207" s="1305"/>
      <c r="PFA207" s="1305"/>
      <c r="PFB207" s="1305"/>
      <c r="PFC207" s="1305"/>
      <c r="PFD207" s="1305"/>
      <c r="PFE207" s="1305"/>
      <c r="PFF207" s="1305"/>
      <c r="PFG207" s="1305"/>
      <c r="PFH207" s="1305"/>
      <c r="PFI207" s="1305"/>
      <c r="PFJ207" s="1305"/>
      <c r="PFK207" s="1305"/>
      <c r="PFL207" s="1305"/>
      <c r="PFM207" s="1305"/>
      <c r="PFN207" s="1305"/>
      <c r="PFO207" s="1305"/>
      <c r="PFP207" s="1305"/>
      <c r="PFQ207" s="1305"/>
      <c r="PFR207" s="1305"/>
      <c r="PFS207" s="1305"/>
      <c r="PFT207" s="1305"/>
      <c r="PFU207" s="1305"/>
      <c r="PFV207" s="1305"/>
      <c r="PFW207" s="1305"/>
      <c r="PFX207" s="1305"/>
      <c r="PFY207" s="1305"/>
      <c r="PFZ207" s="1305"/>
      <c r="PGA207" s="1305"/>
      <c r="PGB207" s="1305"/>
      <c r="PGC207" s="1305"/>
      <c r="PGD207" s="1305"/>
      <c r="PGE207" s="1305"/>
      <c r="PGF207" s="1305"/>
      <c r="PGG207" s="1305"/>
      <c r="PGH207" s="1305"/>
      <c r="PGJ207" s="1305"/>
      <c r="PGK207" s="1305"/>
      <c r="PGL207" s="1305"/>
      <c r="PGM207" s="1305"/>
      <c r="PGN207" s="1305"/>
      <c r="PGO207" s="1305"/>
      <c r="PGP207" s="1305"/>
      <c r="PGQ207" s="1305"/>
      <c r="PGR207" s="1305"/>
      <c r="PGS207" s="1305"/>
      <c r="PGT207" s="1305"/>
      <c r="PGU207" s="1305"/>
      <c r="PGV207" s="1305"/>
      <c r="PGW207" s="1305"/>
      <c r="PGX207" s="1305"/>
      <c r="PGY207" s="1305"/>
      <c r="PGZ207" s="1305"/>
      <c r="PHA207" s="1305"/>
      <c r="PHB207" s="1305"/>
      <c r="PHC207" s="1305"/>
      <c r="PHD207" s="1305"/>
      <c r="PHE207" s="1305"/>
      <c r="PHF207" s="1305"/>
      <c r="PHG207" s="1305"/>
      <c r="PHH207" s="1305"/>
      <c r="PHI207" s="1305"/>
      <c r="PHJ207" s="1305"/>
      <c r="PHK207" s="1305"/>
      <c r="PHL207" s="1305"/>
      <c r="PHM207" s="1305"/>
      <c r="PHN207" s="1305"/>
      <c r="PHO207" s="1305"/>
      <c r="PHP207" s="1305"/>
      <c r="PHQ207" s="1305"/>
      <c r="PHR207" s="1305"/>
      <c r="PHS207" s="1305"/>
      <c r="PHT207" s="1305"/>
      <c r="PHU207" s="1305"/>
      <c r="PHV207" s="1305"/>
      <c r="PHW207" s="1305"/>
      <c r="PHX207" s="1305"/>
      <c r="PHY207" s="1305"/>
      <c r="PHZ207" s="1305"/>
      <c r="PIA207" s="1305"/>
      <c r="PIB207" s="1305"/>
      <c r="PIC207" s="1305"/>
      <c r="PID207" s="1305"/>
      <c r="PIE207" s="1305"/>
      <c r="PIF207" s="1305"/>
      <c r="PIG207" s="1305"/>
      <c r="PIH207" s="1305"/>
      <c r="PII207" s="1305"/>
      <c r="PIJ207" s="1305"/>
      <c r="PIK207" s="1305"/>
      <c r="PIL207" s="1305"/>
      <c r="PIM207" s="1305"/>
      <c r="PIN207" s="1305"/>
      <c r="PIO207" s="1305"/>
      <c r="PIP207" s="1305"/>
      <c r="PIQ207" s="1305"/>
      <c r="PIR207" s="1305"/>
      <c r="PIS207" s="1305"/>
      <c r="PIT207" s="1305"/>
      <c r="PIU207" s="1305"/>
      <c r="PIV207" s="1305"/>
      <c r="PIW207" s="1305"/>
      <c r="PIX207" s="1305"/>
      <c r="PIY207" s="1305"/>
      <c r="PIZ207" s="1305"/>
      <c r="PJA207" s="1305"/>
      <c r="PJB207" s="1305"/>
      <c r="PJC207" s="1305"/>
      <c r="PJD207" s="1305"/>
      <c r="PJE207" s="1305"/>
      <c r="PJF207" s="1305"/>
      <c r="PJG207" s="1305"/>
      <c r="PJH207" s="1305"/>
      <c r="PJI207" s="1305"/>
      <c r="PJJ207" s="1305"/>
      <c r="PJK207" s="1305"/>
      <c r="PJL207" s="1305"/>
      <c r="PJM207" s="1305"/>
      <c r="PJN207" s="1305"/>
      <c r="PJO207" s="1305"/>
      <c r="PJP207" s="1305"/>
      <c r="PJQ207" s="1305"/>
      <c r="PJR207" s="1305"/>
      <c r="PJS207" s="1305"/>
      <c r="PJT207" s="1305"/>
      <c r="PJU207" s="1305"/>
      <c r="PJV207" s="1305"/>
      <c r="PJW207" s="1305"/>
      <c r="PJX207" s="1305"/>
      <c r="PJY207" s="1305"/>
      <c r="PJZ207" s="1305"/>
      <c r="PKA207" s="1305"/>
      <c r="PKB207" s="1305"/>
      <c r="PKC207" s="1305"/>
      <c r="PKD207" s="1305"/>
      <c r="PKE207" s="1305"/>
      <c r="PKF207" s="1305"/>
      <c r="PKG207" s="1305"/>
      <c r="PKH207" s="1305"/>
      <c r="PKI207" s="1305"/>
      <c r="PKJ207" s="1305"/>
      <c r="PKK207" s="1305"/>
      <c r="PKL207" s="1305"/>
      <c r="PKM207" s="1305"/>
      <c r="PKN207" s="1305"/>
      <c r="PKO207" s="1305"/>
      <c r="PKP207" s="1305"/>
      <c r="PKQ207" s="1305"/>
      <c r="PKR207" s="1305"/>
      <c r="PKS207" s="1305"/>
      <c r="PKT207" s="1305"/>
      <c r="PKU207" s="1305"/>
      <c r="PKV207" s="1305"/>
      <c r="PKW207" s="1305"/>
      <c r="PKX207" s="1305"/>
      <c r="PKY207" s="1305"/>
      <c r="PKZ207" s="1305"/>
      <c r="PLA207" s="1305"/>
      <c r="PLB207" s="1305"/>
      <c r="PLC207" s="1305"/>
      <c r="PLD207" s="1305"/>
      <c r="PLE207" s="1305"/>
      <c r="PLF207" s="1305"/>
      <c r="PLG207" s="1305"/>
      <c r="PLH207" s="1305"/>
      <c r="PLI207" s="1305"/>
      <c r="PLJ207" s="1305"/>
      <c r="PLK207" s="1305"/>
      <c r="PLL207" s="1305"/>
      <c r="PLM207" s="1305"/>
      <c r="PLN207" s="1305"/>
      <c r="PLO207" s="1305"/>
      <c r="PLP207" s="1305"/>
      <c r="PLQ207" s="1305"/>
      <c r="PLR207" s="1305"/>
      <c r="PLS207" s="1305"/>
      <c r="PLT207" s="1305"/>
      <c r="PLU207" s="1305"/>
      <c r="PLV207" s="1305"/>
      <c r="PLW207" s="1305"/>
      <c r="PLX207" s="1305"/>
      <c r="PLY207" s="1305"/>
      <c r="PLZ207" s="1305"/>
      <c r="PMA207" s="1305"/>
      <c r="PMB207" s="1305"/>
      <c r="PMC207" s="1305"/>
      <c r="PMD207" s="1305"/>
      <c r="PME207" s="1305"/>
      <c r="PMF207" s="1305"/>
      <c r="PMG207" s="1305"/>
      <c r="PMH207" s="1305"/>
      <c r="PMI207" s="1305"/>
      <c r="PMJ207" s="1305"/>
      <c r="PMK207" s="1305"/>
      <c r="PML207" s="1305"/>
      <c r="PMM207" s="1305"/>
      <c r="PMN207" s="1305"/>
      <c r="PMO207" s="1305"/>
      <c r="PMP207" s="1305"/>
      <c r="PMQ207" s="1305"/>
      <c r="PMR207" s="1305"/>
      <c r="PMS207" s="1305"/>
      <c r="PMT207" s="1305"/>
      <c r="PMU207" s="1305"/>
      <c r="PMV207" s="1305"/>
      <c r="PMW207" s="1305"/>
      <c r="PMX207" s="1305"/>
      <c r="PMY207" s="1305"/>
      <c r="PMZ207" s="1305"/>
      <c r="PNA207" s="1305"/>
      <c r="PNB207" s="1305"/>
      <c r="PNC207" s="1305"/>
      <c r="PND207" s="1305"/>
      <c r="PNE207" s="1305"/>
      <c r="PNF207" s="1305"/>
      <c r="PNG207" s="1305"/>
      <c r="PNH207" s="1305"/>
      <c r="PNI207" s="1305"/>
      <c r="PNJ207" s="1305"/>
      <c r="PNK207" s="1305"/>
      <c r="PNL207" s="1305"/>
      <c r="PNM207" s="1305"/>
      <c r="PNN207" s="1305"/>
      <c r="PNO207" s="1305"/>
      <c r="PNP207" s="1305"/>
      <c r="PNQ207" s="1305"/>
      <c r="PNR207" s="1305"/>
      <c r="PNS207" s="1305"/>
      <c r="PNT207" s="1305"/>
      <c r="PNU207" s="1305"/>
      <c r="PNV207" s="1305"/>
      <c r="PNW207" s="1305"/>
      <c r="PNX207" s="1305"/>
      <c r="PNY207" s="1305"/>
      <c r="PNZ207" s="1305"/>
      <c r="POA207" s="1305"/>
      <c r="POB207" s="1305"/>
      <c r="POC207" s="1305"/>
      <c r="POD207" s="1305"/>
      <c r="POE207" s="1305"/>
      <c r="POF207" s="1305"/>
      <c r="POG207" s="1305"/>
      <c r="POH207" s="1305"/>
      <c r="POI207" s="1305"/>
      <c r="POJ207" s="1305"/>
      <c r="POK207" s="1305"/>
      <c r="POL207" s="1305"/>
      <c r="POM207" s="1305"/>
      <c r="PON207" s="1305"/>
      <c r="POO207" s="1305"/>
      <c r="POP207" s="1305"/>
      <c r="POQ207" s="1305"/>
      <c r="POR207" s="1305"/>
      <c r="POS207" s="1305"/>
      <c r="POT207" s="1305"/>
      <c r="POU207" s="1305"/>
      <c r="POV207" s="1305"/>
      <c r="POW207" s="1305"/>
      <c r="POX207" s="1305"/>
      <c r="POY207" s="1305"/>
      <c r="POZ207" s="1305"/>
      <c r="PPA207" s="1305"/>
      <c r="PPB207" s="1305"/>
      <c r="PPC207" s="1305"/>
      <c r="PPD207" s="1305"/>
      <c r="PPE207" s="1305"/>
      <c r="PPF207" s="1305"/>
      <c r="PPG207" s="1305"/>
      <c r="PPH207" s="1305"/>
      <c r="PPI207" s="1305"/>
      <c r="PPJ207" s="1305"/>
      <c r="PPK207" s="1305"/>
      <c r="PPL207" s="1305"/>
      <c r="PPM207" s="1305"/>
      <c r="PPN207" s="1305"/>
      <c r="PPO207" s="1305"/>
      <c r="PPP207" s="1305"/>
      <c r="PPQ207" s="1305"/>
      <c r="PPR207" s="1305"/>
      <c r="PPS207" s="1305"/>
      <c r="PPT207" s="1305"/>
      <c r="PPU207" s="1305"/>
      <c r="PPV207" s="1305"/>
      <c r="PPW207" s="1305"/>
      <c r="PPX207" s="1305"/>
      <c r="PPY207" s="1305"/>
      <c r="PPZ207" s="1305"/>
      <c r="PQA207" s="1305"/>
      <c r="PQB207" s="1305"/>
      <c r="PQC207" s="1305"/>
      <c r="PQD207" s="1305"/>
      <c r="PQF207" s="1305"/>
      <c r="PQG207" s="1305"/>
      <c r="PQH207" s="1305"/>
      <c r="PQI207" s="1305"/>
      <c r="PQJ207" s="1305"/>
      <c r="PQK207" s="1305"/>
      <c r="PQL207" s="1305"/>
      <c r="PQM207" s="1305"/>
      <c r="PQN207" s="1305"/>
      <c r="PQO207" s="1305"/>
      <c r="PQP207" s="1305"/>
      <c r="PQQ207" s="1305"/>
      <c r="PQR207" s="1305"/>
      <c r="PQS207" s="1305"/>
      <c r="PQT207" s="1305"/>
      <c r="PQU207" s="1305"/>
      <c r="PQV207" s="1305"/>
      <c r="PQW207" s="1305"/>
      <c r="PQX207" s="1305"/>
      <c r="PQY207" s="1305"/>
      <c r="PQZ207" s="1305"/>
      <c r="PRA207" s="1305"/>
      <c r="PRB207" s="1305"/>
      <c r="PRC207" s="1305"/>
      <c r="PRD207" s="1305"/>
      <c r="PRE207" s="1305"/>
      <c r="PRF207" s="1305"/>
      <c r="PRG207" s="1305"/>
      <c r="PRH207" s="1305"/>
      <c r="PRI207" s="1305"/>
      <c r="PRJ207" s="1305"/>
      <c r="PRK207" s="1305"/>
      <c r="PRL207" s="1305"/>
      <c r="PRM207" s="1305"/>
      <c r="PRN207" s="1305"/>
      <c r="PRO207" s="1305"/>
      <c r="PRP207" s="1305"/>
      <c r="PRQ207" s="1305"/>
      <c r="PRR207" s="1305"/>
      <c r="PRS207" s="1305"/>
      <c r="PRT207" s="1305"/>
      <c r="PRU207" s="1305"/>
      <c r="PRV207" s="1305"/>
      <c r="PRW207" s="1305"/>
      <c r="PRX207" s="1305"/>
      <c r="PRY207" s="1305"/>
      <c r="PRZ207" s="1305"/>
      <c r="PSA207" s="1305"/>
      <c r="PSB207" s="1305"/>
      <c r="PSC207" s="1305"/>
      <c r="PSD207" s="1305"/>
      <c r="PSE207" s="1305"/>
      <c r="PSF207" s="1305"/>
      <c r="PSG207" s="1305"/>
      <c r="PSH207" s="1305"/>
      <c r="PSI207" s="1305"/>
      <c r="PSJ207" s="1305"/>
      <c r="PSK207" s="1305"/>
      <c r="PSL207" s="1305"/>
      <c r="PSM207" s="1305"/>
      <c r="PSN207" s="1305"/>
      <c r="PSO207" s="1305"/>
      <c r="PSP207" s="1305"/>
      <c r="PSQ207" s="1305"/>
      <c r="PSR207" s="1305"/>
      <c r="PSS207" s="1305"/>
      <c r="PST207" s="1305"/>
      <c r="PSU207" s="1305"/>
      <c r="PSV207" s="1305"/>
      <c r="PSW207" s="1305"/>
      <c r="PSX207" s="1305"/>
      <c r="PSY207" s="1305"/>
      <c r="PSZ207" s="1305"/>
      <c r="PTA207" s="1305"/>
      <c r="PTB207" s="1305"/>
      <c r="PTC207" s="1305"/>
      <c r="PTD207" s="1305"/>
      <c r="PTE207" s="1305"/>
      <c r="PTF207" s="1305"/>
      <c r="PTG207" s="1305"/>
      <c r="PTH207" s="1305"/>
      <c r="PTI207" s="1305"/>
      <c r="PTJ207" s="1305"/>
      <c r="PTK207" s="1305"/>
      <c r="PTL207" s="1305"/>
      <c r="PTM207" s="1305"/>
      <c r="PTN207" s="1305"/>
      <c r="PTO207" s="1305"/>
      <c r="PTP207" s="1305"/>
      <c r="PTQ207" s="1305"/>
      <c r="PTR207" s="1305"/>
      <c r="PTS207" s="1305"/>
      <c r="PTT207" s="1305"/>
      <c r="PTU207" s="1305"/>
      <c r="PTV207" s="1305"/>
      <c r="PTW207" s="1305"/>
      <c r="PTX207" s="1305"/>
      <c r="PTY207" s="1305"/>
      <c r="PTZ207" s="1305"/>
      <c r="PUA207" s="1305"/>
      <c r="PUB207" s="1305"/>
      <c r="PUC207" s="1305"/>
      <c r="PUD207" s="1305"/>
      <c r="PUE207" s="1305"/>
      <c r="PUF207" s="1305"/>
      <c r="PUG207" s="1305"/>
      <c r="PUH207" s="1305"/>
      <c r="PUI207" s="1305"/>
      <c r="PUJ207" s="1305"/>
      <c r="PUK207" s="1305"/>
      <c r="PUL207" s="1305"/>
      <c r="PUM207" s="1305"/>
      <c r="PUN207" s="1305"/>
      <c r="PUO207" s="1305"/>
      <c r="PUP207" s="1305"/>
      <c r="PUQ207" s="1305"/>
      <c r="PUR207" s="1305"/>
      <c r="PUS207" s="1305"/>
      <c r="PUT207" s="1305"/>
      <c r="PUU207" s="1305"/>
      <c r="PUV207" s="1305"/>
      <c r="PUW207" s="1305"/>
      <c r="PUX207" s="1305"/>
      <c r="PUY207" s="1305"/>
      <c r="PUZ207" s="1305"/>
      <c r="PVA207" s="1305"/>
      <c r="PVB207" s="1305"/>
      <c r="PVC207" s="1305"/>
      <c r="PVD207" s="1305"/>
      <c r="PVE207" s="1305"/>
      <c r="PVF207" s="1305"/>
      <c r="PVG207" s="1305"/>
      <c r="PVH207" s="1305"/>
      <c r="PVI207" s="1305"/>
      <c r="PVJ207" s="1305"/>
      <c r="PVK207" s="1305"/>
      <c r="PVL207" s="1305"/>
      <c r="PVM207" s="1305"/>
      <c r="PVN207" s="1305"/>
      <c r="PVO207" s="1305"/>
      <c r="PVP207" s="1305"/>
      <c r="PVQ207" s="1305"/>
      <c r="PVR207" s="1305"/>
      <c r="PVS207" s="1305"/>
      <c r="PVT207" s="1305"/>
      <c r="PVU207" s="1305"/>
      <c r="PVV207" s="1305"/>
      <c r="PVW207" s="1305"/>
      <c r="PVX207" s="1305"/>
      <c r="PVY207" s="1305"/>
      <c r="PVZ207" s="1305"/>
      <c r="PWA207" s="1305"/>
      <c r="PWB207" s="1305"/>
      <c r="PWC207" s="1305"/>
      <c r="PWD207" s="1305"/>
      <c r="PWE207" s="1305"/>
      <c r="PWF207" s="1305"/>
      <c r="PWG207" s="1305"/>
      <c r="PWH207" s="1305"/>
      <c r="PWI207" s="1305"/>
      <c r="PWJ207" s="1305"/>
      <c r="PWK207" s="1305"/>
      <c r="PWL207" s="1305"/>
      <c r="PWM207" s="1305"/>
      <c r="PWN207" s="1305"/>
      <c r="PWO207" s="1305"/>
      <c r="PWP207" s="1305"/>
      <c r="PWQ207" s="1305"/>
      <c r="PWR207" s="1305"/>
      <c r="PWS207" s="1305"/>
      <c r="PWT207" s="1305"/>
      <c r="PWU207" s="1305"/>
      <c r="PWV207" s="1305"/>
      <c r="PWW207" s="1305"/>
      <c r="PWX207" s="1305"/>
      <c r="PWY207" s="1305"/>
      <c r="PWZ207" s="1305"/>
      <c r="PXA207" s="1305"/>
      <c r="PXB207" s="1305"/>
      <c r="PXC207" s="1305"/>
      <c r="PXD207" s="1305"/>
      <c r="PXE207" s="1305"/>
      <c r="PXF207" s="1305"/>
      <c r="PXG207" s="1305"/>
      <c r="PXH207" s="1305"/>
      <c r="PXI207" s="1305"/>
      <c r="PXJ207" s="1305"/>
      <c r="PXK207" s="1305"/>
      <c r="PXL207" s="1305"/>
      <c r="PXM207" s="1305"/>
      <c r="PXN207" s="1305"/>
      <c r="PXO207" s="1305"/>
      <c r="PXP207" s="1305"/>
      <c r="PXQ207" s="1305"/>
      <c r="PXR207" s="1305"/>
      <c r="PXS207" s="1305"/>
      <c r="PXT207" s="1305"/>
      <c r="PXU207" s="1305"/>
      <c r="PXV207" s="1305"/>
      <c r="PXW207" s="1305"/>
      <c r="PXX207" s="1305"/>
      <c r="PXY207" s="1305"/>
      <c r="PXZ207" s="1305"/>
      <c r="PYA207" s="1305"/>
      <c r="PYB207" s="1305"/>
      <c r="PYC207" s="1305"/>
      <c r="PYD207" s="1305"/>
      <c r="PYE207" s="1305"/>
      <c r="PYF207" s="1305"/>
      <c r="PYG207" s="1305"/>
      <c r="PYH207" s="1305"/>
      <c r="PYI207" s="1305"/>
      <c r="PYJ207" s="1305"/>
      <c r="PYK207" s="1305"/>
      <c r="PYL207" s="1305"/>
      <c r="PYM207" s="1305"/>
      <c r="PYN207" s="1305"/>
      <c r="PYO207" s="1305"/>
      <c r="PYP207" s="1305"/>
      <c r="PYQ207" s="1305"/>
      <c r="PYR207" s="1305"/>
      <c r="PYS207" s="1305"/>
      <c r="PYT207" s="1305"/>
      <c r="PYU207" s="1305"/>
      <c r="PYV207" s="1305"/>
      <c r="PYW207" s="1305"/>
      <c r="PYX207" s="1305"/>
      <c r="PYY207" s="1305"/>
      <c r="PYZ207" s="1305"/>
      <c r="PZA207" s="1305"/>
      <c r="PZB207" s="1305"/>
      <c r="PZC207" s="1305"/>
      <c r="PZD207" s="1305"/>
      <c r="PZE207" s="1305"/>
      <c r="PZF207" s="1305"/>
      <c r="PZG207" s="1305"/>
      <c r="PZH207" s="1305"/>
      <c r="PZI207" s="1305"/>
      <c r="PZJ207" s="1305"/>
      <c r="PZK207" s="1305"/>
      <c r="PZL207" s="1305"/>
      <c r="PZM207" s="1305"/>
      <c r="PZN207" s="1305"/>
      <c r="PZO207" s="1305"/>
      <c r="PZP207" s="1305"/>
      <c r="PZQ207" s="1305"/>
      <c r="PZR207" s="1305"/>
      <c r="PZS207" s="1305"/>
      <c r="PZT207" s="1305"/>
      <c r="PZU207" s="1305"/>
      <c r="PZV207" s="1305"/>
      <c r="PZW207" s="1305"/>
      <c r="PZX207" s="1305"/>
      <c r="PZY207" s="1305"/>
      <c r="PZZ207" s="1305"/>
      <c r="QAB207" s="1305"/>
      <c r="QAC207" s="1305"/>
      <c r="QAD207" s="1305"/>
      <c r="QAE207" s="1305"/>
      <c r="QAF207" s="1305"/>
      <c r="QAG207" s="1305"/>
      <c r="QAH207" s="1305"/>
      <c r="QAI207" s="1305"/>
      <c r="QAJ207" s="1305"/>
      <c r="QAK207" s="1305"/>
      <c r="QAL207" s="1305"/>
      <c r="QAM207" s="1305"/>
      <c r="QAN207" s="1305"/>
      <c r="QAO207" s="1305"/>
      <c r="QAP207" s="1305"/>
      <c r="QAQ207" s="1305"/>
      <c r="QAR207" s="1305"/>
      <c r="QAS207" s="1305"/>
      <c r="QAT207" s="1305"/>
      <c r="QAU207" s="1305"/>
      <c r="QAV207" s="1305"/>
      <c r="QAW207" s="1305"/>
      <c r="QAX207" s="1305"/>
      <c r="QAY207" s="1305"/>
      <c r="QAZ207" s="1305"/>
      <c r="QBA207" s="1305"/>
      <c r="QBB207" s="1305"/>
      <c r="QBC207" s="1305"/>
      <c r="QBD207" s="1305"/>
      <c r="QBE207" s="1305"/>
      <c r="QBF207" s="1305"/>
      <c r="QBG207" s="1305"/>
      <c r="QBH207" s="1305"/>
      <c r="QBI207" s="1305"/>
      <c r="QBJ207" s="1305"/>
      <c r="QBK207" s="1305"/>
      <c r="QBL207" s="1305"/>
      <c r="QBM207" s="1305"/>
      <c r="QBN207" s="1305"/>
      <c r="QBO207" s="1305"/>
      <c r="QBP207" s="1305"/>
      <c r="QBQ207" s="1305"/>
      <c r="QBR207" s="1305"/>
      <c r="QBS207" s="1305"/>
      <c r="QBT207" s="1305"/>
      <c r="QBU207" s="1305"/>
      <c r="QBV207" s="1305"/>
      <c r="QBW207" s="1305"/>
      <c r="QBX207" s="1305"/>
      <c r="QBY207" s="1305"/>
      <c r="QBZ207" s="1305"/>
      <c r="QCA207" s="1305"/>
      <c r="QCB207" s="1305"/>
      <c r="QCC207" s="1305"/>
      <c r="QCD207" s="1305"/>
      <c r="QCE207" s="1305"/>
      <c r="QCF207" s="1305"/>
      <c r="QCG207" s="1305"/>
      <c r="QCH207" s="1305"/>
      <c r="QCI207" s="1305"/>
      <c r="QCJ207" s="1305"/>
      <c r="QCK207" s="1305"/>
      <c r="QCL207" s="1305"/>
      <c r="QCM207" s="1305"/>
      <c r="QCN207" s="1305"/>
      <c r="QCO207" s="1305"/>
      <c r="QCP207" s="1305"/>
      <c r="QCQ207" s="1305"/>
      <c r="QCR207" s="1305"/>
      <c r="QCS207" s="1305"/>
      <c r="QCT207" s="1305"/>
      <c r="QCU207" s="1305"/>
      <c r="QCV207" s="1305"/>
      <c r="QCW207" s="1305"/>
      <c r="QCX207" s="1305"/>
      <c r="QCY207" s="1305"/>
      <c r="QCZ207" s="1305"/>
      <c r="QDA207" s="1305"/>
      <c r="QDB207" s="1305"/>
      <c r="QDC207" s="1305"/>
      <c r="QDD207" s="1305"/>
      <c r="QDE207" s="1305"/>
      <c r="QDF207" s="1305"/>
      <c r="QDG207" s="1305"/>
      <c r="QDH207" s="1305"/>
      <c r="QDI207" s="1305"/>
      <c r="QDJ207" s="1305"/>
      <c r="QDK207" s="1305"/>
      <c r="QDL207" s="1305"/>
      <c r="QDM207" s="1305"/>
      <c r="QDN207" s="1305"/>
      <c r="QDO207" s="1305"/>
      <c r="QDP207" s="1305"/>
      <c r="QDQ207" s="1305"/>
      <c r="QDR207" s="1305"/>
      <c r="QDS207" s="1305"/>
      <c r="QDT207" s="1305"/>
      <c r="QDU207" s="1305"/>
      <c r="QDV207" s="1305"/>
      <c r="QDW207" s="1305"/>
      <c r="QDX207" s="1305"/>
      <c r="QDY207" s="1305"/>
      <c r="QDZ207" s="1305"/>
      <c r="QEA207" s="1305"/>
      <c r="QEB207" s="1305"/>
      <c r="QEC207" s="1305"/>
      <c r="QED207" s="1305"/>
      <c r="QEE207" s="1305"/>
      <c r="QEF207" s="1305"/>
      <c r="QEG207" s="1305"/>
      <c r="QEH207" s="1305"/>
      <c r="QEI207" s="1305"/>
      <c r="QEJ207" s="1305"/>
      <c r="QEK207" s="1305"/>
      <c r="QEL207" s="1305"/>
      <c r="QEM207" s="1305"/>
      <c r="QEN207" s="1305"/>
      <c r="QEO207" s="1305"/>
      <c r="QEP207" s="1305"/>
      <c r="QEQ207" s="1305"/>
      <c r="QER207" s="1305"/>
      <c r="QES207" s="1305"/>
      <c r="QET207" s="1305"/>
      <c r="QEU207" s="1305"/>
      <c r="QEV207" s="1305"/>
      <c r="QEW207" s="1305"/>
      <c r="QEX207" s="1305"/>
      <c r="QEY207" s="1305"/>
      <c r="QEZ207" s="1305"/>
      <c r="QFA207" s="1305"/>
      <c r="QFB207" s="1305"/>
      <c r="QFC207" s="1305"/>
      <c r="QFD207" s="1305"/>
      <c r="QFE207" s="1305"/>
      <c r="QFF207" s="1305"/>
      <c r="QFG207" s="1305"/>
      <c r="QFH207" s="1305"/>
      <c r="QFI207" s="1305"/>
      <c r="QFJ207" s="1305"/>
      <c r="QFK207" s="1305"/>
      <c r="QFL207" s="1305"/>
      <c r="QFM207" s="1305"/>
      <c r="QFN207" s="1305"/>
      <c r="QFO207" s="1305"/>
      <c r="QFP207" s="1305"/>
      <c r="QFQ207" s="1305"/>
      <c r="QFR207" s="1305"/>
      <c r="QFS207" s="1305"/>
      <c r="QFT207" s="1305"/>
      <c r="QFU207" s="1305"/>
      <c r="QFV207" s="1305"/>
      <c r="QFW207" s="1305"/>
      <c r="QFX207" s="1305"/>
      <c r="QFY207" s="1305"/>
      <c r="QFZ207" s="1305"/>
      <c r="QGA207" s="1305"/>
      <c r="QGB207" s="1305"/>
      <c r="QGC207" s="1305"/>
      <c r="QGD207" s="1305"/>
      <c r="QGE207" s="1305"/>
      <c r="QGF207" s="1305"/>
      <c r="QGG207" s="1305"/>
      <c r="QGH207" s="1305"/>
      <c r="QGI207" s="1305"/>
      <c r="QGJ207" s="1305"/>
      <c r="QGK207" s="1305"/>
      <c r="QGL207" s="1305"/>
      <c r="QGM207" s="1305"/>
      <c r="QGN207" s="1305"/>
      <c r="QGO207" s="1305"/>
      <c r="QGP207" s="1305"/>
      <c r="QGQ207" s="1305"/>
      <c r="QGR207" s="1305"/>
      <c r="QGS207" s="1305"/>
      <c r="QGT207" s="1305"/>
      <c r="QGU207" s="1305"/>
      <c r="QGV207" s="1305"/>
      <c r="QGW207" s="1305"/>
      <c r="QGX207" s="1305"/>
      <c r="QGY207" s="1305"/>
      <c r="QGZ207" s="1305"/>
      <c r="QHA207" s="1305"/>
      <c r="QHB207" s="1305"/>
      <c r="QHC207" s="1305"/>
      <c r="QHD207" s="1305"/>
      <c r="QHE207" s="1305"/>
      <c r="QHF207" s="1305"/>
      <c r="QHG207" s="1305"/>
      <c r="QHH207" s="1305"/>
      <c r="QHI207" s="1305"/>
      <c r="QHJ207" s="1305"/>
      <c r="QHK207" s="1305"/>
      <c r="QHL207" s="1305"/>
      <c r="QHM207" s="1305"/>
      <c r="QHN207" s="1305"/>
      <c r="QHO207" s="1305"/>
      <c r="QHP207" s="1305"/>
      <c r="QHQ207" s="1305"/>
      <c r="QHR207" s="1305"/>
      <c r="QHS207" s="1305"/>
      <c r="QHT207" s="1305"/>
      <c r="QHU207" s="1305"/>
      <c r="QHV207" s="1305"/>
      <c r="QHW207" s="1305"/>
      <c r="QHX207" s="1305"/>
      <c r="QHY207" s="1305"/>
      <c r="QHZ207" s="1305"/>
      <c r="QIA207" s="1305"/>
      <c r="QIB207" s="1305"/>
      <c r="QIC207" s="1305"/>
      <c r="QID207" s="1305"/>
      <c r="QIE207" s="1305"/>
      <c r="QIF207" s="1305"/>
      <c r="QIG207" s="1305"/>
      <c r="QIH207" s="1305"/>
      <c r="QII207" s="1305"/>
      <c r="QIJ207" s="1305"/>
      <c r="QIK207" s="1305"/>
      <c r="QIL207" s="1305"/>
      <c r="QIM207" s="1305"/>
      <c r="QIN207" s="1305"/>
      <c r="QIO207" s="1305"/>
      <c r="QIP207" s="1305"/>
      <c r="QIQ207" s="1305"/>
      <c r="QIR207" s="1305"/>
      <c r="QIS207" s="1305"/>
      <c r="QIT207" s="1305"/>
      <c r="QIU207" s="1305"/>
      <c r="QIV207" s="1305"/>
      <c r="QIW207" s="1305"/>
      <c r="QIX207" s="1305"/>
      <c r="QIY207" s="1305"/>
      <c r="QIZ207" s="1305"/>
      <c r="QJA207" s="1305"/>
      <c r="QJB207" s="1305"/>
      <c r="QJC207" s="1305"/>
      <c r="QJD207" s="1305"/>
      <c r="QJE207" s="1305"/>
      <c r="QJF207" s="1305"/>
      <c r="QJG207" s="1305"/>
      <c r="QJH207" s="1305"/>
      <c r="QJI207" s="1305"/>
      <c r="QJJ207" s="1305"/>
      <c r="QJK207" s="1305"/>
      <c r="QJL207" s="1305"/>
      <c r="QJM207" s="1305"/>
      <c r="QJN207" s="1305"/>
      <c r="QJO207" s="1305"/>
      <c r="QJP207" s="1305"/>
      <c r="QJQ207" s="1305"/>
      <c r="QJR207" s="1305"/>
      <c r="QJS207" s="1305"/>
      <c r="QJT207" s="1305"/>
      <c r="QJU207" s="1305"/>
      <c r="QJV207" s="1305"/>
      <c r="QJX207" s="1305"/>
      <c r="QJY207" s="1305"/>
      <c r="QJZ207" s="1305"/>
      <c r="QKA207" s="1305"/>
      <c r="QKB207" s="1305"/>
      <c r="QKC207" s="1305"/>
      <c r="QKD207" s="1305"/>
      <c r="QKE207" s="1305"/>
      <c r="QKF207" s="1305"/>
      <c r="QKG207" s="1305"/>
      <c r="QKH207" s="1305"/>
      <c r="QKI207" s="1305"/>
      <c r="QKJ207" s="1305"/>
      <c r="QKK207" s="1305"/>
      <c r="QKL207" s="1305"/>
      <c r="QKM207" s="1305"/>
      <c r="QKN207" s="1305"/>
      <c r="QKO207" s="1305"/>
      <c r="QKP207" s="1305"/>
      <c r="QKQ207" s="1305"/>
      <c r="QKR207" s="1305"/>
      <c r="QKS207" s="1305"/>
      <c r="QKT207" s="1305"/>
      <c r="QKU207" s="1305"/>
      <c r="QKV207" s="1305"/>
      <c r="QKW207" s="1305"/>
      <c r="QKX207" s="1305"/>
      <c r="QKY207" s="1305"/>
      <c r="QKZ207" s="1305"/>
      <c r="QLA207" s="1305"/>
      <c r="QLB207" s="1305"/>
      <c r="QLC207" s="1305"/>
      <c r="QLD207" s="1305"/>
      <c r="QLE207" s="1305"/>
      <c r="QLF207" s="1305"/>
      <c r="QLG207" s="1305"/>
      <c r="QLH207" s="1305"/>
      <c r="QLI207" s="1305"/>
      <c r="QLJ207" s="1305"/>
      <c r="QLK207" s="1305"/>
      <c r="QLL207" s="1305"/>
      <c r="QLM207" s="1305"/>
      <c r="QLN207" s="1305"/>
      <c r="QLO207" s="1305"/>
      <c r="QLP207" s="1305"/>
      <c r="QLQ207" s="1305"/>
      <c r="QLR207" s="1305"/>
      <c r="QLS207" s="1305"/>
      <c r="QLT207" s="1305"/>
      <c r="QLU207" s="1305"/>
      <c r="QLV207" s="1305"/>
      <c r="QLW207" s="1305"/>
      <c r="QLX207" s="1305"/>
      <c r="QLY207" s="1305"/>
      <c r="QLZ207" s="1305"/>
      <c r="QMA207" s="1305"/>
      <c r="QMB207" s="1305"/>
      <c r="QMC207" s="1305"/>
      <c r="QMD207" s="1305"/>
      <c r="QME207" s="1305"/>
      <c r="QMF207" s="1305"/>
      <c r="QMG207" s="1305"/>
      <c r="QMH207" s="1305"/>
      <c r="QMI207" s="1305"/>
      <c r="QMJ207" s="1305"/>
      <c r="QMK207" s="1305"/>
      <c r="QML207" s="1305"/>
      <c r="QMM207" s="1305"/>
      <c r="QMN207" s="1305"/>
      <c r="QMO207" s="1305"/>
      <c r="QMP207" s="1305"/>
      <c r="QMQ207" s="1305"/>
      <c r="QMR207" s="1305"/>
      <c r="QMS207" s="1305"/>
      <c r="QMT207" s="1305"/>
      <c r="QMU207" s="1305"/>
      <c r="QMV207" s="1305"/>
      <c r="QMW207" s="1305"/>
      <c r="QMX207" s="1305"/>
      <c r="QMY207" s="1305"/>
      <c r="QMZ207" s="1305"/>
      <c r="QNA207" s="1305"/>
      <c r="QNB207" s="1305"/>
      <c r="QNC207" s="1305"/>
      <c r="QND207" s="1305"/>
      <c r="QNE207" s="1305"/>
      <c r="QNF207" s="1305"/>
      <c r="QNG207" s="1305"/>
      <c r="QNH207" s="1305"/>
      <c r="QNI207" s="1305"/>
      <c r="QNJ207" s="1305"/>
      <c r="QNK207" s="1305"/>
      <c r="QNL207" s="1305"/>
      <c r="QNM207" s="1305"/>
      <c r="QNN207" s="1305"/>
      <c r="QNO207" s="1305"/>
      <c r="QNP207" s="1305"/>
      <c r="QNQ207" s="1305"/>
      <c r="QNR207" s="1305"/>
      <c r="QNS207" s="1305"/>
      <c r="QNT207" s="1305"/>
      <c r="QNU207" s="1305"/>
      <c r="QNV207" s="1305"/>
      <c r="QNW207" s="1305"/>
      <c r="QNX207" s="1305"/>
      <c r="QNY207" s="1305"/>
      <c r="QNZ207" s="1305"/>
      <c r="QOA207" s="1305"/>
      <c r="QOB207" s="1305"/>
      <c r="QOC207" s="1305"/>
      <c r="QOD207" s="1305"/>
      <c r="QOE207" s="1305"/>
      <c r="QOF207" s="1305"/>
      <c r="QOG207" s="1305"/>
      <c r="QOH207" s="1305"/>
      <c r="QOI207" s="1305"/>
      <c r="QOJ207" s="1305"/>
      <c r="QOK207" s="1305"/>
      <c r="QOL207" s="1305"/>
      <c r="QOM207" s="1305"/>
      <c r="QON207" s="1305"/>
      <c r="QOO207" s="1305"/>
      <c r="QOP207" s="1305"/>
      <c r="QOQ207" s="1305"/>
      <c r="QOR207" s="1305"/>
      <c r="QOS207" s="1305"/>
      <c r="QOT207" s="1305"/>
      <c r="QOU207" s="1305"/>
      <c r="QOV207" s="1305"/>
      <c r="QOW207" s="1305"/>
      <c r="QOX207" s="1305"/>
      <c r="QOY207" s="1305"/>
      <c r="QOZ207" s="1305"/>
      <c r="QPA207" s="1305"/>
      <c r="QPB207" s="1305"/>
      <c r="QPC207" s="1305"/>
      <c r="QPD207" s="1305"/>
      <c r="QPE207" s="1305"/>
      <c r="QPF207" s="1305"/>
      <c r="QPG207" s="1305"/>
      <c r="QPH207" s="1305"/>
      <c r="QPI207" s="1305"/>
      <c r="QPJ207" s="1305"/>
      <c r="QPK207" s="1305"/>
      <c r="QPL207" s="1305"/>
      <c r="QPM207" s="1305"/>
      <c r="QPN207" s="1305"/>
      <c r="QPO207" s="1305"/>
      <c r="QPP207" s="1305"/>
      <c r="QPQ207" s="1305"/>
      <c r="QPR207" s="1305"/>
      <c r="QPS207" s="1305"/>
      <c r="QPT207" s="1305"/>
      <c r="QPU207" s="1305"/>
      <c r="QPV207" s="1305"/>
      <c r="QPW207" s="1305"/>
      <c r="QPX207" s="1305"/>
      <c r="QPY207" s="1305"/>
      <c r="QPZ207" s="1305"/>
      <c r="QQA207" s="1305"/>
      <c r="QQB207" s="1305"/>
      <c r="QQC207" s="1305"/>
      <c r="QQD207" s="1305"/>
      <c r="QQE207" s="1305"/>
      <c r="QQF207" s="1305"/>
      <c r="QQG207" s="1305"/>
      <c r="QQH207" s="1305"/>
      <c r="QQI207" s="1305"/>
      <c r="QQJ207" s="1305"/>
      <c r="QQK207" s="1305"/>
      <c r="QQL207" s="1305"/>
      <c r="QQM207" s="1305"/>
      <c r="QQN207" s="1305"/>
      <c r="QQO207" s="1305"/>
      <c r="QQP207" s="1305"/>
      <c r="QQQ207" s="1305"/>
      <c r="QQR207" s="1305"/>
      <c r="QQS207" s="1305"/>
      <c r="QQT207" s="1305"/>
      <c r="QQU207" s="1305"/>
      <c r="QQV207" s="1305"/>
      <c r="QQW207" s="1305"/>
      <c r="QQX207" s="1305"/>
      <c r="QQY207" s="1305"/>
      <c r="QQZ207" s="1305"/>
      <c r="QRA207" s="1305"/>
      <c r="QRB207" s="1305"/>
      <c r="QRC207" s="1305"/>
      <c r="QRD207" s="1305"/>
      <c r="QRE207" s="1305"/>
      <c r="QRF207" s="1305"/>
      <c r="QRG207" s="1305"/>
      <c r="QRH207" s="1305"/>
      <c r="QRI207" s="1305"/>
      <c r="QRJ207" s="1305"/>
      <c r="QRK207" s="1305"/>
      <c r="QRL207" s="1305"/>
      <c r="QRM207" s="1305"/>
      <c r="QRN207" s="1305"/>
      <c r="QRO207" s="1305"/>
      <c r="QRP207" s="1305"/>
      <c r="QRQ207" s="1305"/>
      <c r="QRR207" s="1305"/>
      <c r="QRS207" s="1305"/>
      <c r="QRT207" s="1305"/>
      <c r="QRU207" s="1305"/>
      <c r="QRV207" s="1305"/>
      <c r="QRW207" s="1305"/>
      <c r="QRX207" s="1305"/>
      <c r="QRY207" s="1305"/>
      <c r="QRZ207" s="1305"/>
      <c r="QSA207" s="1305"/>
      <c r="QSB207" s="1305"/>
      <c r="QSC207" s="1305"/>
      <c r="QSD207" s="1305"/>
      <c r="QSE207" s="1305"/>
      <c r="QSF207" s="1305"/>
      <c r="QSG207" s="1305"/>
      <c r="QSH207" s="1305"/>
      <c r="QSI207" s="1305"/>
      <c r="QSJ207" s="1305"/>
      <c r="QSK207" s="1305"/>
      <c r="QSL207" s="1305"/>
      <c r="QSM207" s="1305"/>
      <c r="QSN207" s="1305"/>
      <c r="QSO207" s="1305"/>
      <c r="QSP207" s="1305"/>
      <c r="QSQ207" s="1305"/>
      <c r="QSR207" s="1305"/>
      <c r="QSS207" s="1305"/>
      <c r="QST207" s="1305"/>
      <c r="QSU207" s="1305"/>
      <c r="QSV207" s="1305"/>
      <c r="QSW207" s="1305"/>
      <c r="QSX207" s="1305"/>
      <c r="QSY207" s="1305"/>
      <c r="QSZ207" s="1305"/>
      <c r="QTA207" s="1305"/>
      <c r="QTB207" s="1305"/>
      <c r="QTC207" s="1305"/>
      <c r="QTD207" s="1305"/>
      <c r="QTE207" s="1305"/>
      <c r="QTF207" s="1305"/>
      <c r="QTG207" s="1305"/>
      <c r="QTH207" s="1305"/>
      <c r="QTI207" s="1305"/>
      <c r="QTJ207" s="1305"/>
      <c r="QTK207" s="1305"/>
      <c r="QTL207" s="1305"/>
      <c r="QTM207" s="1305"/>
      <c r="QTN207" s="1305"/>
      <c r="QTO207" s="1305"/>
      <c r="QTP207" s="1305"/>
      <c r="QTQ207" s="1305"/>
      <c r="QTR207" s="1305"/>
      <c r="QTT207" s="1305"/>
      <c r="QTU207" s="1305"/>
      <c r="QTV207" s="1305"/>
      <c r="QTW207" s="1305"/>
      <c r="QTX207" s="1305"/>
      <c r="QTY207" s="1305"/>
      <c r="QTZ207" s="1305"/>
      <c r="QUA207" s="1305"/>
      <c r="QUB207" s="1305"/>
      <c r="QUC207" s="1305"/>
      <c r="QUD207" s="1305"/>
      <c r="QUE207" s="1305"/>
      <c r="QUF207" s="1305"/>
      <c r="QUG207" s="1305"/>
      <c r="QUH207" s="1305"/>
      <c r="QUI207" s="1305"/>
      <c r="QUJ207" s="1305"/>
      <c r="QUK207" s="1305"/>
      <c r="QUL207" s="1305"/>
      <c r="QUM207" s="1305"/>
      <c r="QUN207" s="1305"/>
      <c r="QUO207" s="1305"/>
      <c r="QUP207" s="1305"/>
      <c r="QUQ207" s="1305"/>
      <c r="QUR207" s="1305"/>
      <c r="QUS207" s="1305"/>
      <c r="QUT207" s="1305"/>
      <c r="QUU207" s="1305"/>
      <c r="QUV207" s="1305"/>
      <c r="QUW207" s="1305"/>
      <c r="QUX207" s="1305"/>
      <c r="QUY207" s="1305"/>
      <c r="QUZ207" s="1305"/>
      <c r="QVA207" s="1305"/>
      <c r="QVB207" s="1305"/>
      <c r="QVC207" s="1305"/>
      <c r="QVD207" s="1305"/>
      <c r="QVE207" s="1305"/>
      <c r="QVF207" s="1305"/>
      <c r="QVG207" s="1305"/>
      <c r="QVH207" s="1305"/>
      <c r="QVI207" s="1305"/>
      <c r="QVJ207" s="1305"/>
      <c r="QVK207" s="1305"/>
      <c r="QVL207" s="1305"/>
      <c r="QVM207" s="1305"/>
      <c r="QVN207" s="1305"/>
      <c r="QVO207" s="1305"/>
      <c r="QVP207" s="1305"/>
      <c r="QVQ207" s="1305"/>
      <c r="QVR207" s="1305"/>
      <c r="QVS207" s="1305"/>
      <c r="QVT207" s="1305"/>
      <c r="QVU207" s="1305"/>
      <c r="QVV207" s="1305"/>
      <c r="QVW207" s="1305"/>
      <c r="QVX207" s="1305"/>
      <c r="QVY207" s="1305"/>
      <c r="QVZ207" s="1305"/>
      <c r="QWA207" s="1305"/>
      <c r="QWB207" s="1305"/>
      <c r="QWC207" s="1305"/>
      <c r="QWD207" s="1305"/>
      <c r="QWE207" s="1305"/>
      <c r="QWF207" s="1305"/>
      <c r="QWG207" s="1305"/>
      <c r="QWH207" s="1305"/>
      <c r="QWI207" s="1305"/>
      <c r="QWJ207" s="1305"/>
      <c r="QWK207" s="1305"/>
      <c r="QWL207" s="1305"/>
      <c r="QWM207" s="1305"/>
      <c r="QWN207" s="1305"/>
      <c r="QWO207" s="1305"/>
      <c r="QWP207" s="1305"/>
      <c r="QWQ207" s="1305"/>
      <c r="QWR207" s="1305"/>
      <c r="QWS207" s="1305"/>
      <c r="QWT207" s="1305"/>
      <c r="QWU207" s="1305"/>
      <c r="QWV207" s="1305"/>
      <c r="QWW207" s="1305"/>
      <c r="QWX207" s="1305"/>
      <c r="QWY207" s="1305"/>
      <c r="QWZ207" s="1305"/>
      <c r="QXA207" s="1305"/>
      <c r="QXB207" s="1305"/>
      <c r="QXC207" s="1305"/>
      <c r="QXD207" s="1305"/>
      <c r="QXE207" s="1305"/>
      <c r="QXF207" s="1305"/>
      <c r="QXG207" s="1305"/>
      <c r="QXH207" s="1305"/>
      <c r="QXI207" s="1305"/>
      <c r="QXJ207" s="1305"/>
      <c r="QXK207" s="1305"/>
      <c r="QXL207" s="1305"/>
      <c r="QXM207" s="1305"/>
      <c r="QXN207" s="1305"/>
      <c r="QXO207" s="1305"/>
      <c r="QXP207" s="1305"/>
      <c r="QXQ207" s="1305"/>
      <c r="QXR207" s="1305"/>
      <c r="QXS207" s="1305"/>
      <c r="QXT207" s="1305"/>
      <c r="QXU207" s="1305"/>
      <c r="QXV207" s="1305"/>
      <c r="QXW207" s="1305"/>
      <c r="QXX207" s="1305"/>
      <c r="QXY207" s="1305"/>
      <c r="QXZ207" s="1305"/>
      <c r="QYA207" s="1305"/>
      <c r="QYB207" s="1305"/>
      <c r="QYC207" s="1305"/>
      <c r="QYD207" s="1305"/>
      <c r="QYE207" s="1305"/>
      <c r="QYF207" s="1305"/>
      <c r="QYG207" s="1305"/>
      <c r="QYH207" s="1305"/>
      <c r="QYI207" s="1305"/>
      <c r="QYJ207" s="1305"/>
      <c r="QYK207" s="1305"/>
      <c r="QYL207" s="1305"/>
      <c r="QYM207" s="1305"/>
      <c r="QYN207" s="1305"/>
      <c r="QYO207" s="1305"/>
      <c r="QYP207" s="1305"/>
      <c r="QYQ207" s="1305"/>
      <c r="QYR207" s="1305"/>
      <c r="QYS207" s="1305"/>
      <c r="QYT207" s="1305"/>
      <c r="QYU207" s="1305"/>
      <c r="QYV207" s="1305"/>
      <c r="QYW207" s="1305"/>
      <c r="QYX207" s="1305"/>
      <c r="QYY207" s="1305"/>
      <c r="QYZ207" s="1305"/>
      <c r="QZA207" s="1305"/>
      <c r="QZB207" s="1305"/>
      <c r="QZC207" s="1305"/>
      <c r="QZD207" s="1305"/>
      <c r="QZE207" s="1305"/>
      <c r="QZF207" s="1305"/>
      <c r="QZG207" s="1305"/>
      <c r="QZH207" s="1305"/>
      <c r="QZI207" s="1305"/>
      <c r="QZJ207" s="1305"/>
      <c r="QZK207" s="1305"/>
      <c r="QZL207" s="1305"/>
      <c r="QZM207" s="1305"/>
      <c r="QZN207" s="1305"/>
      <c r="QZO207" s="1305"/>
      <c r="QZP207" s="1305"/>
      <c r="QZQ207" s="1305"/>
      <c r="QZR207" s="1305"/>
      <c r="QZS207" s="1305"/>
      <c r="QZT207" s="1305"/>
      <c r="QZU207" s="1305"/>
      <c r="QZV207" s="1305"/>
      <c r="QZW207" s="1305"/>
      <c r="QZX207" s="1305"/>
      <c r="QZY207" s="1305"/>
      <c r="QZZ207" s="1305"/>
      <c r="RAA207" s="1305"/>
      <c r="RAB207" s="1305"/>
      <c r="RAC207" s="1305"/>
      <c r="RAD207" s="1305"/>
      <c r="RAE207" s="1305"/>
      <c r="RAF207" s="1305"/>
      <c r="RAG207" s="1305"/>
      <c r="RAH207" s="1305"/>
      <c r="RAI207" s="1305"/>
      <c r="RAJ207" s="1305"/>
      <c r="RAK207" s="1305"/>
      <c r="RAL207" s="1305"/>
      <c r="RAM207" s="1305"/>
      <c r="RAN207" s="1305"/>
      <c r="RAO207" s="1305"/>
      <c r="RAP207" s="1305"/>
      <c r="RAQ207" s="1305"/>
      <c r="RAR207" s="1305"/>
      <c r="RAS207" s="1305"/>
      <c r="RAT207" s="1305"/>
      <c r="RAU207" s="1305"/>
      <c r="RAV207" s="1305"/>
      <c r="RAW207" s="1305"/>
      <c r="RAX207" s="1305"/>
      <c r="RAY207" s="1305"/>
      <c r="RAZ207" s="1305"/>
      <c r="RBA207" s="1305"/>
      <c r="RBB207" s="1305"/>
      <c r="RBC207" s="1305"/>
      <c r="RBD207" s="1305"/>
      <c r="RBE207" s="1305"/>
      <c r="RBF207" s="1305"/>
      <c r="RBG207" s="1305"/>
      <c r="RBH207" s="1305"/>
      <c r="RBI207" s="1305"/>
      <c r="RBJ207" s="1305"/>
      <c r="RBK207" s="1305"/>
      <c r="RBL207" s="1305"/>
      <c r="RBM207" s="1305"/>
      <c r="RBN207" s="1305"/>
      <c r="RBO207" s="1305"/>
      <c r="RBP207" s="1305"/>
      <c r="RBQ207" s="1305"/>
      <c r="RBR207" s="1305"/>
      <c r="RBS207" s="1305"/>
      <c r="RBT207" s="1305"/>
      <c r="RBU207" s="1305"/>
      <c r="RBV207" s="1305"/>
      <c r="RBW207" s="1305"/>
      <c r="RBX207" s="1305"/>
      <c r="RBY207" s="1305"/>
      <c r="RBZ207" s="1305"/>
      <c r="RCA207" s="1305"/>
      <c r="RCB207" s="1305"/>
      <c r="RCC207" s="1305"/>
      <c r="RCD207" s="1305"/>
      <c r="RCE207" s="1305"/>
      <c r="RCF207" s="1305"/>
      <c r="RCG207" s="1305"/>
      <c r="RCH207" s="1305"/>
      <c r="RCI207" s="1305"/>
      <c r="RCJ207" s="1305"/>
      <c r="RCK207" s="1305"/>
      <c r="RCL207" s="1305"/>
      <c r="RCM207" s="1305"/>
      <c r="RCN207" s="1305"/>
      <c r="RCO207" s="1305"/>
      <c r="RCP207" s="1305"/>
      <c r="RCQ207" s="1305"/>
      <c r="RCR207" s="1305"/>
      <c r="RCS207" s="1305"/>
      <c r="RCT207" s="1305"/>
      <c r="RCU207" s="1305"/>
      <c r="RCV207" s="1305"/>
      <c r="RCW207" s="1305"/>
      <c r="RCX207" s="1305"/>
      <c r="RCY207" s="1305"/>
      <c r="RCZ207" s="1305"/>
      <c r="RDA207" s="1305"/>
      <c r="RDB207" s="1305"/>
      <c r="RDC207" s="1305"/>
      <c r="RDD207" s="1305"/>
      <c r="RDE207" s="1305"/>
      <c r="RDF207" s="1305"/>
      <c r="RDG207" s="1305"/>
      <c r="RDH207" s="1305"/>
      <c r="RDI207" s="1305"/>
      <c r="RDJ207" s="1305"/>
      <c r="RDK207" s="1305"/>
      <c r="RDL207" s="1305"/>
      <c r="RDM207" s="1305"/>
      <c r="RDN207" s="1305"/>
      <c r="RDP207" s="1305"/>
      <c r="RDQ207" s="1305"/>
      <c r="RDR207" s="1305"/>
      <c r="RDS207" s="1305"/>
      <c r="RDT207" s="1305"/>
      <c r="RDU207" s="1305"/>
      <c r="RDV207" s="1305"/>
      <c r="RDW207" s="1305"/>
      <c r="RDX207" s="1305"/>
      <c r="RDY207" s="1305"/>
      <c r="RDZ207" s="1305"/>
      <c r="REA207" s="1305"/>
      <c r="REB207" s="1305"/>
      <c r="REC207" s="1305"/>
      <c r="RED207" s="1305"/>
      <c r="REE207" s="1305"/>
      <c r="REF207" s="1305"/>
      <c r="REG207" s="1305"/>
      <c r="REH207" s="1305"/>
      <c r="REI207" s="1305"/>
      <c r="REJ207" s="1305"/>
      <c r="REK207" s="1305"/>
      <c r="REL207" s="1305"/>
      <c r="REM207" s="1305"/>
      <c r="REN207" s="1305"/>
      <c r="REO207" s="1305"/>
      <c r="REP207" s="1305"/>
      <c r="REQ207" s="1305"/>
      <c r="RER207" s="1305"/>
      <c r="RES207" s="1305"/>
      <c r="RET207" s="1305"/>
      <c r="REU207" s="1305"/>
      <c r="REV207" s="1305"/>
      <c r="REW207" s="1305"/>
      <c r="REX207" s="1305"/>
      <c r="REY207" s="1305"/>
      <c r="REZ207" s="1305"/>
      <c r="RFA207" s="1305"/>
      <c r="RFB207" s="1305"/>
      <c r="RFC207" s="1305"/>
      <c r="RFD207" s="1305"/>
      <c r="RFE207" s="1305"/>
      <c r="RFF207" s="1305"/>
      <c r="RFG207" s="1305"/>
      <c r="RFH207" s="1305"/>
      <c r="RFI207" s="1305"/>
      <c r="RFJ207" s="1305"/>
      <c r="RFK207" s="1305"/>
      <c r="RFL207" s="1305"/>
      <c r="RFM207" s="1305"/>
      <c r="RFN207" s="1305"/>
      <c r="RFO207" s="1305"/>
      <c r="RFP207" s="1305"/>
      <c r="RFQ207" s="1305"/>
      <c r="RFR207" s="1305"/>
      <c r="RFS207" s="1305"/>
      <c r="RFT207" s="1305"/>
      <c r="RFU207" s="1305"/>
      <c r="RFV207" s="1305"/>
      <c r="RFW207" s="1305"/>
      <c r="RFX207" s="1305"/>
      <c r="RFY207" s="1305"/>
      <c r="RFZ207" s="1305"/>
      <c r="RGA207" s="1305"/>
      <c r="RGB207" s="1305"/>
      <c r="RGC207" s="1305"/>
      <c r="RGD207" s="1305"/>
      <c r="RGE207" s="1305"/>
      <c r="RGF207" s="1305"/>
      <c r="RGG207" s="1305"/>
      <c r="RGH207" s="1305"/>
      <c r="RGI207" s="1305"/>
      <c r="RGJ207" s="1305"/>
      <c r="RGK207" s="1305"/>
      <c r="RGL207" s="1305"/>
      <c r="RGM207" s="1305"/>
      <c r="RGN207" s="1305"/>
      <c r="RGO207" s="1305"/>
      <c r="RGP207" s="1305"/>
      <c r="RGQ207" s="1305"/>
      <c r="RGR207" s="1305"/>
      <c r="RGS207" s="1305"/>
      <c r="RGT207" s="1305"/>
      <c r="RGU207" s="1305"/>
      <c r="RGV207" s="1305"/>
      <c r="RGW207" s="1305"/>
      <c r="RGX207" s="1305"/>
      <c r="RGY207" s="1305"/>
      <c r="RGZ207" s="1305"/>
      <c r="RHA207" s="1305"/>
      <c r="RHB207" s="1305"/>
      <c r="RHC207" s="1305"/>
      <c r="RHD207" s="1305"/>
      <c r="RHE207" s="1305"/>
      <c r="RHF207" s="1305"/>
      <c r="RHG207" s="1305"/>
      <c r="RHH207" s="1305"/>
      <c r="RHI207" s="1305"/>
      <c r="RHJ207" s="1305"/>
      <c r="RHK207" s="1305"/>
      <c r="RHL207" s="1305"/>
      <c r="RHM207" s="1305"/>
      <c r="RHN207" s="1305"/>
      <c r="RHO207" s="1305"/>
      <c r="RHP207" s="1305"/>
      <c r="RHQ207" s="1305"/>
      <c r="RHR207" s="1305"/>
      <c r="RHS207" s="1305"/>
      <c r="RHT207" s="1305"/>
      <c r="RHU207" s="1305"/>
      <c r="RHV207" s="1305"/>
      <c r="RHW207" s="1305"/>
      <c r="RHX207" s="1305"/>
      <c r="RHY207" s="1305"/>
      <c r="RHZ207" s="1305"/>
      <c r="RIA207" s="1305"/>
      <c r="RIB207" s="1305"/>
      <c r="RIC207" s="1305"/>
      <c r="RID207" s="1305"/>
      <c r="RIE207" s="1305"/>
      <c r="RIF207" s="1305"/>
      <c r="RIG207" s="1305"/>
      <c r="RIH207" s="1305"/>
      <c r="RII207" s="1305"/>
      <c r="RIJ207" s="1305"/>
      <c r="RIK207" s="1305"/>
      <c r="RIL207" s="1305"/>
      <c r="RIM207" s="1305"/>
      <c r="RIN207" s="1305"/>
      <c r="RIO207" s="1305"/>
      <c r="RIP207" s="1305"/>
      <c r="RIQ207" s="1305"/>
      <c r="RIR207" s="1305"/>
      <c r="RIS207" s="1305"/>
      <c r="RIT207" s="1305"/>
      <c r="RIU207" s="1305"/>
      <c r="RIV207" s="1305"/>
      <c r="RIW207" s="1305"/>
      <c r="RIX207" s="1305"/>
      <c r="RIY207" s="1305"/>
      <c r="RIZ207" s="1305"/>
      <c r="RJA207" s="1305"/>
      <c r="RJB207" s="1305"/>
      <c r="RJC207" s="1305"/>
      <c r="RJD207" s="1305"/>
      <c r="RJE207" s="1305"/>
      <c r="RJF207" s="1305"/>
      <c r="RJG207" s="1305"/>
      <c r="RJH207" s="1305"/>
      <c r="RJI207" s="1305"/>
      <c r="RJJ207" s="1305"/>
      <c r="RJK207" s="1305"/>
      <c r="RJL207" s="1305"/>
      <c r="RJM207" s="1305"/>
      <c r="RJN207" s="1305"/>
      <c r="RJO207" s="1305"/>
      <c r="RJP207" s="1305"/>
      <c r="RJQ207" s="1305"/>
      <c r="RJR207" s="1305"/>
      <c r="RJS207" s="1305"/>
      <c r="RJT207" s="1305"/>
      <c r="RJU207" s="1305"/>
      <c r="RJV207" s="1305"/>
      <c r="RJW207" s="1305"/>
      <c r="RJX207" s="1305"/>
      <c r="RJY207" s="1305"/>
      <c r="RJZ207" s="1305"/>
      <c r="RKA207" s="1305"/>
      <c r="RKB207" s="1305"/>
      <c r="RKC207" s="1305"/>
      <c r="RKD207" s="1305"/>
      <c r="RKE207" s="1305"/>
      <c r="RKF207" s="1305"/>
      <c r="RKG207" s="1305"/>
      <c r="RKH207" s="1305"/>
      <c r="RKI207" s="1305"/>
      <c r="RKJ207" s="1305"/>
      <c r="RKK207" s="1305"/>
      <c r="RKL207" s="1305"/>
      <c r="RKM207" s="1305"/>
      <c r="RKN207" s="1305"/>
      <c r="RKO207" s="1305"/>
      <c r="RKP207" s="1305"/>
      <c r="RKQ207" s="1305"/>
      <c r="RKR207" s="1305"/>
      <c r="RKS207" s="1305"/>
      <c r="RKT207" s="1305"/>
      <c r="RKU207" s="1305"/>
      <c r="RKV207" s="1305"/>
      <c r="RKW207" s="1305"/>
      <c r="RKX207" s="1305"/>
      <c r="RKY207" s="1305"/>
      <c r="RKZ207" s="1305"/>
      <c r="RLA207" s="1305"/>
      <c r="RLB207" s="1305"/>
      <c r="RLC207" s="1305"/>
      <c r="RLD207" s="1305"/>
      <c r="RLE207" s="1305"/>
      <c r="RLF207" s="1305"/>
      <c r="RLG207" s="1305"/>
      <c r="RLH207" s="1305"/>
      <c r="RLI207" s="1305"/>
      <c r="RLJ207" s="1305"/>
      <c r="RLK207" s="1305"/>
      <c r="RLL207" s="1305"/>
      <c r="RLM207" s="1305"/>
      <c r="RLN207" s="1305"/>
      <c r="RLO207" s="1305"/>
      <c r="RLP207" s="1305"/>
      <c r="RLQ207" s="1305"/>
      <c r="RLR207" s="1305"/>
      <c r="RLS207" s="1305"/>
      <c r="RLT207" s="1305"/>
      <c r="RLU207" s="1305"/>
      <c r="RLV207" s="1305"/>
      <c r="RLW207" s="1305"/>
      <c r="RLX207" s="1305"/>
      <c r="RLY207" s="1305"/>
      <c r="RLZ207" s="1305"/>
      <c r="RMA207" s="1305"/>
      <c r="RMB207" s="1305"/>
      <c r="RMC207" s="1305"/>
      <c r="RMD207" s="1305"/>
      <c r="RME207" s="1305"/>
      <c r="RMF207" s="1305"/>
      <c r="RMG207" s="1305"/>
      <c r="RMH207" s="1305"/>
      <c r="RMI207" s="1305"/>
      <c r="RMJ207" s="1305"/>
      <c r="RMK207" s="1305"/>
      <c r="RML207" s="1305"/>
      <c r="RMM207" s="1305"/>
      <c r="RMN207" s="1305"/>
      <c r="RMO207" s="1305"/>
      <c r="RMP207" s="1305"/>
      <c r="RMQ207" s="1305"/>
      <c r="RMR207" s="1305"/>
      <c r="RMS207" s="1305"/>
      <c r="RMT207" s="1305"/>
      <c r="RMU207" s="1305"/>
      <c r="RMV207" s="1305"/>
      <c r="RMW207" s="1305"/>
      <c r="RMX207" s="1305"/>
      <c r="RMY207" s="1305"/>
      <c r="RMZ207" s="1305"/>
      <c r="RNA207" s="1305"/>
      <c r="RNB207" s="1305"/>
      <c r="RNC207" s="1305"/>
      <c r="RND207" s="1305"/>
      <c r="RNE207" s="1305"/>
      <c r="RNF207" s="1305"/>
      <c r="RNG207" s="1305"/>
      <c r="RNH207" s="1305"/>
      <c r="RNI207" s="1305"/>
      <c r="RNJ207" s="1305"/>
      <c r="RNL207" s="1305"/>
      <c r="RNM207" s="1305"/>
      <c r="RNN207" s="1305"/>
      <c r="RNO207" s="1305"/>
      <c r="RNP207" s="1305"/>
      <c r="RNQ207" s="1305"/>
      <c r="RNR207" s="1305"/>
      <c r="RNS207" s="1305"/>
      <c r="RNT207" s="1305"/>
      <c r="RNU207" s="1305"/>
      <c r="RNV207" s="1305"/>
      <c r="RNW207" s="1305"/>
      <c r="RNX207" s="1305"/>
      <c r="RNY207" s="1305"/>
      <c r="RNZ207" s="1305"/>
      <c r="ROA207" s="1305"/>
      <c r="ROB207" s="1305"/>
      <c r="ROC207" s="1305"/>
      <c r="ROD207" s="1305"/>
      <c r="ROE207" s="1305"/>
      <c r="ROF207" s="1305"/>
      <c r="ROG207" s="1305"/>
      <c r="ROH207" s="1305"/>
      <c r="ROI207" s="1305"/>
      <c r="ROJ207" s="1305"/>
      <c r="ROK207" s="1305"/>
      <c r="ROL207" s="1305"/>
      <c r="ROM207" s="1305"/>
      <c r="RON207" s="1305"/>
      <c r="ROO207" s="1305"/>
      <c r="ROP207" s="1305"/>
      <c r="ROQ207" s="1305"/>
      <c r="ROR207" s="1305"/>
      <c r="ROS207" s="1305"/>
      <c r="ROT207" s="1305"/>
      <c r="ROU207" s="1305"/>
      <c r="ROV207" s="1305"/>
      <c r="ROW207" s="1305"/>
      <c r="ROX207" s="1305"/>
      <c r="ROY207" s="1305"/>
      <c r="ROZ207" s="1305"/>
      <c r="RPA207" s="1305"/>
      <c r="RPB207" s="1305"/>
      <c r="RPC207" s="1305"/>
      <c r="RPD207" s="1305"/>
      <c r="RPE207" s="1305"/>
      <c r="RPF207" s="1305"/>
      <c r="RPG207" s="1305"/>
      <c r="RPH207" s="1305"/>
      <c r="RPI207" s="1305"/>
      <c r="RPJ207" s="1305"/>
      <c r="RPK207" s="1305"/>
      <c r="RPL207" s="1305"/>
      <c r="RPM207" s="1305"/>
      <c r="RPN207" s="1305"/>
      <c r="RPO207" s="1305"/>
      <c r="RPP207" s="1305"/>
      <c r="RPQ207" s="1305"/>
      <c r="RPR207" s="1305"/>
      <c r="RPS207" s="1305"/>
      <c r="RPT207" s="1305"/>
      <c r="RPU207" s="1305"/>
      <c r="RPV207" s="1305"/>
      <c r="RPW207" s="1305"/>
      <c r="RPX207" s="1305"/>
      <c r="RPY207" s="1305"/>
      <c r="RPZ207" s="1305"/>
      <c r="RQA207" s="1305"/>
      <c r="RQB207" s="1305"/>
      <c r="RQC207" s="1305"/>
      <c r="RQD207" s="1305"/>
      <c r="RQE207" s="1305"/>
      <c r="RQF207" s="1305"/>
      <c r="RQG207" s="1305"/>
      <c r="RQH207" s="1305"/>
      <c r="RQI207" s="1305"/>
      <c r="RQJ207" s="1305"/>
      <c r="RQK207" s="1305"/>
      <c r="RQL207" s="1305"/>
      <c r="RQM207" s="1305"/>
      <c r="RQN207" s="1305"/>
      <c r="RQO207" s="1305"/>
      <c r="RQP207" s="1305"/>
      <c r="RQQ207" s="1305"/>
      <c r="RQR207" s="1305"/>
      <c r="RQS207" s="1305"/>
      <c r="RQT207" s="1305"/>
      <c r="RQU207" s="1305"/>
      <c r="RQV207" s="1305"/>
      <c r="RQW207" s="1305"/>
      <c r="RQX207" s="1305"/>
      <c r="RQY207" s="1305"/>
      <c r="RQZ207" s="1305"/>
      <c r="RRA207" s="1305"/>
      <c r="RRB207" s="1305"/>
      <c r="RRC207" s="1305"/>
      <c r="RRD207" s="1305"/>
      <c r="RRE207" s="1305"/>
      <c r="RRF207" s="1305"/>
      <c r="RRG207" s="1305"/>
      <c r="RRH207" s="1305"/>
      <c r="RRI207" s="1305"/>
      <c r="RRJ207" s="1305"/>
      <c r="RRK207" s="1305"/>
      <c r="RRL207" s="1305"/>
      <c r="RRM207" s="1305"/>
      <c r="RRN207" s="1305"/>
      <c r="RRO207" s="1305"/>
      <c r="RRP207" s="1305"/>
      <c r="RRQ207" s="1305"/>
      <c r="RRR207" s="1305"/>
      <c r="RRS207" s="1305"/>
      <c r="RRT207" s="1305"/>
      <c r="RRU207" s="1305"/>
      <c r="RRV207" s="1305"/>
      <c r="RRW207" s="1305"/>
      <c r="RRX207" s="1305"/>
      <c r="RRY207" s="1305"/>
      <c r="RRZ207" s="1305"/>
      <c r="RSA207" s="1305"/>
      <c r="RSB207" s="1305"/>
      <c r="RSC207" s="1305"/>
      <c r="RSD207" s="1305"/>
      <c r="RSE207" s="1305"/>
      <c r="RSF207" s="1305"/>
      <c r="RSG207" s="1305"/>
      <c r="RSH207" s="1305"/>
      <c r="RSI207" s="1305"/>
      <c r="RSJ207" s="1305"/>
      <c r="RSK207" s="1305"/>
      <c r="RSL207" s="1305"/>
      <c r="RSM207" s="1305"/>
      <c r="RSN207" s="1305"/>
      <c r="RSO207" s="1305"/>
      <c r="RSP207" s="1305"/>
      <c r="RSQ207" s="1305"/>
      <c r="RSR207" s="1305"/>
      <c r="RSS207" s="1305"/>
      <c r="RST207" s="1305"/>
      <c r="RSU207" s="1305"/>
      <c r="RSV207" s="1305"/>
      <c r="RSW207" s="1305"/>
      <c r="RSX207" s="1305"/>
      <c r="RSY207" s="1305"/>
      <c r="RSZ207" s="1305"/>
      <c r="RTA207" s="1305"/>
      <c r="RTB207" s="1305"/>
      <c r="RTC207" s="1305"/>
      <c r="RTD207" s="1305"/>
      <c r="RTE207" s="1305"/>
      <c r="RTF207" s="1305"/>
      <c r="RTG207" s="1305"/>
      <c r="RTH207" s="1305"/>
      <c r="RTI207" s="1305"/>
      <c r="RTJ207" s="1305"/>
      <c r="RTK207" s="1305"/>
      <c r="RTL207" s="1305"/>
      <c r="RTM207" s="1305"/>
      <c r="RTN207" s="1305"/>
      <c r="RTO207" s="1305"/>
      <c r="RTP207" s="1305"/>
      <c r="RTQ207" s="1305"/>
      <c r="RTR207" s="1305"/>
      <c r="RTS207" s="1305"/>
      <c r="RTT207" s="1305"/>
      <c r="RTU207" s="1305"/>
      <c r="RTV207" s="1305"/>
      <c r="RTW207" s="1305"/>
      <c r="RTX207" s="1305"/>
      <c r="RTY207" s="1305"/>
      <c r="RTZ207" s="1305"/>
      <c r="RUA207" s="1305"/>
      <c r="RUB207" s="1305"/>
      <c r="RUC207" s="1305"/>
      <c r="RUD207" s="1305"/>
      <c r="RUE207" s="1305"/>
      <c r="RUF207" s="1305"/>
      <c r="RUG207" s="1305"/>
      <c r="RUH207" s="1305"/>
      <c r="RUI207" s="1305"/>
      <c r="RUJ207" s="1305"/>
      <c r="RUK207" s="1305"/>
      <c r="RUL207" s="1305"/>
      <c r="RUM207" s="1305"/>
      <c r="RUN207" s="1305"/>
      <c r="RUO207" s="1305"/>
      <c r="RUP207" s="1305"/>
      <c r="RUQ207" s="1305"/>
      <c r="RUR207" s="1305"/>
      <c r="RUS207" s="1305"/>
      <c r="RUT207" s="1305"/>
      <c r="RUU207" s="1305"/>
      <c r="RUV207" s="1305"/>
      <c r="RUW207" s="1305"/>
      <c r="RUX207" s="1305"/>
      <c r="RUY207" s="1305"/>
      <c r="RUZ207" s="1305"/>
      <c r="RVA207" s="1305"/>
      <c r="RVB207" s="1305"/>
      <c r="RVC207" s="1305"/>
      <c r="RVD207" s="1305"/>
      <c r="RVE207" s="1305"/>
      <c r="RVF207" s="1305"/>
      <c r="RVG207" s="1305"/>
      <c r="RVH207" s="1305"/>
      <c r="RVI207" s="1305"/>
      <c r="RVJ207" s="1305"/>
      <c r="RVK207" s="1305"/>
      <c r="RVL207" s="1305"/>
      <c r="RVM207" s="1305"/>
      <c r="RVN207" s="1305"/>
      <c r="RVO207" s="1305"/>
      <c r="RVP207" s="1305"/>
      <c r="RVQ207" s="1305"/>
      <c r="RVR207" s="1305"/>
      <c r="RVS207" s="1305"/>
      <c r="RVT207" s="1305"/>
      <c r="RVU207" s="1305"/>
      <c r="RVV207" s="1305"/>
      <c r="RVW207" s="1305"/>
      <c r="RVX207" s="1305"/>
      <c r="RVY207" s="1305"/>
      <c r="RVZ207" s="1305"/>
      <c r="RWA207" s="1305"/>
      <c r="RWB207" s="1305"/>
      <c r="RWC207" s="1305"/>
      <c r="RWD207" s="1305"/>
      <c r="RWE207" s="1305"/>
      <c r="RWF207" s="1305"/>
      <c r="RWG207" s="1305"/>
      <c r="RWH207" s="1305"/>
      <c r="RWI207" s="1305"/>
      <c r="RWJ207" s="1305"/>
      <c r="RWK207" s="1305"/>
      <c r="RWL207" s="1305"/>
      <c r="RWM207" s="1305"/>
      <c r="RWN207" s="1305"/>
      <c r="RWO207" s="1305"/>
      <c r="RWP207" s="1305"/>
      <c r="RWQ207" s="1305"/>
      <c r="RWR207" s="1305"/>
      <c r="RWS207" s="1305"/>
      <c r="RWT207" s="1305"/>
      <c r="RWU207" s="1305"/>
      <c r="RWV207" s="1305"/>
      <c r="RWW207" s="1305"/>
      <c r="RWX207" s="1305"/>
      <c r="RWY207" s="1305"/>
      <c r="RWZ207" s="1305"/>
      <c r="RXA207" s="1305"/>
      <c r="RXB207" s="1305"/>
      <c r="RXC207" s="1305"/>
      <c r="RXD207" s="1305"/>
      <c r="RXE207" s="1305"/>
      <c r="RXF207" s="1305"/>
      <c r="RXH207" s="1305"/>
      <c r="RXI207" s="1305"/>
      <c r="RXJ207" s="1305"/>
      <c r="RXK207" s="1305"/>
      <c r="RXL207" s="1305"/>
      <c r="RXM207" s="1305"/>
      <c r="RXN207" s="1305"/>
      <c r="RXO207" s="1305"/>
      <c r="RXP207" s="1305"/>
      <c r="RXQ207" s="1305"/>
      <c r="RXR207" s="1305"/>
      <c r="RXS207" s="1305"/>
      <c r="RXT207" s="1305"/>
      <c r="RXU207" s="1305"/>
      <c r="RXV207" s="1305"/>
      <c r="RXW207" s="1305"/>
      <c r="RXX207" s="1305"/>
      <c r="RXY207" s="1305"/>
      <c r="RXZ207" s="1305"/>
      <c r="RYA207" s="1305"/>
      <c r="RYB207" s="1305"/>
      <c r="RYC207" s="1305"/>
      <c r="RYD207" s="1305"/>
      <c r="RYE207" s="1305"/>
      <c r="RYF207" s="1305"/>
      <c r="RYG207" s="1305"/>
      <c r="RYH207" s="1305"/>
      <c r="RYI207" s="1305"/>
      <c r="RYJ207" s="1305"/>
      <c r="RYK207" s="1305"/>
      <c r="RYL207" s="1305"/>
      <c r="RYM207" s="1305"/>
      <c r="RYN207" s="1305"/>
      <c r="RYO207" s="1305"/>
      <c r="RYP207" s="1305"/>
      <c r="RYQ207" s="1305"/>
      <c r="RYR207" s="1305"/>
      <c r="RYS207" s="1305"/>
      <c r="RYT207" s="1305"/>
      <c r="RYU207" s="1305"/>
      <c r="RYV207" s="1305"/>
      <c r="RYW207" s="1305"/>
      <c r="RYX207" s="1305"/>
      <c r="RYY207" s="1305"/>
      <c r="RYZ207" s="1305"/>
      <c r="RZA207" s="1305"/>
      <c r="RZB207" s="1305"/>
      <c r="RZC207" s="1305"/>
      <c r="RZD207" s="1305"/>
      <c r="RZE207" s="1305"/>
      <c r="RZF207" s="1305"/>
      <c r="RZG207" s="1305"/>
      <c r="RZH207" s="1305"/>
      <c r="RZI207" s="1305"/>
      <c r="RZJ207" s="1305"/>
      <c r="RZK207" s="1305"/>
      <c r="RZL207" s="1305"/>
      <c r="RZM207" s="1305"/>
      <c r="RZN207" s="1305"/>
      <c r="RZO207" s="1305"/>
      <c r="RZP207" s="1305"/>
      <c r="RZQ207" s="1305"/>
      <c r="RZR207" s="1305"/>
      <c r="RZS207" s="1305"/>
      <c r="RZT207" s="1305"/>
      <c r="RZU207" s="1305"/>
      <c r="RZV207" s="1305"/>
      <c r="RZW207" s="1305"/>
      <c r="RZX207" s="1305"/>
      <c r="RZY207" s="1305"/>
      <c r="RZZ207" s="1305"/>
      <c r="SAA207" s="1305"/>
      <c r="SAB207" s="1305"/>
      <c r="SAC207" s="1305"/>
      <c r="SAD207" s="1305"/>
      <c r="SAE207" s="1305"/>
      <c r="SAF207" s="1305"/>
      <c r="SAG207" s="1305"/>
      <c r="SAH207" s="1305"/>
      <c r="SAI207" s="1305"/>
      <c r="SAJ207" s="1305"/>
      <c r="SAK207" s="1305"/>
      <c r="SAL207" s="1305"/>
      <c r="SAM207" s="1305"/>
      <c r="SAN207" s="1305"/>
      <c r="SAO207" s="1305"/>
      <c r="SAP207" s="1305"/>
      <c r="SAQ207" s="1305"/>
      <c r="SAR207" s="1305"/>
      <c r="SAS207" s="1305"/>
      <c r="SAT207" s="1305"/>
      <c r="SAU207" s="1305"/>
      <c r="SAV207" s="1305"/>
      <c r="SAW207" s="1305"/>
      <c r="SAX207" s="1305"/>
      <c r="SAY207" s="1305"/>
      <c r="SAZ207" s="1305"/>
      <c r="SBA207" s="1305"/>
      <c r="SBB207" s="1305"/>
      <c r="SBC207" s="1305"/>
      <c r="SBD207" s="1305"/>
      <c r="SBE207" s="1305"/>
      <c r="SBF207" s="1305"/>
      <c r="SBG207" s="1305"/>
      <c r="SBH207" s="1305"/>
      <c r="SBI207" s="1305"/>
      <c r="SBJ207" s="1305"/>
      <c r="SBK207" s="1305"/>
      <c r="SBL207" s="1305"/>
      <c r="SBM207" s="1305"/>
      <c r="SBN207" s="1305"/>
      <c r="SBO207" s="1305"/>
      <c r="SBP207" s="1305"/>
      <c r="SBQ207" s="1305"/>
      <c r="SBR207" s="1305"/>
      <c r="SBS207" s="1305"/>
      <c r="SBT207" s="1305"/>
      <c r="SBU207" s="1305"/>
      <c r="SBV207" s="1305"/>
      <c r="SBW207" s="1305"/>
      <c r="SBX207" s="1305"/>
      <c r="SBY207" s="1305"/>
      <c r="SBZ207" s="1305"/>
      <c r="SCA207" s="1305"/>
      <c r="SCB207" s="1305"/>
      <c r="SCC207" s="1305"/>
      <c r="SCD207" s="1305"/>
      <c r="SCE207" s="1305"/>
      <c r="SCF207" s="1305"/>
      <c r="SCG207" s="1305"/>
      <c r="SCH207" s="1305"/>
      <c r="SCI207" s="1305"/>
      <c r="SCJ207" s="1305"/>
      <c r="SCK207" s="1305"/>
      <c r="SCL207" s="1305"/>
      <c r="SCM207" s="1305"/>
      <c r="SCN207" s="1305"/>
      <c r="SCO207" s="1305"/>
      <c r="SCP207" s="1305"/>
      <c r="SCQ207" s="1305"/>
      <c r="SCR207" s="1305"/>
      <c r="SCS207" s="1305"/>
      <c r="SCT207" s="1305"/>
      <c r="SCU207" s="1305"/>
      <c r="SCV207" s="1305"/>
      <c r="SCW207" s="1305"/>
      <c r="SCX207" s="1305"/>
      <c r="SCY207" s="1305"/>
      <c r="SCZ207" s="1305"/>
      <c r="SDA207" s="1305"/>
      <c r="SDB207" s="1305"/>
      <c r="SDC207" s="1305"/>
      <c r="SDD207" s="1305"/>
      <c r="SDE207" s="1305"/>
      <c r="SDF207" s="1305"/>
      <c r="SDG207" s="1305"/>
      <c r="SDH207" s="1305"/>
      <c r="SDI207" s="1305"/>
      <c r="SDJ207" s="1305"/>
      <c r="SDK207" s="1305"/>
      <c r="SDL207" s="1305"/>
      <c r="SDM207" s="1305"/>
      <c r="SDN207" s="1305"/>
      <c r="SDO207" s="1305"/>
      <c r="SDP207" s="1305"/>
      <c r="SDQ207" s="1305"/>
      <c r="SDR207" s="1305"/>
      <c r="SDS207" s="1305"/>
      <c r="SDT207" s="1305"/>
      <c r="SDU207" s="1305"/>
      <c r="SDV207" s="1305"/>
      <c r="SDW207" s="1305"/>
      <c r="SDX207" s="1305"/>
      <c r="SDY207" s="1305"/>
      <c r="SDZ207" s="1305"/>
      <c r="SEA207" s="1305"/>
      <c r="SEB207" s="1305"/>
      <c r="SEC207" s="1305"/>
      <c r="SED207" s="1305"/>
      <c r="SEE207" s="1305"/>
      <c r="SEF207" s="1305"/>
      <c r="SEG207" s="1305"/>
      <c r="SEH207" s="1305"/>
      <c r="SEI207" s="1305"/>
      <c r="SEJ207" s="1305"/>
      <c r="SEK207" s="1305"/>
      <c r="SEL207" s="1305"/>
      <c r="SEM207" s="1305"/>
      <c r="SEN207" s="1305"/>
      <c r="SEO207" s="1305"/>
      <c r="SEP207" s="1305"/>
      <c r="SEQ207" s="1305"/>
      <c r="SER207" s="1305"/>
      <c r="SES207" s="1305"/>
      <c r="SET207" s="1305"/>
      <c r="SEU207" s="1305"/>
      <c r="SEV207" s="1305"/>
      <c r="SEW207" s="1305"/>
      <c r="SEX207" s="1305"/>
      <c r="SEY207" s="1305"/>
      <c r="SEZ207" s="1305"/>
      <c r="SFA207" s="1305"/>
      <c r="SFB207" s="1305"/>
      <c r="SFC207" s="1305"/>
      <c r="SFD207" s="1305"/>
      <c r="SFE207" s="1305"/>
      <c r="SFF207" s="1305"/>
      <c r="SFG207" s="1305"/>
      <c r="SFH207" s="1305"/>
      <c r="SFI207" s="1305"/>
      <c r="SFJ207" s="1305"/>
      <c r="SFK207" s="1305"/>
      <c r="SFL207" s="1305"/>
      <c r="SFM207" s="1305"/>
      <c r="SFN207" s="1305"/>
      <c r="SFO207" s="1305"/>
      <c r="SFP207" s="1305"/>
      <c r="SFQ207" s="1305"/>
      <c r="SFR207" s="1305"/>
      <c r="SFS207" s="1305"/>
      <c r="SFT207" s="1305"/>
      <c r="SFU207" s="1305"/>
      <c r="SFV207" s="1305"/>
      <c r="SFW207" s="1305"/>
      <c r="SFX207" s="1305"/>
      <c r="SFY207" s="1305"/>
      <c r="SFZ207" s="1305"/>
      <c r="SGA207" s="1305"/>
      <c r="SGB207" s="1305"/>
      <c r="SGC207" s="1305"/>
      <c r="SGD207" s="1305"/>
      <c r="SGE207" s="1305"/>
      <c r="SGF207" s="1305"/>
      <c r="SGG207" s="1305"/>
      <c r="SGH207" s="1305"/>
      <c r="SGI207" s="1305"/>
      <c r="SGJ207" s="1305"/>
      <c r="SGK207" s="1305"/>
      <c r="SGL207" s="1305"/>
      <c r="SGM207" s="1305"/>
      <c r="SGN207" s="1305"/>
      <c r="SGO207" s="1305"/>
      <c r="SGP207" s="1305"/>
      <c r="SGQ207" s="1305"/>
      <c r="SGR207" s="1305"/>
      <c r="SGS207" s="1305"/>
      <c r="SGT207" s="1305"/>
      <c r="SGU207" s="1305"/>
      <c r="SGV207" s="1305"/>
      <c r="SGW207" s="1305"/>
      <c r="SGX207" s="1305"/>
      <c r="SGY207" s="1305"/>
      <c r="SGZ207" s="1305"/>
      <c r="SHA207" s="1305"/>
      <c r="SHB207" s="1305"/>
      <c r="SHD207" s="1305"/>
      <c r="SHE207" s="1305"/>
      <c r="SHF207" s="1305"/>
      <c r="SHG207" s="1305"/>
      <c r="SHH207" s="1305"/>
      <c r="SHI207" s="1305"/>
      <c r="SHJ207" s="1305"/>
      <c r="SHK207" s="1305"/>
      <c r="SHL207" s="1305"/>
      <c r="SHM207" s="1305"/>
      <c r="SHN207" s="1305"/>
      <c r="SHO207" s="1305"/>
      <c r="SHP207" s="1305"/>
      <c r="SHQ207" s="1305"/>
      <c r="SHR207" s="1305"/>
      <c r="SHS207" s="1305"/>
      <c r="SHT207" s="1305"/>
      <c r="SHU207" s="1305"/>
      <c r="SHV207" s="1305"/>
      <c r="SHW207" s="1305"/>
      <c r="SHX207" s="1305"/>
      <c r="SHY207" s="1305"/>
      <c r="SHZ207" s="1305"/>
      <c r="SIA207" s="1305"/>
      <c r="SIB207" s="1305"/>
      <c r="SIC207" s="1305"/>
      <c r="SID207" s="1305"/>
      <c r="SIE207" s="1305"/>
      <c r="SIF207" s="1305"/>
      <c r="SIG207" s="1305"/>
      <c r="SIH207" s="1305"/>
      <c r="SII207" s="1305"/>
      <c r="SIJ207" s="1305"/>
      <c r="SIK207" s="1305"/>
      <c r="SIL207" s="1305"/>
      <c r="SIM207" s="1305"/>
      <c r="SIN207" s="1305"/>
      <c r="SIO207" s="1305"/>
      <c r="SIP207" s="1305"/>
      <c r="SIQ207" s="1305"/>
      <c r="SIR207" s="1305"/>
      <c r="SIS207" s="1305"/>
      <c r="SIT207" s="1305"/>
      <c r="SIU207" s="1305"/>
      <c r="SIV207" s="1305"/>
      <c r="SIW207" s="1305"/>
      <c r="SIX207" s="1305"/>
      <c r="SIY207" s="1305"/>
      <c r="SIZ207" s="1305"/>
      <c r="SJA207" s="1305"/>
      <c r="SJB207" s="1305"/>
      <c r="SJC207" s="1305"/>
      <c r="SJD207" s="1305"/>
      <c r="SJE207" s="1305"/>
      <c r="SJF207" s="1305"/>
      <c r="SJG207" s="1305"/>
      <c r="SJH207" s="1305"/>
      <c r="SJI207" s="1305"/>
      <c r="SJJ207" s="1305"/>
      <c r="SJK207" s="1305"/>
      <c r="SJL207" s="1305"/>
      <c r="SJM207" s="1305"/>
      <c r="SJN207" s="1305"/>
      <c r="SJO207" s="1305"/>
      <c r="SJP207" s="1305"/>
      <c r="SJQ207" s="1305"/>
      <c r="SJR207" s="1305"/>
      <c r="SJS207" s="1305"/>
      <c r="SJT207" s="1305"/>
      <c r="SJU207" s="1305"/>
      <c r="SJV207" s="1305"/>
      <c r="SJW207" s="1305"/>
      <c r="SJX207" s="1305"/>
      <c r="SJY207" s="1305"/>
      <c r="SJZ207" s="1305"/>
      <c r="SKA207" s="1305"/>
      <c r="SKB207" s="1305"/>
      <c r="SKC207" s="1305"/>
      <c r="SKD207" s="1305"/>
      <c r="SKE207" s="1305"/>
      <c r="SKF207" s="1305"/>
      <c r="SKG207" s="1305"/>
      <c r="SKH207" s="1305"/>
      <c r="SKI207" s="1305"/>
      <c r="SKJ207" s="1305"/>
      <c r="SKK207" s="1305"/>
      <c r="SKL207" s="1305"/>
      <c r="SKM207" s="1305"/>
      <c r="SKN207" s="1305"/>
      <c r="SKO207" s="1305"/>
      <c r="SKP207" s="1305"/>
      <c r="SKQ207" s="1305"/>
      <c r="SKR207" s="1305"/>
      <c r="SKS207" s="1305"/>
      <c r="SKT207" s="1305"/>
      <c r="SKU207" s="1305"/>
      <c r="SKV207" s="1305"/>
      <c r="SKW207" s="1305"/>
      <c r="SKX207" s="1305"/>
      <c r="SKY207" s="1305"/>
      <c r="SKZ207" s="1305"/>
      <c r="SLA207" s="1305"/>
      <c r="SLB207" s="1305"/>
      <c r="SLC207" s="1305"/>
      <c r="SLD207" s="1305"/>
      <c r="SLE207" s="1305"/>
      <c r="SLF207" s="1305"/>
      <c r="SLG207" s="1305"/>
      <c r="SLH207" s="1305"/>
      <c r="SLI207" s="1305"/>
      <c r="SLJ207" s="1305"/>
      <c r="SLK207" s="1305"/>
      <c r="SLL207" s="1305"/>
      <c r="SLM207" s="1305"/>
      <c r="SLN207" s="1305"/>
      <c r="SLO207" s="1305"/>
      <c r="SLP207" s="1305"/>
      <c r="SLQ207" s="1305"/>
      <c r="SLR207" s="1305"/>
      <c r="SLS207" s="1305"/>
      <c r="SLT207" s="1305"/>
      <c r="SLU207" s="1305"/>
      <c r="SLV207" s="1305"/>
      <c r="SLW207" s="1305"/>
      <c r="SLX207" s="1305"/>
      <c r="SLY207" s="1305"/>
      <c r="SLZ207" s="1305"/>
      <c r="SMA207" s="1305"/>
      <c r="SMB207" s="1305"/>
      <c r="SMC207" s="1305"/>
      <c r="SMD207" s="1305"/>
      <c r="SME207" s="1305"/>
      <c r="SMF207" s="1305"/>
      <c r="SMG207" s="1305"/>
      <c r="SMH207" s="1305"/>
      <c r="SMI207" s="1305"/>
      <c r="SMJ207" s="1305"/>
      <c r="SMK207" s="1305"/>
      <c r="SML207" s="1305"/>
      <c r="SMM207" s="1305"/>
      <c r="SMN207" s="1305"/>
      <c r="SMO207" s="1305"/>
      <c r="SMP207" s="1305"/>
      <c r="SMQ207" s="1305"/>
      <c r="SMR207" s="1305"/>
      <c r="SMS207" s="1305"/>
      <c r="SMT207" s="1305"/>
      <c r="SMU207" s="1305"/>
      <c r="SMV207" s="1305"/>
      <c r="SMW207" s="1305"/>
      <c r="SMX207" s="1305"/>
      <c r="SMY207" s="1305"/>
      <c r="SMZ207" s="1305"/>
      <c r="SNA207" s="1305"/>
      <c r="SNB207" s="1305"/>
      <c r="SNC207" s="1305"/>
      <c r="SND207" s="1305"/>
      <c r="SNE207" s="1305"/>
      <c r="SNF207" s="1305"/>
      <c r="SNG207" s="1305"/>
      <c r="SNH207" s="1305"/>
      <c r="SNI207" s="1305"/>
      <c r="SNJ207" s="1305"/>
      <c r="SNK207" s="1305"/>
      <c r="SNL207" s="1305"/>
      <c r="SNM207" s="1305"/>
      <c r="SNN207" s="1305"/>
      <c r="SNO207" s="1305"/>
      <c r="SNP207" s="1305"/>
      <c r="SNQ207" s="1305"/>
      <c r="SNR207" s="1305"/>
      <c r="SNS207" s="1305"/>
      <c r="SNT207" s="1305"/>
      <c r="SNU207" s="1305"/>
      <c r="SNV207" s="1305"/>
      <c r="SNW207" s="1305"/>
      <c r="SNX207" s="1305"/>
      <c r="SNY207" s="1305"/>
      <c r="SNZ207" s="1305"/>
      <c r="SOA207" s="1305"/>
      <c r="SOB207" s="1305"/>
      <c r="SOC207" s="1305"/>
      <c r="SOD207" s="1305"/>
      <c r="SOE207" s="1305"/>
      <c r="SOF207" s="1305"/>
      <c r="SOG207" s="1305"/>
      <c r="SOH207" s="1305"/>
      <c r="SOI207" s="1305"/>
      <c r="SOJ207" s="1305"/>
      <c r="SOK207" s="1305"/>
      <c r="SOL207" s="1305"/>
      <c r="SOM207" s="1305"/>
      <c r="SON207" s="1305"/>
      <c r="SOO207" s="1305"/>
      <c r="SOP207" s="1305"/>
      <c r="SOQ207" s="1305"/>
      <c r="SOR207" s="1305"/>
      <c r="SOS207" s="1305"/>
      <c r="SOT207" s="1305"/>
      <c r="SOU207" s="1305"/>
      <c r="SOV207" s="1305"/>
      <c r="SOW207" s="1305"/>
      <c r="SOX207" s="1305"/>
      <c r="SOY207" s="1305"/>
      <c r="SOZ207" s="1305"/>
      <c r="SPA207" s="1305"/>
      <c r="SPB207" s="1305"/>
      <c r="SPC207" s="1305"/>
      <c r="SPD207" s="1305"/>
      <c r="SPE207" s="1305"/>
      <c r="SPF207" s="1305"/>
      <c r="SPG207" s="1305"/>
      <c r="SPH207" s="1305"/>
      <c r="SPI207" s="1305"/>
      <c r="SPJ207" s="1305"/>
      <c r="SPK207" s="1305"/>
      <c r="SPL207" s="1305"/>
      <c r="SPM207" s="1305"/>
      <c r="SPN207" s="1305"/>
      <c r="SPO207" s="1305"/>
      <c r="SPP207" s="1305"/>
      <c r="SPQ207" s="1305"/>
      <c r="SPR207" s="1305"/>
      <c r="SPS207" s="1305"/>
      <c r="SPT207" s="1305"/>
      <c r="SPU207" s="1305"/>
      <c r="SPV207" s="1305"/>
      <c r="SPW207" s="1305"/>
      <c r="SPX207" s="1305"/>
      <c r="SPY207" s="1305"/>
      <c r="SPZ207" s="1305"/>
      <c r="SQA207" s="1305"/>
      <c r="SQB207" s="1305"/>
      <c r="SQC207" s="1305"/>
      <c r="SQD207" s="1305"/>
      <c r="SQE207" s="1305"/>
      <c r="SQF207" s="1305"/>
      <c r="SQG207" s="1305"/>
      <c r="SQH207" s="1305"/>
      <c r="SQI207" s="1305"/>
      <c r="SQJ207" s="1305"/>
      <c r="SQK207" s="1305"/>
      <c r="SQL207" s="1305"/>
      <c r="SQM207" s="1305"/>
      <c r="SQN207" s="1305"/>
      <c r="SQO207" s="1305"/>
      <c r="SQP207" s="1305"/>
      <c r="SQQ207" s="1305"/>
      <c r="SQR207" s="1305"/>
      <c r="SQS207" s="1305"/>
      <c r="SQT207" s="1305"/>
      <c r="SQU207" s="1305"/>
      <c r="SQV207" s="1305"/>
      <c r="SQW207" s="1305"/>
      <c r="SQX207" s="1305"/>
      <c r="SQZ207" s="1305"/>
      <c r="SRA207" s="1305"/>
      <c r="SRB207" s="1305"/>
      <c r="SRC207" s="1305"/>
      <c r="SRD207" s="1305"/>
      <c r="SRE207" s="1305"/>
      <c r="SRF207" s="1305"/>
      <c r="SRG207" s="1305"/>
      <c r="SRH207" s="1305"/>
      <c r="SRI207" s="1305"/>
      <c r="SRJ207" s="1305"/>
      <c r="SRK207" s="1305"/>
      <c r="SRL207" s="1305"/>
      <c r="SRM207" s="1305"/>
      <c r="SRN207" s="1305"/>
      <c r="SRO207" s="1305"/>
      <c r="SRP207" s="1305"/>
      <c r="SRQ207" s="1305"/>
      <c r="SRR207" s="1305"/>
      <c r="SRS207" s="1305"/>
      <c r="SRT207" s="1305"/>
      <c r="SRU207" s="1305"/>
      <c r="SRV207" s="1305"/>
      <c r="SRW207" s="1305"/>
      <c r="SRX207" s="1305"/>
      <c r="SRY207" s="1305"/>
      <c r="SRZ207" s="1305"/>
      <c r="SSA207" s="1305"/>
      <c r="SSB207" s="1305"/>
      <c r="SSC207" s="1305"/>
      <c r="SSD207" s="1305"/>
      <c r="SSE207" s="1305"/>
      <c r="SSF207" s="1305"/>
      <c r="SSG207" s="1305"/>
      <c r="SSH207" s="1305"/>
      <c r="SSI207" s="1305"/>
      <c r="SSJ207" s="1305"/>
      <c r="SSK207" s="1305"/>
      <c r="SSL207" s="1305"/>
      <c r="SSM207" s="1305"/>
      <c r="SSN207" s="1305"/>
      <c r="SSO207" s="1305"/>
      <c r="SSP207" s="1305"/>
      <c r="SSQ207" s="1305"/>
      <c r="SSR207" s="1305"/>
      <c r="SSS207" s="1305"/>
      <c r="SST207" s="1305"/>
      <c r="SSU207" s="1305"/>
      <c r="SSV207" s="1305"/>
      <c r="SSW207" s="1305"/>
      <c r="SSX207" s="1305"/>
      <c r="SSY207" s="1305"/>
      <c r="SSZ207" s="1305"/>
      <c r="STA207" s="1305"/>
      <c r="STB207" s="1305"/>
      <c r="STC207" s="1305"/>
      <c r="STD207" s="1305"/>
      <c r="STE207" s="1305"/>
      <c r="STF207" s="1305"/>
      <c r="STG207" s="1305"/>
      <c r="STH207" s="1305"/>
      <c r="STI207" s="1305"/>
      <c r="STJ207" s="1305"/>
      <c r="STK207" s="1305"/>
      <c r="STL207" s="1305"/>
      <c r="STM207" s="1305"/>
      <c r="STN207" s="1305"/>
      <c r="STO207" s="1305"/>
      <c r="STP207" s="1305"/>
      <c r="STQ207" s="1305"/>
      <c r="STR207" s="1305"/>
      <c r="STS207" s="1305"/>
      <c r="STT207" s="1305"/>
      <c r="STU207" s="1305"/>
      <c r="STV207" s="1305"/>
      <c r="STW207" s="1305"/>
      <c r="STX207" s="1305"/>
      <c r="STY207" s="1305"/>
      <c r="STZ207" s="1305"/>
      <c r="SUA207" s="1305"/>
      <c r="SUB207" s="1305"/>
      <c r="SUC207" s="1305"/>
      <c r="SUD207" s="1305"/>
      <c r="SUE207" s="1305"/>
      <c r="SUF207" s="1305"/>
      <c r="SUG207" s="1305"/>
      <c r="SUH207" s="1305"/>
      <c r="SUI207" s="1305"/>
      <c r="SUJ207" s="1305"/>
      <c r="SUK207" s="1305"/>
      <c r="SUL207" s="1305"/>
      <c r="SUM207" s="1305"/>
      <c r="SUN207" s="1305"/>
      <c r="SUO207" s="1305"/>
      <c r="SUP207" s="1305"/>
      <c r="SUQ207" s="1305"/>
      <c r="SUR207" s="1305"/>
      <c r="SUS207" s="1305"/>
      <c r="SUT207" s="1305"/>
      <c r="SUU207" s="1305"/>
      <c r="SUV207" s="1305"/>
      <c r="SUW207" s="1305"/>
      <c r="SUX207" s="1305"/>
      <c r="SUY207" s="1305"/>
      <c r="SUZ207" s="1305"/>
      <c r="SVA207" s="1305"/>
      <c r="SVB207" s="1305"/>
      <c r="SVC207" s="1305"/>
      <c r="SVD207" s="1305"/>
      <c r="SVE207" s="1305"/>
      <c r="SVF207" s="1305"/>
      <c r="SVG207" s="1305"/>
      <c r="SVH207" s="1305"/>
      <c r="SVI207" s="1305"/>
      <c r="SVJ207" s="1305"/>
      <c r="SVK207" s="1305"/>
      <c r="SVL207" s="1305"/>
      <c r="SVM207" s="1305"/>
      <c r="SVN207" s="1305"/>
      <c r="SVO207" s="1305"/>
      <c r="SVP207" s="1305"/>
      <c r="SVQ207" s="1305"/>
      <c r="SVR207" s="1305"/>
      <c r="SVS207" s="1305"/>
      <c r="SVT207" s="1305"/>
      <c r="SVU207" s="1305"/>
      <c r="SVV207" s="1305"/>
      <c r="SVW207" s="1305"/>
      <c r="SVX207" s="1305"/>
      <c r="SVY207" s="1305"/>
      <c r="SVZ207" s="1305"/>
      <c r="SWA207" s="1305"/>
      <c r="SWB207" s="1305"/>
      <c r="SWC207" s="1305"/>
      <c r="SWD207" s="1305"/>
      <c r="SWE207" s="1305"/>
      <c r="SWF207" s="1305"/>
      <c r="SWG207" s="1305"/>
      <c r="SWH207" s="1305"/>
      <c r="SWI207" s="1305"/>
      <c r="SWJ207" s="1305"/>
      <c r="SWK207" s="1305"/>
      <c r="SWL207" s="1305"/>
      <c r="SWM207" s="1305"/>
      <c r="SWN207" s="1305"/>
      <c r="SWO207" s="1305"/>
      <c r="SWP207" s="1305"/>
      <c r="SWQ207" s="1305"/>
      <c r="SWR207" s="1305"/>
      <c r="SWS207" s="1305"/>
      <c r="SWT207" s="1305"/>
      <c r="SWU207" s="1305"/>
      <c r="SWV207" s="1305"/>
      <c r="SWW207" s="1305"/>
      <c r="SWX207" s="1305"/>
      <c r="SWY207" s="1305"/>
      <c r="SWZ207" s="1305"/>
      <c r="SXA207" s="1305"/>
      <c r="SXB207" s="1305"/>
      <c r="SXC207" s="1305"/>
      <c r="SXD207" s="1305"/>
      <c r="SXE207" s="1305"/>
      <c r="SXF207" s="1305"/>
      <c r="SXG207" s="1305"/>
      <c r="SXH207" s="1305"/>
      <c r="SXI207" s="1305"/>
      <c r="SXJ207" s="1305"/>
      <c r="SXK207" s="1305"/>
      <c r="SXL207" s="1305"/>
      <c r="SXM207" s="1305"/>
      <c r="SXN207" s="1305"/>
      <c r="SXO207" s="1305"/>
      <c r="SXP207" s="1305"/>
      <c r="SXQ207" s="1305"/>
      <c r="SXR207" s="1305"/>
      <c r="SXS207" s="1305"/>
      <c r="SXT207" s="1305"/>
      <c r="SXU207" s="1305"/>
      <c r="SXV207" s="1305"/>
      <c r="SXW207" s="1305"/>
      <c r="SXX207" s="1305"/>
      <c r="SXY207" s="1305"/>
      <c r="SXZ207" s="1305"/>
      <c r="SYA207" s="1305"/>
      <c r="SYB207" s="1305"/>
      <c r="SYC207" s="1305"/>
      <c r="SYD207" s="1305"/>
      <c r="SYE207" s="1305"/>
      <c r="SYF207" s="1305"/>
      <c r="SYG207" s="1305"/>
      <c r="SYH207" s="1305"/>
      <c r="SYI207" s="1305"/>
      <c r="SYJ207" s="1305"/>
      <c r="SYK207" s="1305"/>
      <c r="SYL207" s="1305"/>
      <c r="SYM207" s="1305"/>
      <c r="SYN207" s="1305"/>
      <c r="SYO207" s="1305"/>
      <c r="SYP207" s="1305"/>
      <c r="SYQ207" s="1305"/>
      <c r="SYR207" s="1305"/>
      <c r="SYS207" s="1305"/>
      <c r="SYT207" s="1305"/>
      <c r="SYU207" s="1305"/>
      <c r="SYV207" s="1305"/>
      <c r="SYW207" s="1305"/>
      <c r="SYX207" s="1305"/>
      <c r="SYY207" s="1305"/>
      <c r="SYZ207" s="1305"/>
      <c r="SZA207" s="1305"/>
      <c r="SZB207" s="1305"/>
      <c r="SZC207" s="1305"/>
      <c r="SZD207" s="1305"/>
      <c r="SZE207" s="1305"/>
      <c r="SZF207" s="1305"/>
      <c r="SZG207" s="1305"/>
      <c r="SZH207" s="1305"/>
      <c r="SZI207" s="1305"/>
      <c r="SZJ207" s="1305"/>
      <c r="SZK207" s="1305"/>
      <c r="SZL207" s="1305"/>
      <c r="SZM207" s="1305"/>
      <c r="SZN207" s="1305"/>
      <c r="SZO207" s="1305"/>
      <c r="SZP207" s="1305"/>
      <c r="SZQ207" s="1305"/>
      <c r="SZR207" s="1305"/>
      <c r="SZS207" s="1305"/>
      <c r="SZT207" s="1305"/>
      <c r="SZU207" s="1305"/>
      <c r="SZV207" s="1305"/>
      <c r="SZW207" s="1305"/>
      <c r="SZX207" s="1305"/>
      <c r="SZY207" s="1305"/>
      <c r="SZZ207" s="1305"/>
      <c r="TAA207" s="1305"/>
      <c r="TAB207" s="1305"/>
      <c r="TAC207" s="1305"/>
      <c r="TAD207" s="1305"/>
      <c r="TAE207" s="1305"/>
      <c r="TAF207" s="1305"/>
      <c r="TAG207" s="1305"/>
      <c r="TAH207" s="1305"/>
      <c r="TAI207" s="1305"/>
      <c r="TAJ207" s="1305"/>
      <c r="TAK207" s="1305"/>
      <c r="TAL207" s="1305"/>
      <c r="TAM207" s="1305"/>
      <c r="TAN207" s="1305"/>
      <c r="TAO207" s="1305"/>
      <c r="TAP207" s="1305"/>
      <c r="TAQ207" s="1305"/>
      <c r="TAR207" s="1305"/>
      <c r="TAS207" s="1305"/>
      <c r="TAT207" s="1305"/>
      <c r="TAV207" s="1305"/>
      <c r="TAW207" s="1305"/>
      <c r="TAX207" s="1305"/>
      <c r="TAY207" s="1305"/>
      <c r="TAZ207" s="1305"/>
      <c r="TBA207" s="1305"/>
      <c r="TBB207" s="1305"/>
      <c r="TBC207" s="1305"/>
      <c r="TBD207" s="1305"/>
      <c r="TBE207" s="1305"/>
      <c r="TBF207" s="1305"/>
      <c r="TBG207" s="1305"/>
      <c r="TBH207" s="1305"/>
      <c r="TBI207" s="1305"/>
      <c r="TBJ207" s="1305"/>
      <c r="TBK207" s="1305"/>
      <c r="TBL207" s="1305"/>
      <c r="TBM207" s="1305"/>
      <c r="TBN207" s="1305"/>
      <c r="TBO207" s="1305"/>
      <c r="TBP207" s="1305"/>
      <c r="TBQ207" s="1305"/>
      <c r="TBR207" s="1305"/>
      <c r="TBS207" s="1305"/>
      <c r="TBT207" s="1305"/>
      <c r="TBU207" s="1305"/>
      <c r="TBV207" s="1305"/>
      <c r="TBW207" s="1305"/>
      <c r="TBX207" s="1305"/>
      <c r="TBY207" s="1305"/>
      <c r="TBZ207" s="1305"/>
      <c r="TCA207" s="1305"/>
      <c r="TCB207" s="1305"/>
      <c r="TCC207" s="1305"/>
      <c r="TCD207" s="1305"/>
      <c r="TCE207" s="1305"/>
      <c r="TCF207" s="1305"/>
      <c r="TCG207" s="1305"/>
      <c r="TCH207" s="1305"/>
      <c r="TCI207" s="1305"/>
      <c r="TCJ207" s="1305"/>
      <c r="TCK207" s="1305"/>
      <c r="TCL207" s="1305"/>
      <c r="TCM207" s="1305"/>
      <c r="TCN207" s="1305"/>
      <c r="TCO207" s="1305"/>
      <c r="TCP207" s="1305"/>
      <c r="TCQ207" s="1305"/>
      <c r="TCR207" s="1305"/>
      <c r="TCS207" s="1305"/>
      <c r="TCT207" s="1305"/>
      <c r="TCU207" s="1305"/>
      <c r="TCV207" s="1305"/>
      <c r="TCW207" s="1305"/>
      <c r="TCX207" s="1305"/>
      <c r="TCY207" s="1305"/>
      <c r="TCZ207" s="1305"/>
      <c r="TDA207" s="1305"/>
      <c r="TDB207" s="1305"/>
      <c r="TDC207" s="1305"/>
      <c r="TDD207" s="1305"/>
      <c r="TDE207" s="1305"/>
      <c r="TDF207" s="1305"/>
      <c r="TDG207" s="1305"/>
      <c r="TDH207" s="1305"/>
      <c r="TDI207" s="1305"/>
      <c r="TDJ207" s="1305"/>
      <c r="TDK207" s="1305"/>
      <c r="TDL207" s="1305"/>
      <c r="TDM207" s="1305"/>
      <c r="TDN207" s="1305"/>
      <c r="TDO207" s="1305"/>
      <c r="TDP207" s="1305"/>
      <c r="TDQ207" s="1305"/>
      <c r="TDR207" s="1305"/>
      <c r="TDS207" s="1305"/>
      <c r="TDT207" s="1305"/>
      <c r="TDU207" s="1305"/>
      <c r="TDV207" s="1305"/>
      <c r="TDW207" s="1305"/>
      <c r="TDX207" s="1305"/>
      <c r="TDY207" s="1305"/>
      <c r="TDZ207" s="1305"/>
      <c r="TEA207" s="1305"/>
      <c r="TEB207" s="1305"/>
      <c r="TEC207" s="1305"/>
      <c r="TED207" s="1305"/>
      <c r="TEE207" s="1305"/>
      <c r="TEF207" s="1305"/>
      <c r="TEG207" s="1305"/>
      <c r="TEH207" s="1305"/>
      <c r="TEI207" s="1305"/>
      <c r="TEJ207" s="1305"/>
      <c r="TEK207" s="1305"/>
      <c r="TEL207" s="1305"/>
      <c r="TEM207" s="1305"/>
      <c r="TEN207" s="1305"/>
      <c r="TEO207" s="1305"/>
      <c r="TEP207" s="1305"/>
      <c r="TEQ207" s="1305"/>
      <c r="TER207" s="1305"/>
      <c r="TES207" s="1305"/>
      <c r="TET207" s="1305"/>
      <c r="TEU207" s="1305"/>
      <c r="TEV207" s="1305"/>
      <c r="TEW207" s="1305"/>
      <c r="TEX207" s="1305"/>
      <c r="TEY207" s="1305"/>
      <c r="TEZ207" s="1305"/>
      <c r="TFA207" s="1305"/>
      <c r="TFB207" s="1305"/>
      <c r="TFC207" s="1305"/>
      <c r="TFD207" s="1305"/>
      <c r="TFE207" s="1305"/>
      <c r="TFF207" s="1305"/>
      <c r="TFG207" s="1305"/>
      <c r="TFH207" s="1305"/>
      <c r="TFI207" s="1305"/>
      <c r="TFJ207" s="1305"/>
      <c r="TFK207" s="1305"/>
      <c r="TFL207" s="1305"/>
      <c r="TFM207" s="1305"/>
      <c r="TFN207" s="1305"/>
      <c r="TFO207" s="1305"/>
      <c r="TFP207" s="1305"/>
      <c r="TFQ207" s="1305"/>
      <c r="TFR207" s="1305"/>
      <c r="TFS207" s="1305"/>
      <c r="TFT207" s="1305"/>
      <c r="TFU207" s="1305"/>
      <c r="TFV207" s="1305"/>
      <c r="TFW207" s="1305"/>
      <c r="TFX207" s="1305"/>
      <c r="TFY207" s="1305"/>
      <c r="TFZ207" s="1305"/>
      <c r="TGA207" s="1305"/>
      <c r="TGB207" s="1305"/>
      <c r="TGC207" s="1305"/>
      <c r="TGD207" s="1305"/>
      <c r="TGE207" s="1305"/>
      <c r="TGF207" s="1305"/>
      <c r="TGG207" s="1305"/>
      <c r="TGH207" s="1305"/>
      <c r="TGI207" s="1305"/>
      <c r="TGJ207" s="1305"/>
      <c r="TGK207" s="1305"/>
      <c r="TGL207" s="1305"/>
      <c r="TGM207" s="1305"/>
      <c r="TGN207" s="1305"/>
      <c r="TGO207" s="1305"/>
      <c r="TGP207" s="1305"/>
      <c r="TGQ207" s="1305"/>
      <c r="TGR207" s="1305"/>
      <c r="TGS207" s="1305"/>
      <c r="TGT207" s="1305"/>
      <c r="TGU207" s="1305"/>
      <c r="TGV207" s="1305"/>
      <c r="TGW207" s="1305"/>
      <c r="TGX207" s="1305"/>
      <c r="TGY207" s="1305"/>
      <c r="TGZ207" s="1305"/>
      <c r="THA207" s="1305"/>
      <c r="THB207" s="1305"/>
      <c r="THC207" s="1305"/>
      <c r="THD207" s="1305"/>
      <c r="THE207" s="1305"/>
      <c r="THF207" s="1305"/>
      <c r="THG207" s="1305"/>
      <c r="THH207" s="1305"/>
      <c r="THI207" s="1305"/>
      <c r="THJ207" s="1305"/>
      <c r="THK207" s="1305"/>
      <c r="THL207" s="1305"/>
      <c r="THM207" s="1305"/>
      <c r="THN207" s="1305"/>
      <c r="THO207" s="1305"/>
      <c r="THP207" s="1305"/>
      <c r="THQ207" s="1305"/>
      <c r="THR207" s="1305"/>
      <c r="THS207" s="1305"/>
      <c r="THT207" s="1305"/>
      <c r="THU207" s="1305"/>
      <c r="THV207" s="1305"/>
      <c r="THW207" s="1305"/>
      <c r="THX207" s="1305"/>
      <c r="THY207" s="1305"/>
      <c r="THZ207" s="1305"/>
      <c r="TIA207" s="1305"/>
      <c r="TIB207" s="1305"/>
      <c r="TIC207" s="1305"/>
      <c r="TID207" s="1305"/>
      <c r="TIE207" s="1305"/>
      <c r="TIF207" s="1305"/>
      <c r="TIG207" s="1305"/>
      <c r="TIH207" s="1305"/>
      <c r="TII207" s="1305"/>
      <c r="TIJ207" s="1305"/>
      <c r="TIK207" s="1305"/>
      <c r="TIL207" s="1305"/>
      <c r="TIM207" s="1305"/>
      <c r="TIN207" s="1305"/>
      <c r="TIO207" s="1305"/>
      <c r="TIP207" s="1305"/>
      <c r="TIQ207" s="1305"/>
      <c r="TIR207" s="1305"/>
      <c r="TIS207" s="1305"/>
      <c r="TIT207" s="1305"/>
      <c r="TIU207" s="1305"/>
      <c r="TIV207" s="1305"/>
      <c r="TIW207" s="1305"/>
      <c r="TIX207" s="1305"/>
      <c r="TIY207" s="1305"/>
      <c r="TIZ207" s="1305"/>
      <c r="TJA207" s="1305"/>
      <c r="TJB207" s="1305"/>
      <c r="TJC207" s="1305"/>
      <c r="TJD207" s="1305"/>
      <c r="TJE207" s="1305"/>
      <c r="TJF207" s="1305"/>
      <c r="TJG207" s="1305"/>
      <c r="TJH207" s="1305"/>
      <c r="TJI207" s="1305"/>
      <c r="TJJ207" s="1305"/>
      <c r="TJK207" s="1305"/>
      <c r="TJL207" s="1305"/>
      <c r="TJM207" s="1305"/>
      <c r="TJN207" s="1305"/>
      <c r="TJO207" s="1305"/>
      <c r="TJP207" s="1305"/>
      <c r="TJQ207" s="1305"/>
      <c r="TJR207" s="1305"/>
      <c r="TJS207" s="1305"/>
      <c r="TJT207" s="1305"/>
      <c r="TJU207" s="1305"/>
      <c r="TJV207" s="1305"/>
      <c r="TJW207" s="1305"/>
      <c r="TJX207" s="1305"/>
      <c r="TJY207" s="1305"/>
      <c r="TJZ207" s="1305"/>
      <c r="TKA207" s="1305"/>
      <c r="TKB207" s="1305"/>
      <c r="TKC207" s="1305"/>
      <c r="TKD207" s="1305"/>
      <c r="TKE207" s="1305"/>
      <c r="TKF207" s="1305"/>
      <c r="TKG207" s="1305"/>
      <c r="TKH207" s="1305"/>
      <c r="TKI207" s="1305"/>
      <c r="TKJ207" s="1305"/>
      <c r="TKK207" s="1305"/>
      <c r="TKL207" s="1305"/>
      <c r="TKM207" s="1305"/>
      <c r="TKN207" s="1305"/>
      <c r="TKO207" s="1305"/>
      <c r="TKP207" s="1305"/>
      <c r="TKR207" s="1305"/>
      <c r="TKS207" s="1305"/>
      <c r="TKT207" s="1305"/>
      <c r="TKU207" s="1305"/>
      <c r="TKV207" s="1305"/>
      <c r="TKW207" s="1305"/>
      <c r="TKX207" s="1305"/>
      <c r="TKY207" s="1305"/>
      <c r="TKZ207" s="1305"/>
      <c r="TLA207" s="1305"/>
      <c r="TLB207" s="1305"/>
      <c r="TLC207" s="1305"/>
      <c r="TLD207" s="1305"/>
      <c r="TLE207" s="1305"/>
      <c r="TLF207" s="1305"/>
      <c r="TLG207" s="1305"/>
      <c r="TLH207" s="1305"/>
      <c r="TLI207" s="1305"/>
      <c r="TLJ207" s="1305"/>
      <c r="TLK207" s="1305"/>
      <c r="TLL207" s="1305"/>
      <c r="TLM207" s="1305"/>
      <c r="TLN207" s="1305"/>
      <c r="TLO207" s="1305"/>
      <c r="TLP207" s="1305"/>
      <c r="TLQ207" s="1305"/>
      <c r="TLR207" s="1305"/>
      <c r="TLS207" s="1305"/>
      <c r="TLT207" s="1305"/>
      <c r="TLU207" s="1305"/>
      <c r="TLV207" s="1305"/>
      <c r="TLW207" s="1305"/>
      <c r="TLX207" s="1305"/>
      <c r="TLY207" s="1305"/>
      <c r="TLZ207" s="1305"/>
      <c r="TMA207" s="1305"/>
      <c r="TMB207" s="1305"/>
      <c r="TMC207" s="1305"/>
      <c r="TMD207" s="1305"/>
      <c r="TME207" s="1305"/>
      <c r="TMF207" s="1305"/>
      <c r="TMG207" s="1305"/>
      <c r="TMH207" s="1305"/>
      <c r="TMI207" s="1305"/>
      <c r="TMJ207" s="1305"/>
      <c r="TMK207" s="1305"/>
      <c r="TML207" s="1305"/>
      <c r="TMM207" s="1305"/>
      <c r="TMN207" s="1305"/>
      <c r="TMO207" s="1305"/>
      <c r="TMP207" s="1305"/>
      <c r="TMQ207" s="1305"/>
      <c r="TMR207" s="1305"/>
      <c r="TMS207" s="1305"/>
      <c r="TMT207" s="1305"/>
      <c r="TMU207" s="1305"/>
      <c r="TMV207" s="1305"/>
      <c r="TMW207" s="1305"/>
      <c r="TMX207" s="1305"/>
      <c r="TMY207" s="1305"/>
      <c r="TMZ207" s="1305"/>
      <c r="TNA207" s="1305"/>
      <c r="TNB207" s="1305"/>
      <c r="TNC207" s="1305"/>
      <c r="TND207" s="1305"/>
      <c r="TNE207" s="1305"/>
      <c r="TNF207" s="1305"/>
      <c r="TNG207" s="1305"/>
      <c r="TNH207" s="1305"/>
      <c r="TNI207" s="1305"/>
      <c r="TNJ207" s="1305"/>
      <c r="TNK207" s="1305"/>
      <c r="TNL207" s="1305"/>
      <c r="TNM207" s="1305"/>
      <c r="TNN207" s="1305"/>
      <c r="TNO207" s="1305"/>
      <c r="TNP207" s="1305"/>
      <c r="TNQ207" s="1305"/>
      <c r="TNR207" s="1305"/>
      <c r="TNS207" s="1305"/>
      <c r="TNT207" s="1305"/>
      <c r="TNU207" s="1305"/>
      <c r="TNV207" s="1305"/>
      <c r="TNW207" s="1305"/>
      <c r="TNX207" s="1305"/>
      <c r="TNY207" s="1305"/>
      <c r="TNZ207" s="1305"/>
      <c r="TOA207" s="1305"/>
      <c r="TOB207" s="1305"/>
      <c r="TOC207" s="1305"/>
      <c r="TOD207" s="1305"/>
      <c r="TOE207" s="1305"/>
      <c r="TOF207" s="1305"/>
      <c r="TOG207" s="1305"/>
      <c r="TOH207" s="1305"/>
      <c r="TOI207" s="1305"/>
      <c r="TOJ207" s="1305"/>
      <c r="TOK207" s="1305"/>
      <c r="TOL207" s="1305"/>
      <c r="TOM207" s="1305"/>
      <c r="TON207" s="1305"/>
      <c r="TOO207" s="1305"/>
      <c r="TOP207" s="1305"/>
      <c r="TOQ207" s="1305"/>
      <c r="TOR207" s="1305"/>
      <c r="TOS207" s="1305"/>
      <c r="TOT207" s="1305"/>
      <c r="TOU207" s="1305"/>
      <c r="TOV207" s="1305"/>
      <c r="TOW207" s="1305"/>
      <c r="TOX207" s="1305"/>
      <c r="TOY207" s="1305"/>
      <c r="TOZ207" s="1305"/>
      <c r="TPA207" s="1305"/>
      <c r="TPB207" s="1305"/>
      <c r="TPC207" s="1305"/>
      <c r="TPD207" s="1305"/>
      <c r="TPE207" s="1305"/>
      <c r="TPF207" s="1305"/>
      <c r="TPG207" s="1305"/>
      <c r="TPH207" s="1305"/>
      <c r="TPI207" s="1305"/>
      <c r="TPJ207" s="1305"/>
      <c r="TPK207" s="1305"/>
      <c r="TPL207" s="1305"/>
      <c r="TPM207" s="1305"/>
      <c r="TPN207" s="1305"/>
      <c r="TPO207" s="1305"/>
      <c r="TPP207" s="1305"/>
      <c r="TPQ207" s="1305"/>
      <c r="TPR207" s="1305"/>
      <c r="TPS207" s="1305"/>
      <c r="TPT207" s="1305"/>
      <c r="TPU207" s="1305"/>
      <c r="TPV207" s="1305"/>
      <c r="TPW207" s="1305"/>
      <c r="TPX207" s="1305"/>
      <c r="TPY207" s="1305"/>
      <c r="TPZ207" s="1305"/>
      <c r="TQA207" s="1305"/>
      <c r="TQB207" s="1305"/>
      <c r="TQC207" s="1305"/>
      <c r="TQD207" s="1305"/>
      <c r="TQE207" s="1305"/>
      <c r="TQF207" s="1305"/>
      <c r="TQG207" s="1305"/>
      <c r="TQH207" s="1305"/>
      <c r="TQI207" s="1305"/>
      <c r="TQJ207" s="1305"/>
      <c r="TQK207" s="1305"/>
      <c r="TQL207" s="1305"/>
      <c r="TQM207" s="1305"/>
      <c r="TQN207" s="1305"/>
      <c r="TQO207" s="1305"/>
      <c r="TQP207" s="1305"/>
      <c r="TQQ207" s="1305"/>
      <c r="TQR207" s="1305"/>
      <c r="TQS207" s="1305"/>
      <c r="TQT207" s="1305"/>
      <c r="TQU207" s="1305"/>
      <c r="TQV207" s="1305"/>
      <c r="TQW207" s="1305"/>
      <c r="TQX207" s="1305"/>
      <c r="TQY207" s="1305"/>
      <c r="TQZ207" s="1305"/>
      <c r="TRA207" s="1305"/>
      <c r="TRB207" s="1305"/>
      <c r="TRC207" s="1305"/>
      <c r="TRD207" s="1305"/>
      <c r="TRE207" s="1305"/>
      <c r="TRF207" s="1305"/>
      <c r="TRG207" s="1305"/>
      <c r="TRH207" s="1305"/>
      <c r="TRI207" s="1305"/>
      <c r="TRJ207" s="1305"/>
      <c r="TRK207" s="1305"/>
      <c r="TRL207" s="1305"/>
      <c r="TRM207" s="1305"/>
      <c r="TRN207" s="1305"/>
      <c r="TRO207" s="1305"/>
      <c r="TRP207" s="1305"/>
      <c r="TRQ207" s="1305"/>
      <c r="TRR207" s="1305"/>
      <c r="TRS207" s="1305"/>
      <c r="TRT207" s="1305"/>
      <c r="TRU207" s="1305"/>
      <c r="TRV207" s="1305"/>
      <c r="TRW207" s="1305"/>
      <c r="TRX207" s="1305"/>
      <c r="TRY207" s="1305"/>
      <c r="TRZ207" s="1305"/>
      <c r="TSA207" s="1305"/>
      <c r="TSB207" s="1305"/>
      <c r="TSC207" s="1305"/>
      <c r="TSD207" s="1305"/>
      <c r="TSE207" s="1305"/>
      <c r="TSF207" s="1305"/>
      <c r="TSG207" s="1305"/>
      <c r="TSH207" s="1305"/>
      <c r="TSI207" s="1305"/>
      <c r="TSJ207" s="1305"/>
      <c r="TSK207" s="1305"/>
      <c r="TSL207" s="1305"/>
      <c r="TSM207" s="1305"/>
      <c r="TSN207" s="1305"/>
      <c r="TSO207" s="1305"/>
      <c r="TSP207" s="1305"/>
      <c r="TSQ207" s="1305"/>
      <c r="TSR207" s="1305"/>
      <c r="TSS207" s="1305"/>
      <c r="TST207" s="1305"/>
      <c r="TSU207" s="1305"/>
      <c r="TSV207" s="1305"/>
      <c r="TSW207" s="1305"/>
      <c r="TSX207" s="1305"/>
      <c r="TSY207" s="1305"/>
      <c r="TSZ207" s="1305"/>
      <c r="TTA207" s="1305"/>
      <c r="TTB207" s="1305"/>
      <c r="TTC207" s="1305"/>
      <c r="TTD207" s="1305"/>
      <c r="TTE207" s="1305"/>
      <c r="TTF207" s="1305"/>
      <c r="TTG207" s="1305"/>
      <c r="TTH207" s="1305"/>
      <c r="TTI207" s="1305"/>
      <c r="TTJ207" s="1305"/>
      <c r="TTK207" s="1305"/>
      <c r="TTL207" s="1305"/>
      <c r="TTM207" s="1305"/>
      <c r="TTN207" s="1305"/>
      <c r="TTO207" s="1305"/>
      <c r="TTP207" s="1305"/>
      <c r="TTQ207" s="1305"/>
      <c r="TTR207" s="1305"/>
      <c r="TTS207" s="1305"/>
      <c r="TTT207" s="1305"/>
      <c r="TTU207" s="1305"/>
      <c r="TTV207" s="1305"/>
      <c r="TTW207" s="1305"/>
      <c r="TTX207" s="1305"/>
      <c r="TTY207" s="1305"/>
      <c r="TTZ207" s="1305"/>
      <c r="TUA207" s="1305"/>
      <c r="TUB207" s="1305"/>
      <c r="TUC207" s="1305"/>
      <c r="TUD207" s="1305"/>
      <c r="TUE207" s="1305"/>
      <c r="TUF207" s="1305"/>
      <c r="TUG207" s="1305"/>
      <c r="TUH207" s="1305"/>
      <c r="TUI207" s="1305"/>
      <c r="TUJ207" s="1305"/>
      <c r="TUK207" s="1305"/>
      <c r="TUL207" s="1305"/>
      <c r="TUN207" s="1305"/>
      <c r="TUO207" s="1305"/>
      <c r="TUP207" s="1305"/>
      <c r="TUQ207" s="1305"/>
      <c r="TUR207" s="1305"/>
      <c r="TUS207" s="1305"/>
      <c r="TUT207" s="1305"/>
      <c r="TUU207" s="1305"/>
      <c r="TUV207" s="1305"/>
      <c r="TUW207" s="1305"/>
      <c r="TUX207" s="1305"/>
      <c r="TUY207" s="1305"/>
      <c r="TUZ207" s="1305"/>
      <c r="TVA207" s="1305"/>
      <c r="TVB207" s="1305"/>
      <c r="TVC207" s="1305"/>
      <c r="TVD207" s="1305"/>
      <c r="TVE207" s="1305"/>
      <c r="TVF207" s="1305"/>
      <c r="TVG207" s="1305"/>
      <c r="TVH207" s="1305"/>
      <c r="TVI207" s="1305"/>
      <c r="TVJ207" s="1305"/>
      <c r="TVK207" s="1305"/>
      <c r="TVL207" s="1305"/>
      <c r="TVM207" s="1305"/>
      <c r="TVN207" s="1305"/>
      <c r="TVO207" s="1305"/>
      <c r="TVP207" s="1305"/>
      <c r="TVQ207" s="1305"/>
      <c r="TVR207" s="1305"/>
      <c r="TVS207" s="1305"/>
      <c r="TVT207" s="1305"/>
      <c r="TVU207" s="1305"/>
      <c r="TVV207" s="1305"/>
      <c r="TVW207" s="1305"/>
      <c r="TVX207" s="1305"/>
      <c r="TVY207" s="1305"/>
      <c r="TVZ207" s="1305"/>
      <c r="TWA207" s="1305"/>
      <c r="TWB207" s="1305"/>
      <c r="TWC207" s="1305"/>
      <c r="TWD207" s="1305"/>
      <c r="TWE207" s="1305"/>
      <c r="TWF207" s="1305"/>
      <c r="TWG207" s="1305"/>
      <c r="TWH207" s="1305"/>
      <c r="TWI207" s="1305"/>
      <c r="TWJ207" s="1305"/>
      <c r="TWK207" s="1305"/>
      <c r="TWL207" s="1305"/>
      <c r="TWM207" s="1305"/>
      <c r="TWN207" s="1305"/>
      <c r="TWO207" s="1305"/>
      <c r="TWP207" s="1305"/>
      <c r="TWQ207" s="1305"/>
      <c r="TWR207" s="1305"/>
      <c r="TWS207" s="1305"/>
      <c r="TWT207" s="1305"/>
      <c r="TWU207" s="1305"/>
      <c r="TWV207" s="1305"/>
      <c r="TWW207" s="1305"/>
      <c r="TWX207" s="1305"/>
      <c r="TWY207" s="1305"/>
      <c r="TWZ207" s="1305"/>
      <c r="TXA207" s="1305"/>
      <c r="TXB207" s="1305"/>
      <c r="TXC207" s="1305"/>
      <c r="TXD207" s="1305"/>
      <c r="TXE207" s="1305"/>
      <c r="TXF207" s="1305"/>
      <c r="TXG207" s="1305"/>
      <c r="TXH207" s="1305"/>
      <c r="TXI207" s="1305"/>
      <c r="TXJ207" s="1305"/>
      <c r="TXK207" s="1305"/>
      <c r="TXL207" s="1305"/>
      <c r="TXM207" s="1305"/>
      <c r="TXN207" s="1305"/>
      <c r="TXO207" s="1305"/>
      <c r="TXP207" s="1305"/>
      <c r="TXQ207" s="1305"/>
      <c r="TXR207" s="1305"/>
      <c r="TXS207" s="1305"/>
      <c r="TXT207" s="1305"/>
      <c r="TXU207" s="1305"/>
      <c r="TXV207" s="1305"/>
      <c r="TXW207" s="1305"/>
      <c r="TXX207" s="1305"/>
      <c r="TXY207" s="1305"/>
      <c r="TXZ207" s="1305"/>
      <c r="TYA207" s="1305"/>
      <c r="TYB207" s="1305"/>
      <c r="TYC207" s="1305"/>
      <c r="TYD207" s="1305"/>
      <c r="TYE207" s="1305"/>
      <c r="TYF207" s="1305"/>
      <c r="TYG207" s="1305"/>
      <c r="TYH207" s="1305"/>
      <c r="TYI207" s="1305"/>
      <c r="TYJ207" s="1305"/>
      <c r="TYK207" s="1305"/>
      <c r="TYL207" s="1305"/>
      <c r="TYM207" s="1305"/>
      <c r="TYN207" s="1305"/>
      <c r="TYO207" s="1305"/>
      <c r="TYP207" s="1305"/>
      <c r="TYQ207" s="1305"/>
      <c r="TYR207" s="1305"/>
      <c r="TYS207" s="1305"/>
      <c r="TYT207" s="1305"/>
      <c r="TYU207" s="1305"/>
      <c r="TYV207" s="1305"/>
      <c r="TYW207" s="1305"/>
      <c r="TYX207" s="1305"/>
      <c r="TYY207" s="1305"/>
      <c r="TYZ207" s="1305"/>
      <c r="TZA207" s="1305"/>
      <c r="TZB207" s="1305"/>
      <c r="TZC207" s="1305"/>
      <c r="TZD207" s="1305"/>
      <c r="TZE207" s="1305"/>
      <c r="TZF207" s="1305"/>
      <c r="TZG207" s="1305"/>
      <c r="TZH207" s="1305"/>
      <c r="TZI207" s="1305"/>
      <c r="TZJ207" s="1305"/>
      <c r="TZK207" s="1305"/>
      <c r="TZL207" s="1305"/>
      <c r="TZM207" s="1305"/>
      <c r="TZN207" s="1305"/>
      <c r="TZO207" s="1305"/>
      <c r="TZP207" s="1305"/>
      <c r="TZQ207" s="1305"/>
      <c r="TZR207" s="1305"/>
      <c r="TZS207" s="1305"/>
      <c r="TZT207" s="1305"/>
      <c r="TZU207" s="1305"/>
      <c r="TZV207" s="1305"/>
      <c r="TZW207" s="1305"/>
      <c r="TZX207" s="1305"/>
      <c r="TZY207" s="1305"/>
      <c r="TZZ207" s="1305"/>
      <c r="UAA207" s="1305"/>
      <c r="UAB207" s="1305"/>
      <c r="UAC207" s="1305"/>
      <c r="UAD207" s="1305"/>
      <c r="UAE207" s="1305"/>
      <c r="UAF207" s="1305"/>
      <c r="UAG207" s="1305"/>
      <c r="UAH207" s="1305"/>
      <c r="UAI207" s="1305"/>
      <c r="UAJ207" s="1305"/>
      <c r="UAK207" s="1305"/>
      <c r="UAL207" s="1305"/>
      <c r="UAM207" s="1305"/>
      <c r="UAN207" s="1305"/>
      <c r="UAO207" s="1305"/>
      <c r="UAP207" s="1305"/>
      <c r="UAQ207" s="1305"/>
      <c r="UAR207" s="1305"/>
      <c r="UAS207" s="1305"/>
      <c r="UAT207" s="1305"/>
      <c r="UAU207" s="1305"/>
      <c r="UAV207" s="1305"/>
      <c r="UAW207" s="1305"/>
      <c r="UAX207" s="1305"/>
      <c r="UAY207" s="1305"/>
      <c r="UAZ207" s="1305"/>
      <c r="UBA207" s="1305"/>
      <c r="UBB207" s="1305"/>
      <c r="UBC207" s="1305"/>
      <c r="UBD207" s="1305"/>
      <c r="UBE207" s="1305"/>
      <c r="UBF207" s="1305"/>
      <c r="UBG207" s="1305"/>
      <c r="UBH207" s="1305"/>
      <c r="UBI207" s="1305"/>
      <c r="UBJ207" s="1305"/>
      <c r="UBK207" s="1305"/>
      <c r="UBL207" s="1305"/>
      <c r="UBM207" s="1305"/>
      <c r="UBN207" s="1305"/>
      <c r="UBO207" s="1305"/>
      <c r="UBP207" s="1305"/>
      <c r="UBQ207" s="1305"/>
      <c r="UBR207" s="1305"/>
      <c r="UBS207" s="1305"/>
      <c r="UBT207" s="1305"/>
      <c r="UBU207" s="1305"/>
      <c r="UBV207" s="1305"/>
      <c r="UBW207" s="1305"/>
      <c r="UBX207" s="1305"/>
      <c r="UBY207" s="1305"/>
      <c r="UBZ207" s="1305"/>
      <c r="UCA207" s="1305"/>
      <c r="UCB207" s="1305"/>
      <c r="UCC207" s="1305"/>
      <c r="UCD207" s="1305"/>
      <c r="UCE207" s="1305"/>
      <c r="UCF207" s="1305"/>
      <c r="UCG207" s="1305"/>
      <c r="UCH207" s="1305"/>
      <c r="UCI207" s="1305"/>
      <c r="UCJ207" s="1305"/>
      <c r="UCK207" s="1305"/>
      <c r="UCL207" s="1305"/>
      <c r="UCM207" s="1305"/>
      <c r="UCN207" s="1305"/>
      <c r="UCO207" s="1305"/>
      <c r="UCP207" s="1305"/>
      <c r="UCQ207" s="1305"/>
      <c r="UCR207" s="1305"/>
      <c r="UCS207" s="1305"/>
      <c r="UCT207" s="1305"/>
      <c r="UCU207" s="1305"/>
      <c r="UCV207" s="1305"/>
      <c r="UCW207" s="1305"/>
      <c r="UCX207" s="1305"/>
      <c r="UCY207" s="1305"/>
      <c r="UCZ207" s="1305"/>
      <c r="UDA207" s="1305"/>
      <c r="UDB207" s="1305"/>
      <c r="UDC207" s="1305"/>
      <c r="UDD207" s="1305"/>
      <c r="UDE207" s="1305"/>
      <c r="UDF207" s="1305"/>
      <c r="UDG207" s="1305"/>
      <c r="UDH207" s="1305"/>
      <c r="UDI207" s="1305"/>
      <c r="UDJ207" s="1305"/>
      <c r="UDK207" s="1305"/>
      <c r="UDL207" s="1305"/>
      <c r="UDM207" s="1305"/>
      <c r="UDN207" s="1305"/>
      <c r="UDO207" s="1305"/>
      <c r="UDP207" s="1305"/>
      <c r="UDQ207" s="1305"/>
      <c r="UDR207" s="1305"/>
      <c r="UDS207" s="1305"/>
      <c r="UDT207" s="1305"/>
      <c r="UDU207" s="1305"/>
      <c r="UDV207" s="1305"/>
      <c r="UDW207" s="1305"/>
      <c r="UDX207" s="1305"/>
      <c r="UDY207" s="1305"/>
      <c r="UDZ207" s="1305"/>
      <c r="UEA207" s="1305"/>
      <c r="UEB207" s="1305"/>
      <c r="UEC207" s="1305"/>
      <c r="UED207" s="1305"/>
      <c r="UEE207" s="1305"/>
      <c r="UEF207" s="1305"/>
      <c r="UEG207" s="1305"/>
      <c r="UEH207" s="1305"/>
      <c r="UEJ207" s="1305"/>
      <c r="UEK207" s="1305"/>
      <c r="UEL207" s="1305"/>
      <c r="UEM207" s="1305"/>
      <c r="UEN207" s="1305"/>
      <c r="UEO207" s="1305"/>
      <c r="UEP207" s="1305"/>
      <c r="UEQ207" s="1305"/>
      <c r="UER207" s="1305"/>
      <c r="UES207" s="1305"/>
      <c r="UET207" s="1305"/>
      <c r="UEU207" s="1305"/>
      <c r="UEV207" s="1305"/>
      <c r="UEW207" s="1305"/>
      <c r="UEX207" s="1305"/>
      <c r="UEY207" s="1305"/>
      <c r="UEZ207" s="1305"/>
      <c r="UFA207" s="1305"/>
      <c r="UFB207" s="1305"/>
      <c r="UFC207" s="1305"/>
      <c r="UFD207" s="1305"/>
      <c r="UFE207" s="1305"/>
      <c r="UFF207" s="1305"/>
      <c r="UFG207" s="1305"/>
      <c r="UFH207" s="1305"/>
      <c r="UFI207" s="1305"/>
      <c r="UFJ207" s="1305"/>
      <c r="UFK207" s="1305"/>
      <c r="UFL207" s="1305"/>
      <c r="UFM207" s="1305"/>
      <c r="UFN207" s="1305"/>
      <c r="UFO207" s="1305"/>
      <c r="UFP207" s="1305"/>
      <c r="UFQ207" s="1305"/>
      <c r="UFR207" s="1305"/>
      <c r="UFS207" s="1305"/>
      <c r="UFT207" s="1305"/>
      <c r="UFU207" s="1305"/>
      <c r="UFV207" s="1305"/>
      <c r="UFW207" s="1305"/>
      <c r="UFX207" s="1305"/>
      <c r="UFY207" s="1305"/>
      <c r="UFZ207" s="1305"/>
      <c r="UGA207" s="1305"/>
      <c r="UGB207" s="1305"/>
      <c r="UGC207" s="1305"/>
      <c r="UGD207" s="1305"/>
      <c r="UGE207" s="1305"/>
      <c r="UGF207" s="1305"/>
      <c r="UGG207" s="1305"/>
      <c r="UGH207" s="1305"/>
      <c r="UGI207" s="1305"/>
      <c r="UGJ207" s="1305"/>
      <c r="UGK207" s="1305"/>
      <c r="UGL207" s="1305"/>
      <c r="UGM207" s="1305"/>
      <c r="UGN207" s="1305"/>
      <c r="UGO207" s="1305"/>
      <c r="UGP207" s="1305"/>
      <c r="UGQ207" s="1305"/>
      <c r="UGR207" s="1305"/>
      <c r="UGS207" s="1305"/>
      <c r="UGT207" s="1305"/>
      <c r="UGU207" s="1305"/>
      <c r="UGV207" s="1305"/>
      <c r="UGW207" s="1305"/>
      <c r="UGX207" s="1305"/>
      <c r="UGY207" s="1305"/>
      <c r="UGZ207" s="1305"/>
      <c r="UHA207" s="1305"/>
      <c r="UHB207" s="1305"/>
      <c r="UHC207" s="1305"/>
      <c r="UHD207" s="1305"/>
      <c r="UHE207" s="1305"/>
      <c r="UHF207" s="1305"/>
      <c r="UHG207" s="1305"/>
      <c r="UHH207" s="1305"/>
      <c r="UHI207" s="1305"/>
      <c r="UHJ207" s="1305"/>
      <c r="UHK207" s="1305"/>
      <c r="UHL207" s="1305"/>
      <c r="UHM207" s="1305"/>
      <c r="UHN207" s="1305"/>
      <c r="UHO207" s="1305"/>
      <c r="UHP207" s="1305"/>
      <c r="UHQ207" s="1305"/>
      <c r="UHR207" s="1305"/>
      <c r="UHS207" s="1305"/>
      <c r="UHT207" s="1305"/>
      <c r="UHU207" s="1305"/>
      <c r="UHV207" s="1305"/>
      <c r="UHW207" s="1305"/>
      <c r="UHX207" s="1305"/>
      <c r="UHY207" s="1305"/>
      <c r="UHZ207" s="1305"/>
      <c r="UIA207" s="1305"/>
      <c r="UIB207" s="1305"/>
      <c r="UIC207" s="1305"/>
      <c r="UID207" s="1305"/>
      <c r="UIE207" s="1305"/>
      <c r="UIF207" s="1305"/>
      <c r="UIG207" s="1305"/>
      <c r="UIH207" s="1305"/>
      <c r="UII207" s="1305"/>
      <c r="UIJ207" s="1305"/>
      <c r="UIK207" s="1305"/>
      <c r="UIL207" s="1305"/>
      <c r="UIM207" s="1305"/>
      <c r="UIN207" s="1305"/>
      <c r="UIO207" s="1305"/>
      <c r="UIP207" s="1305"/>
      <c r="UIQ207" s="1305"/>
      <c r="UIR207" s="1305"/>
      <c r="UIS207" s="1305"/>
      <c r="UIT207" s="1305"/>
      <c r="UIU207" s="1305"/>
      <c r="UIV207" s="1305"/>
      <c r="UIW207" s="1305"/>
      <c r="UIX207" s="1305"/>
      <c r="UIY207" s="1305"/>
      <c r="UIZ207" s="1305"/>
      <c r="UJA207" s="1305"/>
      <c r="UJB207" s="1305"/>
      <c r="UJC207" s="1305"/>
      <c r="UJD207" s="1305"/>
      <c r="UJE207" s="1305"/>
      <c r="UJF207" s="1305"/>
      <c r="UJG207" s="1305"/>
      <c r="UJH207" s="1305"/>
      <c r="UJI207" s="1305"/>
      <c r="UJJ207" s="1305"/>
      <c r="UJK207" s="1305"/>
      <c r="UJL207" s="1305"/>
      <c r="UJM207" s="1305"/>
      <c r="UJN207" s="1305"/>
      <c r="UJO207" s="1305"/>
      <c r="UJP207" s="1305"/>
      <c r="UJQ207" s="1305"/>
      <c r="UJR207" s="1305"/>
      <c r="UJS207" s="1305"/>
      <c r="UJT207" s="1305"/>
      <c r="UJU207" s="1305"/>
      <c r="UJV207" s="1305"/>
      <c r="UJW207" s="1305"/>
      <c r="UJX207" s="1305"/>
      <c r="UJY207" s="1305"/>
      <c r="UJZ207" s="1305"/>
      <c r="UKA207" s="1305"/>
      <c r="UKB207" s="1305"/>
      <c r="UKC207" s="1305"/>
      <c r="UKD207" s="1305"/>
      <c r="UKE207" s="1305"/>
      <c r="UKF207" s="1305"/>
      <c r="UKG207" s="1305"/>
      <c r="UKH207" s="1305"/>
      <c r="UKI207" s="1305"/>
      <c r="UKJ207" s="1305"/>
      <c r="UKK207" s="1305"/>
      <c r="UKL207" s="1305"/>
      <c r="UKM207" s="1305"/>
      <c r="UKN207" s="1305"/>
      <c r="UKO207" s="1305"/>
      <c r="UKP207" s="1305"/>
      <c r="UKQ207" s="1305"/>
      <c r="UKR207" s="1305"/>
      <c r="UKS207" s="1305"/>
      <c r="UKT207" s="1305"/>
      <c r="UKU207" s="1305"/>
      <c r="UKV207" s="1305"/>
      <c r="UKW207" s="1305"/>
      <c r="UKX207" s="1305"/>
      <c r="UKY207" s="1305"/>
      <c r="UKZ207" s="1305"/>
      <c r="ULA207" s="1305"/>
      <c r="ULB207" s="1305"/>
      <c r="ULC207" s="1305"/>
      <c r="ULD207" s="1305"/>
      <c r="ULE207" s="1305"/>
      <c r="ULF207" s="1305"/>
      <c r="ULG207" s="1305"/>
      <c r="ULH207" s="1305"/>
      <c r="ULI207" s="1305"/>
      <c r="ULJ207" s="1305"/>
      <c r="ULK207" s="1305"/>
      <c r="ULL207" s="1305"/>
      <c r="ULM207" s="1305"/>
      <c r="ULN207" s="1305"/>
      <c r="ULO207" s="1305"/>
      <c r="ULP207" s="1305"/>
      <c r="ULQ207" s="1305"/>
      <c r="ULR207" s="1305"/>
      <c r="ULS207" s="1305"/>
      <c r="ULT207" s="1305"/>
      <c r="ULU207" s="1305"/>
      <c r="ULV207" s="1305"/>
      <c r="ULW207" s="1305"/>
      <c r="ULX207" s="1305"/>
      <c r="ULY207" s="1305"/>
      <c r="ULZ207" s="1305"/>
      <c r="UMA207" s="1305"/>
      <c r="UMB207" s="1305"/>
      <c r="UMC207" s="1305"/>
      <c r="UMD207" s="1305"/>
      <c r="UME207" s="1305"/>
      <c r="UMF207" s="1305"/>
      <c r="UMG207" s="1305"/>
      <c r="UMH207" s="1305"/>
      <c r="UMI207" s="1305"/>
      <c r="UMJ207" s="1305"/>
      <c r="UMK207" s="1305"/>
      <c r="UML207" s="1305"/>
      <c r="UMM207" s="1305"/>
      <c r="UMN207" s="1305"/>
      <c r="UMO207" s="1305"/>
      <c r="UMP207" s="1305"/>
      <c r="UMQ207" s="1305"/>
      <c r="UMR207" s="1305"/>
      <c r="UMS207" s="1305"/>
      <c r="UMT207" s="1305"/>
      <c r="UMU207" s="1305"/>
      <c r="UMV207" s="1305"/>
      <c r="UMW207" s="1305"/>
      <c r="UMX207" s="1305"/>
      <c r="UMY207" s="1305"/>
      <c r="UMZ207" s="1305"/>
      <c r="UNA207" s="1305"/>
      <c r="UNB207" s="1305"/>
      <c r="UNC207" s="1305"/>
      <c r="UND207" s="1305"/>
      <c r="UNE207" s="1305"/>
      <c r="UNF207" s="1305"/>
      <c r="UNG207" s="1305"/>
      <c r="UNH207" s="1305"/>
      <c r="UNI207" s="1305"/>
      <c r="UNJ207" s="1305"/>
      <c r="UNK207" s="1305"/>
      <c r="UNL207" s="1305"/>
      <c r="UNM207" s="1305"/>
      <c r="UNN207" s="1305"/>
      <c r="UNO207" s="1305"/>
      <c r="UNP207" s="1305"/>
      <c r="UNQ207" s="1305"/>
      <c r="UNR207" s="1305"/>
      <c r="UNS207" s="1305"/>
      <c r="UNT207" s="1305"/>
      <c r="UNU207" s="1305"/>
      <c r="UNV207" s="1305"/>
      <c r="UNW207" s="1305"/>
      <c r="UNX207" s="1305"/>
      <c r="UNY207" s="1305"/>
      <c r="UNZ207" s="1305"/>
      <c r="UOA207" s="1305"/>
      <c r="UOB207" s="1305"/>
      <c r="UOC207" s="1305"/>
      <c r="UOD207" s="1305"/>
      <c r="UOF207" s="1305"/>
      <c r="UOG207" s="1305"/>
      <c r="UOH207" s="1305"/>
      <c r="UOI207" s="1305"/>
      <c r="UOJ207" s="1305"/>
      <c r="UOK207" s="1305"/>
      <c r="UOL207" s="1305"/>
      <c r="UOM207" s="1305"/>
      <c r="UON207" s="1305"/>
      <c r="UOO207" s="1305"/>
      <c r="UOP207" s="1305"/>
      <c r="UOQ207" s="1305"/>
      <c r="UOR207" s="1305"/>
      <c r="UOS207" s="1305"/>
      <c r="UOT207" s="1305"/>
      <c r="UOU207" s="1305"/>
      <c r="UOV207" s="1305"/>
      <c r="UOW207" s="1305"/>
      <c r="UOX207" s="1305"/>
      <c r="UOY207" s="1305"/>
      <c r="UOZ207" s="1305"/>
      <c r="UPA207" s="1305"/>
      <c r="UPB207" s="1305"/>
      <c r="UPC207" s="1305"/>
      <c r="UPD207" s="1305"/>
      <c r="UPE207" s="1305"/>
      <c r="UPF207" s="1305"/>
      <c r="UPG207" s="1305"/>
      <c r="UPH207" s="1305"/>
      <c r="UPI207" s="1305"/>
      <c r="UPJ207" s="1305"/>
      <c r="UPK207" s="1305"/>
      <c r="UPL207" s="1305"/>
      <c r="UPM207" s="1305"/>
      <c r="UPN207" s="1305"/>
      <c r="UPO207" s="1305"/>
      <c r="UPP207" s="1305"/>
      <c r="UPQ207" s="1305"/>
      <c r="UPR207" s="1305"/>
      <c r="UPS207" s="1305"/>
      <c r="UPT207" s="1305"/>
      <c r="UPU207" s="1305"/>
      <c r="UPV207" s="1305"/>
      <c r="UPW207" s="1305"/>
      <c r="UPX207" s="1305"/>
      <c r="UPY207" s="1305"/>
      <c r="UPZ207" s="1305"/>
      <c r="UQA207" s="1305"/>
      <c r="UQB207" s="1305"/>
      <c r="UQC207" s="1305"/>
      <c r="UQD207" s="1305"/>
      <c r="UQE207" s="1305"/>
      <c r="UQF207" s="1305"/>
      <c r="UQG207" s="1305"/>
      <c r="UQH207" s="1305"/>
      <c r="UQI207" s="1305"/>
      <c r="UQJ207" s="1305"/>
      <c r="UQK207" s="1305"/>
      <c r="UQL207" s="1305"/>
      <c r="UQM207" s="1305"/>
      <c r="UQN207" s="1305"/>
      <c r="UQO207" s="1305"/>
      <c r="UQP207" s="1305"/>
      <c r="UQQ207" s="1305"/>
      <c r="UQR207" s="1305"/>
      <c r="UQS207" s="1305"/>
      <c r="UQT207" s="1305"/>
      <c r="UQU207" s="1305"/>
      <c r="UQV207" s="1305"/>
      <c r="UQW207" s="1305"/>
      <c r="UQX207" s="1305"/>
      <c r="UQY207" s="1305"/>
      <c r="UQZ207" s="1305"/>
      <c r="URA207" s="1305"/>
      <c r="URB207" s="1305"/>
      <c r="URC207" s="1305"/>
      <c r="URD207" s="1305"/>
      <c r="URE207" s="1305"/>
      <c r="URF207" s="1305"/>
      <c r="URG207" s="1305"/>
      <c r="URH207" s="1305"/>
      <c r="URI207" s="1305"/>
      <c r="URJ207" s="1305"/>
      <c r="URK207" s="1305"/>
      <c r="URL207" s="1305"/>
      <c r="URM207" s="1305"/>
      <c r="URN207" s="1305"/>
      <c r="URO207" s="1305"/>
      <c r="URP207" s="1305"/>
      <c r="URQ207" s="1305"/>
      <c r="URR207" s="1305"/>
      <c r="URS207" s="1305"/>
      <c r="URT207" s="1305"/>
      <c r="URU207" s="1305"/>
      <c r="URV207" s="1305"/>
      <c r="URW207" s="1305"/>
      <c r="URX207" s="1305"/>
      <c r="URY207" s="1305"/>
      <c r="URZ207" s="1305"/>
      <c r="USA207" s="1305"/>
      <c r="USB207" s="1305"/>
      <c r="USC207" s="1305"/>
      <c r="USD207" s="1305"/>
      <c r="USE207" s="1305"/>
      <c r="USF207" s="1305"/>
      <c r="USG207" s="1305"/>
      <c r="USH207" s="1305"/>
      <c r="USI207" s="1305"/>
      <c r="USJ207" s="1305"/>
      <c r="USK207" s="1305"/>
      <c r="USL207" s="1305"/>
      <c r="USM207" s="1305"/>
      <c r="USN207" s="1305"/>
      <c r="USO207" s="1305"/>
      <c r="USP207" s="1305"/>
      <c r="USQ207" s="1305"/>
      <c r="USR207" s="1305"/>
      <c r="USS207" s="1305"/>
      <c r="UST207" s="1305"/>
      <c r="USU207" s="1305"/>
      <c r="USV207" s="1305"/>
      <c r="USW207" s="1305"/>
      <c r="USX207" s="1305"/>
      <c r="USY207" s="1305"/>
      <c r="USZ207" s="1305"/>
      <c r="UTA207" s="1305"/>
      <c r="UTB207" s="1305"/>
      <c r="UTC207" s="1305"/>
      <c r="UTD207" s="1305"/>
      <c r="UTE207" s="1305"/>
      <c r="UTF207" s="1305"/>
      <c r="UTG207" s="1305"/>
      <c r="UTH207" s="1305"/>
      <c r="UTI207" s="1305"/>
      <c r="UTJ207" s="1305"/>
      <c r="UTK207" s="1305"/>
      <c r="UTL207" s="1305"/>
      <c r="UTM207" s="1305"/>
      <c r="UTN207" s="1305"/>
      <c r="UTO207" s="1305"/>
      <c r="UTP207" s="1305"/>
      <c r="UTQ207" s="1305"/>
      <c r="UTR207" s="1305"/>
      <c r="UTS207" s="1305"/>
      <c r="UTT207" s="1305"/>
      <c r="UTU207" s="1305"/>
      <c r="UTV207" s="1305"/>
      <c r="UTW207" s="1305"/>
      <c r="UTX207" s="1305"/>
      <c r="UTY207" s="1305"/>
      <c r="UTZ207" s="1305"/>
      <c r="UUA207" s="1305"/>
      <c r="UUB207" s="1305"/>
      <c r="UUC207" s="1305"/>
      <c r="UUD207" s="1305"/>
      <c r="UUE207" s="1305"/>
      <c r="UUF207" s="1305"/>
      <c r="UUG207" s="1305"/>
      <c r="UUH207" s="1305"/>
      <c r="UUI207" s="1305"/>
      <c r="UUJ207" s="1305"/>
      <c r="UUK207" s="1305"/>
      <c r="UUL207" s="1305"/>
      <c r="UUM207" s="1305"/>
      <c r="UUN207" s="1305"/>
      <c r="UUO207" s="1305"/>
      <c r="UUP207" s="1305"/>
      <c r="UUQ207" s="1305"/>
      <c r="UUR207" s="1305"/>
      <c r="UUS207" s="1305"/>
      <c r="UUT207" s="1305"/>
      <c r="UUU207" s="1305"/>
      <c r="UUV207" s="1305"/>
      <c r="UUW207" s="1305"/>
      <c r="UUX207" s="1305"/>
      <c r="UUY207" s="1305"/>
      <c r="UUZ207" s="1305"/>
      <c r="UVA207" s="1305"/>
      <c r="UVB207" s="1305"/>
      <c r="UVC207" s="1305"/>
      <c r="UVD207" s="1305"/>
      <c r="UVE207" s="1305"/>
      <c r="UVF207" s="1305"/>
      <c r="UVG207" s="1305"/>
      <c r="UVH207" s="1305"/>
      <c r="UVI207" s="1305"/>
      <c r="UVJ207" s="1305"/>
      <c r="UVK207" s="1305"/>
      <c r="UVL207" s="1305"/>
      <c r="UVM207" s="1305"/>
      <c r="UVN207" s="1305"/>
      <c r="UVO207" s="1305"/>
      <c r="UVP207" s="1305"/>
      <c r="UVQ207" s="1305"/>
      <c r="UVR207" s="1305"/>
      <c r="UVS207" s="1305"/>
      <c r="UVT207" s="1305"/>
      <c r="UVU207" s="1305"/>
      <c r="UVV207" s="1305"/>
      <c r="UVW207" s="1305"/>
      <c r="UVX207" s="1305"/>
      <c r="UVY207" s="1305"/>
      <c r="UVZ207" s="1305"/>
      <c r="UWA207" s="1305"/>
      <c r="UWB207" s="1305"/>
      <c r="UWC207" s="1305"/>
      <c r="UWD207" s="1305"/>
      <c r="UWE207" s="1305"/>
      <c r="UWF207" s="1305"/>
      <c r="UWG207" s="1305"/>
      <c r="UWH207" s="1305"/>
      <c r="UWI207" s="1305"/>
      <c r="UWJ207" s="1305"/>
      <c r="UWK207" s="1305"/>
      <c r="UWL207" s="1305"/>
      <c r="UWM207" s="1305"/>
      <c r="UWN207" s="1305"/>
      <c r="UWO207" s="1305"/>
      <c r="UWP207" s="1305"/>
      <c r="UWQ207" s="1305"/>
      <c r="UWR207" s="1305"/>
      <c r="UWS207" s="1305"/>
      <c r="UWT207" s="1305"/>
      <c r="UWU207" s="1305"/>
      <c r="UWV207" s="1305"/>
      <c r="UWW207" s="1305"/>
      <c r="UWX207" s="1305"/>
      <c r="UWY207" s="1305"/>
      <c r="UWZ207" s="1305"/>
      <c r="UXA207" s="1305"/>
      <c r="UXB207" s="1305"/>
      <c r="UXC207" s="1305"/>
      <c r="UXD207" s="1305"/>
      <c r="UXE207" s="1305"/>
      <c r="UXF207" s="1305"/>
      <c r="UXG207" s="1305"/>
      <c r="UXH207" s="1305"/>
      <c r="UXI207" s="1305"/>
      <c r="UXJ207" s="1305"/>
      <c r="UXK207" s="1305"/>
      <c r="UXL207" s="1305"/>
      <c r="UXM207" s="1305"/>
      <c r="UXN207" s="1305"/>
      <c r="UXO207" s="1305"/>
      <c r="UXP207" s="1305"/>
      <c r="UXQ207" s="1305"/>
      <c r="UXR207" s="1305"/>
      <c r="UXS207" s="1305"/>
      <c r="UXT207" s="1305"/>
      <c r="UXU207" s="1305"/>
      <c r="UXV207" s="1305"/>
      <c r="UXW207" s="1305"/>
      <c r="UXX207" s="1305"/>
      <c r="UXY207" s="1305"/>
      <c r="UXZ207" s="1305"/>
      <c r="UYB207" s="1305"/>
      <c r="UYC207" s="1305"/>
      <c r="UYD207" s="1305"/>
      <c r="UYE207" s="1305"/>
      <c r="UYF207" s="1305"/>
      <c r="UYG207" s="1305"/>
      <c r="UYH207" s="1305"/>
      <c r="UYI207" s="1305"/>
      <c r="UYJ207" s="1305"/>
      <c r="UYK207" s="1305"/>
      <c r="UYL207" s="1305"/>
      <c r="UYM207" s="1305"/>
      <c r="UYN207" s="1305"/>
      <c r="UYO207" s="1305"/>
      <c r="UYP207" s="1305"/>
      <c r="UYQ207" s="1305"/>
      <c r="UYR207" s="1305"/>
      <c r="UYS207" s="1305"/>
      <c r="UYT207" s="1305"/>
      <c r="UYU207" s="1305"/>
      <c r="UYV207" s="1305"/>
      <c r="UYW207" s="1305"/>
      <c r="UYX207" s="1305"/>
      <c r="UYY207" s="1305"/>
      <c r="UYZ207" s="1305"/>
      <c r="UZA207" s="1305"/>
      <c r="UZB207" s="1305"/>
      <c r="UZC207" s="1305"/>
      <c r="UZD207" s="1305"/>
      <c r="UZE207" s="1305"/>
      <c r="UZF207" s="1305"/>
      <c r="UZG207" s="1305"/>
      <c r="UZH207" s="1305"/>
      <c r="UZI207" s="1305"/>
      <c r="UZJ207" s="1305"/>
      <c r="UZK207" s="1305"/>
      <c r="UZL207" s="1305"/>
      <c r="UZM207" s="1305"/>
      <c r="UZN207" s="1305"/>
      <c r="UZO207" s="1305"/>
      <c r="UZP207" s="1305"/>
      <c r="UZQ207" s="1305"/>
      <c r="UZR207" s="1305"/>
      <c r="UZS207" s="1305"/>
      <c r="UZT207" s="1305"/>
      <c r="UZU207" s="1305"/>
      <c r="UZV207" s="1305"/>
      <c r="UZW207" s="1305"/>
      <c r="UZX207" s="1305"/>
      <c r="UZY207" s="1305"/>
      <c r="UZZ207" s="1305"/>
      <c r="VAA207" s="1305"/>
      <c r="VAB207" s="1305"/>
      <c r="VAC207" s="1305"/>
      <c r="VAD207" s="1305"/>
      <c r="VAE207" s="1305"/>
      <c r="VAF207" s="1305"/>
      <c r="VAG207" s="1305"/>
      <c r="VAH207" s="1305"/>
      <c r="VAI207" s="1305"/>
      <c r="VAJ207" s="1305"/>
      <c r="VAK207" s="1305"/>
      <c r="VAL207" s="1305"/>
      <c r="VAM207" s="1305"/>
      <c r="VAN207" s="1305"/>
      <c r="VAO207" s="1305"/>
      <c r="VAP207" s="1305"/>
      <c r="VAQ207" s="1305"/>
      <c r="VAR207" s="1305"/>
      <c r="VAS207" s="1305"/>
      <c r="VAT207" s="1305"/>
      <c r="VAU207" s="1305"/>
      <c r="VAV207" s="1305"/>
      <c r="VAW207" s="1305"/>
      <c r="VAX207" s="1305"/>
      <c r="VAY207" s="1305"/>
      <c r="VAZ207" s="1305"/>
      <c r="VBA207" s="1305"/>
      <c r="VBB207" s="1305"/>
      <c r="VBC207" s="1305"/>
      <c r="VBD207" s="1305"/>
      <c r="VBE207" s="1305"/>
      <c r="VBF207" s="1305"/>
      <c r="VBG207" s="1305"/>
      <c r="VBH207" s="1305"/>
      <c r="VBI207" s="1305"/>
      <c r="VBJ207" s="1305"/>
      <c r="VBK207" s="1305"/>
      <c r="VBL207" s="1305"/>
      <c r="VBM207" s="1305"/>
      <c r="VBN207" s="1305"/>
      <c r="VBO207" s="1305"/>
      <c r="VBP207" s="1305"/>
      <c r="VBQ207" s="1305"/>
      <c r="VBR207" s="1305"/>
      <c r="VBS207" s="1305"/>
      <c r="VBT207" s="1305"/>
      <c r="VBU207" s="1305"/>
      <c r="VBV207" s="1305"/>
      <c r="VBW207" s="1305"/>
      <c r="VBX207" s="1305"/>
      <c r="VBY207" s="1305"/>
      <c r="VBZ207" s="1305"/>
      <c r="VCA207" s="1305"/>
      <c r="VCB207" s="1305"/>
      <c r="VCC207" s="1305"/>
      <c r="VCD207" s="1305"/>
      <c r="VCE207" s="1305"/>
      <c r="VCF207" s="1305"/>
      <c r="VCG207" s="1305"/>
      <c r="VCH207" s="1305"/>
      <c r="VCI207" s="1305"/>
      <c r="VCJ207" s="1305"/>
      <c r="VCK207" s="1305"/>
      <c r="VCL207" s="1305"/>
      <c r="VCM207" s="1305"/>
      <c r="VCN207" s="1305"/>
      <c r="VCO207" s="1305"/>
      <c r="VCP207" s="1305"/>
      <c r="VCQ207" s="1305"/>
      <c r="VCR207" s="1305"/>
      <c r="VCS207" s="1305"/>
      <c r="VCT207" s="1305"/>
      <c r="VCU207" s="1305"/>
      <c r="VCV207" s="1305"/>
      <c r="VCW207" s="1305"/>
      <c r="VCX207" s="1305"/>
      <c r="VCY207" s="1305"/>
      <c r="VCZ207" s="1305"/>
      <c r="VDA207" s="1305"/>
      <c r="VDB207" s="1305"/>
      <c r="VDC207" s="1305"/>
      <c r="VDD207" s="1305"/>
      <c r="VDE207" s="1305"/>
      <c r="VDF207" s="1305"/>
      <c r="VDG207" s="1305"/>
      <c r="VDH207" s="1305"/>
      <c r="VDI207" s="1305"/>
      <c r="VDJ207" s="1305"/>
      <c r="VDK207" s="1305"/>
      <c r="VDL207" s="1305"/>
      <c r="VDM207" s="1305"/>
      <c r="VDN207" s="1305"/>
      <c r="VDO207" s="1305"/>
      <c r="VDP207" s="1305"/>
      <c r="VDQ207" s="1305"/>
      <c r="VDR207" s="1305"/>
      <c r="VDS207" s="1305"/>
      <c r="VDT207" s="1305"/>
      <c r="VDU207" s="1305"/>
      <c r="VDV207" s="1305"/>
      <c r="VDW207" s="1305"/>
      <c r="VDX207" s="1305"/>
      <c r="VDY207" s="1305"/>
      <c r="VDZ207" s="1305"/>
      <c r="VEA207" s="1305"/>
      <c r="VEB207" s="1305"/>
      <c r="VEC207" s="1305"/>
      <c r="VED207" s="1305"/>
      <c r="VEE207" s="1305"/>
      <c r="VEF207" s="1305"/>
      <c r="VEG207" s="1305"/>
      <c r="VEH207" s="1305"/>
      <c r="VEI207" s="1305"/>
      <c r="VEJ207" s="1305"/>
      <c r="VEK207" s="1305"/>
      <c r="VEL207" s="1305"/>
      <c r="VEM207" s="1305"/>
      <c r="VEN207" s="1305"/>
      <c r="VEO207" s="1305"/>
      <c r="VEP207" s="1305"/>
      <c r="VEQ207" s="1305"/>
      <c r="VER207" s="1305"/>
      <c r="VES207" s="1305"/>
      <c r="VET207" s="1305"/>
      <c r="VEU207" s="1305"/>
      <c r="VEV207" s="1305"/>
      <c r="VEW207" s="1305"/>
      <c r="VEX207" s="1305"/>
      <c r="VEY207" s="1305"/>
      <c r="VEZ207" s="1305"/>
      <c r="VFA207" s="1305"/>
      <c r="VFB207" s="1305"/>
      <c r="VFC207" s="1305"/>
      <c r="VFD207" s="1305"/>
      <c r="VFE207" s="1305"/>
      <c r="VFF207" s="1305"/>
      <c r="VFG207" s="1305"/>
      <c r="VFH207" s="1305"/>
      <c r="VFI207" s="1305"/>
      <c r="VFJ207" s="1305"/>
      <c r="VFK207" s="1305"/>
      <c r="VFL207" s="1305"/>
      <c r="VFM207" s="1305"/>
      <c r="VFN207" s="1305"/>
      <c r="VFO207" s="1305"/>
      <c r="VFP207" s="1305"/>
      <c r="VFQ207" s="1305"/>
      <c r="VFR207" s="1305"/>
      <c r="VFS207" s="1305"/>
      <c r="VFT207" s="1305"/>
      <c r="VFU207" s="1305"/>
      <c r="VFV207" s="1305"/>
      <c r="VFW207" s="1305"/>
      <c r="VFX207" s="1305"/>
      <c r="VFY207" s="1305"/>
      <c r="VFZ207" s="1305"/>
      <c r="VGA207" s="1305"/>
      <c r="VGB207" s="1305"/>
      <c r="VGC207" s="1305"/>
      <c r="VGD207" s="1305"/>
      <c r="VGE207" s="1305"/>
      <c r="VGF207" s="1305"/>
      <c r="VGG207" s="1305"/>
      <c r="VGH207" s="1305"/>
      <c r="VGI207" s="1305"/>
      <c r="VGJ207" s="1305"/>
      <c r="VGK207" s="1305"/>
      <c r="VGL207" s="1305"/>
      <c r="VGM207" s="1305"/>
      <c r="VGN207" s="1305"/>
      <c r="VGO207" s="1305"/>
      <c r="VGP207" s="1305"/>
      <c r="VGQ207" s="1305"/>
      <c r="VGR207" s="1305"/>
      <c r="VGS207" s="1305"/>
      <c r="VGT207" s="1305"/>
      <c r="VGU207" s="1305"/>
      <c r="VGV207" s="1305"/>
      <c r="VGW207" s="1305"/>
      <c r="VGX207" s="1305"/>
      <c r="VGY207" s="1305"/>
      <c r="VGZ207" s="1305"/>
      <c r="VHA207" s="1305"/>
      <c r="VHB207" s="1305"/>
      <c r="VHC207" s="1305"/>
      <c r="VHD207" s="1305"/>
      <c r="VHE207" s="1305"/>
      <c r="VHF207" s="1305"/>
      <c r="VHG207" s="1305"/>
      <c r="VHH207" s="1305"/>
      <c r="VHI207" s="1305"/>
      <c r="VHJ207" s="1305"/>
      <c r="VHK207" s="1305"/>
      <c r="VHL207" s="1305"/>
      <c r="VHM207" s="1305"/>
      <c r="VHN207" s="1305"/>
      <c r="VHO207" s="1305"/>
      <c r="VHP207" s="1305"/>
      <c r="VHQ207" s="1305"/>
      <c r="VHR207" s="1305"/>
      <c r="VHS207" s="1305"/>
      <c r="VHT207" s="1305"/>
      <c r="VHU207" s="1305"/>
      <c r="VHV207" s="1305"/>
      <c r="VHX207" s="1305"/>
      <c r="VHY207" s="1305"/>
      <c r="VHZ207" s="1305"/>
      <c r="VIA207" s="1305"/>
      <c r="VIB207" s="1305"/>
      <c r="VIC207" s="1305"/>
      <c r="VID207" s="1305"/>
      <c r="VIE207" s="1305"/>
      <c r="VIF207" s="1305"/>
      <c r="VIG207" s="1305"/>
      <c r="VIH207" s="1305"/>
      <c r="VII207" s="1305"/>
      <c r="VIJ207" s="1305"/>
      <c r="VIK207" s="1305"/>
      <c r="VIL207" s="1305"/>
      <c r="VIM207" s="1305"/>
      <c r="VIN207" s="1305"/>
      <c r="VIO207" s="1305"/>
      <c r="VIP207" s="1305"/>
      <c r="VIQ207" s="1305"/>
      <c r="VIR207" s="1305"/>
      <c r="VIS207" s="1305"/>
      <c r="VIT207" s="1305"/>
      <c r="VIU207" s="1305"/>
      <c r="VIV207" s="1305"/>
      <c r="VIW207" s="1305"/>
      <c r="VIX207" s="1305"/>
      <c r="VIY207" s="1305"/>
      <c r="VIZ207" s="1305"/>
      <c r="VJA207" s="1305"/>
      <c r="VJB207" s="1305"/>
      <c r="VJC207" s="1305"/>
      <c r="VJD207" s="1305"/>
      <c r="VJE207" s="1305"/>
      <c r="VJF207" s="1305"/>
      <c r="VJG207" s="1305"/>
      <c r="VJH207" s="1305"/>
      <c r="VJI207" s="1305"/>
      <c r="VJJ207" s="1305"/>
      <c r="VJK207" s="1305"/>
      <c r="VJL207" s="1305"/>
      <c r="VJM207" s="1305"/>
      <c r="VJN207" s="1305"/>
      <c r="VJO207" s="1305"/>
      <c r="VJP207" s="1305"/>
      <c r="VJQ207" s="1305"/>
      <c r="VJR207" s="1305"/>
      <c r="VJS207" s="1305"/>
      <c r="VJT207" s="1305"/>
      <c r="VJU207" s="1305"/>
      <c r="VJV207" s="1305"/>
      <c r="VJW207" s="1305"/>
      <c r="VJX207" s="1305"/>
      <c r="VJY207" s="1305"/>
      <c r="VJZ207" s="1305"/>
      <c r="VKA207" s="1305"/>
      <c r="VKB207" s="1305"/>
      <c r="VKC207" s="1305"/>
      <c r="VKD207" s="1305"/>
      <c r="VKE207" s="1305"/>
      <c r="VKF207" s="1305"/>
      <c r="VKG207" s="1305"/>
      <c r="VKH207" s="1305"/>
      <c r="VKI207" s="1305"/>
      <c r="VKJ207" s="1305"/>
      <c r="VKK207" s="1305"/>
      <c r="VKL207" s="1305"/>
      <c r="VKM207" s="1305"/>
      <c r="VKN207" s="1305"/>
      <c r="VKO207" s="1305"/>
      <c r="VKP207" s="1305"/>
      <c r="VKQ207" s="1305"/>
      <c r="VKR207" s="1305"/>
      <c r="VKS207" s="1305"/>
      <c r="VKT207" s="1305"/>
      <c r="VKU207" s="1305"/>
      <c r="VKV207" s="1305"/>
      <c r="VKW207" s="1305"/>
      <c r="VKX207" s="1305"/>
      <c r="VKY207" s="1305"/>
      <c r="VKZ207" s="1305"/>
      <c r="VLA207" s="1305"/>
      <c r="VLB207" s="1305"/>
      <c r="VLC207" s="1305"/>
      <c r="VLD207" s="1305"/>
      <c r="VLE207" s="1305"/>
      <c r="VLF207" s="1305"/>
      <c r="VLG207" s="1305"/>
      <c r="VLH207" s="1305"/>
      <c r="VLI207" s="1305"/>
      <c r="VLJ207" s="1305"/>
      <c r="VLK207" s="1305"/>
      <c r="VLL207" s="1305"/>
      <c r="VLM207" s="1305"/>
      <c r="VLN207" s="1305"/>
      <c r="VLO207" s="1305"/>
      <c r="VLP207" s="1305"/>
      <c r="VLQ207" s="1305"/>
      <c r="VLR207" s="1305"/>
      <c r="VLS207" s="1305"/>
      <c r="VLT207" s="1305"/>
      <c r="VLU207" s="1305"/>
      <c r="VLV207" s="1305"/>
      <c r="VLW207" s="1305"/>
      <c r="VLX207" s="1305"/>
      <c r="VLY207" s="1305"/>
      <c r="VLZ207" s="1305"/>
      <c r="VMA207" s="1305"/>
      <c r="VMB207" s="1305"/>
      <c r="VMC207" s="1305"/>
      <c r="VMD207" s="1305"/>
      <c r="VME207" s="1305"/>
      <c r="VMF207" s="1305"/>
      <c r="VMG207" s="1305"/>
      <c r="VMH207" s="1305"/>
      <c r="VMI207" s="1305"/>
      <c r="VMJ207" s="1305"/>
      <c r="VMK207" s="1305"/>
      <c r="VML207" s="1305"/>
      <c r="VMM207" s="1305"/>
      <c r="VMN207" s="1305"/>
      <c r="VMO207" s="1305"/>
      <c r="VMP207" s="1305"/>
      <c r="VMQ207" s="1305"/>
      <c r="VMR207" s="1305"/>
      <c r="VMS207" s="1305"/>
      <c r="VMT207" s="1305"/>
      <c r="VMU207" s="1305"/>
      <c r="VMV207" s="1305"/>
      <c r="VMW207" s="1305"/>
      <c r="VMX207" s="1305"/>
      <c r="VMY207" s="1305"/>
      <c r="VMZ207" s="1305"/>
      <c r="VNA207" s="1305"/>
      <c r="VNB207" s="1305"/>
      <c r="VNC207" s="1305"/>
      <c r="VND207" s="1305"/>
      <c r="VNE207" s="1305"/>
      <c r="VNF207" s="1305"/>
      <c r="VNG207" s="1305"/>
      <c r="VNH207" s="1305"/>
      <c r="VNI207" s="1305"/>
      <c r="VNJ207" s="1305"/>
      <c r="VNK207" s="1305"/>
      <c r="VNL207" s="1305"/>
      <c r="VNM207" s="1305"/>
      <c r="VNN207" s="1305"/>
      <c r="VNO207" s="1305"/>
      <c r="VNP207" s="1305"/>
      <c r="VNQ207" s="1305"/>
      <c r="VNR207" s="1305"/>
      <c r="VNS207" s="1305"/>
      <c r="VNT207" s="1305"/>
      <c r="VNU207" s="1305"/>
      <c r="VNV207" s="1305"/>
      <c r="VNW207" s="1305"/>
      <c r="VNX207" s="1305"/>
      <c r="VNY207" s="1305"/>
      <c r="VNZ207" s="1305"/>
      <c r="VOA207" s="1305"/>
      <c r="VOB207" s="1305"/>
      <c r="VOC207" s="1305"/>
      <c r="VOD207" s="1305"/>
      <c r="VOE207" s="1305"/>
      <c r="VOF207" s="1305"/>
      <c r="VOG207" s="1305"/>
      <c r="VOH207" s="1305"/>
      <c r="VOI207" s="1305"/>
      <c r="VOJ207" s="1305"/>
      <c r="VOK207" s="1305"/>
      <c r="VOL207" s="1305"/>
      <c r="VOM207" s="1305"/>
      <c r="VON207" s="1305"/>
      <c r="VOO207" s="1305"/>
      <c r="VOP207" s="1305"/>
      <c r="VOQ207" s="1305"/>
      <c r="VOR207" s="1305"/>
      <c r="VOS207" s="1305"/>
      <c r="VOT207" s="1305"/>
      <c r="VOU207" s="1305"/>
      <c r="VOV207" s="1305"/>
      <c r="VOW207" s="1305"/>
      <c r="VOX207" s="1305"/>
      <c r="VOY207" s="1305"/>
      <c r="VOZ207" s="1305"/>
      <c r="VPA207" s="1305"/>
      <c r="VPB207" s="1305"/>
      <c r="VPC207" s="1305"/>
      <c r="VPD207" s="1305"/>
      <c r="VPE207" s="1305"/>
      <c r="VPF207" s="1305"/>
      <c r="VPG207" s="1305"/>
      <c r="VPH207" s="1305"/>
      <c r="VPI207" s="1305"/>
      <c r="VPJ207" s="1305"/>
      <c r="VPK207" s="1305"/>
      <c r="VPL207" s="1305"/>
      <c r="VPM207" s="1305"/>
      <c r="VPN207" s="1305"/>
      <c r="VPO207" s="1305"/>
      <c r="VPP207" s="1305"/>
      <c r="VPQ207" s="1305"/>
      <c r="VPR207" s="1305"/>
      <c r="VPS207" s="1305"/>
      <c r="VPT207" s="1305"/>
      <c r="VPU207" s="1305"/>
      <c r="VPV207" s="1305"/>
      <c r="VPW207" s="1305"/>
      <c r="VPX207" s="1305"/>
      <c r="VPY207" s="1305"/>
      <c r="VPZ207" s="1305"/>
      <c r="VQA207" s="1305"/>
      <c r="VQB207" s="1305"/>
      <c r="VQC207" s="1305"/>
      <c r="VQD207" s="1305"/>
      <c r="VQE207" s="1305"/>
      <c r="VQF207" s="1305"/>
      <c r="VQG207" s="1305"/>
      <c r="VQH207" s="1305"/>
      <c r="VQI207" s="1305"/>
      <c r="VQJ207" s="1305"/>
      <c r="VQK207" s="1305"/>
      <c r="VQL207" s="1305"/>
      <c r="VQM207" s="1305"/>
      <c r="VQN207" s="1305"/>
      <c r="VQO207" s="1305"/>
      <c r="VQP207" s="1305"/>
      <c r="VQQ207" s="1305"/>
      <c r="VQR207" s="1305"/>
      <c r="VQS207" s="1305"/>
      <c r="VQT207" s="1305"/>
      <c r="VQU207" s="1305"/>
      <c r="VQV207" s="1305"/>
      <c r="VQW207" s="1305"/>
      <c r="VQX207" s="1305"/>
      <c r="VQY207" s="1305"/>
      <c r="VQZ207" s="1305"/>
      <c r="VRA207" s="1305"/>
      <c r="VRB207" s="1305"/>
      <c r="VRC207" s="1305"/>
      <c r="VRD207" s="1305"/>
      <c r="VRE207" s="1305"/>
      <c r="VRF207" s="1305"/>
      <c r="VRG207" s="1305"/>
      <c r="VRH207" s="1305"/>
      <c r="VRI207" s="1305"/>
      <c r="VRJ207" s="1305"/>
      <c r="VRK207" s="1305"/>
      <c r="VRL207" s="1305"/>
      <c r="VRM207" s="1305"/>
      <c r="VRN207" s="1305"/>
      <c r="VRO207" s="1305"/>
      <c r="VRP207" s="1305"/>
      <c r="VRQ207" s="1305"/>
      <c r="VRR207" s="1305"/>
      <c r="VRT207" s="1305"/>
      <c r="VRU207" s="1305"/>
      <c r="VRV207" s="1305"/>
      <c r="VRW207" s="1305"/>
      <c r="VRX207" s="1305"/>
      <c r="VRY207" s="1305"/>
      <c r="VRZ207" s="1305"/>
      <c r="VSA207" s="1305"/>
      <c r="VSB207" s="1305"/>
      <c r="VSC207" s="1305"/>
      <c r="VSD207" s="1305"/>
      <c r="VSE207" s="1305"/>
      <c r="VSF207" s="1305"/>
      <c r="VSG207" s="1305"/>
      <c r="VSH207" s="1305"/>
      <c r="VSI207" s="1305"/>
      <c r="VSJ207" s="1305"/>
      <c r="VSK207" s="1305"/>
      <c r="VSL207" s="1305"/>
      <c r="VSM207" s="1305"/>
      <c r="VSN207" s="1305"/>
      <c r="VSO207" s="1305"/>
      <c r="VSP207" s="1305"/>
      <c r="VSQ207" s="1305"/>
      <c r="VSR207" s="1305"/>
      <c r="VSS207" s="1305"/>
      <c r="VST207" s="1305"/>
      <c r="VSU207" s="1305"/>
      <c r="VSV207" s="1305"/>
      <c r="VSW207" s="1305"/>
      <c r="VSX207" s="1305"/>
      <c r="VSY207" s="1305"/>
      <c r="VSZ207" s="1305"/>
      <c r="VTA207" s="1305"/>
      <c r="VTB207" s="1305"/>
      <c r="VTC207" s="1305"/>
      <c r="VTD207" s="1305"/>
      <c r="VTE207" s="1305"/>
      <c r="VTF207" s="1305"/>
      <c r="VTG207" s="1305"/>
      <c r="VTH207" s="1305"/>
      <c r="VTI207" s="1305"/>
      <c r="VTJ207" s="1305"/>
      <c r="VTK207" s="1305"/>
      <c r="VTL207" s="1305"/>
      <c r="VTM207" s="1305"/>
      <c r="VTN207" s="1305"/>
      <c r="VTO207" s="1305"/>
      <c r="VTP207" s="1305"/>
      <c r="VTQ207" s="1305"/>
      <c r="VTR207" s="1305"/>
      <c r="VTS207" s="1305"/>
      <c r="VTT207" s="1305"/>
      <c r="VTU207" s="1305"/>
      <c r="VTV207" s="1305"/>
      <c r="VTW207" s="1305"/>
      <c r="VTX207" s="1305"/>
      <c r="VTY207" s="1305"/>
      <c r="VTZ207" s="1305"/>
      <c r="VUA207" s="1305"/>
      <c r="VUB207" s="1305"/>
      <c r="VUC207" s="1305"/>
      <c r="VUD207" s="1305"/>
      <c r="VUE207" s="1305"/>
      <c r="VUF207" s="1305"/>
      <c r="VUG207" s="1305"/>
      <c r="VUH207" s="1305"/>
      <c r="VUI207" s="1305"/>
      <c r="VUJ207" s="1305"/>
      <c r="VUK207" s="1305"/>
      <c r="VUL207" s="1305"/>
      <c r="VUM207" s="1305"/>
      <c r="VUN207" s="1305"/>
      <c r="VUO207" s="1305"/>
      <c r="VUP207" s="1305"/>
      <c r="VUQ207" s="1305"/>
      <c r="VUR207" s="1305"/>
      <c r="VUS207" s="1305"/>
      <c r="VUT207" s="1305"/>
      <c r="VUU207" s="1305"/>
      <c r="VUV207" s="1305"/>
      <c r="VUW207" s="1305"/>
      <c r="VUX207" s="1305"/>
      <c r="VUY207" s="1305"/>
      <c r="VUZ207" s="1305"/>
      <c r="VVA207" s="1305"/>
      <c r="VVB207" s="1305"/>
      <c r="VVC207" s="1305"/>
      <c r="VVD207" s="1305"/>
      <c r="VVE207" s="1305"/>
      <c r="VVF207" s="1305"/>
      <c r="VVG207" s="1305"/>
      <c r="VVH207" s="1305"/>
      <c r="VVI207" s="1305"/>
      <c r="VVJ207" s="1305"/>
      <c r="VVK207" s="1305"/>
      <c r="VVL207" s="1305"/>
      <c r="VVM207" s="1305"/>
      <c r="VVN207" s="1305"/>
      <c r="VVO207" s="1305"/>
      <c r="VVP207" s="1305"/>
      <c r="VVQ207" s="1305"/>
      <c r="VVR207" s="1305"/>
      <c r="VVS207" s="1305"/>
      <c r="VVT207" s="1305"/>
      <c r="VVU207" s="1305"/>
      <c r="VVV207" s="1305"/>
      <c r="VVW207" s="1305"/>
      <c r="VVX207" s="1305"/>
      <c r="VVY207" s="1305"/>
      <c r="VVZ207" s="1305"/>
      <c r="VWA207" s="1305"/>
      <c r="VWB207" s="1305"/>
      <c r="VWC207" s="1305"/>
      <c r="VWD207" s="1305"/>
      <c r="VWE207" s="1305"/>
      <c r="VWF207" s="1305"/>
      <c r="VWG207" s="1305"/>
      <c r="VWH207" s="1305"/>
      <c r="VWI207" s="1305"/>
      <c r="VWJ207" s="1305"/>
      <c r="VWK207" s="1305"/>
      <c r="VWL207" s="1305"/>
      <c r="VWM207" s="1305"/>
      <c r="VWN207" s="1305"/>
      <c r="VWO207" s="1305"/>
      <c r="VWP207" s="1305"/>
      <c r="VWQ207" s="1305"/>
      <c r="VWR207" s="1305"/>
      <c r="VWS207" s="1305"/>
      <c r="VWT207" s="1305"/>
      <c r="VWU207" s="1305"/>
      <c r="VWV207" s="1305"/>
      <c r="VWW207" s="1305"/>
      <c r="VWX207" s="1305"/>
      <c r="VWY207" s="1305"/>
      <c r="VWZ207" s="1305"/>
      <c r="VXA207" s="1305"/>
      <c r="VXB207" s="1305"/>
      <c r="VXC207" s="1305"/>
      <c r="VXD207" s="1305"/>
      <c r="VXE207" s="1305"/>
      <c r="VXF207" s="1305"/>
      <c r="VXG207" s="1305"/>
      <c r="VXH207" s="1305"/>
      <c r="VXI207" s="1305"/>
      <c r="VXJ207" s="1305"/>
      <c r="VXK207" s="1305"/>
      <c r="VXL207" s="1305"/>
      <c r="VXM207" s="1305"/>
      <c r="VXN207" s="1305"/>
      <c r="VXO207" s="1305"/>
      <c r="VXP207" s="1305"/>
      <c r="VXQ207" s="1305"/>
      <c r="VXR207" s="1305"/>
      <c r="VXS207" s="1305"/>
      <c r="VXT207" s="1305"/>
      <c r="VXU207" s="1305"/>
      <c r="VXV207" s="1305"/>
      <c r="VXW207" s="1305"/>
      <c r="VXX207" s="1305"/>
      <c r="VXY207" s="1305"/>
      <c r="VXZ207" s="1305"/>
      <c r="VYA207" s="1305"/>
      <c r="VYB207" s="1305"/>
      <c r="VYC207" s="1305"/>
      <c r="VYD207" s="1305"/>
      <c r="VYE207" s="1305"/>
      <c r="VYF207" s="1305"/>
      <c r="VYG207" s="1305"/>
      <c r="VYH207" s="1305"/>
      <c r="VYI207" s="1305"/>
      <c r="VYJ207" s="1305"/>
      <c r="VYK207" s="1305"/>
      <c r="VYL207" s="1305"/>
      <c r="VYM207" s="1305"/>
      <c r="VYN207" s="1305"/>
      <c r="VYO207" s="1305"/>
      <c r="VYP207" s="1305"/>
      <c r="VYQ207" s="1305"/>
      <c r="VYR207" s="1305"/>
      <c r="VYS207" s="1305"/>
      <c r="VYT207" s="1305"/>
      <c r="VYU207" s="1305"/>
      <c r="VYV207" s="1305"/>
      <c r="VYW207" s="1305"/>
      <c r="VYX207" s="1305"/>
      <c r="VYY207" s="1305"/>
      <c r="VYZ207" s="1305"/>
      <c r="VZA207" s="1305"/>
      <c r="VZB207" s="1305"/>
      <c r="VZC207" s="1305"/>
      <c r="VZD207" s="1305"/>
      <c r="VZE207" s="1305"/>
      <c r="VZF207" s="1305"/>
      <c r="VZG207" s="1305"/>
      <c r="VZH207" s="1305"/>
      <c r="VZI207" s="1305"/>
      <c r="VZJ207" s="1305"/>
      <c r="VZK207" s="1305"/>
      <c r="VZL207" s="1305"/>
      <c r="VZM207" s="1305"/>
      <c r="VZN207" s="1305"/>
      <c r="VZO207" s="1305"/>
      <c r="VZP207" s="1305"/>
      <c r="VZQ207" s="1305"/>
      <c r="VZR207" s="1305"/>
      <c r="VZS207" s="1305"/>
      <c r="VZT207" s="1305"/>
      <c r="VZU207" s="1305"/>
      <c r="VZV207" s="1305"/>
      <c r="VZW207" s="1305"/>
      <c r="VZX207" s="1305"/>
      <c r="VZY207" s="1305"/>
      <c r="VZZ207" s="1305"/>
      <c r="WAA207" s="1305"/>
      <c r="WAB207" s="1305"/>
      <c r="WAC207" s="1305"/>
      <c r="WAD207" s="1305"/>
      <c r="WAE207" s="1305"/>
      <c r="WAF207" s="1305"/>
      <c r="WAG207" s="1305"/>
      <c r="WAH207" s="1305"/>
      <c r="WAI207" s="1305"/>
      <c r="WAJ207" s="1305"/>
      <c r="WAK207" s="1305"/>
      <c r="WAL207" s="1305"/>
      <c r="WAM207" s="1305"/>
      <c r="WAN207" s="1305"/>
      <c r="WAO207" s="1305"/>
      <c r="WAP207" s="1305"/>
      <c r="WAQ207" s="1305"/>
      <c r="WAR207" s="1305"/>
      <c r="WAS207" s="1305"/>
      <c r="WAT207" s="1305"/>
      <c r="WAU207" s="1305"/>
      <c r="WAV207" s="1305"/>
      <c r="WAW207" s="1305"/>
      <c r="WAX207" s="1305"/>
      <c r="WAY207" s="1305"/>
      <c r="WAZ207" s="1305"/>
      <c r="WBA207" s="1305"/>
      <c r="WBB207" s="1305"/>
      <c r="WBC207" s="1305"/>
      <c r="WBD207" s="1305"/>
      <c r="WBE207" s="1305"/>
      <c r="WBF207" s="1305"/>
      <c r="WBG207" s="1305"/>
      <c r="WBH207" s="1305"/>
      <c r="WBI207" s="1305"/>
      <c r="WBJ207" s="1305"/>
      <c r="WBK207" s="1305"/>
      <c r="WBL207" s="1305"/>
      <c r="WBM207" s="1305"/>
      <c r="WBN207" s="1305"/>
      <c r="WBP207" s="1305"/>
      <c r="WBQ207" s="1305"/>
      <c r="WBR207" s="1305"/>
      <c r="WBS207" s="1305"/>
      <c r="WBT207" s="1305"/>
      <c r="WBU207" s="1305"/>
      <c r="WBV207" s="1305"/>
      <c r="WBW207" s="1305"/>
      <c r="WBX207" s="1305"/>
      <c r="WBY207" s="1305"/>
      <c r="WBZ207" s="1305"/>
      <c r="WCA207" s="1305"/>
      <c r="WCB207" s="1305"/>
      <c r="WCC207" s="1305"/>
      <c r="WCD207" s="1305"/>
      <c r="WCE207" s="1305"/>
      <c r="WCF207" s="1305"/>
      <c r="WCG207" s="1305"/>
      <c r="WCH207" s="1305"/>
      <c r="WCI207" s="1305"/>
      <c r="WCJ207" s="1305"/>
      <c r="WCK207" s="1305"/>
      <c r="WCL207" s="1305"/>
      <c r="WCM207" s="1305"/>
      <c r="WCN207" s="1305"/>
      <c r="WCO207" s="1305"/>
      <c r="WCP207" s="1305"/>
      <c r="WCQ207" s="1305"/>
      <c r="WCR207" s="1305"/>
      <c r="WCS207" s="1305"/>
      <c r="WCT207" s="1305"/>
      <c r="WCU207" s="1305"/>
      <c r="WCV207" s="1305"/>
      <c r="WCW207" s="1305"/>
      <c r="WCX207" s="1305"/>
      <c r="WCY207" s="1305"/>
      <c r="WCZ207" s="1305"/>
      <c r="WDA207" s="1305"/>
      <c r="WDB207" s="1305"/>
      <c r="WDC207" s="1305"/>
      <c r="WDD207" s="1305"/>
      <c r="WDE207" s="1305"/>
      <c r="WDF207" s="1305"/>
      <c r="WDG207" s="1305"/>
      <c r="WDH207" s="1305"/>
      <c r="WDI207" s="1305"/>
      <c r="WDJ207" s="1305"/>
      <c r="WDK207" s="1305"/>
      <c r="WDL207" s="1305"/>
      <c r="WDM207" s="1305"/>
      <c r="WDN207" s="1305"/>
      <c r="WDO207" s="1305"/>
      <c r="WDP207" s="1305"/>
      <c r="WDQ207" s="1305"/>
      <c r="WDR207" s="1305"/>
      <c r="WDS207" s="1305"/>
      <c r="WDT207" s="1305"/>
      <c r="WDU207" s="1305"/>
      <c r="WDV207" s="1305"/>
      <c r="WDW207" s="1305"/>
      <c r="WDX207" s="1305"/>
      <c r="WDY207" s="1305"/>
      <c r="WDZ207" s="1305"/>
      <c r="WEA207" s="1305"/>
      <c r="WEB207" s="1305"/>
      <c r="WEC207" s="1305"/>
      <c r="WED207" s="1305"/>
      <c r="WEE207" s="1305"/>
      <c r="WEF207" s="1305"/>
      <c r="WEG207" s="1305"/>
      <c r="WEH207" s="1305"/>
      <c r="WEI207" s="1305"/>
      <c r="WEJ207" s="1305"/>
      <c r="WEK207" s="1305"/>
      <c r="WEL207" s="1305"/>
      <c r="WEM207" s="1305"/>
      <c r="WEN207" s="1305"/>
      <c r="WEO207" s="1305"/>
      <c r="WEP207" s="1305"/>
      <c r="WEQ207" s="1305"/>
      <c r="WER207" s="1305"/>
      <c r="WES207" s="1305"/>
      <c r="WET207" s="1305"/>
      <c r="WEU207" s="1305"/>
      <c r="WEV207" s="1305"/>
      <c r="WEW207" s="1305"/>
      <c r="WEX207" s="1305"/>
      <c r="WEY207" s="1305"/>
      <c r="WEZ207" s="1305"/>
      <c r="WFA207" s="1305"/>
      <c r="WFB207" s="1305"/>
      <c r="WFC207" s="1305"/>
      <c r="WFD207" s="1305"/>
      <c r="WFE207" s="1305"/>
      <c r="WFF207" s="1305"/>
      <c r="WFG207" s="1305"/>
      <c r="WFH207" s="1305"/>
      <c r="WFI207" s="1305"/>
      <c r="WFJ207" s="1305"/>
      <c r="WFK207" s="1305"/>
      <c r="WFL207" s="1305"/>
      <c r="WFM207" s="1305"/>
      <c r="WFN207" s="1305"/>
      <c r="WFO207" s="1305"/>
      <c r="WFP207" s="1305"/>
      <c r="WFQ207" s="1305"/>
      <c r="WFR207" s="1305"/>
      <c r="WFS207" s="1305"/>
      <c r="WFT207" s="1305"/>
      <c r="WFU207" s="1305"/>
      <c r="WFV207" s="1305"/>
      <c r="WFW207" s="1305"/>
      <c r="WFX207" s="1305"/>
      <c r="WFY207" s="1305"/>
      <c r="WFZ207" s="1305"/>
      <c r="WGA207" s="1305"/>
      <c r="WGB207" s="1305"/>
      <c r="WGC207" s="1305"/>
      <c r="WGD207" s="1305"/>
      <c r="WGE207" s="1305"/>
      <c r="WGF207" s="1305"/>
      <c r="WGG207" s="1305"/>
      <c r="WGH207" s="1305"/>
      <c r="WGI207" s="1305"/>
      <c r="WGJ207" s="1305"/>
      <c r="WGK207" s="1305"/>
      <c r="WGL207" s="1305"/>
      <c r="WGM207" s="1305"/>
      <c r="WGN207" s="1305"/>
      <c r="WGO207" s="1305"/>
      <c r="WGP207" s="1305"/>
      <c r="WGQ207" s="1305"/>
      <c r="WGR207" s="1305"/>
      <c r="WGS207" s="1305"/>
      <c r="WGT207" s="1305"/>
      <c r="WGU207" s="1305"/>
      <c r="WGV207" s="1305"/>
      <c r="WGW207" s="1305"/>
      <c r="WGX207" s="1305"/>
      <c r="WGY207" s="1305"/>
      <c r="WGZ207" s="1305"/>
      <c r="WHA207" s="1305"/>
      <c r="WHB207" s="1305"/>
      <c r="WHC207" s="1305"/>
      <c r="WHD207" s="1305"/>
      <c r="WHE207" s="1305"/>
      <c r="WHF207" s="1305"/>
      <c r="WHG207" s="1305"/>
      <c r="WHH207" s="1305"/>
      <c r="WHI207" s="1305"/>
      <c r="WHJ207" s="1305"/>
      <c r="WHK207" s="1305"/>
      <c r="WHL207" s="1305"/>
      <c r="WHM207" s="1305"/>
      <c r="WHN207" s="1305"/>
      <c r="WHO207" s="1305"/>
      <c r="WHP207" s="1305"/>
      <c r="WHQ207" s="1305"/>
      <c r="WHR207" s="1305"/>
      <c r="WHS207" s="1305"/>
      <c r="WHT207" s="1305"/>
      <c r="WHU207" s="1305"/>
      <c r="WHV207" s="1305"/>
      <c r="WHW207" s="1305"/>
      <c r="WHX207" s="1305"/>
      <c r="WHY207" s="1305"/>
      <c r="WHZ207" s="1305"/>
      <c r="WIA207" s="1305"/>
      <c r="WIB207" s="1305"/>
      <c r="WIC207" s="1305"/>
      <c r="WID207" s="1305"/>
      <c r="WIE207" s="1305"/>
      <c r="WIF207" s="1305"/>
      <c r="WIG207" s="1305"/>
      <c r="WIH207" s="1305"/>
      <c r="WII207" s="1305"/>
      <c r="WIJ207" s="1305"/>
      <c r="WIK207" s="1305"/>
      <c r="WIL207" s="1305"/>
      <c r="WIM207" s="1305"/>
      <c r="WIN207" s="1305"/>
      <c r="WIO207" s="1305"/>
      <c r="WIP207" s="1305"/>
      <c r="WIQ207" s="1305"/>
      <c r="WIR207" s="1305"/>
      <c r="WIS207" s="1305"/>
      <c r="WIT207" s="1305"/>
      <c r="WIU207" s="1305"/>
      <c r="WIV207" s="1305"/>
      <c r="WIW207" s="1305"/>
      <c r="WIX207" s="1305"/>
      <c r="WIY207" s="1305"/>
      <c r="WIZ207" s="1305"/>
      <c r="WJA207" s="1305"/>
      <c r="WJB207" s="1305"/>
      <c r="WJC207" s="1305"/>
      <c r="WJD207" s="1305"/>
      <c r="WJE207" s="1305"/>
      <c r="WJF207" s="1305"/>
      <c r="WJG207" s="1305"/>
      <c r="WJH207" s="1305"/>
      <c r="WJI207" s="1305"/>
      <c r="WJJ207" s="1305"/>
      <c r="WJK207" s="1305"/>
      <c r="WJL207" s="1305"/>
      <c r="WJM207" s="1305"/>
      <c r="WJN207" s="1305"/>
      <c r="WJO207" s="1305"/>
      <c r="WJP207" s="1305"/>
      <c r="WJQ207" s="1305"/>
      <c r="WJR207" s="1305"/>
      <c r="WJS207" s="1305"/>
      <c r="WJT207" s="1305"/>
      <c r="WJU207" s="1305"/>
      <c r="WJV207" s="1305"/>
      <c r="WJW207" s="1305"/>
      <c r="WJX207" s="1305"/>
      <c r="WJY207" s="1305"/>
      <c r="WJZ207" s="1305"/>
      <c r="WKA207" s="1305"/>
      <c r="WKB207" s="1305"/>
      <c r="WKC207" s="1305"/>
      <c r="WKD207" s="1305"/>
      <c r="WKE207" s="1305"/>
      <c r="WKF207" s="1305"/>
      <c r="WKG207" s="1305"/>
      <c r="WKH207" s="1305"/>
      <c r="WKI207" s="1305"/>
      <c r="WKJ207" s="1305"/>
      <c r="WKK207" s="1305"/>
      <c r="WKL207" s="1305"/>
      <c r="WKM207" s="1305"/>
      <c r="WKN207" s="1305"/>
      <c r="WKO207" s="1305"/>
      <c r="WKP207" s="1305"/>
      <c r="WKQ207" s="1305"/>
      <c r="WKR207" s="1305"/>
      <c r="WKS207" s="1305"/>
      <c r="WKT207" s="1305"/>
      <c r="WKU207" s="1305"/>
      <c r="WKV207" s="1305"/>
      <c r="WKW207" s="1305"/>
      <c r="WKX207" s="1305"/>
      <c r="WKY207" s="1305"/>
      <c r="WKZ207" s="1305"/>
      <c r="WLA207" s="1305"/>
      <c r="WLB207" s="1305"/>
      <c r="WLC207" s="1305"/>
      <c r="WLD207" s="1305"/>
      <c r="WLE207" s="1305"/>
      <c r="WLF207" s="1305"/>
      <c r="WLG207" s="1305"/>
      <c r="WLH207" s="1305"/>
      <c r="WLI207" s="1305"/>
      <c r="WLJ207" s="1305"/>
      <c r="WLL207" s="1305"/>
      <c r="WLM207" s="1305"/>
      <c r="WLN207" s="1305"/>
      <c r="WLO207" s="1305"/>
      <c r="WLP207" s="1305"/>
      <c r="WLQ207" s="1305"/>
      <c r="WLR207" s="1305"/>
      <c r="WLS207" s="1305"/>
      <c r="WLT207" s="1305"/>
      <c r="WLU207" s="1305"/>
      <c r="WLV207" s="1305"/>
      <c r="WLW207" s="1305"/>
      <c r="WLX207" s="1305"/>
      <c r="WLY207" s="1305"/>
      <c r="WLZ207" s="1305"/>
      <c r="WMA207" s="1305"/>
      <c r="WMB207" s="1305"/>
      <c r="WMC207" s="1305"/>
      <c r="WMD207" s="1305"/>
      <c r="WME207" s="1305"/>
      <c r="WMF207" s="1305"/>
      <c r="WMG207" s="1305"/>
      <c r="WMH207" s="1305"/>
      <c r="WMI207" s="1305"/>
      <c r="WMJ207" s="1305"/>
      <c r="WMK207" s="1305"/>
      <c r="WML207" s="1305"/>
      <c r="WMM207" s="1305"/>
      <c r="WMN207" s="1305"/>
      <c r="WMO207" s="1305"/>
      <c r="WMP207" s="1305"/>
      <c r="WMQ207" s="1305"/>
      <c r="WMR207" s="1305"/>
      <c r="WMS207" s="1305"/>
      <c r="WMT207" s="1305"/>
      <c r="WMU207" s="1305"/>
      <c r="WMV207" s="1305"/>
      <c r="WMW207" s="1305"/>
      <c r="WMX207" s="1305"/>
      <c r="WMY207" s="1305"/>
      <c r="WMZ207" s="1305"/>
      <c r="WNA207" s="1305"/>
      <c r="WNB207" s="1305"/>
      <c r="WNC207" s="1305"/>
      <c r="WND207" s="1305"/>
      <c r="WNE207" s="1305"/>
      <c r="WNF207" s="1305"/>
      <c r="WNG207" s="1305"/>
      <c r="WNH207" s="1305"/>
      <c r="WNI207" s="1305"/>
      <c r="WNJ207" s="1305"/>
      <c r="WNK207" s="1305"/>
      <c r="WNL207" s="1305"/>
      <c r="WNM207" s="1305"/>
      <c r="WNN207" s="1305"/>
      <c r="WNO207" s="1305"/>
      <c r="WNP207" s="1305"/>
      <c r="WNQ207" s="1305"/>
      <c r="WNR207" s="1305"/>
      <c r="WNS207" s="1305"/>
      <c r="WNT207" s="1305"/>
      <c r="WNU207" s="1305"/>
      <c r="WNV207" s="1305"/>
      <c r="WNW207" s="1305"/>
      <c r="WNX207" s="1305"/>
      <c r="WNY207" s="1305"/>
      <c r="WNZ207" s="1305"/>
      <c r="WOA207" s="1305"/>
      <c r="WOB207" s="1305"/>
      <c r="WOC207" s="1305"/>
      <c r="WOD207" s="1305"/>
      <c r="WOE207" s="1305"/>
      <c r="WOF207" s="1305"/>
      <c r="WOG207" s="1305"/>
      <c r="WOH207" s="1305"/>
      <c r="WOI207" s="1305"/>
      <c r="WOJ207" s="1305"/>
      <c r="WOK207" s="1305"/>
      <c r="WOL207" s="1305"/>
      <c r="WOM207" s="1305"/>
      <c r="WON207" s="1305"/>
      <c r="WOO207" s="1305"/>
      <c r="WOP207" s="1305"/>
      <c r="WOQ207" s="1305"/>
      <c r="WOR207" s="1305"/>
      <c r="WOS207" s="1305"/>
      <c r="WOT207" s="1305"/>
      <c r="WOU207" s="1305"/>
      <c r="WOV207" s="1305"/>
      <c r="WOW207" s="1305"/>
      <c r="WOX207" s="1305"/>
      <c r="WOY207" s="1305"/>
      <c r="WOZ207" s="1305"/>
      <c r="WPA207" s="1305"/>
      <c r="WPB207" s="1305"/>
      <c r="WPC207" s="1305"/>
      <c r="WPD207" s="1305"/>
      <c r="WPE207" s="1305"/>
      <c r="WPF207" s="1305"/>
      <c r="WPG207" s="1305"/>
      <c r="WPH207" s="1305"/>
      <c r="WPI207" s="1305"/>
      <c r="WPJ207" s="1305"/>
      <c r="WPK207" s="1305"/>
      <c r="WPL207" s="1305"/>
      <c r="WPM207" s="1305"/>
      <c r="WPN207" s="1305"/>
      <c r="WPO207" s="1305"/>
      <c r="WPP207" s="1305"/>
      <c r="WPQ207" s="1305"/>
      <c r="WPR207" s="1305"/>
      <c r="WPS207" s="1305"/>
      <c r="WPT207" s="1305"/>
      <c r="WPU207" s="1305"/>
      <c r="WPV207" s="1305"/>
      <c r="WPW207" s="1305"/>
      <c r="WPX207" s="1305"/>
      <c r="WPY207" s="1305"/>
      <c r="WPZ207" s="1305"/>
      <c r="WQA207" s="1305"/>
      <c r="WQB207" s="1305"/>
      <c r="WQC207" s="1305"/>
      <c r="WQD207" s="1305"/>
      <c r="WQE207" s="1305"/>
      <c r="WQF207" s="1305"/>
      <c r="WQG207" s="1305"/>
      <c r="WQH207" s="1305"/>
      <c r="WQI207" s="1305"/>
      <c r="WQJ207" s="1305"/>
      <c r="WQK207" s="1305"/>
      <c r="WQL207" s="1305"/>
      <c r="WQM207" s="1305"/>
      <c r="WQN207" s="1305"/>
      <c r="WQO207" s="1305"/>
      <c r="WQP207" s="1305"/>
      <c r="WQQ207" s="1305"/>
      <c r="WQR207" s="1305"/>
      <c r="WQS207" s="1305"/>
      <c r="WQT207" s="1305"/>
      <c r="WQU207" s="1305"/>
      <c r="WQV207" s="1305"/>
      <c r="WQW207" s="1305"/>
      <c r="WQX207" s="1305"/>
      <c r="WQY207" s="1305"/>
      <c r="WQZ207" s="1305"/>
      <c r="WRA207" s="1305"/>
      <c r="WRB207" s="1305"/>
      <c r="WRC207" s="1305"/>
      <c r="WRD207" s="1305"/>
      <c r="WRE207" s="1305"/>
      <c r="WRF207" s="1305"/>
      <c r="WRG207" s="1305"/>
      <c r="WRH207" s="1305"/>
      <c r="WRI207" s="1305"/>
      <c r="WRJ207" s="1305"/>
      <c r="WRK207" s="1305"/>
      <c r="WRL207" s="1305"/>
      <c r="WRM207" s="1305"/>
      <c r="WRN207" s="1305"/>
      <c r="WRO207" s="1305"/>
      <c r="WRP207" s="1305"/>
      <c r="WRQ207" s="1305"/>
      <c r="WRR207" s="1305"/>
      <c r="WRS207" s="1305"/>
      <c r="WRT207" s="1305"/>
      <c r="WRU207" s="1305"/>
      <c r="WRV207" s="1305"/>
      <c r="WRW207" s="1305"/>
      <c r="WRX207" s="1305"/>
      <c r="WRY207" s="1305"/>
      <c r="WRZ207" s="1305"/>
      <c r="WSA207" s="1305"/>
      <c r="WSB207" s="1305"/>
      <c r="WSC207" s="1305"/>
      <c r="WSD207" s="1305"/>
      <c r="WSE207" s="1305"/>
      <c r="WSF207" s="1305"/>
      <c r="WSG207" s="1305"/>
      <c r="WSH207" s="1305"/>
      <c r="WSI207" s="1305"/>
      <c r="WSJ207" s="1305"/>
      <c r="WSK207" s="1305"/>
      <c r="WSL207" s="1305"/>
      <c r="WSM207" s="1305"/>
      <c r="WSN207" s="1305"/>
      <c r="WSO207" s="1305"/>
      <c r="WSP207" s="1305"/>
      <c r="WSQ207" s="1305"/>
      <c r="WSR207" s="1305"/>
      <c r="WSS207" s="1305"/>
      <c r="WST207" s="1305"/>
      <c r="WSU207" s="1305"/>
      <c r="WSV207" s="1305"/>
      <c r="WSW207" s="1305"/>
      <c r="WSX207" s="1305"/>
      <c r="WSY207" s="1305"/>
      <c r="WSZ207" s="1305"/>
      <c r="WTA207" s="1305"/>
      <c r="WTB207" s="1305"/>
      <c r="WTC207" s="1305"/>
      <c r="WTD207" s="1305"/>
      <c r="WTE207" s="1305"/>
      <c r="WTF207" s="1305"/>
      <c r="WTG207" s="1305"/>
      <c r="WTH207" s="1305"/>
      <c r="WTI207" s="1305"/>
      <c r="WTJ207" s="1305"/>
      <c r="WTK207" s="1305"/>
      <c r="WTL207" s="1305"/>
      <c r="WTM207" s="1305"/>
      <c r="WTN207" s="1305"/>
      <c r="WTO207" s="1305"/>
      <c r="WTP207" s="1305"/>
      <c r="WTQ207" s="1305"/>
      <c r="WTR207" s="1305"/>
      <c r="WTS207" s="1305"/>
      <c r="WTT207" s="1305"/>
      <c r="WTU207" s="1305"/>
      <c r="WTV207" s="1305"/>
      <c r="WTW207" s="1305"/>
      <c r="WTX207" s="1305"/>
      <c r="WTY207" s="1305"/>
      <c r="WTZ207" s="1305"/>
      <c r="WUA207" s="1305"/>
      <c r="WUB207" s="1305"/>
      <c r="WUC207" s="1305"/>
      <c r="WUD207" s="1305"/>
      <c r="WUE207" s="1305"/>
      <c r="WUF207" s="1305"/>
      <c r="WUG207" s="1305"/>
      <c r="WUH207" s="1305"/>
      <c r="WUI207" s="1305"/>
      <c r="WUJ207" s="1305"/>
      <c r="WUK207" s="1305"/>
      <c r="WUL207" s="1305"/>
      <c r="WUM207" s="1305"/>
      <c r="WUN207" s="1305"/>
      <c r="WUO207" s="1305"/>
      <c r="WUP207" s="1305"/>
      <c r="WUQ207" s="1305"/>
      <c r="WUR207" s="1305"/>
      <c r="WUS207" s="1305"/>
      <c r="WUT207" s="1305"/>
      <c r="WUU207" s="1305"/>
      <c r="WUV207" s="1305"/>
      <c r="WUW207" s="1305"/>
      <c r="WUX207" s="1305"/>
      <c r="WUY207" s="1305"/>
      <c r="WUZ207" s="1305"/>
      <c r="WVA207" s="1305"/>
      <c r="WVB207" s="1305"/>
      <c r="WVC207" s="1305"/>
      <c r="WVD207" s="1305"/>
      <c r="WVE207" s="1305"/>
      <c r="WVF207" s="1305"/>
      <c r="WVH207" s="1305"/>
      <c r="WVI207" s="1305"/>
      <c r="WVJ207" s="1305"/>
      <c r="WVK207" s="1305"/>
      <c r="WVL207" s="1305"/>
      <c r="WVM207" s="1305"/>
    </row>
    <row r="208" spans="1:16133">
      <c r="A208" s="324">
        <f t="shared" si="8"/>
        <v>201</v>
      </c>
      <c r="B208" s="324" t="s">
        <v>1696</v>
      </c>
      <c r="C208" s="324"/>
      <c r="D208" s="324" t="s">
        <v>111</v>
      </c>
      <c r="E208" s="324">
        <f>1.81+1.12</f>
        <v>2.93</v>
      </c>
      <c r="F208" s="324">
        <f>8.16+12.18</f>
        <v>20.34</v>
      </c>
      <c r="G208" s="324">
        <f>79.95+144.9</f>
        <v>224.85000000000002</v>
      </c>
      <c r="H208" s="324">
        <f>1.476+1.188</f>
        <v>2.6639999999999997</v>
      </c>
      <c r="I208" s="324">
        <f>(265.195+236.256)/1000</f>
        <v>0.50145099999999998</v>
      </c>
      <c r="J208" s="324"/>
      <c r="K208" s="1552" t="s">
        <v>196</v>
      </c>
      <c r="L208" s="1080">
        <v>45903</v>
      </c>
      <c r="M208" s="1080">
        <v>45921</v>
      </c>
      <c r="N208" s="1487" t="s">
        <v>1598</v>
      </c>
      <c r="P208" s="1012" t="s">
        <v>197</v>
      </c>
      <c r="V208" s="1305"/>
      <c r="W208" s="1305"/>
      <c r="X208" s="1305"/>
      <c r="Y208" s="1305"/>
      <c r="Z208" s="1305"/>
      <c r="AA208" s="1305"/>
      <c r="AB208" s="1305"/>
      <c r="AC208" s="1305"/>
      <c r="AD208" s="1305"/>
      <c r="AE208" s="1305"/>
      <c r="AF208" s="1305"/>
      <c r="AG208" s="1305"/>
      <c r="AH208" s="1305"/>
      <c r="AI208" s="1305"/>
      <c r="AJ208" s="1305"/>
      <c r="AK208" s="1305"/>
      <c r="AL208" s="1305"/>
      <c r="AM208" s="1305"/>
      <c r="AN208" s="1305"/>
      <c r="AO208" s="1305"/>
      <c r="AP208" s="1305"/>
      <c r="AQ208" s="1305"/>
      <c r="AR208" s="1305"/>
      <c r="AS208" s="1305"/>
      <c r="AT208" s="1305"/>
      <c r="AU208" s="1305"/>
      <c r="AV208" s="1305"/>
      <c r="AW208" s="1305"/>
      <c r="AX208" s="1305"/>
      <c r="AY208" s="1305"/>
      <c r="AZ208" s="1305"/>
      <c r="BA208" s="1305"/>
      <c r="BB208" s="1305"/>
      <c r="BC208" s="1305"/>
      <c r="BD208" s="1305"/>
      <c r="BE208" s="1305"/>
      <c r="BF208" s="1305"/>
      <c r="BG208" s="1305"/>
      <c r="BH208" s="1305"/>
      <c r="BI208" s="1305"/>
      <c r="BJ208" s="1305"/>
      <c r="BK208" s="1305"/>
      <c r="BL208" s="1305"/>
      <c r="BM208" s="1305"/>
      <c r="BN208" s="1305"/>
      <c r="BO208" s="1305"/>
      <c r="BP208" s="1305"/>
      <c r="BQ208" s="1305"/>
      <c r="BR208" s="1305"/>
      <c r="BS208" s="1305"/>
      <c r="BT208" s="1305"/>
      <c r="BU208" s="1305"/>
      <c r="BV208" s="1305"/>
      <c r="BW208" s="1305"/>
      <c r="BX208" s="1305"/>
      <c r="BY208" s="1305"/>
      <c r="BZ208" s="1305"/>
      <c r="CA208" s="1305"/>
      <c r="CB208" s="1305"/>
      <c r="CC208" s="1305"/>
      <c r="CD208" s="1305"/>
      <c r="CE208" s="1305"/>
      <c r="CF208" s="1305"/>
      <c r="CG208" s="1305"/>
      <c r="CH208" s="1305"/>
      <c r="CI208" s="1305"/>
      <c r="CJ208" s="1305"/>
      <c r="CK208" s="1305"/>
      <c r="CL208" s="1305"/>
      <c r="CM208" s="1305"/>
      <c r="CN208" s="1305"/>
      <c r="CO208" s="1305"/>
      <c r="CP208" s="1305"/>
      <c r="CQ208" s="1305"/>
      <c r="CR208" s="1305"/>
      <c r="CS208" s="1305"/>
      <c r="CT208" s="1305"/>
      <c r="CU208" s="1305"/>
      <c r="CV208" s="1305"/>
      <c r="CW208" s="1305"/>
      <c r="CX208" s="1305"/>
      <c r="CY208" s="1305"/>
      <c r="CZ208" s="1305"/>
      <c r="DA208" s="1305"/>
      <c r="DB208" s="1305"/>
      <c r="DC208" s="1305"/>
      <c r="DD208" s="1305"/>
      <c r="DE208" s="1305"/>
      <c r="DF208" s="1305"/>
      <c r="DG208" s="1305"/>
      <c r="DH208" s="1305"/>
      <c r="DI208" s="1305"/>
      <c r="DJ208" s="1305"/>
      <c r="DK208" s="1305"/>
      <c r="DL208" s="1305"/>
      <c r="DM208" s="1305"/>
      <c r="DN208" s="1305"/>
      <c r="DO208" s="1305"/>
      <c r="DP208" s="1305"/>
      <c r="DQ208" s="1305"/>
      <c r="DR208" s="1305"/>
      <c r="DS208" s="1305"/>
      <c r="DT208" s="1305"/>
      <c r="DU208" s="1305"/>
      <c r="DV208" s="1305"/>
      <c r="DW208" s="1305"/>
      <c r="DX208" s="1305"/>
      <c r="DY208" s="1305"/>
      <c r="DZ208" s="1305"/>
      <c r="EA208" s="1305"/>
      <c r="EB208" s="1305"/>
      <c r="EC208" s="1305"/>
      <c r="ED208" s="1305"/>
      <c r="EE208" s="1305"/>
      <c r="EF208" s="1305"/>
      <c r="EG208" s="1305"/>
      <c r="EH208" s="1305"/>
      <c r="EI208" s="1305"/>
      <c r="EJ208" s="1305"/>
      <c r="EK208" s="1305"/>
      <c r="EL208" s="1305"/>
      <c r="EM208" s="1305"/>
      <c r="EN208" s="1305"/>
      <c r="EO208" s="1305"/>
      <c r="EP208" s="1305"/>
      <c r="EQ208" s="1305"/>
      <c r="ER208" s="1305"/>
      <c r="ES208" s="1305"/>
      <c r="ET208" s="1305"/>
      <c r="EU208" s="1305"/>
      <c r="EV208" s="1305"/>
      <c r="EW208" s="1305"/>
      <c r="EX208" s="1305"/>
      <c r="EY208" s="1305"/>
      <c r="EZ208" s="1305"/>
      <c r="FA208" s="1305"/>
      <c r="FB208" s="1305"/>
      <c r="FC208" s="1305"/>
      <c r="FD208" s="1305"/>
      <c r="FE208" s="1305"/>
      <c r="FF208" s="1305"/>
      <c r="FG208" s="1305"/>
      <c r="FH208" s="1305"/>
      <c r="FI208" s="1305"/>
      <c r="FJ208" s="1305"/>
      <c r="FK208" s="1305"/>
      <c r="FL208" s="1305"/>
      <c r="FM208" s="1305"/>
      <c r="FN208" s="1305"/>
      <c r="FO208" s="1305"/>
      <c r="FP208" s="1305"/>
      <c r="FQ208" s="1305"/>
      <c r="FR208" s="1305"/>
      <c r="FS208" s="1305"/>
      <c r="FT208" s="1305"/>
      <c r="FU208" s="1305"/>
      <c r="FV208" s="1305"/>
      <c r="FW208" s="1305"/>
      <c r="FX208" s="1305"/>
      <c r="FY208" s="1305"/>
      <c r="FZ208" s="1305"/>
      <c r="GA208" s="1305"/>
      <c r="GB208" s="1305"/>
      <c r="GC208" s="1305"/>
      <c r="GD208" s="1305"/>
      <c r="GE208" s="1305"/>
      <c r="GF208" s="1305"/>
      <c r="GG208" s="1305"/>
      <c r="GH208" s="1305"/>
      <c r="GI208" s="1305"/>
      <c r="GJ208" s="1305"/>
      <c r="GK208" s="1305"/>
      <c r="GL208" s="1305"/>
      <c r="GM208" s="1305"/>
      <c r="GN208" s="1305"/>
      <c r="GO208" s="1305"/>
      <c r="GP208" s="1305"/>
      <c r="GQ208" s="1305"/>
      <c r="GR208" s="1305"/>
      <c r="GS208" s="1305"/>
      <c r="GT208" s="1305"/>
      <c r="GU208" s="1305"/>
      <c r="GV208" s="1305"/>
      <c r="GW208" s="1305"/>
      <c r="GX208" s="1305"/>
      <c r="GY208" s="1305"/>
      <c r="GZ208" s="1305"/>
      <c r="HA208" s="1305"/>
      <c r="HB208" s="1305"/>
      <c r="HC208" s="1305"/>
      <c r="HD208" s="1305"/>
      <c r="HE208" s="1305"/>
      <c r="HF208" s="1305"/>
      <c r="HG208" s="1305"/>
      <c r="HH208" s="1305"/>
      <c r="HI208" s="1305"/>
      <c r="HJ208" s="1305"/>
      <c r="HK208" s="1305"/>
      <c r="HL208" s="1305"/>
      <c r="HM208" s="1305"/>
      <c r="HN208" s="1305"/>
      <c r="HO208" s="1305"/>
      <c r="HP208" s="1305"/>
      <c r="HQ208" s="1305"/>
      <c r="HR208" s="1305"/>
      <c r="HS208" s="1305"/>
      <c r="HT208" s="1305"/>
      <c r="HU208" s="1305"/>
      <c r="HV208" s="1305"/>
      <c r="HW208" s="1305"/>
      <c r="HX208" s="1305"/>
      <c r="HY208" s="1305"/>
      <c r="HZ208" s="1305"/>
      <c r="IA208" s="1305"/>
      <c r="IB208" s="1305"/>
      <c r="IC208" s="1305"/>
      <c r="ID208" s="1305"/>
      <c r="IE208" s="1305"/>
      <c r="IF208" s="1305"/>
      <c r="IG208" s="1305"/>
      <c r="IH208" s="1305"/>
      <c r="II208" s="1305"/>
      <c r="IJ208" s="1305"/>
      <c r="IK208" s="1305"/>
      <c r="IL208" s="1305"/>
      <c r="IM208" s="1305"/>
      <c r="IN208" s="1305"/>
      <c r="IO208" s="1305"/>
      <c r="IP208" s="1305"/>
      <c r="IQ208" s="1305"/>
      <c r="IR208" s="1305"/>
      <c r="IS208" s="1305"/>
      <c r="IT208" s="1305"/>
      <c r="IV208" s="1305"/>
      <c r="IW208" s="1305"/>
      <c r="IX208" s="1305"/>
      <c r="IY208" s="1305"/>
      <c r="IZ208" s="1305"/>
      <c r="JA208" s="1305"/>
      <c r="JB208" s="1305"/>
      <c r="JC208" s="1305"/>
      <c r="JD208" s="1305"/>
      <c r="JE208" s="1305"/>
      <c r="JF208" s="1305"/>
      <c r="JG208" s="1305"/>
      <c r="JH208" s="1305"/>
      <c r="JI208" s="1305"/>
      <c r="JJ208" s="1305"/>
      <c r="JK208" s="1305"/>
      <c r="JL208" s="1305"/>
      <c r="JM208" s="1305"/>
      <c r="JN208" s="1305"/>
      <c r="JO208" s="1305"/>
      <c r="JP208" s="1305"/>
      <c r="JQ208" s="1305"/>
      <c r="JR208" s="1305"/>
      <c r="JS208" s="1305"/>
      <c r="JT208" s="1305"/>
      <c r="JU208" s="1305"/>
      <c r="JV208" s="1305"/>
      <c r="JW208" s="1305"/>
      <c r="JX208" s="1305"/>
      <c r="JY208" s="1305"/>
      <c r="JZ208" s="1305"/>
      <c r="KA208" s="1305"/>
      <c r="KB208" s="1305"/>
      <c r="KC208" s="1305"/>
      <c r="KD208" s="1305"/>
      <c r="KE208" s="1305"/>
      <c r="KF208" s="1305"/>
      <c r="KG208" s="1305"/>
      <c r="KH208" s="1305"/>
      <c r="KI208" s="1305"/>
      <c r="KJ208" s="1305"/>
      <c r="KK208" s="1305"/>
      <c r="KL208" s="1305"/>
      <c r="KM208" s="1305"/>
      <c r="KN208" s="1305"/>
      <c r="KO208" s="1305"/>
      <c r="KP208" s="1305"/>
      <c r="KQ208" s="1305"/>
      <c r="KR208" s="1305"/>
      <c r="KS208" s="1305"/>
      <c r="KT208" s="1305"/>
      <c r="KU208" s="1305"/>
      <c r="KV208" s="1305"/>
      <c r="KW208" s="1305"/>
      <c r="KX208" s="1305"/>
      <c r="KY208" s="1305"/>
      <c r="KZ208" s="1305"/>
      <c r="LA208" s="1305"/>
      <c r="LB208" s="1305"/>
      <c r="LC208" s="1305"/>
      <c r="LD208" s="1305"/>
      <c r="LE208" s="1305"/>
      <c r="LF208" s="1305"/>
      <c r="LG208" s="1305"/>
      <c r="LH208" s="1305"/>
      <c r="LI208" s="1305"/>
      <c r="LJ208" s="1305"/>
      <c r="LK208" s="1305"/>
      <c r="LL208" s="1305"/>
      <c r="LM208" s="1305"/>
      <c r="LN208" s="1305"/>
      <c r="LO208" s="1305"/>
      <c r="LP208" s="1305"/>
      <c r="LQ208" s="1305"/>
      <c r="LR208" s="1305"/>
      <c r="LS208" s="1305"/>
      <c r="LT208" s="1305"/>
      <c r="LU208" s="1305"/>
      <c r="LV208" s="1305"/>
      <c r="LW208" s="1305"/>
      <c r="LX208" s="1305"/>
      <c r="LY208" s="1305"/>
      <c r="LZ208" s="1305"/>
      <c r="MA208" s="1305"/>
      <c r="MB208" s="1305"/>
      <c r="MC208" s="1305"/>
      <c r="MD208" s="1305"/>
      <c r="ME208" s="1305"/>
      <c r="MF208" s="1305"/>
      <c r="MG208" s="1305"/>
      <c r="MH208" s="1305"/>
      <c r="MI208" s="1305"/>
      <c r="MJ208" s="1305"/>
      <c r="MK208" s="1305"/>
      <c r="ML208" s="1305"/>
      <c r="MM208" s="1305"/>
      <c r="MN208" s="1305"/>
      <c r="MO208" s="1305"/>
      <c r="MP208" s="1305"/>
      <c r="MQ208" s="1305"/>
      <c r="MR208" s="1305"/>
      <c r="MS208" s="1305"/>
      <c r="MT208" s="1305"/>
      <c r="MU208" s="1305"/>
      <c r="MV208" s="1305"/>
      <c r="MW208" s="1305"/>
      <c r="MX208" s="1305"/>
      <c r="MY208" s="1305"/>
      <c r="MZ208" s="1305"/>
      <c r="NA208" s="1305"/>
      <c r="NB208" s="1305"/>
      <c r="NC208" s="1305"/>
      <c r="ND208" s="1305"/>
      <c r="NE208" s="1305"/>
      <c r="NF208" s="1305"/>
      <c r="NG208" s="1305"/>
      <c r="NH208" s="1305"/>
      <c r="NI208" s="1305"/>
      <c r="NJ208" s="1305"/>
      <c r="NK208" s="1305"/>
      <c r="NL208" s="1305"/>
      <c r="NM208" s="1305"/>
      <c r="NN208" s="1305"/>
      <c r="NO208" s="1305"/>
      <c r="NP208" s="1305"/>
      <c r="NQ208" s="1305"/>
      <c r="NR208" s="1305"/>
      <c r="NS208" s="1305"/>
      <c r="NT208" s="1305"/>
      <c r="NU208" s="1305"/>
      <c r="NV208" s="1305"/>
      <c r="NW208" s="1305"/>
      <c r="NX208" s="1305"/>
      <c r="NY208" s="1305"/>
      <c r="NZ208" s="1305"/>
      <c r="OA208" s="1305"/>
      <c r="OB208" s="1305"/>
      <c r="OC208" s="1305"/>
      <c r="OD208" s="1305"/>
      <c r="OE208" s="1305"/>
      <c r="OF208" s="1305"/>
      <c r="OG208" s="1305"/>
      <c r="OH208" s="1305"/>
      <c r="OI208" s="1305"/>
      <c r="OJ208" s="1305"/>
      <c r="OK208" s="1305"/>
      <c r="OL208" s="1305"/>
      <c r="OM208" s="1305"/>
      <c r="ON208" s="1305"/>
      <c r="OO208" s="1305"/>
      <c r="OP208" s="1305"/>
      <c r="OQ208" s="1305"/>
      <c r="OR208" s="1305"/>
      <c r="OS208" s="1305"/>
      <c r="OT208" s="1305"/>
      <c r="OU208" s="1305"/>
      <c r="OV208" s="1305"/>
      <c r="OW208" s="1305"/>
      <c r="OX208" s="1305"/>
      <c r="OY208" s="1305"/>
      <c r="OZ208" s="1305"/>
      <c r="PA208" s="1305"/>
      <c r="PB208" s="1305"/>
      <c r="PC208" s="1305"/>
      <c r="PD208" s="1305"/>
      <c r="PE208" s="1305"/>
      <c r="PF208" s="1305"/>
      <c r="PG208" s="1305"/>
      <c r="PH208" s="1305"/>
      <c r="PI208" s="1305"/>
      <c r="PJ208" s="1305"/>
      <c r="PK208" s="1305"/>
      <c r="PL208" s="1305"/>
      <c r="PM208" s="1305"/>
      <c r="PN208" s="1305"/>
      <c r="PO208" s="1305"/>
      <c r="PP208" s="1305"/>
      <c r="PQ208" s="1305"/>
      <c r="PR208" s="1305"/>
      <c r="PS208" s="1305"/>
      <c r="PT208" s="1305"/>
      <c r="PU208" s="1305"/>
      <c r="PV208" s="1305"/>
      <c r="PW208" s="1305"/>
      <c r="PX208" s="1305"/>
      <c r="PY208" s="1305"/>
      <c r="PZ208" s="1305"/>
      <c r="QA208" s="1305"/>
      <c r="QB208" s="1305"/>
      <c r="QC208" s="1305"/>
      <c r="QD208" s="1305"/>
      <c r="QE208" s="1305"/>
      <c r="QF208" s="1305"/>
      <c r="QG208" s="1305"/>
      <c r="QH208" s="1305"/>
      <c r="QI208" s="1305"/>
      <c r="QJ208" s="1305"/>
      <c r="QK208" s="1305"/>
      <c r="QL208" s="1305"/>
      <c r="QM208" s="1305"/>
      <c r="QN208" s="1305"/>
      <c r="QO208" s="1305"/>
      <c r="QP208" s="1305"/>
      <c r="QQ208" s="1305"/>
      <c r="QR208" s="1305"/>
      <c r="QS208" s="1305"/>
      <c r="QT208" s="1305"/>
      <c r="QU208" s="1305"/>
      <c r="QV208" s="1305"/>
      <c r="QW208" s="1305"/>
      <c r="QX208" s="1305"/>
      <c r="QY208" s="1305"/>
      <c r="QZ208" s="1305"/>
      <c r="RA208" s="1305"/>
      <c r="RB208" s="1305"/>
      <c r="RC208" s="1305"/>
      <c r="RD208" s="1305"/>
      <c r="RE208" s="1305"/>
      <c r="RF208" s="1305"/>
      <c r="RG208" s="1305"/>
      <c r="RH208" s="1305"/>
      <c r="RI208" s="1305"/>
      <c r="RJ208" s="1305"/>
      <c r="RK208" s="1305"/>
      <c r="RL208" s="1305"/>
      <c r="RM208" s="1305"/>
      <c r="RN208" s="1305"/>
      <c r="RO208" s="1305"/>
      <c r="RP208" s="1305"/>
      <c r="RQ208" s="1305"/>
      <c r="RR208" s="1305"/>
      <c r="RS208" s="1305"/>
      <c r="RT208" s="1305"/>
      <c r="RU208" s="1305"/>
      <c r="RV208" s="1305"/>
      <c r="RW208" s="1305"/>
      <c r="RX208" s="1305"/>
      <c r="RY208" s="1305"/>
      <c r="RZ208" s="1305"/>
      <c r="SA208" s="1305"/>
      <c r="SB208" s="1305"/>
      <c r="SC208" s="1305"/>
      <c r="SD208" s="1305"/>
      <c r="SE208" s="1305"/>
      <c r="SF208" s="1305"/>
      <c r="SG208" s="1305"/>
      <c r="SH208" s="1305"/>
      <c r="SI208" s="1305"/>
      <c r="SJ208" s="1305"/>
      <c r="SK208" s="1305"/>
      <c r="SL208" s="1305"/>
      <c r="SM208" s="1305"/>
      <c r="SN208" s="1305"/>
      <c r="SO208" s="1305"/>
      <c r="SP208" s="1305"/>
      <c r="SR208" s="1305"/>
      <c r="SS208" s="1305"/>
      <c r="ST208" s="1305"/>
      <c r="SU208" s="1305"/>
      <c r="SV208" s="1305"/>
      <c r="SW208" s="1305"/>
      <c r="SX208" s="1305"/>
      <c r="SY208" s="1305"/>
      <c r="SZ208" s="1305"/>
      <c r="TA208" s="1305"/>
      <c r="TB208" s="1305"/>
      <c r="TC208" s="1305"/>
      <c r="TD208" s="1305"/>
      <c r="TE208" s="1305"/>
      <c r="TF208" s="1305"/>
      <c r="TG208" s="1305"/>
      <c r="TH208" s="1305"/>
      <c r="TI208" s="1305"/>
      <c r="TJ208" s="1305"/>
      <c r="TK208" s="1305"/>
      <c r="TL208" s="1305"/>
      <c r="TM208" s="1305"/>
      <c r="TN208" s="1305"/>
      <c r="TO208" s="1305"/>
      <c r="TP208" s="1305"/>
      <c r="TQ208" s="1305"/>
      <c r="TR208" s="1305"/>
      <c r="TS208" s="1305"/>
      <c r="TT208" s="1305"/>
      <c r="TU208" s="1305"/>
      <c r="TV208" s="1305"/>
      <c r="TW208" s="1305"/>
      <c r="TX208" s="1305"/>
      <c r="TY208" s="1305"/>
      <c r="TZ208" s="1305"/>
      <c r="UA208" s="1305"/>
      <c r="UB208" s="1305"/>
      <c r="UC208" s="1305"/>
      <c r="UD208" s="1305"/>
      <c r="UE208" s="1305"/>
      <c r="UF208" s="1305"/>
      <c r="UG208" s="1305"/>
      <c r="UH208" s="1305"/>
      <c r="UI208" s="1305"/>
      <c r="UJ208" s="1305"/>
      <c r="UK208" s="1305"/>
      <c r="UL208" s="1305"/>
      <c r="UM208" s="1305"/>
      <c r="UN208" s="1305"/>
      <c r="UO208" s="1305"/>
      <c r="UP208" s="1305"/>
      <c r="UQ208" s="1305"/>
      <c r="UR208" s="1305"/>
      <c r="US208" s="1305"/>
      <c r="UT208" s="1305"/>
      <c r="UU208" s="1305"/>
      <c r="UV208" s="1305"/>
      <c r="UW208" s="1305"/>
      <c r="UX208" s="1305"/>
      <c r="UY208" s="1305"/>
      <c r="UZ208" s="1305"/>
      <c r="VA208" s="1305"/>
      <c r="VB208" s="1305"/>
      <c r="VC208" s="1305"/>
      <c r="VD208" s="1305"/>
      <c r="VE208" s="1305"/>
      <c r="VF208" s="1305"/>
      <c r="VG208" s="1305"/>
      <c r="VH208" s="1305"/>
      <c r="VI208" s="1305"/>
      <c r="VJ208" s="1305"/>
      <c r="VK208" s="1305"/>
      <c r="VL208" s="1305"/>
      <c r="VM208" s="1305"/>
      <c r="VN208" s="1305"/>
      <c r="VO208" s="1305"/>
      <c r="VP208" s="1305"/>
      <c r="VQ208" s="1305"/>
      <c r="VR208" s="1305"/>
      <c r="VS208" s="1305"/>
      <c r="VT208" s="1305"/>
      <c r="VU208" s="1305"/>
      <c r="VV208" s="1305"/>
      <c r="VW208" s="1305"/>
      <c r="VX208" s="1305"/>
      <c r="VY208" s="1305"/>
      <c r="VZ208" s="1305"/>
      <c r="WA208" s="1305"/>
      <c r="WB208" s="1305"/>
      <c r="WC208" s="1305"/>
      <c r="WD208" s="1305"/>
      <c r="WE208" s="1305"/>
      <c r="WF208" s="1305"/>
      <c r="WG208" s="1305"/>
      <c r="WH208" s="1305"/>
      <c r="WI208" s="1305"/>
      <c r="WJ208" s="1305"/>
      <c r="WK208" s="1305"/>
      <c r="WL208" s="1305"/>
      <c r="WM208" s="1305"/>
      <c r="WN208" s="1305"/>
      <c r="WO208" s="1305"/>
      <c r="WP208" s="1305"/>
      <c r="WQ208" s="1305"/>
      <c r="WR208" s="1305"/>
      <c r="WS208" s="1305"/>
      <c r="WT208" s="1305"/>
      <c r="WU208" s="1305"/>
      <c r="WV208" s="1305"/>
      <c r="WW208" s="1305"/>
      <c r="WX208" s="1305"/>
      <c r="WY208" s="1305"/>
      <c r="WZ208" s="1305"/>
      <c r="XA208" s="1305"/>
      <c r="XB208" s="1305"/>
      <c r="XC208" s="1305"/>
      <c r="XD208" s="1305"/>
      <c r="XE208" s="1305"/>
      <c r="XF208" s="1305"/>
      <c r="XG208" s="1305"/>
      <c r="XH208" s="1305"/>
      <c r="XI208" s="1305"/>
      <c r="XJ208" s="1305"/>
      <c r="XK208" s="1305"/>
      <c r="XL208" s="1305"/>
      <c r="XM208" s="1305"/>
      <c r="XN208" s="1305"/>
      <c r="XO208" s="1305"/>
      <c r="XP208" s="1305"/>
      <c r="XQ208" s="1305"/>
      <c r="XR208" s="1305"/>
      <c r="XS208" s="1305"/>
      <c r="XT208" s="1305"/>
      <c r="XU208" s="1305"/>
      <c r="XV208" s="1305"/>
      <c r="XW208" s="1305"/>
      <c r="XX208" s="1305"/>
      <c r="XY208" s="1305"/>
      <c r="XZ208" s="1305"/>
      <c r="YA208" s="1305"/>
      <c r="YB208" s="1305"/>
      <c r="YC208" s="1305"/>
      <c r="YD208" s="1305"/>
      <c r="YE208" s="1305"/>
      <c r="YF208" s="1305"/>
      <c r="YG208" s="1305"/>
      <c r="YH208" s="1305"/>
      <c r="YI208" s="1305"/>
      <c r="YJ208" s="1305"/>
      <c r="YK208" s="1305"/>
      <c r="YL208" s="1305"/>
      <c r="YM208" s="1305"/>
      <c r="YN208" s="1305"/>
      <c r="YO208" s="1305"/>
      <c r="YP208" s="1305"/>
      <c r="YQ208" s="1305"/>
      <c r="YR208" s="1305"/>
      <c r="YS208" s="1305"/>
      <c r="YT208" s="1305"/>
      <c r="YU208" s="1305"/>
      <c r="YV208" s="1305"/>
      <c r="YW208" s="1305"/>
      <c r="YX208" s="1305"/>
      <c r="YY208" s="1305"/>
      <c r="YZ208" s="1305"/>
      <c r="ZA208" s="1305"/>
      <c r="ZB208" s="1305"/>
      <c r="ZC208" s="1305"/>
      <c r="ZD208" s="1305"/>
      <c r="ZE208" s="1305"/>
      <c r="ZF208" s="1305"/>
      <c r="ZG208" s="1305"/>
      <c r="ZH208" s="1305"/>
      <c r="ZI208" s="1305"/>
      <c r="ZJ208" s="1305"/>
      <c r="ZK208" s="1305"/>
      <c r="ZL208" s="1305"/>
      <c r="ZM208" s="1305"/>
      <c r="ZN208" s="1305"/>
      <c r="ZO208" s="1305"/>
      <c r="ZP208" s="1305"/>
      <c r="ZQ208" s="1305"/>
      <c r="ZR208" s="1305"/>
      <c r="ZS208" s="1305"/>
      <c r="ZT208" s="1305"/>
      <c r="ZU208" s="1305"/>
      <c r="ZV208" s="1305"/>
      <c r="ZW208" s="1305"/>
      <c r="ZX208" s="1305"/>
      <c r="ZY208" s="1305"/>
      <c r="ZZ208" s="1305"/>
      <c r="AAA208" s="1305"/>
      <c r="AAB208" s="1305"/>
      <c r="AAC208" s="1305"/>
      <c r="AAD208" s="1305"/>
      <c r="AAE208" s="1305"/>
      <c r="AAF208" s="1305"/>
      <c r="AAG208" s="1305"/>
      <c r="AAH208" s="1305"/>
      <c r="AAI208" s="1305"/>
      <c r="AAJ208" s="1305"/>
      <c r="AAK208" s="1305"/>
      <c r="AAL208" s="1305"/>
      <c r="AAM208" s="1305"/>
      <c r="AAN208" s="1305"/>
      <c r="AAO208" s="1305"/>
      <c r="AAP208" s="1305"/>
      <c r="AAQ208" s="1305"/>
      <c r="AAR208" s="1305"/>
      <c r="AAS208" s="1305"/>
      <c r="AAT208" s="1305"/>
      <c r="AAU208" s="1305"/>
      <c r="AAV208" s="1305"/>
      <c r="AAW208" s="1305"/>
      <c r="AAX208" s="1305"/>
      <c r="AAY208" s="1305"/>
      <c r="AAZ208" s="1305"/>
      <c r="ABA208" s="1305"/>
      <c r="ABB208" s="1305"/>
      <c r="ABC208" s="1305"/>
      <c r="ABD208" s="1305"/>
      <c r="ABE208" s="1305"/>
      <c r="ABF208" s="1305"/>
      <c r="ABG208" s="1305"/>
      <c r="ABH208" s="1305"/>
      <c r="ABI208" s="1305"/>
      <c r="ABJ208" s="1305"/>
      <c r="ABK208" s="1305"/>
      <c r="ABL208" s="1305"/>
      <c r="ABM208" s="1305"/>
      <c r="ABN208" s="1305"/>
      <c r="ABO208" s="1305"/>
      <c r="ABP208" s="1305"/>
      <c r="ABQ208" s="1305"/>
      <c r="ABR208" s="1305"/>
      <c r="ABS208" s="1305"/>
      <c r="ABT208" s="1305"/>
      <c r="ABU208" s="1305"/>
      <c r="ABV208" s="1305"/>
      <c r="ABW208" s="1305"/>
      <c r="ABX208" s="1305"/>
      <c r="ABY208" s="1305"/>
      <c r="ABZ208" s="1305"/>
      <c r="ACA208" s="1305"/>
      <c r="ACB208" s="1305"/>
      <c r="ACC208" s="1305"/>
      <c r="ACD208" s="1305"/>
      <c r="ACE208" s="1305"/>
      <c r="ACF208" s="1305"/>
      <c r="ACG208" s="1305"/>
      <c r="ACH208" s="1305"/>
      <c r="ACI208" s="1305"/>
      <c r="ACJ208" s="1305"/>
      <c r="ACK208" s="1305"/>
      <c r="ACL208" s="1305"/>
      <c r="ACN208" s="1305"/>
      <c r="ACO208" s="1305"/>
      <c r="ACP208" s="1305"/>
      <c r="ACQ208" s="1305"/>
      <c r="ACR208" s="1305"/>
      <c r="ACS208" s="1305"/>
      <c r="ACT208" s="1305"/>
      <c r="ACU208" s="1305"/>
      <c r="ACV208" s="1305"/>
      <c r="ACW208" s="1305"/>
      <c r="ACX208" s="1305"/>
      <c r="ACY208" s="1305"/>
      <c r="ACZ208" s="1305"/>
      <c r="ADA208" s="1305"/>
      <c r="ADB208" s="1305"/>
      <c r="ADC208" s="1305"/>
      <c r="ADD208" s="1305"/>
      <c r="ADE208" s="1305"/>
      <c r="ADF208" s="1305"/>
      <c r="ADG208" s="1305"/>
      <c r="ADH208" s="1305"/>
      <c r="ADI208" s="1305"/>
      <c r="ADJ208" s="1305"/>
      <c r="ADK208" s="1305"/>
      <c r="ADL208" s="1305"/>
      <c r="ADM208" s="1305"/>
      <c r="ADN208" s="1305"/>
      <c r="ADO208" s="1305"/>
      <c r="ADP208" s="1305"/>
      <c r="ADQ208" s="1305"/>
      <c r="ADR208" s="1305"/>
      <c r="ADS208" s="1305"/>
      <c r="ADT208" s="1305"/>
      <c r="ADU208" s="1305"/>
      <c r="ADV208" s="1305"/>
      <c r="ADW208" s="1305"/>
      <c r="ADX208" s="1305"/>
      <c r="ADY208" s="1305"/>
      <c r="ADZ208" s="1305"/>
      <c r="AEA208" s="1305"/>
      <c r="AEB208" s="1305"/>
      <c r="AEC208" s="1305"/>
      <c r="AED208" s="1305"/>
      <c r="AEE208" s="1305"/>
      <c r="AEF208" s="1305"/>
      <c r="AEG208" s="1305"/>
      <c r="AEH208" s="1305"/>
      <c r="AEI208" s="1305"/>
      <c r="AEJ208" s="1305"/>
      <c r="AEK208" s="1305"/>
      <c r="AEL208" s="1305"/>
      <c r="AEM208" s="1305"/>
      <c r="AEN208" s="1305"/>
      <c r="AEO208" s="1305"/>
      <c r="AEP208" s="1305"/>
      <c r="AEQ208" s="1305"/>
      <c r="AER208" s="1305"/>
      <c r="AES208" s="1305"/>
      <c r="AET208" s="1305"/>
      <c r="AEU208" s="1305"/>
      <c r="AEV208" s="1305"/>
      <c r="AEW208" s="1305"/>
      <c r="AEX208" s="1305"/>
      <c r="AEY208" s="1305"/>
      <c r="AEZ208" s="1305"/>
      <c r="AFA208" s="1305"/>
      <c r="AFB208" s="1305"/>
      <c r="AFC208" s="1305"/>
      <c r="AFD208" s="1305"/>
      <c r="AFE208" s="1305"/>
      <c r="AFF208" s="1305"/>
      <c r="AFG208" s="1305"/>
      <c r="AFH208" s="1305"/>
      <c r="AFI208" s="1305"/>
      <c r="AFJ208" s="1305"/>
      <c r="AFK208" s="1305"/>
      <c r="AFL208" s="1305"/>
      <c r="AFM208" s="1305"/>
      <c r="AFN208" s="1305"/>
      <c r="AFO208" s="1305"/>
      <c r="AFP208" s="1305"/>
      <c r="AFQ208" s="1305"/>
      <c r="AFR208" s="1305"/>
      <c r="AFS208" s="1305"/>
      <c r="AFT208" s="1305"/>
      <c r="AFU208" s="1305"/>
      <c r="AFV208" s="1305"/>
      <c r="AFW208" s="1305"/>
      <c r="AFX208" s="1305"/>
      <c r="AFY208" s="1305"/>
      <c r="AFZ208" s="1305"/>
      <c r="AGA208" s="1305"/>
      <c r="AGB208" s="1305"/>
      <c r="AGC208" s="1305"/>
      <c r="AGD208" s="1305"/>
      <c r="AGE208" s="1305"/>
      <c r="AGF208" s="1305"/>
      <c r="AGG208" s="1305"/>
      <c r="AGH208" s="1305"/>
      <c r="AGI208" s="1305"/>
      <c r="AGJ208" s="1305"/>
      <c r="AGK208" s="1305"/>
      <c r="AGL208" s="1305"/>
      <c r="AGM208" s="1305"/>
      <c r="AGN208" s="1305"/>
      <c r="AGO208" s="1305"/>
      <c r="AGP208" s="1305"/>
      <c r="AGQ208" s="1305"/>
      <c r="AGR208" s="1305"/>
      <c r="AGS208" s="1305"/>
      <c r="AGT208" s="1305"/>
      <c r="AGU208" s="1305"/>
      <c r="AGV208" s="1305"/>
      <c r="AGW208" s="1305"/>
      <c r="AGX208" s="1305"/>
      <c r="AGY208" s="1305"/>
      <c r="AGZ208" s="1305"/>
      <c r="AHA208" s="1305"/>
      <c r="AHB208" s="1305"/>
      <c r="AHC208" s="1305"/>
      <c r="AHD208" s="1305"/>
      <c r="AHE208" s="1305"/>
      <c r="AHF208" s="1305"/>
      <c r="AHG208" s="1305"/>
      <c r="AHH208" s="1305"/>
      <c r="AHI208" s="1305"/>
      <c r="AHJ208" s="1305"/>
      <c r="AHK208" s="1305"/>
      <c r="AHL208" s="1305"/>
      <c r="AHM208" s="1305"/>
      <c r="AHN208" s="1305"/>
      <c r="AHO208" s="1305"/>
      <c r="AHP208" s="1305"/>
      <c r="AHQ208" s="1305"/>
      <c r="AHR208" s="1305"/>
      <c r="AHS208" s="1305"/>
      <c r="AHT208" s="1305"/>
      <c r="AHU208" s="1305"/>
      <c r="AHV208" s="1305"/>
      <c r="AHW208" s="1305"/>
      <c r="AHX208" s="1305"/>
      <c r="AHY208" s="1305"/>
      <c r="AHZ208" s="1305"/>
      <c r="AIA208" s="1305"/>
      <c r="AIB208" s="1305"/>
      <c r="AIC208" s="1305"/>
      <c r="AID208" s="1305"/>
      <c r="AIE208" s="1305"/>
      <c r="AIF208" s="1305"/>
      <c r="AIG208" s="1305"/>
      <c r="AIH208" s="1305"/>
      <c r="AII208" s="1305"/>
      <c r="AIJ208" s="1305"/>
      <c r="AIK208" s="1305"/>
      <c r="AIL208" s="1305"/>
      <c r="AIM208" s="1305"/>
      <c r="AIN208" s="1305"/>
      <c r="AIO208" s="1305"/>
      <c r="AIP208" s="1305"/>
      <c r="AIQ208" s="1305"/>
      <c r="AIR208" s="1305"/>
      <c r="AIS208" s="1305"/>
      <c r="AIT208" s="1305"/>
      <c r="AIU208" s="1305"/>
      <c r="AIV208" s="1305"/>
      <c r="AIW208" s="1305"/>
      <c r="AIX208" s="1305"/>
      <c r="AIY208" s="1305"/>
      <c r="AIZ208" s="1305"/>
      <c r="AJA208" s="1305"/>
      <c r="AJB208" s="1305"/>
      <c r="AJC208" s="1305"/>
      <c r="AJD208" s="1305"/>
      <c r="AJE208" s="1305"/>
      <c r="AJF208" s="1305"/>
      <c r="AJG208" s="1305"/>
      <c r="AJH208" s="1305"/>
      <c r="AJI208" s="1305"/>
      <c r="AJJ208" s="1305"/>
      <c r="AJK208" s="1305"/>
      <c r="AJL208" s="1305"/>
      <c r="AJM208" s="1305"/>
      <c r="AJN208" s="1305"/>
      <c r="AJO208" s="1305"/>
      <c r="AJP208" s="1305"/>
      <c r="AJQ208" s="1305"/>
      <c r="AJR208" s="1305"/>
      <c r="AJS208" s="1305"/>
      <c r="AJT208" s="1305"/>
      <c r="AJU208" s="1305"/>
      <c r="AJV208" s="1305"/>
      <c r="AJW208" s="1305"/>
      <c r="AJX208" s="1305"/>
      <c r="AJY208" s="1305"/>
      <c r="AJZ208" s="1305"/>
      <c r="AKA208" s="1305"/>
      <c r="AKB208" s="1305"/>
      <c r="AKC208" s="1305"/>
      <c r="AKD208" s="1305"/>
      <c r="AKE208" s="1305"/>
      <c r="AKF208" s="1305"/>
      <c r="AKG208" s="1305"/>
      <c r="AKH208" s="1305"/>
      <c r="AKI208" s="1305"/>
      <c r="AKJ208" s="1305"/>
      <c r="AKK208" s="1305"/>
      <c r="AKL208" s="1305"/>
      <c r="AKM208" s="1305"/>
      <c r="AKN208" s="1305"/>
      <c r="AKO208" s="1305"/>
      <c r="AKP208" s="1305"/>
      <c r="AKQ208" s="1305"/>
      <c r="AKR208" s="1305"/>
      <c r="AKS208" s="1305"/>
      <c r="AKT208" s="1305"/>
      <c r="AKU208" s="1305"/>
      <c r="AKV208" s="1305"/>
      <c r="AKW208" s="1305"/>
      <c r="AKX208" s="1305"/>
      <c r="AKY208" s="1305"/>
      <c r="AKZ208" s="1305"/>
      <c r="ALA208" s="1305"/>
      <c r="ALB208" s="1305"/>
      <c r="ALC208" s="1305"/>
      <c r="ALD208" s="1305"/>
      <c r="ALE208" s="1305"/>
      <c r="ALF208" s="1305"/>
      <c r="ALG208" s="1305"/>
      <c r="ALH208" s="1305"/>
      <c r="ALI208" s="1305"/>
      <c r="ALJ208" s="1305"/>
      <c r="ALK208" s="1305"/>
      <c r="ALL208" s="1305"/>
      <c r="ALM208" s="1305"/>
      <c r="ALN208" s="1305"/>
      <c r="ALO208" s="1305"/>
      <c r="ALP208" s="1305"/>
      <c r="ALQ208" s="1305"/>
      <c r="ALR208" s="1305"/>
      <c r="ALS208" s="1305"/>
      <c r="ALT208" s="1305"/>
      <c r="ALU208" s="1305"/>
      <c r="ALV208" s="1305"/>
      <c r="ALW208" s="1305"/>
      <c r="ALX208" s="1305"/>
      <c r="ALY208" s="1305"/>
      <c r="ALZ208" s="1305"/>
      <c r="AMA208" s="1305"/>
      <c r="AMB208" s="1305"/>
      <c r="AMC208" s="1305"/>
      <c r="AMD208" s="1305"/>
      <c r="AME208" s="1305"/>
      <c r="AMF208" s="1305"/>
      <c r="AMG208" s="1305"/>
      <c r="AMH208" s="1305"/>
      <c r="AMJ208" s="1305"/>
      <c r="AMK208" s="1305"/>
      <c r="AML208" s="1305"/>
      <c r="AMM208" s="1305"/>
      <c r="AMN208" s="1305"/>
      <c r="AMO208" s="1305"/>
      <c r="AMP208" s="1305"/>
      <c r="AMQ208" s="1305"/>
      <c r="AMR208" s="1305"/>
      <c r="AMS208" s="1305"/>
      <c r="AMT208" s="1305"/>
      <c r="AMU208" s="1305"/>
      <c r="AMV208" s="1305"/>
      <c r="AMW208" s="1305"/>
      <c r="AMX208" s="1305"/>
      <c r="AMY208" s="1305"/>
      <c r="AMZ208" s="1305"/>
      <c r="ANA208" s="1305"/>
      <c r="ANB208" s="1305"/>
      <c r="ANC208" s="1305"/>
      <c r="AND208" s="1305"/>
      <c r="ANE208" s="1305"/>
      <c r="ANF208" s="1305"/>
      <c r="ANG208" s="1305"/>
      <c r="ANH208" s="1305"/>
      <c r="ANI208" s="1305"/>
      <c r="ANJ208" s="1305"/>
      <c r="ANK208" s="1305"/>
      <c r="ANL208" s="1305"/>
      <c r="ANM208" s="1305"/>
      <c r="ANN208" s="1305"/>
      <c r="ANO208" s="1305"/>
      <c r="ANP208" s="1305"/>
      <c r="ANQ208" s="1305"/>
      <c r="ANR208" s="1305"/>
      <c r="ANS208" s="1305"/>
      <c r="ANT208" s="1305"/>
      <c r="ANU208" s="1305"/>
      <c r="ANV208" s="1305"/>
      <c r="ANW208" s="1305"/>
      <c r="ANX208" s="1305"/>
      <c r="ANY208" s="1305"/>
      <c r="ANZ208" s="1305"/>
      <c r="AOA208" s="1305"/>
      <c r="AOB208" s="1305"/>
      <c r="AOC208" s="1305"/>
      <c r="AOD208" s="1305"/>
      <c r="AOE208" s="1305"/>
      <c r="AOF208" s="1305"/>
      <c r="AOG208" s="1305"/>
      <c r="AOH208" s="1305"/>
      <c r="AOI208" s="1305"/>
      <c r="AOJ208" s="1305"/>
      <c r="AOK208" s="1305"/>
      <c r="AOL208" s="1305"/>
      <c r="AOM208" s="1305"/>
      <c r="AON208" s="1305"/>
      <c r="AOO208" s="1305"/>
      <c r="AOP208" s="1305"/>
      <c r="AOQ208" s="1305"/>
      <c r="AOR208" s="1305"/>
      <c r="AOS208" s="1305"/>
      <c r="AOT208" s="1305"/>
      <c r="AOU208" s="1305"/>
      <c r="AOV208" s="1305"/>
      <c r="AOW208" s="1305"/>
      <c r="AOX208" s="1305"/>
      <c r="AOY208" s="1305"/>
      <c r="AOZ208" s="1305"/>
      <c r="APA208" s="1305"/>
      <c r="APB208" s="1305"/>
      <c r="APC208" s="1305"/>
      <c r="APD208" s="1305"/>
      <c r="APE208" s="1305"/>
      <c r="APF208" s="1305"/>
      <c r="APG208" s="1305"/>
      <c r="APH208" s="1305"/>
      <c r="API208" s="1305"/>
      <c r="APJ208" s="1305"/>
      <c r="APK208" s="1305"/>
      <c r="APL208" s="1305"/>
      <c r="APM208" s="1305"/>
      <c r="APN208" s="1305"/>
      <c r="APO208" s="1305"/>
      <c r="APP208" s="1305"/>
      <c r="APQ208" s="1305"/>
      <c r="APR208" s="1305"/>
      <c r="APS208" s="1305"/>
      <c r="APT208" s="1305"/>
      <c r="APU208" s="1305"/>
      <c r="APV208" s="1305"/>
      <c r="APW208" s="1305"/>
      <c r="APX208" s="1305"/>
      <c r="APY208" s="1305"/>
      <c r="APZ208" s="1305"/>
      <c r="AQA208" s="1305"/>
      <c r="AQB208" s="1305"/>
      <c r="AQC208" s="1305"/>
      <c r="AQD208" s="1305"/>
      <c r="AQE208" s="1305"/>
      <c r="AQF208" s="1305"/>
      <c r="AQG208" s="1305"/>
      <c r="AQH208" s="1305"/>
      <c r="AQI208" s="1305"/>
      <c r="AQJ208" s="1305"/>
      <c r="AQK208" s="1305"/>
      <c r="AQL208" s="1305"/>
      <c r="AQM208" s="1305"/>
      <c r="AQN208" s="1305"/>
      <c r="AQO208" s="1305"/>
      <c r="AQP208" s="1305"/>
      <c r="AQQ208" s="1305"/>
      <c r="AQR208" s="1305"/>
      <c r="AQS208" s="1305"/>
      <c r="AQT208" s="1305"/>
      <c r="AQU208" s="1305"/>
      <c r="AQV208" s="1305"/>
      <c r="AQW208" s="1305"/>
      <c r="AQX208" s="1305"/>
      <c r="AQY208" s="1305"/>
      <c r="AQZ208" s="1305"/>
      <c r="ARA208" s="1305"/>
      <c r="ARB208" s="1305"/>
      <c r="ARC208" s="1305"/>
      <c r="ARD208" s="1305"/>
      <c r="ARE208" s="1305"/>
      <c r="ARF208" s="1305"/>
      <c r="ARG208" s="1305"/>
      <c r="ARH208" s="1305"/>
      <c r="ARI208" s="1305"/>
      <c r="ARJ208" s="1305"/>
      <c r="ARK208" s="1305"/>
      <c r="ARL208" s="1305"/>
      <c r="ARM208" s="1305"/>
      <c r="ARN208" s="1305"/>
      <c r="ARO208" s="1305"/>
      <c r="ARP208" s="1305"/>
      <c r="ARQ208" s="1305"/>
      <c r="ARR208" s="1305"/>
      <c r="ARS208" s="1305"/>
      <c r="ART208" s="1305"/>
      <c r="ARU208" s="1305"/>
      <c r="ARV208" s="1305"/>
      <c r="ARW208" s="1305"/>
      <c r="ARX208" s="1305"/>
      <c r="ARY208" s="1305"/>
      <c r="ARZ208" s="1305"/>
      <c r="ASA208" s="1305"/>
      <c r="ASB208" s="1305"/>
      <c r="ASC208" s="1305"/>
      <c r="ASD208" s="1305"/>
      <c r="ASE208" s="1305"/>
      <c r="ASF208" s="1305"/>
      <c r="ASG208" s="1305"/>
      <c r="ASH208" s="1305"/>
      <c r="ASI208" s="1305"/>
      <c r="ASJ208" s="1305"/>
      <c r="ASK208" s="1305"/>
      <c r="ASL208" s="1305"/>
      <c r="ASM208" s="1305"/>
      <c r="ASN208" s="1305"/>
      <c r="ASO208" s="1305"/>
      <c r="ASP208" s="1305"/>
      <c r="ASQ208" s="1305"/>
      <c r="ASR208" s="1305"/>
      <c r="ASS208" s="1305"/>
      <c r="AST208" s="1305"/>
      <c r="ASU208" s="1305"/>
      <c r="ASV208" s="1305"/>
      <c r="ASW208" s="1305"/>
      <c r="ASX208" s="1305"/>
      <c r="ASY208" s="1305"/>
      <c r="ASZ208" s="1305"/>
      <c r="ATA208" s="1305"/>
      <c r="ATB208" s="1305"/>
      <c r="ATC208" s="1305"/>
      <c r="ATD208" s="1305"/>
      <c r="ATE208" s="1305"/>
      <c r="ATF208" s="1305"/>
      <c r="ATG208" s="1305"/>
      <c r="ATH208" s="1305"/>
      <c r="ATI208" s="1305"/>
      <c r="ATJ208" s="1305"/>
      <c r="ATK208" s="1305"/>
      <c r="ATL208" s="1305"/>
      <c r="ATM208" s="1305"/>
      <c r="ATN208" s="1305"/>
      <c r="ATO208" s="1305"/>
      <c r="ATP208" s="1305"/>
      <c r="ATQ208" s="1305"/>
      <c r="ATR208" s="1305"/>
      <c r="ATS208" s="1305"/>
      <c r="ATT208" s="1305"/>
      <c r="ATU208" s="1305"/>
      <c r="ATV208" s="1305"/>
      <c r="ATW208" s="1305"/>
      <c r="ATX208" s="1305"/>
      <c r="ATY208" s="1305"/>
      <c r="ATZ208" s="1305"/>
      <c r="AUA208" s="1305"/>
      <c r="AUB208" s="1305"/>
      <c r="AUC208" s="1305"/>
      <c r="AUD208" s="1305"/>
      <c r="AUE208" s="1305"/>
      <c r="AUF208" s="1305"/>
      <c r="AUG208" s="1305"/>
      <c r="AUH208" s="1305"/>
      <c r="AUI208" s="1305"/>
      <c r="AUJ208" s="1305"/>
      <c r="AUK208" s="1305"/>
      <c r="AUL208" s="1305"/>
      <c r="AUM208" s="1305"/>
      <c r="AUN208" s="1305"/>
      <c r="AUO208" s="1305"/>
      <c r="AUP208" s="1305"/>
      <c r="AUQ208" s="1305"/>
      <c r="AUR208" s="1305"/>
      <c r="AUS208" s="1305"/>
      <c r="AUT208" s="1305"/>
      <c r="AUU208" s="1305"/>
      <c r="AUV208" s="1305"/>
      <c r="AUW208" s="1305"/>
      <c r="AUX208" s="1305"/>
      <c r="AUY208" s="1305"/>
      <c r="AUZ208" s="1305"/>
      <c r="AVA208" s="1305"/>
      <c r="AVB208" s="1305"/>
      <c r="AVC208" s="1305"/>
      <c r="AVD208" s="1305"/>
      <c r="AVE208" s="1305"/>
      <c r="AVF208" s="1305"/>
      <c r="AVG208" s="1305"/>
      <c r="AVH208" s="1305"/>
      <c r="AVI208" s="1305"/>
      <c r="AVJ208" s="1305"/>
      <c r="AVK208" s="1305"/>
      <c r="AVL208" s="1305"/>
      <c r="AVM208" s="1305"/>
      <c r="AVN208" s="1305"/>
      <c r="AVO208" s="1305"/>
      <c r="AVP208" s="1305"/>
      <c r="AVQ208" s="1305"/>
      <c r="AVR208" s="1305"/>
      <c r="AVS208" s="1305"/>
      <c r="AVT208" s="1305"/>
      <c r="AVU208" s="1305"/>
      <c r="AVV208" s="1305"/>
      <c r="AVW208" s="1305"/>
      <c r="AVX208" s="1305"/>
      <c r="AVY208" s="1305"/>
      <c r="AVZ208" s="1305"/>
      <c r="AWA208" s="1305"/>
      <c r="AWB208" s="1305"/>
      <c r="AWC208" s="1305"/>
      <c r="AWD208" s="1305"/>
      <c r="AWF208" s="1305"/>
      <c r="AWG208" s="1305"/>
      <c r="AWH208" s="1305"/>
      <c r="AWI208" s="1305"/>
      <c r="AWJ208" s="1305"/>
      <c r="AWK208" s="1305"/>
      <c r="AWL208" s="1305"/>
      <c r="AWM208" s="1305"/>
      <c r="AWN208" s="1305"/>
      <c r="AWO208" s="1305"/>
      <c r="AWP208" s="1305"/>
      <c r="AWQ208" s="1305"/>
      <c r="AWR208" s="1305"/>
      <c r="AWS208" s="1305"/>
      <c r="AWT208" s="1305"/>
      <c r="AWU208" s="1305"/>
      <c r="AWV208" s="1305"/>
      <c r="AWW208" s="1305"/>
      <c r="AWX208" s="1305"/>
      <c r="AWY208" s="1305"/>
      <c r="AWZ208" s="1305"/>
      <c r="AXA208" s="1305"/>
      <c r="AXB208" s="1305"/>
      <c r="AXC208" s="1305"/>
      <c r="AXD208" s="1305"/>
      <c r="AXE208" s="1305"/>
      <c r="AXF208" s="1305"/>
      <c r="AXG208" s="1305"/>
      <c r="AXH208" s="1305"/>
      <c r="AXI208" s="1305"/>
      <c r="AXJ208" s="1305"/>
      <c r="AXK208" s="1305"/>
      <c r="AXL208" s="1305"/>
      <c r="AXM208" s="1305"/>
      <c r="AXN208" s="1305"/>
      <c r="AXO208" s="1305"/>
      <c r="AXP208" s="1305"/>
      <c r="AXQ208" s="1305"/>
      <c r="AXR208" s="1305"/>
      <c r="AXS208" s="1305"/>
      <c r="AXT208" s="1305"/>
      <c r="AXU208" s="1305"/>
      <c r="AXV208" s="1305"/>
      <c r="AXW208" s="1305"/>
      <c r="AXX208" s="1305"/>
      <c r="AXY208" s="1305"/>
      <c r="AXZ208" s="1305"/>
      <c r="AYA208" s="1305"/>
      <c r="AYB208" s="1305"/>
      <c r="AYC208" s="1305"/>
      <c r="AYD208" s="1305"/>
      <c r="AYE208" s="1305"/>
      <c r="AYF208" s="1305"/>
      <c r="AYG208" s="1305"/>
      <c r="AYH208" s="1305"/>
      <c r="AYI208" s="1305"/>
      <c r="AYJ208" s="1305"/>
      <c r="AYK208" s="1305"/>
      <c r="AYL208" s="1305"/>
      <c r="AYM208" s="1305"/>
      <c r="AYN208" s="1305"/>
      <c r="AYO208" s="1305"/>
      <c r="AYP208" s="1305"/>
      <c r="AYQ208" s="1305"/>
      <c r="AYR208" s="1305"/>
      <c r="AYS208" s="1305"/>
      <c r="AYT208" s="1305"/>
      <c r="AYU208" s="1305"/>
      <c r="AYV208" s="1305"/>
      <c r="AYW208" s="1305"/>
      <c r="AYX208" s="1305"/>
      <c r="AYY208" s="1305"/>
      <c r="AYZ208" s="1305"/>
      <c r="AZA208" s="1305"/>
      <c r="AZB208" s="1305"/>
      <c r="AZC208" s="1305"/>
      <c r="AZD208" s="1305"/>
      <c r="AZE208" s="1305"/>
      <c r="AZF208" s="1305"/>
      <c r="AZG208" s="1305"/>
      <c r="AZH208" s="1305"/>
      <c r="AZI208" s="1305"/>
      <c r="AZJ208" s="1305"/>
      <c r="AZK208" s="1305"/>
      <c r="AZL208" s="1305"/>
      <c r="AZM208" s="1305"/>
      <c r="AZN208" s="1305"/>
      <c r="AZO208" s="1305"/>
      <c r="AZP208" s="1305"/>
      <c r="AZQ208" s="1305"/>
      <c r="AZR208" s="1305"/>
      <c r="AZS208" s="1305"/>
      <c r="AZT208" s="1305"/>
      <c r="AZU208" s="1305"/>
      <c r="AZV208" s="1305"/>
      <c r="AZW208" s="1305"/>
      <c r="AZX208" s="1305"/>
      <c r="AZY208" s="1305"/>
      <c r="AZZ208" s="1305"/>
      <c r="BAA208" s="1305"/>
      <c r="BAB208" s="1305"/>
      <c r="BAC208" s="1305"/>
      <c r="BAD208" s="1305"/>
      <c r="BAE208" s="1305"/>
      <c r="BAF208" s="1305"/>
      <c r="BAG208" s="1305"/>
      <c r="BAH208" s="1305"/>
      <c r="BAI208" s="1305"/>
      <c r="BAJ208" s="1305"/>
      <c r="BAK208" s="1305"/>
      <c r="BAL208" s="1305"/>
      <c r="BAM208" s="1305"/>
      <c r="BAN208" s="1305"/>
      <c r="BAO208" s="1305"/>
      <c r="BAP208" s="1305"/>
      <c r="BAQ208" s="1305"/>
      <c r="BAR208" s="1305"/>
      <c r="BAS208" s="1305"/>
      <c r="BAT208" s="1305"/>
      <c r="BAU208" s="1305"/>
      <c r="BAV208" s="1305"/>
      <c r="BAW208" s="1305"/>
      <c r="BAX208" s="1305"/>
      <c r="BAY208" s="1305"/>
      <c r="BAZ208" s="1305"/>
      <c r="BBA208" s="1305"/>
      <c r="BBB208" s="1305"/>
      <c r="BBC208" s="1305"/>
      <c r="BBD208" s="1305"/>
      <c r="BBE208" s="1305"/>
      <c r="BBF208" s="1305"/>
      <c r="BBG208" s="1305"/>
      <c r="BBH208" s="1305"/>
      <c r="BBI208" s="1305"/>
      <c r="BBJ208" s="1305"/>
      <c r="BBK208" s="1305"/>
      <c r="BBL208" s="1305"/>
      <c r="BBM208" s="1305"/>
      <c r="BBN208" s="1305"/>
      <c r="BBO208" s="1305"/>
      <c r="BBP208" s="1305"/>
      <c r="BBQ208" s="1305"/>
      <c r="BBR208" s="1305"/>
      <c r="BBS208" s="1305"/>
      <c r="BBT208" s="1305"/>
      <c r="BBU208" s="1305"/>
      <c r="BBV208" s="1305"/>
      <c r="BBW208" s="1305"/>
      <c r="BBX208" s="1305"/>
      <c r="BBY208" s="1305"/>
      <c r="BBZ208" s="1305"/>
      <c r="BCA208" s="1305"/>
      <c r="BCB208" s="1305"/>
      <c r="BCC208" s="1305"/>
      <c r="BCD208" s="1305"/>
      <c r="BCE208" s="1305"/>
      <c r="BCF208" s="1305"/>
      <c r="BCG208" s="1305"/>
      <c r="BCH208" s="1305"/>
      <c r="BCI208" s="1305"/>
      <c r="BCJ208" s="1305"/>
      <c r="BCK208" s="1305"/>
      <c r="BCL208" s="1305"/>
      <c r="BCM208" s="1305"/>
      <c r="BCN208" s="1305"/>
      <c r="BCO208" s="1305"/>
      <c r="BCP208" s="1305"/>
      <c r="BCQ208" s="1305"/>
      <c r="BCR208" s="1305"/>
      <c r="BCS208" s="1305"/>
      <c r="BCT208" s="1305"/>
      <c r="BCU208" s="1305"/>
      <c r="BCV208" s="1305"/>
      <c r="BCW208" s="1305"/>
      <c r="BCX208" s="1305"/>
      <c r="BCY208" s="1305"/>
      <c r="BCZ208" s="1305"/>
      <c r="BDA208" s="1305"/>
      <c r="BDB208" s="1305"/>
      <c r="BDC208" s="1305"/>
      <c r="BDD208" s="1305"/>
      <c r="BDE208" s="1305"/>
      <c r="BDF208" s="1305"/>
      <c r="BDG208" s="1305"/>
      <c r="BDH208" s="1305"/>
      <c r="BDI208" s="1305"/>
      <c r="BDJ208" s="1305"/>
      <c r="BDK208" s="1305"/>
      <c r="BDL208" s="1305"/>
      <c r="BDM208" s="1305"/>
      <c r="BDN208" s="1305"/>
      <c r="BDO208" s="1305"/>
      <c r="BDP208" s="1305"/>
      <c r="BDQ208" s="1305"/>
      <c r="BDR208" s="1305"/>
      <c r="BDS208" s="1305"/>
      <c r="BDT208" s="1305"/>
      <c r="BDU208" s="1305"/>
      <c r="BDV208" s="1305"/>
      <c r="BDW208" s="1305"/>
      <c r="BDX208" s="1305"/>
      <c r="BDY208" s="1305"/>
      <c r="BDZ208" s="1305"/>
      <c r="BEA208" s="1305"/>
      <c r="BEB208" s="1305"/>
      <c r="BEC208" s="1305"/>
      <c r="BED208" s="1305"/>
      <c r="BEE208" s="1305"/>
      <c r="BEF208" s="1305"/>
      <c r="BEG208" s="1305"/>
      <c r="BEH208" s="1305"/>
      <c r="BEI208" s="1305"/>
      <c r="BEJ208" s="1305"/>
      <c r="BEK208" s="1305"/>
      <c r="BEL208" s="1305"/>
      <c r="BEM208" s="1305"/>
      <c r="BEN208" s="1305"/>
      <c r="BEO208" s="1305"/>
      <c r="BEP208" s="1305"/>
      <c r="BEQ208" s="1305"/>
      <c r="BER208" s="1305"/>
      <c r="BES208" s="1305"/>
      <c r="BET208" s="1305"/>
      <c r="BEU208" s="1305"/>
      <c r="BEV208" s="1305"/>
      <c r="BEW208" s="1305"/>
      <c r="BEX208" s="1305"/>
      <c r="BEY208" s="1305"/>
      <c r="BEZ208" s="1305"/>
      <c r="BFA208" s="1305"/>
      <c r="BFB208" s="1305"/>
      <c r="BFC208" s="1305"/>
      <c r="BFD208" s="1305"/>
      <c r="BFE208" s="1305"/>
      <c r="BFF208" s="1305"/>
      <c r="BFG208" s="1305"/>
      <c r="BFH208" s="1305"/>
      <c r="BFI208" s="1305"/>
      <c r="BFJ208" s="1305"/>
      <c r="BFK208" s="1305"/>
      <c r="BFL208" s="1305"/>
      <c r="BFM208" s="1305"/>
      <c r="BFN208" s="1305"/>
      <c r="BFO208" s="1305"/>
      <c r="BFP208" s="1305"/>
      <c r="BFQ208" s="1305"/>
      <c r="BFR208" s="1305"/>
      <c r="BFS208" s="1305"/>
      <c r="BFT208" s="1305"/>
      <c r="BFU208" s="1305"/>
      <c r="BFV208" s="1305"/>
      <c r="BFW208" s="1305"/>
      <c r="BFX208" s="1305"/>
      <c r="BFY208" s="1305"/>
      <c r="BFZ208" s="1305"/>
      <c r="BGB208" s="1305"/>
      <c r="BGC208" s="1305"/>
      <c r="BGD208" s="1305"/>
      <c r="BGE208" s="1305"/>
      <c r="BGF208" s="1305"/>
      <c r="BGG208" s="1305"/>
      <c r="BGH208" s="1305"/>
      <c r="BGI208" s="1305"/>
      <c r="BGJ208" s="1305"/>
      <c r="BGK208" s="1305"/>
      <c r="BGL208" s="1305"/>
      <c r="BGM208" s="1305"/>
      <c r="BGN208" s="1305"/>
      <c r="BGO208" s="1305"/>
      <c r="BGP208" s="1305"/>
      <c r="BGQ208" s="1305"/>
      <c r="BGR208" s="1305"/>
      <c r="BGS208" s="1305"/>
      <c r="BGT208" s="1305"/>
      <c r="BGU208" s="1305"/>
      <c r="BGV208" s="1305"/>
      <c r="BGW208" s="1305"/>
      <c r="BGX208" s="1305"/>
      <c r="BGY208" s="1305"/>
      <c r="BGZ208" s="1305"/>
      <c r="BHA208" s="1305"/>
      <c r="BHB208" s="1305"/>
      <c r="BHC208" s="1305"/>
      <c r="BHD208" s="1305"/>
      <c r="BHE208" s="1305"/>
      <c r="BHF208" s="1305"/>
      <c r="BHG208" s="1305"/>
      <c r="BHH208" s="1305"/>
      <c r="BHI208" s="1305"/>
      <c r="BHJ208" s="1305"/>
      <c r="BHK208" s="1305"/>
      <c r="BHL208" s="1305"/>
      <c r="BHM208" s="1305"/>
      <c r="BHN208" s="1305"/>
      <c r="BHO208" s="1305"/>
      <c r="BHP208" s="1305"/>
      <c r="BHQ208" s="1305"/>
      <c r="BHR208" s="1305"/>
      <c r="BHS208" s="1305"/>
      <c r="BHT208" s="1305"/>
      <c r="BHU208" s="1305"/>
      <c r="BHV208" s="1305"/>
      <c r="BHW208" s="1305"/>
      <c r="BHX208" s="1305"/>
      <c r="BHY208" s="1305"/>
      <c r="BHZ208" s="1305"/>
      <c r="BIA208" s="1305"/>
      <c r="BIB208" s="1305"/>
      <c r="BIC208" s="1305"/>
      <c r="BID208" s="1305"/>
      <c r="BIE208" s="1305"/>
      <c r="BIF208" s="1305"/>
      <c r="BIG208" s="1305"/>
      <c r="BIH208" s="1305"/>
      <c r="BII208" s="1305"/>
      <c r="BIJ208" s="1305"/>
      <c r="BIK208" s="1305"/>
      <c r="BIL208" s="1305"/>
      <c r="BIM208" s="1305"/>
      <c r="BIN208" s="1305"/>
      <c r="BIO208" s="1305"/>
      <c r="BIP208" s="1305"/>
      <c r="BIQ208" s="1305"/>
      <c r="BIR208" s="1305"/>
      <c r="BIS208" s="1305"/>
      <c r="BIT208" s="1305"/>
      <c r="BIU208" s="1305"/>
      <c r="BIV208" s="1305"/>
      <c r="BIW208" s="1305"/>
      <c r="BIX208" s="1305"/>
      <c r="BIY208" s="1305"/>
      <c r="BIZ208" s="1305"/>
      <c r="BJA208" s="1305"/>
      <c r="BJB208" s="1305"/>
      <c r="BJC208" s="1305"/>
      <c r="BJD208" s="1305"/>
      <c r="BJE208" s="1305"/>
      <c r="BJF208" s="1305"/>
      <c r="BJG208" s="1305"/>
      <c r="BJH208" s="1305"/>
      <c r="BJI208" s="1305"/>
      <c r="BJJ208" s="1305"/>
      <c r="BJK208" s="1305"/>
      <c r="BJL208" s="1305"/>
      <c r="BJM208" s="1305"/>
      <c r="BJN208" s="1305"/>
      <c r="BJO208" s="1305"/>
      <c r="BJP208" s="1305"/>
      <c r="BJQ208" s="1305"/>
      <c r="BJR208" s="1305"/>
      <c r="BJS208" s="1305"/>
      <c r="BJT208" s="1305"/>
      <c r="BJU208" s="1305"/>
      <c r="BJV208" s="1305"/>
      <c r="BJW208" s="1305"/>
      <c r="BJX208" s="1305"/>
      <c r="BJY208" s="1305"/>
      <c r="BJZ208" s="1305"/>
      <c r="BKA208" s="1305"/>
      <c r="BKB208" s="1305"/>
      <c r="BKC208" s="1305"/>
      <c r="BKD208" s="1305"/>
      <c r="BKE208" s="1305"/>
      <c r="BKF208" s="1305"/>
      <c r="BKG208" s="1305"/>
      <c r="BKH208" s="1305"/>
      <c r="BKI208" s="1305"/>
      <c r="BKJ208" s="1305"/>
      <c r="BKK208" s="1305"/>
      <c r="BKL208" s="1305"/>
      <c r="BKM208" s="1305"/>
      <c r="BKN208" s="1305"/>
      <c r="BKO208" s="1305"/>
      <c r="BKP208" s="1305"/>
      <c r="BKQ208" s="1305"/>
      <c r="BKR208" s="1305"/>
      <c r="BKS208" s="1305"/>
      <c r="BKT208" s="1305"/>
      <c r="BKU208" s="1305"/>
      <c r="BKV208" s="1305"/>
      <c r="BKW208" s="1305"/>
      <c r="BKX208" s="1305"/>
      <c r="BKY208" s="1305"/>
      <c r="BKZ208" s="1305"/>
      <c r="BLA208" s="1305"/>
      <c r="BLB208" s="1305"/>
      <c r="BLC208" s="1305"/>
      <c r="BLD208" s="1305"/>
      <c r="BLE208" s="1305"/>
      <c r="BLF208" s="1305"/>
      <c r="BLG208" s="1305"/>
      <c r="BLH208" s="1305"/>
      <c r="BLI208" s="1305"/>
      <c r="BLJ208" s="1305"/>
      <c r="BLK208" s="1305"/>
      <c r="BLL208" s="1305"/>
      <c r="BLM208" s="1305"/>
      <c r="BLN208" s="1305"/>
      <c r="BLO208" s="1305"/>
      <c r="BLP208" s="1305"/>
      <c r="BLQ208" s="1305"/>
      <c r="BLR208" s="1305"/>
      <c r="BLS208" s="1305"/>
      <c r="BLT208" s="1305"/>
      <c r="BLU208" s="1305"/>
      <c r="BLV208" s="1305"/>
      <c r="BLW208" s="1305"/>
      <c r="BLX208" s="1305"/>
      <c r="BLY208" s="1305"/>
      <c r="BLZ208" s="1305"/>
      <c r="BMA208" s="1305"/>
      <c r="BMB208" s="1305"/>
      <c r="BMC208" s="1305"/>
      <c r="BMD208" s="1305"/>
      <c r="BME208" s="1305"/>
      <c r="BMF208" s="1305"/>
      <c r="BMG208" s="1305"/>
      <c r="BMH208" s="1305"/>
      <c r="BMI208" s="1305"/>
      <c r="BMJ208" s="1305"/>
      <c r="BMK208" s="1305"/>
      <c r="BML208" s="1305"/>
      <c r="BMM208" s="1305"/>
      <c r="BMN208" s="1305"/>
      <c r="BMO208" s="1305"/>
      <c r="BMP208" s="1305"/>
      <c r="BMQ208" s="1305"/>
      <c r="BMR208" s="1305"/>
      <c r="BMS208" s="1305"/>
      <c r="BMT208" s="1305"/>
      <c r="BMU208" s="1305"/>
      <c r="BMV208" s="1305"/>
      <c r="BMW208" s="1305"/>
      <c r="BMX208" s="1305"/>
      <c r="BMY208" s="1305"/>
      <c r="BMZ208" s="1305"/>
      <c r="BNA208" s="1305"/>
      <c r="BNB208" s="1305"/>
      <c r="BNC208" s="1305"/>
      <c r="BND208" s="1305"/>
      <c r="BNE208" s="1305"/>
      <c r="BNF208" s="1305"/>
      <c r="BNG208" s="1305"/>
      <c r="BNH208" s="1305"/>
      <c r="BNI208" s="1305"/>
      <c r="BNJ208" s="1305"/>
      <c r="BNK208" s="1305"/>
      <c r="BNL208" s="1305"/>
      <c r="BNM208" s="1305"/>
      <c r="BNN208" s="1305"/>
      <c r="BNO208" s="1305"/>
      <c r="BNP208" s="1305"/>
      <c r="BNQ208" s="1305"/>
      <c r="BNR208" s="1305"/>
      <c r="BNS208" s="1305"/>
      <c r="BNT208" s="1305"/>
      <c r="BNU208" s="1305"/>
      <c r="BNV208" s="1305"/>
      <c r="BNW208" s="1305"/>
      <c r="BNX208" s="1305"/>
      <c r="BNY208" s="1305"/>
      <c r="BNZ208" s="1305"/>
      <c r="BOA208" s="1305"/>
      <c r="BOB208" s="1305"/>
      <c r="BOC208" s="1305"/>
      <c r="BOD208" s="1305"/>
      <c r="BOE208" s="1305"/>
      <c r="BOF208" s="1305"/>
      <c r="BOG208" s="1305"/>
      <c r="BOH208" s="1305"/>
      <c r="BOI208" s="1305"/>
      <c r="BOJ208" s="1305"/>
      <c r="BOK208" s="1305"/>
      <c r="BOL208" s="1305"/>
      <c r="BOM208" s="1305"/>
      <c r="BON208" s="1305"/>
      <c r="BOO208" s="1305"/>
      <c r="BOP208" s="1305"/>
      <c r="BOQ208" s="1305"/>
      <c r="BOR208" s="1305"/>
      <c r="BOS208" s="1305"/>
      <c r="BOT208" s="1305"/>
      <c r="BOU208" s="1305"/>
      <c r="BOV208" s="1305"/>
      <c r="BOW208" s="1305"/>
      <c r="BOX208" s="1305"/>
      <c r="BOY208" s="1305"/>
      <c r="BOZ208" s="1305"/>
      <c r="BPA208" s="1305"/>
      <c r="BPB208" s="1305"/>
      <c r="BPC208" s="1305"/>
      <c r="BPD208" s="1305"/>
      <c r="BPE208" s="1305"/>
      <c r="BPF208" s="1305"/>
      <c r="BPG208" s="1305"/>
      <c r="BPH208" s="1305"/>
      <c r="BPI208" s="1305"/>
      <c r="BPJ208" s="1305"/>
      <c r="BPK208" s="1305"/>
      <c r="BPL208" s="1305"/>
      <c r="BPM208" s="1305"/>
      <c r="BPN208" s="1305"/>
      <c r="BPO208" s="1305"/>
      <c r="BPP208" s="1305"/>
      <c r="BPQ208" s="1305"/>
      <c r="BPR208" s="1305"/>
      <c r="BPS208" s="1305"/>
      <c r="BPT208" s="1305"/>
      <c r="BPU208" s="1305"/>
      <c r="BPV208" s="1305"/>
      <c r="BPX208" s="1305"/>
      <c r="BPY208" s="1305"/>
      <c r="BPZ208" s="1305"/>
      <c r="BQA208" s="1305"/>
      <c r="BQB208" s="1305"/>
      <c r="BQC208" s="1305"/>
      <c r="BQD208" s="1305"/>
      <c r="BQE208" s="1305"/>
      <c r="BQF208" s="1305"/>
      <c r="BQG208" s="1305"/>
      <c r="BQH208" s="1305"/>
      <c r="BQI208" s="1305"/>
      <c r="BQJ208" s="1305"/>
      <c r="BQK208" s="1305"/>
      <c r="BQL208" s="1305"/>
      <c r="BQM208" s="1305"/>
      <c r="BQN208" s="1305"/>
      <c r="BQO208" s="1305"/>
      <c r="BQP208" s="1305"/>
      <c r="BQQ208" s="1305"/>
      <c r="BQR208" s="1305"/>
      <c r="BQS208" s="1305"/>
      <c r="BQT208" s="1305"/>
      <c r="BQU208" s="1305"/>
      <c r="BQV208" s="1305"/>
      <c r="BQW208" s="1305"/>
      <c r="BQX208" s="1305"/>
      <c r="BQY208" s="1305"/>
      <c r="BQZ208" s="1305"/>
      <c r="BRA208" s="1305"/>
      <c r="BRB208" s="1305"/>
      <c r="BRC208" s="1305"/>
      <c r="BRD208" s="1305"/>
      <c r="BRE208" s="1305"/>
      <c r="BRF208" s="1305"/>
      <c r="BRG208" s="1305"/>
      <c r="BRH208" s="1305"/>
      <c r="BRI208" s="1305"/>
      <c r="BRJ208" s="1305"/>
      <c r="BRK208" s="1305"/>
      <c r="BRL208" s="1305"/>
      <c r="BRM208" s="1305"/>
      <c r="BRN208" s="1305"/>
      <c r="BRO208" s="1305"/>
      <c r="BRP208" s="1305"/>
      <c r="BRQ208" s="1305"/>
      <c r="BRR208" s="1305"/>
      <c r="BRS208" s="1305"/>
      <c r="BRT208" s="1305"/>
      <c r="BRU208" s="1305"/>
      <c r="BRV208" s="1305"/>
      <c r="BRW208" s="1305"/>
      <c r="BRX208" s="1305"/>
      <c r="BRY208" s="1305"/>
      <c r="BRZ208" s="1305"/>
      <c r="BSA208" s="1305"/>
      <c r="BSB208" s="1305"/>
      <c r="BSC208" s="1305"/>
      <c r="BSD208" s="1305"/>
      <c r="BSE208" s="1305"/>
      <c r="BSF208" s="1305"/>
      <c r="BSG208" s="1305"/>
      <c r="BSH208" s="1305"/>
      <c r="BSI208" s="1305"/>
      <c r="BSJ208" s="1305"/>
      <c r="BSK208" s="1305"/>
      <c r="BSL208" s="1305"/>
      <c r="BSM208" s="1305"/>
      <c r="BSN208" s="1305"/>
      <c r="BSO208" s="1305"/>
      <c r="BSP208" s="1305"/>
      <c r="BSQ208" s="1305"/>
      <c r="BSR208" s="1305"/>
      <c r="BSS208" s="1305"/>
      <c r="BST208" s="1305"/>
      <c r="BSU208" s="1305"/>
      <c r="BSV208" s="1305"/>
      <c r="BSW208" s="1305"/>
      <c r="BSX208" s="1305"/>
      <c r="BSY208" s="1305"/>
      <c r="BSZ208" s="1305"/>
      <c r="BTA208" s="1305"/>
      <c r="BTB208" s="1305"/>
      <c r="BTC208" s="1305"/>
      <c r="BTD208" s="1305"/>
      <c r="BTE208" s="1305"/>
      <c r="BTF208" s="1305"/>
      <c r="BTG208" s="1305"/>
      <c r="BTH208" s="1305"/>
      <c r="BTI208" s="1305"/>
      <c r="BTJ208" s="1305"/>
      <c r="BTK208" s="1305"/>
      <c r="BTL208" s="1305"/>
      <c r="BTM208" s="1305"/>
      <c r="BTN208" s="1305"/>
      <c r="BTO208" s="1305"/>
      <c r="BTP208" s="1305"/>
      <c r="BTQ208" s="1305"/>
      <c r="BTR208" s="1305"/>
      <c r="BTS208" s="1305"/>
      <c r="BTT208" s="1305"/>
      <c r="BTU208" s="1305"/>
      <c r="BTV208" s="1305"/>
      <c r="BTW208" s="1305"/>
      <c r="BTX208" s="1305"/>
      <c r="BTY208" s="1305"/>
      <c r="BTZ208" s="1305"/>
      <c r="BUA208" s="1305"/>
      <c r="BUB208" s="1305"/>
      <c r="BUC208" s="1305"/>
      <c r="BUD208" s="1305"/>
      <c r="BUE208" s="1305"/>
      <c r="BUF208" s="1305"/>
      <c r="BUG208" s="1305"/>
      <c r="BUH208" s="1305"/>
      <c r="BUI208" s="1305"/>
      <c r="BUJ208" s="1305"/>
      <c r="BUK208" s="1305"/>
      <c r="BUL208" s="1305"/>
      <c r="BUM208" s="1305"/>
      <c r="BUN208" s="1305"/>
      <c r="BUO208" s="1305"/>
      <c r="BUP208" s="1305"/>
      <c r="BUQ208" s="1305"/>
      <c r="BUR208" s="1305"/>
      <c r="BUS208" s="1305"/>
      <c r="BUT208" s="1305"/>
      <c r="BUU208" s="1305"/>
      <c r="BUV208" s="1305"/>
      <c r="BUW208" s="1305"/>
      <c r="BUX208" s="1305"/>
      <c r="BUY208" s="1305"/>
      <c r="BUZ208" s="1305"/>
      <c r="BVA208" s="1305"/>
      <c r="BVB208" s="1305"/>
      <c r="BVC208" s="1305"/>
      <c r="BVD208" s="1305"/>
      <c r="BVE208" s="1305"/>
      <c r="BVF208" s="1305"/>
      <c r="BVG208" s="1305"/>
      <c r="BVH208" s="1305"/>
      <c r="BVI208" s="1305"/>
      <c r="BVJ208" s="1305"/>
      <c r="BVK208" s="1305"/>
      <c r="BVL208" s="1305"/>
      <c r="BVM208" s="1305"/>
      <c r="BVN208" s="1305"/>
      <c r="BVO208" s="1305"/>
      <c r="BVP208" s="1305"/>
      <c r="BVQ208" s="1305"/>
      <c r="BVR208" s="1305"/>
      <c r="BVS208" s="1305"/>
      <c r="BVT208" s="1305"/>
      <c r="BVU208" s="1305"/>
      <c r="BVV208" s="1305"/>
      <c r="BVW208" s="1305"/>
      <c r="BVX208" s="1305"/>
      <c r="BVY208" s="1305"/>
      <c r="BVZ208" s="1305"/>
      <c r="BWA208" s="1305"/>
      <c r="BWB208" s="1305"/>
      <c r="BWC208" s="1305"/>
      <c r="BWD208" s="1305"/>
      <c r="BWE208" s="1305"/>
      <c r="BWF208" s="1305"/>
      <c r="BWG208" s="1305"/>
      <c r="BWH208" s="1305"/>
      <c r="BWI208" s="1305"/>
      <c r="BWJ208" s="1305"/>
      <c r="BWK208" s="1305"/>
      <c r="BWL208" s="1305"/>
      <c r="BWM208" s="1305"/>
      <c r="BWN208" s="1305"/>
      <c r="BWO208" s="1305"/>
      <c r="BWP208" s="1305"/>
      <c r="BWQ208" s="1305"/>
      <c r="BWR208" s="1305"/>
      <c r="BWS208" s="1305"/>
      <c r="BWT208" s="1305"/>
      <c r="BWU208" s="1305"/>
      <c r="BWV208" s="1305"/>
      <c r="BWW208" s="1305"/>
      <c r="BWX208" s="1305"/>
      <c r="BWY208" s="1305"/>
      <c r="BWZ208" s="1305"/>
      <c r="BXA208" s="1305"/>
      <c r="BXB208" s="1305"/>
      <c r="BXC208" s="1305"/>
      <c r="BXD208" s="1305"/>
      <c r="BXE208" s="1305"/>
      <c r="BXF208" s="1305"/>
      <c r="BXG208" s="1305"/>
      <c r="BXH208" s="1305"/>
      <c r="BXI208" s="1305"/>
      <c r="BXJ208" s="1305"/>
      <c r="BXK208" s="1305"/>
      <c r="BXL208" s="1305"/>
      <c r="BXM208" s="1305"/>
      <c r="BXN208" s="1305"/>
      <c r="BXO208" s="1305"/>
      <c r="BXP208" s="1305"/>
      <c r="BXQ208" s="1305"/>
      <c r="BXR208" s="1305"/>
      <c r="BXS208" s="1305"/>
      <c r="BXT208" s="1305"/>
      <c r="BXU208" s="1305"/>
      <c r="BXV208" s="1305"/>
      <c r="BXW208" s="1305"/>
      <c r="BXX208" s="1305"/>
      <c r="BXY208" s="1305"/>
      <c r="BXZ208" s="1305"/>
      <c r="BYA208" s="1305"/>
      <c r="BYB208" s="1305"/>
      <c r="BYC208" s="1305"/>
      <c r="BYD208" s="1305"/>
      <c r="BYE208" s="1305"/>
      <c r="BYF208" s="1305"/>
      <c r="BYG208" s="1305"/>
      <c r="BYH208" s="1305"/>
      <c r="BYI208" s="1305"/>
      <c r="BYJ208" s="1305"/>
      <c r="BYK208" s="1305"/>
      <c r="BYL208" s="1305"/>
      <c r="BYM208" s="1305"/>
      <c r="BYN208" s="1305"/>
      <c r="BYO208" s="1305"/>
      <c r="BYP208" s="1305"/>
      <c r="BYQ208" s="1305"/>
      <c r="BYR208" s="1305"/>
      <c r="BYS208" s="1305"/>
      <c r="BYT208" s="1305"/>
      <c r="BYU208" s="1305"/>
      <c r="BYV208" s="1305"/>
      <c r="BYW208" s="1305"/>
      <c r="BYX208" s="1305"/>
      <c r="BYY208" s="1305"/>
      <c r="BYZ208" s="1305"/>
      <c r="BZA208" s="1305"/>
      <c r="BZB208" s="1305"/>
      <c r="BZC208" s="1305"/>
      <c r="BZD208" s="1305"/>
      <c r="BZE208" s="1305"/>
      <c r="BZF208" s="1305"/>
      <c r="BZG208" s="1305"/>
      <c r="BZH208" s="1305"/>
      <c r="BZI208" s="1305"/>
      <c r="BZJ208" s="1305"/>
      <c r="BZK208" s="1305"/>
      <c r="BZL208" s="1305"/>
      <c r="BZM208" s="1305"/>
      <c r="BZN208" s="1305"/>
      <c r="BZO208" s="1305"/>
      <c r="BZP208" s="1305"/>
      <c r="BZQ208" s="1305"/>
      <c r="BZR208" s="1305"/>
      <c r="BZT208" s="1305"/>
      <c r="BZU208" s="1305"/>
      <c r="BZV208" s="1305"/>
      <c r="BZW208" s="1305"/>
      <c r="BZX208" s="1305"/>
      <c r="BZY208" s="1305"/>
      <c r="BZZ208" s="1305"/>
      <c r="CAA208" s="1305"/>
      <c r="CAB208" s="1305"/>
      <c r="CAC208" s="1305"/>
      <c r="CAD208" s="1305"/>
      <c r="CAE208" s="1305"/>
      <c r="CAF208" s="1305"/>
      <c r="CAG208" s="1305"/>
      <c r="CAH208" s="1305"/>
      <c r="CAI208" s="1305"/>
      <c r="CAJ208" s="1305"/>
      <c r="CAK208" s="1305"/>
      <c r="CAL208" s="1305"/>
      <c r="CAM208" s="1305"/>
      <c r="CAN208" s="1305"/>
      <c r="CAO208" s="1305"/>
      <c r="CAP208" s="1305"/>
      <c r="CAQ208" s="1305"/>
      <c r="CAR208" s="1305"/>
      <c r="CAS208" s="1305"/>
      <c r="CAT208" s="1305"/>
      <c r="CAU208" s="1305"/>
      <c r="CAV208" s="1305"/>
      <c r="CAW208" s="1305"/>
      <c r="CAX208" s="1305"/>
      <c r="CAY208" s="1305"/>
      <c r="CAZ208" s="1305"/>
      <c r="CBA208" s="1305"/>
      <c r="CBB208" s="1305"/>
      <c r="CBC208" s="1305"/>
      <c r="CBD208" s="1305"/>
      <c r="CBE208" s="1305"/>
      <c r="CBF208" s="1305"/>
      <c r="CBG208" s="1305"/>
      <c r="CBH208" s="1305"/>
      <c r="CBI208" s="1305"/>
      <c r="CBJ208" s="1305"/>
      <c r="CBK208" s="1305"/>
      <c r="CBL208" s="1305"/>
      <c r="CBM208" s="1305"/>
      <c r="CBN208" s="1305"/>
      <c r="CBO208" s="1305"/>
      <c r="CBP208" s="1305"/>
      <c r="CBQ208" s="1305"/>
      <c r="CBR208" s="1305"/>
      <c r="CBS208" s="1305"/>
      <c r="CBT208" s="1305"/>
      <c r="CBU208" s="1305"/>
      <c r="CBV208" s="1305"/>
      <c r="CBW208" s="1305"/>
      <c r="CBX208" s="1305"/>
      <c r="CBY208" s="1305"/>
      <c r="CBZ208" s="1305"/>
      <c r="CCA208" s="1305"/>
      <c r="CCB208" s="1305"/>
      <c r="CCC208" s="1305"/>
      <c r="CCD208" s="1305"/>
      <c r="CCE208" s="1305"/>
      <c r="CCF208" s="1305"/>
      <c r="CCG208" s="1305"/>
      <c r="CCH208" s="1305"/>
      <c r="CCI208" s="1305"/>
      <c r="CCJ208" s="1305"/>
      <c r="CCK208" s="1305"/>
      <c r="CCL208" s="1305"/>
      <c r="CCM208" s="1305"/>
      <c r="CCN208" s="1305"/>
      <c r="CCO208" s="1305"/>
      <c r="CCP208" s="1305"/>
      <c r="CCQ208" s="1305"/>
      <c r="CCR208" s="1305"/>
      <c r="CCS208" s="1305"/>
      <c r="CCT208" s="1305"/>
      <c r="CCU208" s="1305"/>
      <c r="CCV208" s="1305"/>
      <c r="CCW208" s="1305"/>
      <c r="CCX208" s="1305"/>
      <c r="CCY208" s="1305"/>
      <c r="CCZ208" s="1305"/>
      <c r="CDA208" s="1305"/>
      <c r="CDB208" s="1305"/>
      <c r="CDC208" s="1305"/>
      <c r="CDD208" s="1305"/>
      <c r="CDE208" s="1305"/>
      <c r="CDF208" s="1305"/>
      <c r="CDG208" s="1305"/>
      <c r="CDH208" s="1305"/>
      <c r="CDI208" s="1305"/>
      <c r="CDJ208" s="1305"/>
      <c r="CDK208" s="1305"/>
      <c r="CDL208" s="1305"/>
      <c r="CDM208" s="1305"/>
      <c r="CDN208" s="1305"/>
      <c r="CDO208" s="1305"/>
      <c r="CDP208" s="1305"/>
      <c r="CDQ208" s="1305"/>
      <c r="CDR208" s="1305"/>
      <c r="CDS208" s="1305"/>
      <c r="CDT208" s="1305"/>
      <c r="CDU208" s="1305"/>
      <c r="CDV208" s="1305"/>
      <c r="CDW208" s="1305"/>
      <c r="CDX208" s="1305"/>
      <c r="CDY208" s="1305"/>
      <c r="CDZ208" s="1305"/>
      <c r="CEA208" s="1305"/>
      <c r="CEB208" s="1305"/>
      <c r="CEC208" s="1305"/>
      <c r="CED208" s="1305"/>
      <c r="CEE208" s="1305"/>
      <c r="CEF208" s="1305"/>
      <c r="CEG208" s="1305"/>
      <c r="CEH208" s="1305"/>
      <c r="CEI208" s="1305"/>
      <c r="CEJ208" s="1305"/>
      <c r="CEK208" s="1305"/>
      <c r="CEL208" s="1305"/>
      <c r="CEM208" s="1305"/>
      <c r="CEN208" s="1305"/>
      <c r="CEO208" s="1305"/>
      <c r="CEP208" s="1305"/>
      <c r="CEQ208" s="1305"/>
      <c r="CER208" s="1305"/>
      <c r="CES208" s="1305"/>
      <c r="CET208" s="1305"/>
      <c r="CEU208" s="1305"/>
      <c r="CEV208" s="1305"/>
      <c r="CEW208" s="1305"/>
      <c r="CEX208" s="1305"/>
      <c r="CEY208" s="1305"/>
      <c r="CEZ208" s="1305"/>
      <c r="CFA208" s="1305"/>
      <c r="CFB208" s="1305"/>
      <c r="CFC208" s="1305"/>
      <c r="CFD208" s="1305"/>
      <c r="CFE208" s="1305"/>
      <c r="CFF208" s="1305"/>
      <c r="CFG208" s="1305"/>
      <c r="CFH208" s="1305"/>
      <c r="CFI208" s="1305"/>
      <c r="CFJ208" s="1305"/>
      <c r="CFK208" s="1305"/>
      <c r="CFL208" s="1305"/>
      <c r="CFM208" s="1305"/>
      <c r="CFN208" s="1305"/>
      <c r="CFO208" s="1305"/>
      <c r="CFP208" s="1305"/>
      <c r="CFQ208" s="1305"/>
      <c r="CFR208" s="1305"/>
      <c r="CFS208" s="1305"/>
      <c r="CFT208" s="1305"/>
      <c r="CFU208" s="1305"/>
      <c r="CFV208" s="1305"/>
      <c r="CFW208" s="1305"/>
      <c r="CFX208" s="1305"/>
      <c r="CFY208" s="1305"/>
      <c r="CFZ208" s="1305"/>
      <c r="CGA208" s="1305"/>
      <c r="CGB208" s="1305"/>
      <c r="CGC208" s="1305"/>
      <c r="CGD208" s="1305"/>
      <c r="CGE208" s="1305"/>
      <c r="CGF208" s="1305"/>
      <c r="CGG208" s="1305"/>
      <c r="CGH208" s="1305"/>
      <c r="CGI208" s="1305"/>
      <c r="CGJ208" s="1305"/>
      <c r="CGK208" s="1305"/>
      <c r="CGL208" s="1305"/>
      <c r="CGM208" s="1305"/>
      <c r="CGN208" s="1305"/>
      <c r="CGO208" s="1305"/>
      <c r="CGP208" s="1305"/>
      <c r="CGQ208" s="1305"/>
      <c r="CGR208" s="1305"/>
      <c r="CGS208" s="1305"/>
      <c r="CGT208" s="1305"/>
      <c r="CGU208" s="1305"/>
      <c r="CGV208" s="1305"/>
      <c r="CGW208" s="1305"/>
      <c r="CGX208" s="1305"/>
      <c r="CGY208" s="1305"/>
      <c r="CGZ208" s="1305"/>
      <c r="CHA208" s="1305"/>
      <c r="CHB208" s="1305"/>
      <c r="CHC208" s="1305"/>
      <c r="CHD208" s="1305"/>
      <c r="CHE208" s="1305"/>
      <c r="CHF208" s="1305"/>
      <c r="CHG208" s="1305"/>
      <c r="CHH208" s="1305"/>
      <c r="CHI208" s="1305"/>
      <c r="CHJ208" s="1305"/>
      <c r="CHK208" s="1305"/>
      <c r="CHL208" s="1305"/>
      <c r="CHM208" s="1305"/>
      <c r="CHN208" s="1305"/>
      <c r="CHO208" s="1305"/>
      <c r="CHP208" s="1305"/>
      <c r="CHQ208" s="1305"/>
      <c r="CHR208" s="1305"/>
      <c r="CHS208" s="1305"/>
      <c r="CHT208" s="1305"/>
      <c r="CHU208" s="1305"/>
      <c r="CHV208" s="1305"/>
      <c r="CHW208" s="1305"/>
      <c r="CHX208" s="1305"/>
      <c r="CHY208" s="1305"/>
      <c r="CHZ208" s="1305"/>
      <c r="CIA208" s="1305"/>
      <c r="CIB208" s="1305"/>
      <c r="CIC208" s="1305"/>
      <c r="CID208" s="1305"/>
      <c r="CIE208" s="1305"/>
      <c r="CIF208" s="1305"/>
      <c r="CIG208" s="1305"/>
      <c r="CIH208" s="1305"/>
      <c r="CII208" s="1305"/>
      <c r="CIJ208" s="1305"/>
      <c r="CIK208" s="1305"/>
      <c r="CIL208" s="1305"/>
      <c r="CIM208" s="1305"/>
      <c r="CIN208" s="1305"/>
      <c r="CIO208" s="1305"/>
      <c r="CIP208" s="1305"/>
      <c r="CIQ208" s="1305"/>
      <c r="CIR208" s="1305"/>
      <c r="CIS208" s="1305"/>
      <c r="CIT208" s="1305"/>
      <c r="CIU208" s="1305"/>
      <c r="CIV208" s="1305"/>
      <c r="CIW208" s="1305"/>
      <c r="CIX208" s="1305"/>
      <c r="CIY208" s="1305"/>
      <c r="CIZ208" s="1305"/>
      <c r="CJA208" s="1305"/>
      <c r="CJB208" s="1305"/>
      <c r="CJC208" s="1305"/>
      <c r="CJD208" s="1305"/>
      <c r="CJE208" s="1305"/>
      <c r="CJF208" s="1305"/>
      <c r="CJG208" s="1305"/>
      <c r="CJH208" s="1305"/>
      <c r="CJI208" s="1305"/>
      <c r="CJJ208" s="1305"/>
      <c r="CJK208" s="1305"/>
      <c r="CJL208" s="1305"/>
      <c r="CJM208" s="1305"/>
      <c r="CJN208" s="1305"/>
      <c r="CJP208" s="1305"/>
      <c r="CJQ208" s="1305"/>
      <c r="CJR208" s="1305"/>
      <c r="CJS208" s="1305"/>
      <c r="CJT208" s="1305"/>
      <c r="CJU208" s="1305"/>
      <c r="CJV208" s="1305"/>
      <c r="CJW208" s="1305"/>
      <c r="CJX208" s="1305"/>
      <c r="CJY208" s="1305"/>
      <c r="CJZ208" s="1305"/>
      <c r="CKA208" s="1305"/>
      <c r="CKB208" s="1305"/>
      <c r="CKC208" s="1305"/>
      <c r="CKD208" s="1305"/>
      <c r="CKE208" s="1305"/>
      <c r="CKF208" s="1305"/>
      <c r="CKG208" s="1305"/>
      <c r="CKH208" s="1305"/>
      <c r="CKI208" s="1305"/>
      <c r="CKJ208" s="1305"/>
      <c r="CKK208" s="1305"/>
      <c r="CKL208" s="1305"/>
      <c r="CKM208" s="1305"/>
      <c r="CKN208" s="1305"/>
      <c r="CKO208" s="1305"/>
      <c r="CKP208" s="1305"/>
      <c r="CKQ208" s="1305"/>
      <c r="CKR208" s="1305"/>
      <c r="CKS208" s="1305"/>
      <c r="CKT208" s="1305"/>
      <c r="CKU208" s="1305"/>
      <c r="CKV208" s="1305"/>
      <c r="CKW208" s="1305"/>
      <c r="CKX208" s="1305"/>
      <c r="CKY208" s="1305"/>
      <c r="CKZ208" s="1305"/>
      <c r="CLA208" s="1305"/>
      <c r="CLB208" s="1305"/>
      <c r="CLC208" s="1305"/>
      <c r="CLD208" s="1305"/>
      <c r="CLE208" s="1305"/>
      <c r="CLF208" s="1305"/>
      <c r="CLG208" s="1305"/>
      <c r="CLH208" s="1305"/>
      <c r="CLI208" s="1305"/>
      <c r="CLJ208" s="1305"/>
      <c r="CLK208" s="1305"/>
      <c r="CLL208" s="1305"/>
      <c r="CLM208" s="1305"/>
      <c r="CLN208" s="1305"/>
      <c r="CLO208" s="1305"/>
      <c r="CLP208" s="1305"/>
      <c r="CLQ208" s="1305"/>
      <c r="CLR208" s="1305"/>
      <c r="CLS208" s="1305"/>
      <c r="CLT208" s="1305"/>
      <c r="CLU208" s="1305"/>
      <c r="CLV208" s="1305"/>
      <c r="CLW208" s="1305"/>
      <c r="CLX208" s="1305"/>
      <c r="CLY208" s="1305"/>
      <c r="CLZ208" s="1305"/>
      <c r="CMA208" s="1305"/>
      <c r="CMB208" s="1305"/>
      <c r="CMC208" s="1305"/>
      <c r="CMD208" s="1305"/>
      <c r="CME208" s="1305"/>
      <c r="CMF208" s="1305"/>
      <c r="CMG208" s="1305"/>
      <c r="CMH208" s="1305"/>
      <c r="CMI208" s="1305"/>
      <c r="CMJ208" s="1305"/>
      <c r="CMK208" s="1305"/>
      <c r="CML208" s="1305"/>
      <c r="CMM208" s="1305"/>
      <c r="CMN208" s="1305"/>
      <c r="CMO208" s="1305"/>
      <c r="CMP208" s="1305"/>
      <c r="CMQ208" s="1305"/>
      <c r="CMR208" s="1305"/>
      <c r="CMS208" s="1305"/>
      <c r="CMT208" s="1305"/>
      <c r="CMU208" s="1305"/>
      <c r="CMV208" s="1305"/>
      <c r="CMW208" s="1305"/>
      <c r="CMX208" s="1305"/>
      <c r="CMY208" s="1305"/>
      <c r="CMZ208" s="1305"/>
      <c r="CNA208" s="1305"/>
      <c r="CNB208" s="1305"/>
      <c r="CNC208" s="1305"/>
      <c r="CND208" s="1305"/>
      <c r="CNE208" s="1305"/>
      <c r="CNF208" s="1305"/>
      <c r="CNG208" s="1305"/>
      <c r="CNH208" s="1305"/>
      <c r="CNI208" s="1305"/>
      <c r="CNJ208" s="1305"/>
      <c r="CNK208" s="1305"/>
      <c r="CNL208" s="1305"/>
      <c r="CNM208" s="1305"/>
      <c r="CNN208" s="1305"/>
      <c r="CNO208" s="1305"/>
      <c r="CNP208" s="1305"/>
      <c r="CNQ208" s="1305"/>
      <c r="CNR208" s="1305"/>
      <c r="CNS208" s="1305"/>
      <c r="CNT208" s="1305"/>
      <c r="CNU208" s="1305"/>
      <c r="CNV208" s="1305"/>
      <c r="CNW208" s="1305"/>
      <c r="CNX208" s="1305"/>
      <c r="CNY208" s="1305"/>
      <c r="CNZ208" s="1305"/>
      <c r="COA208" s="1305"/>
      <c r="COB208" s="1305"/>
      <c r="COC208" s="1305"/>
      <c r="COD208" s="1305"/>
      <c r="COE208" s="1305"/>
      <c r="COF208" s="1305"/>
      <c r="COG208" s="1305"/>
      <c r="COH208" s="1305"/>
      <c r="COI208" s="1305"/>
      <c r="COJ208" s="1305"/>
      <c r="COK208" s="1305"/>
      <c r="COL208" s="1305"/>
      <c r="COM208" s="1305"/>
      <c r="CON208" s="1305"/>
      <c r="COO208" s="1305"/>
      <c r="COP208" s="1305"/>
      <c r="COQ208" s="1305"/>
      <c r="COR208" s="1305"/>
      <c r="COS208" s="1305"/>
      <c r="COT208" s="1305"/>
      <c r="COU208" s="1305"/>
      <c r="COV208" s="1305"/>
      <c r="COW208" s="1305"/>
      <c r="COX208" s="1305"/>
      <c r="COY208" s="1305"/>
      <c r="COZ208" s="1305"/>
      <c r="CPA208" s="1305"/>
      <c r="CPB208" s="1305"/>
      <c r="CPC208" s="1305"/>
      <c r="CPD208" s="1305"/>
      <c r="CPE208" s="1305"/>
      <c r="CPF208" s="1305"/>
      <c r="CPG208" s="1305"/>
      <c r="CPH208" s="1305"/>
      <c r="CPI208" s="1305"/>
      <c r="CPJ208" s="1305"/>
      <c r="CPK208" s="1305"/>
      <c r="CPL208" s="1305"/>
      <c r="CPM208" s="1305"/>
      <c r="CPN208" s="1305"/>
      <c r="CPO208" s="1305"/>
      <c r="CPP208" s="1305"/>
      <c r="CPQ208" s="1305"/>
      <c r="CPR208" s="1305"/>
      <c r="CPS208" s="1305"/>
      <c r="CPT208" s="1305"/>
      <c r="CPU208" s="1305"/>
      <c r="CPV208" s="1305"/>
      <c r="CPW208" s="1305"/>
      <c r="CPX208" s="1305"/>
      <c r="CPY208" s="1305"/>
      <c r="CPZ208" s="1305"/>
      <c r="CQA208" s="1305"/>
      <c r="CQB208" s="1305"/>
      <c r="CQC208" s="1305"/>
      <c r="CQD208" s="1305"/>
      <c r="CQE208" s="1305"/>
      <c r="CQF208" s="1305"/>
      <c r="CQG208" s="1305"/>
      <c r="CQH208" s="1305"/>
      <c r="CQI208" s="1305"/>
      <c r="CQJ208" s="1305"/>
      <c r="CQK208" s="1305"/>
      <c r="CQL208" s="1305"/>
      <c r="CQM208" s="1305"/>
      <c r="CQN208" s="1305"/>
      <c r="CQO208" s="1305"/>
      <c r="CQP208" s="1305"/>
      <c r="CQQ208" s="1305"/>
      <c r="CQR208" s="1305"/>
      <c r="CQS208" s="1305"/>
      <c r="CQT208" s="1305"/>
      <c r="CQU208" s="1305"/>
      <c r="CQV208" s="1305"/>
      <c r="CQW208" s="1305"/>
      <c r="CQX208" s="1305"/>
      <c r="CQY208" s="1305"/>
      <c r="CQZ208" s="1305"/>
      <c r="CRA208" s="1305"/>
      <c r="CRB208" s="1305"/>
      <c r="CRC208" s="1305"/>
      <c r="CRD208" s="1305"/>
      <c r="CRE208" s="1305"/>
      <c r="CRF208" s="1305"/>
      <c r="CRG208" s="1305"/>
      <c r="CRH208" s="1305"/>
      <c r="CRI208" s="1305"/>
      <c r="CRJ208" s="1305"/>
      <c r="CRK208" s="1305"/>
      <c r="CRL208" s="1305"/>
      <c r="CRM208" s="1305"/>
      <c r="CRN208" s="1305"/>
      <c r="CRO208" s="1305"/>
      <c r="CRP208" s="1305"/>
      <c r="CRQ208" s="1305"/>
      <c r="CRR208" s="1305"/>
      <c r="CRS208" s="1305"/>
      <c r="CRT208" s="1305"/>
      <c r="CRU208" s="1305"/>
      <c r="CRV208" s="1305"/>
      <c r="CRW208" s="1305"/>
      <c r="CRX208" s="1305"/>
      <c r="CRY208" s="1305"/>
      <c r="CRZ208" s="1305"/>
      <c r="CSA208" s="1305"/>
      <c r="CSB208" s="1305"/>
      <c r="CSC208" s="1305"/>
      <c r="CSD208" s="1305"/>
      <c r="CSE208" s="1305"/>
      <c r="CSF208" s="1305"/>
      <c r="CSG208" s="1305"/>
      <c r="CSH208" s="1305"/>
      <c r="CSI208" s="1305"/>
      <c r="CSJ208" s="1305"/>
      <c r="CSK208" s="1305"/>
      <c r="CSL208" s="1305"/>
      <c r="CSM208" s="1305"/>
      <c r="CSN208" s="1305"/>
      <c r="CSO208" s="1305"/>
      <c r="CSP208" s="1305"/>
      <c r="CSQ208" s="1305"/>
      <c r="CSR208" s="1305"/>
      <c r="CSS208" s="1305"/>
      <c r="CST208" s="1305"/>
      <c r="CSU208" s="1305"/>
      <c r="CSV208" s="1305"/>
      <c r="CSW208" s="1305"/>
      <c r="CSX208" s="1305"/>
      <c r="CSY208" s="1305"/>
      <c r="CSZ208" s="1305"/>
      <c r="CTA208" s="1305"/>
      <c r="CTB208" s="1305"/>
      <c r="CTC208" s="1305"/>
      <c r="CTD208" s="1305"/>
      <c r="CTE208" s="1305"/>
      <c r="CTF208" s="1305"/>
      <c r="CTG208" s="1305"/>
      <c r="CTH208" s="1305"/>
      <c r="CTI208" s="1305"/>
      <c r="CTJ208" s="1305"/>
      <c r="CTL208" s="1305"/>
      <c r="CTM208" s="1305"/>
      <c r="CTN208" s="1305"/>
      <c r="CTO208" s="1305"/>
      <c r="CTP208" s="1305"/>
      <c r="CTQ208" s="1305"/>
      <c r="CTR208" s="1305"/>
      <c r="CTS208" s="1305"/>
      <c r="CTT208" s="1305"/>
      <c r="CTU208" s="1305"/>
      <c r="CTV208" s="1305"/>
      <c r="CTW208" s="1305"/>
      <c r="CTX208" s="1305"/>
      <c r="CTY208" s="1305"/>
      <c r="CTZ208" s="1305"/>
      <c r="CUA208" s="1305"/>
      <c r="CUB208" s="1305"/>
      <c r="CUC208" s="1305"/>
      <c r="CUD208" s="1305"/>
      <c r="CUE208" s="1305"/>
      <c r="CUF208" s="1305"/>
      <c r="CUG208" s="1305"/>
      <c r="CUH208" s="1305"/>
      <c r="CUI208" s="1305"/>
      <c r="CUJ208" s="1305"/>
      <c r="CUK208" s="1305"/>
      <c r="CUL208" s="1305"/>
      <c r="CUM208" s="1305"/>
      <c r="CUN208" s="1305"/>
      <c r="CUO208" s="1305"/>
      <c r="CUP208" s="1305"/>
      <c r="CUQ208" s="1305"/>
      <c r="CUR208" s="1305"/>
      <c r="CUS208" s="1305"/>
      <c r="CUT208" s="1305"/>
      <c r="CUU208" s="1305"/>
      <c r="CUV208" s="1305"/>
      <c r="CUW208" s="1305"/>
      <c r="CUX208" s="1305"/>
      <c r="CUY208" s="1305"/>
      <c r="CUZ208" s="1305"/>
      <c r="CVA208" s="1305"/>
      <c r="CVB208" s="1305"/>
      <c r="CVC208" s="1305"/>
      <c r="CVD208" s="1305"/>
      <c r="CVE208" s="1305"/>
      <c r="CVF208" s="1305"/>
      <c r="CVG208" s="1305"/>
      <c r="CVH208" s="1305"/>
      <c r="CVI208" s="1305"/>
      <c r="CVJ208" s="1305"/>
      <c r="CVK208" s="1305"/>
      <c r="CVL208" s="1305"/>
      <c r="CVM208" s="1305"/>
      <c r="CVN208" s="1305"/>
      <c r="CVO208" s="1305"/>
      <c r="CVP208" s="1305"/>
      <c r="CVQ208" s="1305"/>
      <c r="CVR208" s="1305"/>
      <c r="CVS208" s="1305"/>
      <c r="CVT208" s="1305"/>
      <c r="CVU208" s="1305"/>
      <c r="CVV208" s="1305"/>
      <c r="CVW208" s="1305"/>
      <c r="CVX208" s="1305"/>
      <c r="CVY208" s="1305"/>
      <c r="CVZ208" s="1305"/>
      <c r="CWA208" s="1305"/>
      <c r="CWB208" s="1305"/>
      <c r="CWC208" s="1305"/>
      <c r="CWD208" s="1305"/>
      <c r="CWE208" s="1305"/>
      <c r="CWF208" s="1305"/>
      <c r="CWG208" s="1305"/>
      <c r="CWH208" s="1305"/>
      <c r="CWI208" s="1305"/>
      <c r="CWJ208" s="1305"/>
      <c r="CWK208" s="1305"/>
      <c r="CWL208" s="1305"/>
      <c r="CWM208" s="1305"/>
      <c r="CWN208" s="1305"/>
      <c r="CWO208" s="1305"/>
      <c r="CWP208" s="1305"/>
      <c r="CWQ208" s="1305"/>
      <c r="CWR208" s="1305"/>
      <c r="CWS208" s="1305"/>
      <c r="CWT208" s="1305"/>
      <c r="CWU208" s="1305"/>
      <c r="CWV208" s="1305"/>
      <c r="CWW208" s="1305"/>
      <c r="CWX208" s="1305"/>
      <c r="CWY208" s="1305"/>
      <c r="CWZ208" s="1305"/>
      <c r="CXA208" s="1305"/>
      <c r="CXB208" s="1305"/>
      <c r="CXC208" s="1305"/>
      <c r="CXD208" s="1305"/>
      <c r="CXE208" s="1305"/>
      <c r="CXF208" s="1305"/>
      <c r="CXG208" s="1305"/>
      <c r="CXH208" s="1305"/>
      <c r="CXI208" s="1305"/>
      <c r="CXJ208" s="1305"/>
      <c r="CXK208" s="1305"/>
      <c r="CXL208" s="1305"/>
      <c r="CXM208" s="1305"/>
      <c r="CXN208" s="1305"/>
      <c r="CXO208" s="1305"/>
      <c r="CXP208" s="1305"/>
      <c r="CXQ208" s="1305"/>
      <c r="CXR208" s="1305"/>
      <c r="CXS208" s="1305"/>
      <c r="CXT208" s="1305"/>
      <c r="CXU208" s="1305"/>
      <c r="CXV208" s="1305"/>
      <c r="CXW208" s="1305"/>
      <c r="CXX208" s="1305"/>
      <c r="CXY208" s="1305"/>
      <c r="CXZ208" s="1305"/>
      <c r="CYA208" s="1305"/>
      <c r="CYB208" s="1305"/>
      <c r="CYC208" s="1305"/>
      <c r="CYD208" s="1305"/>
      <c r="CYE208" s="1305"/>
      <c r="CYF208" s="1305"/>
      <c r="CYG208" s="1305"/>
      <c r="CYH208" s="1305"/>
      <c r="CYI208" s="1305"/>
      <c r="CYJ208" s="1305"/>
      <c r="CYK208" s="1305"/>
      <c r="CYL208" s="1305"/>
      <c r="CYM208" s="1305"/>
      <c r="CYN208" s="1305"/>
      <c r="CYO208" s="1305"/>
      <c r="CYP208" s="1305"/>
      <c r="CYQ208" s="1305"/>
      <c r="CYR208" s="1305"/>
      <c r="CYS208" s="1305"/>
      <c r="CYT208" s="1305"/>
      <c r="CYU208" s="1305"/>
      <c r="CYV208" s="1305"/>
      <c r="CYW208" s="1305"/>
      <c r="CYX208" s="1305"/>
      <c r="CYY208" s="1305"/>
      <c r="CYZ208" s="1305"/>
      <c r="CZA208" s="1305"/>
      <c r="CZB208" s="1305"/>
      <c r="CZC208" s="1305"/>
      <c r="CZD208" s="1305"/>
      <c r="CZE208" s="1305"/>
      <c r="CZF208" s="1305"/>
      <c r="CZG208" s="1305"/>
      <c r="CZH208" s="1305"/>
      <c r="CZI208" s="1305"/>
      <c r="CZJ208" s="1305"/>
      <c r="CZK208" s="1305"/>
      <c r="CZL208" s="1305"/>
      <c r="CZM208" s="1305"/>
      <c r="CZN208" s="1305"/>
      <c r="CZO208" s="1305"/>
      <c r="CZP208" s="1305"/>
      <c r="CZQ208" s="1305"/>
      <c r="CZR208" s="1305"/>
      <c r="CZS208" s="1305"/>
      <c r="CZT208" s="1305"/>
      <c r="CZU208" s="1305"/>
      <c r="CZV208" s="1305"/>
      <c r="CZW208" s="1305"/>
      <c r="CZX208" s="1305"/>
      <c r="CZY208" s="1305"/>
      <c r="CZZ208" s="1305"/>
      <c r="DAA208" s="1305"/>
      <c r="DAB208" s="1305"/>
      <c r="DAC208" s="1305"/>
      <c r="DAD208" s="1305"/>
      <c r="DAE208" s="1305"/>
      <c r="DAF208" s="1305"/>
      <c r="DAG208" s="1305"/>
      <c r="DAH208" s="1305"/>
      <c r="DAI208" s="1305"/>
      <c r="DAJ208" s="1305"/>
      <c r="DAK208" s="1305"/>
      <c r="DAL208" s="1305"/>
      <c r="DAM208" s="1305"/>
      <c r="DAN208" s="1305"/>
      <c r="DAO208" s="1305"/>
      <c r="DAP208" s="1305"/>
      <c r="DAQ208" s="1305"/>
      <c r="DAR208" s="1305"/>
      <c r="DAS208" s="1305"/>
      <c r="DAT208" s="1305"/>
      <c r="DAU208" s="1305"/>
      <c r="DAV208" s="1305"/>
      <c r="DAW208" s="1305"/>
      <c r="DAX208" s="1305"/>
      <c r="DAY208" s="1305"/>
      <c r="DAZ208" s="1305"/>
      <c r="DBA208" s="1305"/>
      <c r="DBB208" s="1305"/>
      <c r="DBC208" s="1305"/>
      <c r="DBD208" s="1305"/>
      <c r="DBE208" s="1305"/>
      <c r="DBF208" s="1305"/>
      <c r="DBG208" s="1305"/>
      <c r="DBH208" s="1305"/>
      <c r="DBI208" s="1305"/>
      <c r="DBJ208" s="1305"/>
      <c r="DBK208" s="1305"/>
      <c r="DBL208" s="1305"/>
      <c r="DBM208" s="1305"/>
      <c r="DBN208" s="1305"/>
      <c r="DBO208" s="1305"/>
      <c r="DBP208" s="1305"/>
      <c r="DBQ208" s="1305"/>
      <c r="DBR208" s="1305"/>
      <c r="DBS208" s="1305"/>
      <c r="DBT208" s="1305"/>
      <c r="DBU208" s="1305"/>
      <c r="DBV208" s="1305"/>
      <c r="DBW208" s="1305"/>
      <c r="DBX208" s="1305"/>
      <c r="DBY208" s="1305"/>
      <c r="DBZ208" s="1305"/>
      <c r="DCA208" s="1305"/>
      <c r="DCB208" s="1305"/>
      <c r="DCC208" s="1305"/>
      <c r="DCD208" s="1305"/>
      <c r="DCE208" s="1305"/>
      <c r="DCF208" s="1305"/>
      <c r="DCG208" s="1305"/>
      <c r="DCH208" s="1305"/>
      <c r="DCI208" s="1305"/>
      <c r="DCJ208" s="1305"/>
      <c r="DCK208" s="1305"/>
      <c r="DCL208" s="1305"/>
      <c r="DCM208" s="1305"/>
      <c r="DCN208" s="1305"/>
      <c r="DCO208" s="1305"/>
      <c r="DCP208" s="1305"/>
      <c r="DCQ208" s="1305"/>
      <c r="DCR208" s="1305"/>
      <c r="DCS208" s="1305"/>
      <c r="DCT208" s="1305"/>
      <c r="DCU208" s="1305"/>
      <c r="DCV208" s="1305"/>
      <c r="DCW208" s="1305"/>
      <c r="DCX208" s="1305"/>
      <c r="DCY208" s="1305"/>
      <c r="DCZ208" s="1305"/>
      <c r="DDA208" s="1305"/>
      <c r="DDB208" s="1305"/>
      <c r="DDC208" s="1305"/>
      <c r="DDD208" s="1305"/>
      <c r="DDE208" s="1305"/>
      <c r="DDF208" s="1305"/>
      <c r="DDH208" s="1305"/>
      <c r="DDI208" s="1305"/>
      <c r="DDJ208" s="1305"/>
      <c r="DDK208" s="1305"/>
      <c r="DDL208" s="1305"/>
      <c r="DDM208" s="1305"/>
      <c r="DDN208" s="1305"/>
      <c r="DDO208" s="1305"/>
      <c r="DDP208" s="1305"/>
      <c r="DDQ208" s="1305"/>
      <c r="DDR208" s="1305"/>
      <c r="DDS208" s="1305"/>
      <c r="DDT208" s="1305"/>
      <c r="DDU208" s="1305"/>
      <c r="DDV208" s="1305"/>
      <c r="DDW208" s="1305"/>
      <c r="DDX208" s="1305"/>
      <c r="DDY208" s="1305"/>
      <c r="DDZ208" s="1305"/>
      <c r="DEA208" s="1305"/>
      <c r="DEB208" s="1305"/>
      <c r="DEC208" s="1305"/>
      <c r="DED208" s="1305"/>
      <c r="DEE208" s="1305"/>
      <c r="DEF208" s="1305"/>
      <c r="DEG208" s="1305"/>
      <c r="DEH208" s="1305"/>
      <c r="DEI208" s="1305"/>
      <c r="DEJ208" s="1305"/>
      <c r="DEK208" s="1305"/>
      <c r="DEL208" s="1305"/>
      <c r="DEM208" s="1305"/>
      <c r="DEN208" s="1305"/>
      <c r="DEO208" s="1305"/>
      <c r="DEP208" s="1305"/>
      <c r="DEQ208" s="1305"/>
      <c r="DER208" s="1305"/>
      <c r="DES208" s="1305"/>
      <c r="DET208" s="1305"/>
      <c r="DEU208" s="1305"/>
      <c r="DEV208" s="1305"/>
      <c r="DEW208" s="1305"/>
      <c r="DEX208" s="1305"/>
      <c r="DEY208" s="1305"/>
      <c r="DEZ208" s="1305"/>
      <c r="DFA208" s="1305"/>
      <c r="DFB208" s="1305"/>
      <c r="DFC208" s="1305"/>
      <c r="DFD208" s="1305"/>
      <c r="DFE208" s="1305"/>
      <c r="DFF208" s="1305"/>
      <c r="DFG208" s="1305"/>
      <c r="DFH208" s="1305"/>
      <c r="DFI208" s="1305"/>
      <c r="DFJ208" s="1305"/>
      <c r="DFK208" s="1305"/>
      <c r="DFL208" s="1305"/>
      <c r="DFM208" s="1305"/>
      <c r="DFN208" s="1305"/>
      <c r="DFO208" s="1305"/>
      <c r="DFP208" s="1305"/>
      <c r="DFQ208" s="1305"/>
      <c r="DFR208" s="1305"/>
      <c r="DFS208" s="1305"/>
      <c r="DFT208" s="1305"/>
      <c r="DFU208" s="1305"/>
      <c r="DFV208" s="1305"/>
      <c r="DFW208" s="1305"/>
      <c r="DFX208" s="1305"/>
      <c r="DFY208" s="1305"/>
      <c r="DFZ208" s="1305"/>
      <c r="DGA208" s="1305"/>
      <c r="DGB208" s="1305"/>
      <c r="DGC208" s="1305"/>
      <c r="DGD208" s="1305"/>
      <c r="DGE208" s="1305"/>
      <c r="DGF208" s="1305"/>
      <c r="DGG208" s="1305"/>
      <c r="DGH208" s="1305"/>
      <c r="DGI208" s="1305"/>
      <c r="DGJ208" s="1305"/>
      <c r="DGK208" s="1305"/>
      <c r="DGL208" s="1305"/>
      <c r="DGM208" s="1305"/>
      <c r="DGN208" s="1305"/>
      <c r="DGO208" s="1305"/>
      <c r="DGP208" s="1305"/>
      <c r="DGQ208" s="1305"/>
      <c r="DGR208" s="1305"/>
      <c r="DGS208" s="1305"/>
      <c r="DGT208" s="1305"/>
      <c r="DGU208" s="1305"/>
      <c r="DGV208" s="1305"/>
      <c r="DGW208" s="1305"/>
      <c r="DGX208" s="1305"/>
      <c r="DGY208" s="1305"/>
      <c r="DGZ208" s="1305"/>
      <c r="DHA208" s="1305"/>
      <c r="DHB208" s="1305"/>
      <c r="DHC208" s="1305"/>
      <c r="DHD208" s="1305"/>
      <c r="DHE208" s="1305"/>
      <c r="DHF208" s="1305"/>
      <c r="DHG208" s="1305"/>
      <c r="DHH208" s="1305"/>
      <c r="DHI208" s="1305"/>
      <c r="DHJ208" s="1305"/>
      <c r="DHK208" s="1305"/>
      <c r="DHL208" s="1305"/>
      <c r="DHM208" s="1305"/>
      <c r="DHN208" s="1305"/>
      <c r="DHO208" s="1305"/>
      <c r="DHP208" s="1305"/>
      <c r="DHQ208" s="1305"/>
      <c r="DHR208" s="1305"/>
      <c r="DHS208" s="1305"/>
      <c r="DHT208" s="1305"/>
      <c r="DHU208" s="1305"/>
      <c r="DHV208" s="1305"/>
      <c r="DHW208" s="1305"/>
      <c r="DHX208" s="1305"/>
      <c r="DHY208" s="1305"/>
      <c r="DHZ208" s="1305"/>
      <c r="DIA208" s="1305"/>
      <c r="DIB208" s="1305"/>
      <c r="DIC208" s="1305"/>
      <c r="DID208" s="1305"/>
      <c r="DIE208" s="1305"/>
      <c r="DIF208" s="1305"/>
      <c r="DIG208" s="1305"/>
      <c r="DIH208" s="1305"/>
      <c r="DII208" s="1305"/>
      <c r="DIJ208" s="1305"/>
      <c r="DIK208" s="1305"/>
      <c r="DIL208" s="1305"/>
      <c r="DIM208" s="1305"/>
      <c r="DIN208" s="1305"/>
      <c r="DIO208" s="1305"/>
      <c r="DIP208" s="1305"/>
      <c r="DIQ208" s="1305"/>
      <c r="DIR208" s="1305"/>
      <c r="DIS208" s="1305"/>
      <c r="DIT208" s="1305"/>
      <c r="DIU208" s="1305"/>
      <c r="DIV208" s="1305"/>
      <c r="DIW208" s="1305"/>
      <c r="DIX208" s="1305"/>
      <c r="DIY208" s="1305"/>
      <c r="DIZ208" s="1305"/>
      <c r="DJA208" s="1305"/>
      <c r="DJB208" s="1305"/>
      <c r="DJC208" s="1305"/>
      <c r="DJD208" s="1305"/>
      <c r="DJE208" s="1305"/>
      <c r="DJF208" s="1305"/>
      <c r="DJG208" s="1305"/>
      <c r="DJH208" s="1305"/>
      <c r="DJI208" s="1305"/>
      <c r="DJJ208" s="1305"/>
      <c r="DJK208" s="1305"/>
      <c r="DJL208" s="1305"/>
      <c r="DJM208" s="1305"/>
      <c r="DJN208" s="1305"/>
      <c r="DJO208" s="1305"/>
      <c r="DJP208" s="1305"/>
      <c r="DJQ208" s="1305"/>
      <c r="DJR208" s="1305"/>
      <c r="DJS208" s="1305"/>
      <c r="DJT208" s="1305"/>
      <c r="DJU208" s="1305"/>
      <c r="DJV208" s="1305"/>
      <c r="DJW208" s="1305"/>
      <c r="DJX208" s="1305"/>
      <c r="DJY208" s="1305"/>
      <c r="DJZ208" s="1305"/>
      <c r="DKA208" s="1305"/>
      <c r="DKB208" s="1305"/>
      <c r="DKC208" s="1305"/>
      <c r="DKD208" s="1305"/>
      <c r="DKE208" s="1305"/>
      <c r="DKF208" s="1305"/>
      <c r="DKG208" s="1305"/>
      <c r="DKH208" s="1305"/>
      <c r="DKI208" s="1305"/>
      <c r="DKJ208" s="1305"/>
      <c r="DKK208" s="1305"/>
      <c r="DKL208" s="1305"/>
      <c r="DKM208" s="1305"/>
      <c r="DKN208" s="1305"/>
      <c r="DKO208" s="1305"/>
      <c r="DKP208" s="1305"/>
      <c r="DKQ208" s="1305"/>
      <c r="DKR208" s="1305"/>
      <c r="DKS208" s="1305"/>
      <c r="DKT208" s="1305"/>
      <c r="DKU208" s="1305"/>
      <c r="DKV208" s="1305"/>
      <c r="DKW208" s="1305"/>
      <c r="DKX208" s="1305"/>
      <c r="DKY208" s="1305"/>
      <c r="DKZ208" s="1305"/>
      <c r="DLA208" s="1305"/>
      <c r="DLB208" s="1305"/>
      <c r="DLC208" s="1305"/>
      <c r="DLD208" s="1305"/>
      <c r="DLE208" s="1305"/>
      <c r="DLF208" s="1305"/>
      <c r="DLG208" s="1305"/>
      <c r="DLH208" s="1305"/>
      <c r="DLI208" s="1305"/>
      <c r="DLJ208" s="1305"/>
      <c r="DLK208" s="1305"/>
      <c r="DLL208" s="1305"/>
      <c r="DLM208" s="1305"/>
      <c r="DLN208" s="1305"/>
      <c r="DLO208" s="1305"/>
      <c r="DLP208" s="1305"/>
      <c r="DLQ208" s="1305"/>
      <c r="DLR208" s="1305"/>
      <c r="DLS208" s="1305"/>
      <c r="DLT208" s="1305"/>
      <c r="DLU208" s="1305"/>
      <c r="DLV208" s="1305"/>
      <c r="DLW208" s="1305"/>
      <c r="DLX208" s="1305"/>
      <c r="DLY208" s="1305"/>
      <c r="DLZ208" s="1305"/>
      <c r="DMA208" s="1305"/>
      <c r="DMB208" s="1305"/>
      <c r="DMC208" s="1305"/>
      <c r="DMD208" s="1305"/>
      <c r="DME208" s="1305"/>
      <c r="DMF208" s="1305"/>
      <c r="DMG208" s="1305"/>
      <c r="DMH208" s="1305"/>
      <c r="DMI208" s="1305"/>
      <c r="DMJ208" s="1305"/>
      <c r="DMK208" s="1305"/>
      <c r="DML208" s="1305"/>
      <c r="DMM208" s="1305"/>
      <c r="DMN208" s="1305"/>
      <c r="DMO208" s="1305"/>
      <c r="DMP208" s="1305"/>
      <c r="DMQ208" s="1305"/>
      <c r="DMR208" s="1305"/>
      <c r="DMS208" s="1305"/>
      <c r="DMT208" s="1305"/>
      <c r="DMU208" s="1305"/>
      <c r="DMV208" s="1305"/>
      <c r="DMW208" s="1305"/>
      <c r="DMX208" s="1305"/>
      <c r="DMY208" s="1305"/>
      <c r="DMZ208" s="1305"/>
      <c r="DNA208" s="1305"/>
      <c r="DNB208" s="1305"/>
      <c r="DND208" s="1305"/>
      <c r="DNE208" s="1305"/>
      <c r="DNF208" s="1305"/>
      <c r="DNG208" s="1305"/>
      <c r="DNH208" s="1305"/>
      <c r="DNI208" s="1305"/>
      <c r="DNJ208" s="1305"/>
      <c r="DNK208" s="1305"/>
      <c r="DNL208" s="1305"/>
      <c r="DNM208" s="1305"/>
      <c r="DNN208" s="1305"/>
      <c r="DNO208" s="1305"/>
      <c r="DNP208" s="1305"/>
      <c r="DNQ208" s="1305"/>
      <c r="DNR208" s="1305"/>
      <c r="DNS208" s="1305"/>
      <c r="DNT208" s="1305"/>
      <c r="DNU208" s="1305"/>
      <c r="DNV208" s="1305"/>
      <c r="DNW208" s="1305"/>
      <c r="DNX208" s="1305"/>
      <c r="DNY208" s="1305"/>
      <c r="DNZ208" s="1305"/>
      <c r="DOA208" s="1305"/>
      <c r="DOB208" s="1305"/>
      <c r="DOC208" s="1305"/>
      <c r="DOD208" s="1305"/>
      <c r="DOE208" s="1305"/>
      <c r="DOF208" s="1305"/>
      <c r="DOG208" s="1305"/>
      <c r="DOH208" s="1305"/>
      <c r="DOI208" s="1305"/>
      <c r="DOJ208" s="1305"/>
      <c r="DOK208" s="1305"/>
      <c r="DOL208" s="1305"/>
      <c r="DOM208" s="1305"/>
      <c r="DON208" s="1305"/>
      <c r="DOO208" s="1305"/>
      <c r="DOP208" s="1305"/>
      <c r="DOQ208" s="1305"/>
      <c r="DOR208" s="1305"/>
      <c r="DOS208" s="1305"/>
      <c r="DOT208" s="1305"/>
      <c r="DOU208" s="1305"/>
      <c r="DOV208" s="1305"/>
      <c r="DOW208" s="1305"/>
      <c r="DOX208" s="1305"/>
      <c r="DOY208" s="1305"/>
      <c r="DOZ208" s="1305"/>
      <c r="DPA208" s="1305"/>
      <c r="DPB208" s="1305"/>
      <c r="DPC208" s="1305"/>
      <c r="DPD208" s="1305"/>
      <c r="DPE208" s="1305"/>
      <c r="DPF208" s="1305"/>
      <c r="DPG208" s="1305"/>
      <c r="DPH208" s="1305"/>
      <c r="DPI208" s="1305"/>
      <c r="DPJ208" s="1305"/>
      <c r="DPK208" s="1305"/>
      <c r="DPL208" s="1305"/>
      <c r="DPM208" s="1305"/>
      <c r="DPN208" s="1305"/>
      <c r="DPO208" s="1305"/>
      <c r="DPP208" s="1305"/>
      <c r="DPQ208" s="1305"/>
      <c r="DPR208" s="1305"/>
      <c r="DPS208" s="1305"/>
      <c r="DPT208" s="1305"/>
      <c r="DPU208" s="1305"/>
      <c r="DPV208" s="1305"/>
      <c r="DPW208" s="1305"/>
      <c r="DPX208" s="1305"/>
      <c r="DPY208" s="1305"/>
      <c r="DPZ208" s="1305"/>
      <c r="DQA208" s="1305"/>
      <c r="DQB208" s="1305"/>
      <c r="DQC208" s="1305"/>
      <c r="DQD208" s="1305"/>
      <c r="DQE208" s="1305"/>
      <c r="DQF208" s="1305"/>
      <c r="DQG208" s="1305"/>
      <c r="DQH208" s="1305"/>
      <c r="DQI208" s="1305"/>
      <c r="DQJ208" s="1305"/>
      <c r="DQK208" s="1305"/>
      <c r="DQL208" s="1305"/>
      <c r="DQM208" s="1305"/>
      <c r="DQN208" s="1305"/>
      <c r="DQO208" s="1305"/>
      <c r="DQP208" s="1305"/>
      <c r="DQQ208" s="1305"/>
      <c r="DQR208" s="1305"/>
      <c r="DQS208" s="1305"/>
      <c r="DQT208" s="1305"/>
      <c r="DQU208" s="1305"/>
      <c r="DQV208" s="1305"/>
      <c r="DQW208" s="1305"/>
      <c r="DQX208" s="1305"/>
      <c r="DQY208" s="1305"/>
      <c r="DQZ208" s="1305"/>
      <c r="DRA208" s="1305"/>
      <c r="DRB208" s="1305"/>
      <c r="DRC208" s="1305"/>
      <c r="DRD208" s="1305"/>
      <c r="DRE208" s="1305"/>
      <c r="DRF208" s="1305"/>
      <c r="DRG208" s="1305"/>
      <c r="DRH208" s="1305"/>
      <c r="DRI208" s="1305"/>
      <c r="DRJ208" s="1305"/>
      <c r="DRK208" s="1305"/>
      <c r="DRL208" s="1305"/>
      <c r="DRM208" s="1305"/>
      <c r="DRN208" s="1305"/>
      <c r="DRO208" s="1305"/>
      <c r="DRP208" s="1305"/>
      <c r="DRQ208" s="1305"/>
      <c r="DRR208" s="1305"/>
      <c r="DRS208" s="1305"/>
      <c r="DRT208" s="1305"/>
      <c r="DRU208" s="1305"/>
      <c r="DRV208" s="1305"/>
      <c r="DRW208" s="1305"/>
      <c r="DRX208" s="1305"/>
      <c r="DRY208" s="1305"/>
      <c r="DRZ208" s="1305"/>
      <c r="DSA208" s="1305"/>
      <c r="DSB208" s="1305"/>
      <c r="DSC208" s="1305"/>
      <c r="DSD208" s="1305"/>
      <c r="DSE208" s="1305"/>
      <c r="DSF208" s="1305"/>
      <c r="DSG208" s="1305"/>
      <c r="DSH208" s="1305"/>
      <c r="DSI208" s="1305"/>
      <c r="DSJ208" s="1305"/>
      <c r="DSK208" s="1305"/>
      <c r="DSL208" s="1305"/>
      <c r="DSM208" s="1305"/>
      <c r="DSN208" s="1305"/>
      <c r="DSO208" s="1305"/>
      <c r="DSP208" s="1305"/>
      <c r="DSQ208" s="1305"/>
      <c r="DSR208" s="1305"/>
      <c r="DSS208" s="1305"/>
      <c r="DST208" s="1305"/>
      <c r="DSU208" s="1305"/>
      <c r="DSV208" s="1305"/>
      <c r="DSW208" s="1305"/>
      <c r="DSX208" s="1305"/>
      <c r="DSY208" s="1305"/>
      <c r="DSZ208" s="1305"/>
      <c r="DTA208" s="1305"/>
      <c r="DTB208" s="1305"/>
      <c r="DTC208" s="1305"/>
      <c r="DTD208" s="1305"/>
      <c r="DTE208" s="1305"/>
      <c r="DTF208" s="1305"/>
      <c r="DTG208" s="1305"/>
      <c r="DTH208" s="1305"/>
      <c r="DTI208" s="1305"/>
      <c r="DTJ208" s="1305"/>
      <c r="DTK208" s="1305"/>
      <c r="DTL208" s="1305"/>
      <c r="DTM208" s="1305"/>
      <c r="DTN208" s="1305"/>
      <c r="DTO208" s="1305"/>
      <c r="DTP208" s="1305"/>
      <c r="DTQ208" s="1305"/>
      <c r="DTR208" s="1305"/>
      <c r="DTS208" s="1305"/>
      <c r="DTT208" s="1305"/>
      <c r="DTU208" s="1305"/>
      <c r="DTV208" s="1305"/>
      <c r="DTW208" s="1305"/>
      <c r="DTX208" s="1305"/>
      <c r="DTY208" s="1305"/>
      <c r="DTZ208" s="1305"/>
      <c r="DUA208" s="1305"/>
      <c r="DUB208" s="1305"/>
      <c r="DUC208" s="1305"/>
      <c r="DUD208" s="1305"/>
      <c r="DUE208" s="1305"/>
      <c r="DUF208" s="1305"/>
      <c r="DUG208" s="1305"/>
      <c r="DUH208" s="1305"/>
      <c r="DUI208" s="1305"/>
      <c r="DUJ208" s="1305"/>
      <c r="DUK208" s="1305"/>
      <c r="DUL208" s="1305"/>
      <c r="DUM208" s="1305"/>
      <c r="DUN208" s="1305"/>
      <c r="DUO208" s="1305"/>
      <c r="DUP208" s="1305"/>
      <c r="DUQ208" s="1305"/>
      <c r="DUR208" s="1305"/>
      <c r="DUS208" s="1305"/>
      <c r="DUT208" s="1305"/>
      <c r="DUU208" s="1305"/>
      <c r="DUV208" s="1305"/>
      <c r="DUW208" s="1305"/>
      <c r="DUX208" s="1305"/>
      <c r="DUY208" s="1305"/>
      <c r="DUZ208" s="1305"/>
      <c r="DVA208" s="1305"/>
      <c r="DVB208" s="1305"/>
      <c r="DVC208" s="1305"/>
      <c r="DVD208" s="1305"/>
      <c r="DVE208" s="1305"/>
      <c r="DVF208" s="1305"/>
      <c r="DVG208" s="1305"/>
      <c r="DVH208" s="1305"/>
      <c r="DVI208" s="1305"/>
      <c r="DVJ208" s="1305"/>
      <c r="DVK208" s="1305"/>
      <c r="DVL208" s="1305"/>
      <c r="DVM208" s="1305"/>
      <c r="DVN208" s="1305"/>
      <c r="DVO208" s="1305"/>
      <c r="DVP208" s="1305"/>
      <c r="DVQ208" s="1305"/>
      <c r="DVR208" s="1305"/>
      <c r="DVS208" s="1305"/>
      <c r="DVT208" s="1305"/>
      <c r="DVU208" s="1305"/>
      <c r="DVV208" s="1305"/>
      <c r="DVW208" s="1305"/>
      <c r="DVX208" s="1305"/>
      <c r="DVY208" s="1305"/>
      <c r="DVZ208" s="1305"/>
      <c r="DWA208" s="1305"/>
      <c r="DWB208" s="1305"/>
      <c r="DWC208" s="1305"/>
      <c r="DWD208" s="1305"/>
      <c r="DWE208" s="1305"/>
      <c r="DWF208" s="1305"/>
      <c r="DWG208" s="1305"/>
      <c r="DWH208" s="1305"/>
      <c r="DWI208" s="1305"/>
      <c r="DWJ208" s="1305"/>
      <c r="DWK208" s="1305"/>
      <c r="DWL208" s="1305"/>
      <c r="DWM208" s="1305"/>
      <c r="DWN208" s="1305"/>
      <c r="DWO208" s="1305"/>
      <c r="DWP208" s="1305"/>
      <c r="DWQ208" s="1305"/>
      <c r="DWR208" s="1305"/>
      <c r="DWS208" s="1305"/>
      <c r="DWT208" s="1305"/>
      <c r="DWU208" s="1305"/>
      <c r="DWV208" s="1305"/>
      <c r="DWW208" s="1305"/>
      <c r="DWX208" s="1305"/>
      <c r="DWZ208" s="1305"/>
      <c r="DXA208" s="1305"/>
      <c r="DXB208" s="1305"/>
      <c r="DXC208" s="1305"/>
      <c r="DXD208" s="1305"/>
      <c r="DXE208" s="1305"/>
      <c r="DXF208" s="1305"/>
      <c r="DXG208" s="1305"/>
      <c r="DXH208" s="1305"/>
      <c r="DXI208" s="1305"/>
      <c r="DXJ208" s="1305"/>
      <c r="DXK208" s="1305"/>
      <c r="DXL208" s="1305"/>
      <c r="DXM208" s="1305"/>
      <c r="DXN208" s="1305"/>
      <c r="DXO208" s="1305"/>
      <c r="DXP208" s="1305"/>
      <c r="DXQ208" s="1305"/>
      <c r="DXR208" s="1305"/>
      <c r="DXS208" s="1305"/>
      <c r="DXT208" s="1305"/>
      <c r="DXU208" s="1305"/>
      <c r="DXV208" s="1305"/>
      <c r="DXW208" s="1305"/>
      <c r="DXX208" s="1305"/>
      <c r="DXY208" s="1305"/>
      <c r="DXZ208" s="1305"/>
      <c r="DYA208" s="1305"/>
      <c r="DYB208" s="1305"/>
      <c r="DYC208" s="1305"/>
      <c r="DYD208" s="1305"/>
      <c r="DYE208" s="1305"/>
      <c r="DYF208" s="1305"/>
      <c r="DYG208" s="1305"/>
      <c r="DYH208" s="1305"/>
      <c r="DYI208" s="1305"/>
      <c r="DYJ208" s="1305"/>
      <c r="DYK208" s="1305"/>
      <c r="DYL208" s="1305"/>
      <c r="DYM208" s="1305"/>
      <c r="DYN208" s="1305"/>
      <c r="DYO208" s="1305"/>
      <c r="DYP208" s="1305"/>
      <c r="DYQ208" s="1305"/>
      <c r="DYR208" s="1305"/>
      <c r="DYS208" s="1305"/>
      <c r="DYT208" s="1305"/>
      <c r="DYU208" s="1305"/>
      <c r="DYV208" s="1305"/>
      <c r="DYW208" s="1305"/>
      <c r="DYX208" s="1305"/>
      <c r="DYY208" s="1305"/>
      <c r="DYZ208" s="1305"/>
      <c r="DZA208" s="1305"/>
      <c r="DZB208" s="1305"/>
      <c r="DZC208" s="1305"/>
      <c r="DZD208" s="1305"/>
      <c r="DZE208" s="1305"/>
      <c r="DZF208" s="1305"/>
      <c r="DZG208" s="1305"/>
      <c r="DZH208" s="1305"/>
      <c r="DZI208" s="1305"/>
      <c r="DZJ208" s="1305"/>
      <c r="DZK208" s="1305"/>
      <c r="DZL208" s="1305"/>
      <c r="DZM208" s="1305"/>
      <c r="DZN208" s="1305"/>
      <c r="DZO208" s="1305"/>
      <c r="DZP208" s="1305"/>
      <c r="DZQ208" s="1305"/>
      <c r="DZR208" s="1305"/>
      <c r="DZS208" s="1305"/>
      <c r="DZT208" s="1305"/>
      <c r="DZU208" s="1305"/>
      <c r="DZV208" s="1305"/>
      <c r="DZW208" s="1305"/>
      <c r="DZX208" s="1305"/>
      <c r="DZY208" s="1305"/>
      <c r="DZZ208" s="1305"/>
      <c r="EAA208" s="1305"/>
      <c r="EAB208" s="1305"/>
      <c r="EAC208" s="1305"/>
      <c r="EAD208" s="1305"/>
      <c r="EAE208" s="1305"/>
      <c r="EAF208" s="1305"/>
      <c r="EAG208" s="1305"/>
      <c r="EAH208" s="1305"/>
      <c r="EAI208" s="1305"/>
      <c r="EAJ208" s="1305"/>
      <c r="EAK208" s="1305"/>
      <c r="EAL208" s="1305"/>
      <c r="EAM208" s="1305"/>
      <c r="EAN208" s="1305"/>
      <c r="EAO208" s="1305"/>
      <c r="EAP208" s="1305"/>
      <c r="EAQ208" s="1305"/>
      <c r="EAR208" s="1305"/>
      <c r="EAS208" s="1305"/>
      <c r="EAT208" s="1305"/>
      <c r="EAU208" s="1305"/>
      <c r="EAV208" s="1305"/>
      <c r="EAW208" s="1305"/>
      <c r="EAX208" s="1305"/>
      <c r="EAY208" s="1305"/>
      <c r="EAZ208" s="1305"/>
      <c r="EBA208" s="1305"/>
      <c r="EBB208" s="1305"/>
      <c r="EBC208" s="1305"/>
      <c r="EBD208" s="1305"/>
      <c r="EBE208" s="1305"/>
      <c r="EBF208" s="1305"/>
      <c r="EBG208" s="1305"/>
      <c r="EBH208" s="1305"/>
      <c r="EBI208" s="1305"/>
      <c r="EBJ208" s="1305"/>
      <c r="EBK208" s="1305"/>
      <c r="EBL208" s="1305"/>
      <c r="EBM208" s="1305"/>
      <c r="EBN208" s="1305"/>
      <c r="EBO208" s="1305"/>
      <c r="EBP208" s="1305"/>
      <c r="EBQ208" s="1305"/>
      <c r="EBR208" s="1305"/>
      <c r="EBS208" s="1305"/>
      <c r="EBT208" s="1305"/>
      <c r="EBU208" s="1305"/>
      <c r="EBV208" s="1305"/>
      <c r="EBW208" s="1305"/>
      <c r="EBX208" s="1305"/>
      <c r="EBY208" s="1305"/>
      <c r="EBZ208" s="1305"/>
      <c r="ECA208" s="1305"/>
      <c r="ECB208" s="1305"/>
      <c r="ECC208" s="1305"/>
      <c r="ECD208" s="1305"/>
      <c r="ECE208" s="1305"/>
      <c r="ECF208" s="1305"/>
      <c r="ECG208" s="1305"/>
      <c r="ECH208" s="1305"/>
      <c r="ECI208" s="1305"/>
      <c r="ECJ208" s="1305"/>
      <c r="ECK208" s="1305"/>
      <c r="ECL208" s="1305"/>
      <c r="ECM208" s="1305"/>
      <c r="ECN208" s="1305"/>
      <c r="ECO208" s="1305"/>
      <c r="ECP208" s="1305"/>
      <c r="ECQ208" s="1305"/>
      <c r="ECR208" s="1305"/>
      <c r="ECS208" s="1305"/>
      <c r="ECT208" s="1305"/>
      <c r="ECU208" s="1305"/>
      <c r="ECV208" s="1305"/>
      <c r="ECW208" s="1305"/>
      <c r="ECX208" s="1305"/>
      <c r="ECY208" s="1305"/>
      <c r="ECZ208" s="1305"/>
      <c r="EDA208" s="1305"/>
      <c r="EDB208" s="1305"/>
      <c r="EDC208" s="1305"/>
      <c r="EDD208" s="1305"/>
      <c r="EDE208" s="1305"/>
      <c r="EDF208" s="1305"/>
      <c r="EDG208" s="1305"/>
      <c r="EDH208" s="1305"/>
      <c r="EDI208" s="1305"/>
      <c r="EDJ208" s="1305"/>
      <c r="EDK208" s="1305"/>
      <c r="EDL208" s="1305"/>
      <c r="EDM208" s="1305"/>
      <c r="EDN208" s="1305"/>
      <c r="EDO208" s="1305"/>
      <c r="EDP208" s="1305"/>
      <c r="EDQ208" s="1305"/>
      <c r="EDR208" s="1305"/>
      <c r="EDS208" s="1305"/>
      <c r="EDT208" s="1305"/>
      <c r="EDU208" s="1305"/>
      <c r="EDV208" s="1305"/>
      <c r="EDW208" s="1305"/>
      <c r="EDX208" s="1305"/>
      <c r="EDY208" s="1305"/>
      <c r="EDZ208" s="1305"/>
      <c r="EEA208" s="1305"/>
      <c r="EEB208" s="1305"/>
      <c r="EEC208" s="1305"/>
      <c r="EED208" s="1305"/>
      <c r="EEE208" s="1305"/>
      <c r="EEF208" s="1305"/>
      <c r="EEG208" s="1305"/>
      <c r="EEH208" s="1305"/>
      <c r="EEI208" s="1305"/>
      <c r="EEJ208" s="1305"/>
      <c r="EEK208" s="1305"/>
      <c r="EEL208" s="1305"/>
      <c r="EEM208" s="1305"/>
      <c r="EEN208" s="1305"/>
      <c r="EEO208" s="1305"/>
      <c r="EEP208" s="1305"/>
      <c r="EEQ208" s="1305"/>
      <c r="EER208" s="1305"/>
      <c r="EES208" s="1305"/>
      <c r="EET208" s="1305"/>
      <c r="EEU208" s="1305"/>
      <c r="EEV208" s="1305"/>
      <c r="EEW208" s="1305"/>
      <c r="EEX208" s="1305"/>
      <c r="EEY208" s="1305"/>
      <c r="EEZ208" s="1305"/>
      <c r="EFA208" s="1305"/>
      <c r="EFB208" s="1305"/>
      <c r="EFC208" s="1305"/>
      <c r="EFD208" s="1305"/>
      <c r="EFE208" s="1305"/>
      <c r="EFF208" s="1305"/>
      <c r="EFG208" s="1305"/>
      <c r="EFH208" s="1305"/>
      <c r="EFI208" s="1305"/>
      <c r="EFJ208" s="1305"/>
      <c r="EFK208" s="1305"/>
      <c r="EFL208" s="1305"/>
      <c r="EFM208" s="1305"/>
      <c r="EFN208" s="1305"/>
      <c r="EFO208" s="1305"/>
      <c r="EFP208" s="1305"/>
      <c r="EFQ208" s="1305"/>
      <c r="EFR208" s="1305"/>
      <c r="EFS208" s="1305"/>
      <c r="EFT208" s="1305"/>
      <c r="EFU208" s="1305"/>
      <c r="EFV208" s="1305"/>
      <c r="EFW208" s="1305"/>
      <c r="EFX208" s="1305"/>
      <c r="EFY208" s="1305"/>
      <c r="EFZ208" s="1305"/>
      <c r="EGA208" s="1305"/>
      <c r="EGB208" s="1305"/>
      <c r="EGC208" s="1305"/>
      <c r="EGD208" s="1305"/>
      <c r="EGE208" s="1305"/>
      <c r="EGF208" s="1305"/>
      <c r="EGG208" s="1305"/>
      <c r="EGH208" s="1305"/>
      <c r="EGI208" s="1305"/>
      <c r="EGJ208" s="1305"/>
      <c r="EGK208" s="1305"/>
      <c r="EGL208" s="1305"/>
      <c r="EGM208" s="1305"/>
      <c r="EGN208" s="1305"/>
      <c r="EGO208" s="1305"/>
      <c r="EGP208" s="1305"/>
      <c r="EGQ208" s="1305"/>
      <c r="EGR208" s="1305"/>
      <c r="EGS208" s="1305"/>
      <c r="EGT208" s="1305"/>
      <c r="EGV208" s="1305"/>
      <c r="EGW208" s="1305"/>
      <c r="EGX208" s="1305"/>
      <c r="EGY208" s="1305"/>
      <c r="EGZ208" s="1305"/>
      <c r="EHA208" s="1305"/>
      <c r="EHB208" s="1305"/>
      <c r="EHC208" s="1305"/>
      <c r="EHD208" s="1305"/>
      <c r="EHE208" s="1305"/>
      <c r="EHF208" s="1305"/>
      <c r="EHG208" s="1305"/>
      <c r="EHH208" s="1305"/>
      <c r="EHI208" s="1305"/>
      <c r="EHJ208" s="1305"/>
      <c r="EHK208" s="1305"/>
      <c r="EHL208" s="1305"/>
      <c r="EHM208" s="1305"/>
      <c r="EHN208" s="1305"/>
      <c r="EHO208" s="1305"/>
      <c r="EHP208" s="1305"/>
      <c r="EHQ208" s="1305"/>
      <c r="EHR208" s="1305"/>
      <c r="EHS208" s="1305"/>
      <c r="EHT208" s="1305"/>
      <c r="EHU208" s="1305"/>
      <c r="EHV208" s="1305"/>
      <c r="EHW208" s="1305"/>
      <c r="EHX208" s="1305"/>
      <c r="EHY208" s="1305"/>
      <c r="EHZ208" s="1305"/>
      <c r="EIA208" s="1305"/>
      <c r="EIB208" s="1305"/>
      <c r="EIC208" s="1305"/>
      <c r="EID208" s="1305"/>
      <c r="EIE208" s="1305"/>
      <c r="EIF208" s="1305"/>
      <c r="EIG208" s="1305"/>
      <c r="EIH208" s="1305"/>
      <c r="EII208" s="1305"/>
      <c r="EIJ208" s="1305"/>
      <c r="EIK208" s="1305"/>
      <c r="EIL208" s="1305"/>
      <c r="EIM208" s="1305"/>
      <c r="EIN208" s="1305"/>
      <c r="EIO208" s="1305"/>
      <c r="EIP208" s="1305"/>
      <c r="EIQ208" s="1305"/>
      <c r="EIR208" s="1305"/>
      <c r="EIS208" s="1305"/>
      <c r="EIT208" s="1305"/>
      <c r="EIU208" s="1305"/>
      <c r="EIV208" s="1305"/>
      <c r="EIW208" s="1305"/>
      <c r="EIX208" s="1305"/>
      <c r="EIY208" s="1305"/>
      <c r="EIZ208" s="1305"/>
      <c r="EJA208" s="1305"/>
      <c r="EJB208" s="1305"/>
      <c r="EJC208" s="1305"/>
      <c r="EJD208" s="1305"/>
      <c r="EJE208" s="1305"/>
      <c r="EJF208" s="1305"/>
      <c r="EJG208" s="1305"/>
      <c r="EJH208" s="1305"/>
      <c r="EJI208" s="1305"/>
      <c r="EJJ208" s="1305"/>
      <c r="EJK208" s="1305"/>
      <c r="EJL208" s="1305"/>
      <c r="EJM208" s="1305"/>
      <c r="EJN208" s="1305"/>
      <c r="EJO208" s="1305"/>
      <c r="EJP208" s="1305"/>
      <c r="EJQ208" s="1305"/>
      <c r="EJR208" s="1305"/>
      <c r="EJS208" s="1305"/>
      <c r="EJT208" s="1305"/>
      <c r="EJU208" s="1305"/>
      <c r="EJV208" s="1305"/>
      <c r="EJW208" s="1305"/>
      <c r="EJX208" s="1305"/>
      <c r="EJY208" s="1305"/>
      <c r="EJZ208" s="1305"/>
      <c r="EKA208" s="1305"/>
      <c r="EKB208" s="1305"/>
      <c r="EKC208" s="1305"/>
      <c r="EKD208" s="1305"/>
      <c r="EKE208" s="1305"/>
      <c r="EKF208" s="1305"/>
      <c r="EKG208" s="1305"/>
      <c r="EKH208" s="1305"/>
      <c r="EKI208" s="1305"/>
      <c r="EKJ208" s="1305"/>
      <c r="EKK208" s="1305"/>
      <c r="EKL208" s="1305"/>
      <c r="EKM208" s="1305"/>
      <c r="EKN208" s="1305"/>
      <c r="EKO208" s="1305"/>
      <c r="EKP208" s="1305"/>
      <c r="EKQ208" s="1305"/>
      <c r="EKR208" s="1305"/>
      <c r="EKS208" s="1305"/>
      <c r="EKT208" s="1305"/>
      <c r="EKU208" s="1305"/>
      <c r="EKV208" s="1305"/>
      <c r="EKW208" s="1305"/>
      <c r="EKX208" s="1305"/>
      <c r="EKY208" s="1305"/>
      <c r="EKZ208" s="1305"/>
      <c r="ELA208" s="1305"/>
      <c r="ELB208" s="1305"/>
      <c r="ELC208" s="1305"/>
      <c r="ELD208" s="1305"/>
      <c r="ELE208" s="1305"/>
      <c r="ELF208" s="1305"/>
      <c r="ELG208" s="1305"/>
      <c r="ELH208" s="1305"/>
      <c r="ELI208" s="1305"/>
      <c r="ELJ208" s="1305"/>
      <c r="ELK208" s="1305"/>
      <c r="ELL208" s="1305"/>
      <c r="ELM208" s="1305"/>
      <c r="ELN208" s="1305"/>
      <c r="ELO208" s="1305"/>
      <c r="ELP208" s="1305"/>
      <c r="ELQ208" s="1305"/>
      <c r="ELR208" s="1305"/>
      <c r="ELS208" s="1305"/>
      <c r="ELT208" s="1305"/>
      <c r="ELU208" s="1305"/>
      <c r="ELV208" s="1305"/>
      <c r="ELW208" s="1305"/>
      <c r="ELX208" s="1305"/>
      <c r="ELY208" s="1305"/>
      <c r="ELZ208" s="1305"/>
      <c r="EMA208" s="1305"/>
      <c r="EMB208" s="1305"/>
      <c r="EMC208" s="1305"/>
      <c r="EMD208" s="1305"/>
      <c r="EME208" s="1305"/>
      <c r="EMF208" s="1305"/>
      <c r="EMG208" s="1305"/>
      <c r="EMH208" s="1305"/>
      <c r="EMI208" s="1305"/>
      <c r="EMJ208" s="1305"/>
      <c r="EMK208" s="1305"/>
      <c r="EML208" s="1305"/>
      <c r="EMM208" s="1305"/>
      <c r="EMN208" s="1305"/>
      <c r="EMO208" s="1305"/>
      <c r="EMP208" s="1305"/>
      <c r="EMQ208" s="1305"/>
      <c r="EMR208" s="1305"/>
      <c r="EMS208" s="1305"/>
      <c r="EMT208" s="1305"/>
      <c r="EMU208" s="1305"/>
      <c r="EMV208" s="1305"/>
      <c r="EMW208" s="1305"/>
      <c r="EMX208" s="1305"/>
      <c r="EMY208" s="1305"/>
      <c r="EMZ208" s="1305"/>
      <c r="ENA208" s="1305"/>
      <c r="ENB208" s="1305"/>
      <c r="ENC208" s="1305"/>
      <c r="END208" s="1305"/>
      <c r="ENE208" s="1305"/>
      <c r="ENF208" s="1305"/>
      <c r="ENG208" s="1305"/>
      <c r="ENH208" s="1305"/>
      <c r="ENI208" s="1305"/>
      <c r="ENJ208" s="1305"/>
      <c r="ENK208" s="1305"/>
      <c r="ENL208" s="1305"/>
      <c r="ENM208" s="1305"/>
      <c r="ENN208" s="1305"/>
      <c r="ENO208" s="1305"/>
      <c r="ENP208" s="1305"/>
      <c r="ENQ208" s="1305"/>
      <c r="ENR208" s="1305"/>
      <c r="ENS208" s="1305"/>
      <c r="ENT208" s="1305"/>
      <c r="ENU208" s="1305"/>
      <c r="ENV208" s="1305"/>
      <c r="ENW208" s="1305"/>
      <c r="ENX208" s="1305"/>
      <c r="ENY208" s="1305"/>
      <c r="ENZ208" s="1305"/>
      <c r="EOA208" s="1305"/>
      <c r="EOB208" s="1305"/>
      <c r="EOC208" s="1305"/>
      <c r="EOD208" s="1305"/>
      <c r="EOE208" s="1305"/>
      <c r="EOF208" s="1305"/>
      <c r="EOG208" s="1305"/>
      <c r="EOH208" s="1305"/>
      <c r="EOI208" s="1305"/>
      <c r="EOJ208" s="1305"/>
      <c r="EOK208" s="1305"/>
      <c r="EOL208" s="1305"/>
      <c r="EOM208" s="1305"/>
      <c r="EON208" s="1305"/>
      <c r="EOO208" s="1305"/>
      <c r="EOP208" s="1305"/>
      <c r="EOQ208" s="1305"/>
      <c r="EOR208" s="1305"/>
      <c r="EOS208" s="1305"/>
      <c r="EOT208" s="1305"/>
      <c r="EOU208" s="1305"/>
      <c r="EOV208" s="1305"/>
      <c r="EOW208" s="1305"/>
      <c r="EOX208" s="1305"/>
      <c r="EOY208" s="1305"/>
      <c r="EOZ208" s="1305"/>
      <c r="EPA208" s="1305"/>
      <c r="EPB208" s="1305"/>
      <c r="EPC208" s="1305"/>
      <c r="EPD208" s="1305"/>
      <c r="EPE208" s="1305"/>
      <c r="EPF208" s="1305"/>
      <c r="EPG208" s="1305"/>
      <c r="EPH208" s="1305"/>
      <c r="EPI208" s="1305"/>
      <c r="EPJ208" s="1305"/>
      <c r="EPK208" s="1305"/>
      <c r="EPL208" s="1305"/>
      <c r="EPM208" s="1305"/>
      <c r="EPN208" s="1305"/>
      <c r="EPO208" s="1305"/>
      <c r="EPP208" s="1305"/>
      <c r="EPQ208" s="1305"/>
      <c r="EPR208" s="1305"/>
      <c r="EPS208" s="1305"/>
      <c r="EPT208" s="1305"/>
      <c r="EPU208" s="1305"/>
      <c r="EPV208" s="1305"/>
      <c r="EPW208" s="1305"/>
      <c r="EPX208" s="1305"/>
      <c r="EPY208" s="1305"/>
      <c r="EPZ208" s="1305"/>
      <c r="EQA208" s="1305"/>
      <c r="EQB208" s="1305"/>
      <c r="EQC208" s="1305"/>
      <c r="EQD208" s="1305"/>
      <c r="EQE208" s="1305"/>
      <c r="EQF208" s="1305"/>
      <c r="EQG208" s="1305"/>
      <c r="EQH208" s="1305"/>
      <c r="EQI208" s="1305"/>
      <c r="EQJ208" s="1305"/>
      <c r="EQK208" s="1305"/>
      <c r="EQL208" s="1305"/>
      <c r="EQM208" s="1305"/>
      <c r="EQN208" s="1305"/>
      <c r="EQO208" s="1305"/>
      <c r="EQP208" s="1305"/>
      <c r="EQR208" s="1305"/>
      <c r="EQS208" s="1305"/>
      <c r="EQT208" s="1305"/>
      <c r="EQU208" s="1305"/>
      <c r="EQV208" s="1305"/>
      <c r="EQW208" s="1305"/>
      <c r="EQX208" s="1305"/>
      <c r="EQY208" s="1305"/>
      <c r="EQZ208" s="1305"/>
      <c r="ERA208" s="1305"/>
      <c r="ERB208" s="1305"/>
      <c r="ERC208" s="1305"/>
      <c r="ERD208" s="1305"/>
      <c r="ERE208" s="1305"/>
      <c r="ERF208" s="1305"/>
      <c r="ERG208" s="1305"/>
      <c r="ERH208" s="1305"/>
      <c r="ERI208" s="1305"/>
      <c r="ERJ208" s="1305"/>
      <c r="ERK208" s="1305"/>
      <c r="ERL208" s="1305"/>
      <c r="ERM208" s="1305"/>
      <c r="ERN208" s="1305"/>
      <c r="ERO208" s="1305"/>
      <c r="ERP208" s="1305"/>
      <c r="ERQ208" s="1305"/>
      <c r="ERR208" s="1305"/>
      <c r="ERS208" s="1305"/>
      <c r="ERT208" s="1305"/>
      <c r="ERU208" s="1305"/>
      <c r="ERV208" s="1305"/>
      <c r="ERW208" s="1305"/>
      <c r="ERX208" s="1305"/>
      <c r="ERY208" s="1305"/>
      <c r="ERZ208" s="1305"/>
      <c r="ESA208" s="1305"/>
      <c r="ESB208" s="1305"/>
      <c r="ESC208" s="1305"/>
      <c r="ESD208" s="1305"/>
      <c r="ESE208" s="1305"/>
      <c r="ESF208" s="1305"/>
      <c r="ESG208" s="1305"/>
      <c r="ESH208" s="1305"/>
      <c r="ESI208" s="1305"/>
      <c r="ESJ208" s="1305"/>
      <c r="ESK208" s="1305"/>
      <c r="ESL208" s="1305"/>
      <c r="ESM208" s="1305"/>
      <c r="ESN208" s="1305"/>
      <c r="ESO208" s="1305"/>
      <c r="ESP208" s="1305"/>
      <c r="ESQ208" s="1305"/>
      <c r="ESR208" s="1305"/>
      <c r="ESS208" s="1305"/>
      <c r="EST208" s="1305"/>
      <c r="ESU208" s="1305"/>
      <c r="ESV208" s="1305"/>
      <c r="ESW208" s="1305"/>
      <c r="ESX208" s="1305"/>
      <c r="ESY208" s="1305"/>
      <c r="ESZ208" s="1305"/>
      <c r="ETA208" s="1305"/>
      <c r="ETB208" s="1305"/>
      <c r="ETC208" s="1305"/>
      <c r="ETD208" s="1305"/>
      <c r="ETE208" s="1305"/>
      <c r="ETF208" s="1305"/>
      <c r="ETG208" s="1305"/>
      <c r="ETH208" s="1305"/>
      <c r="ETI208" s="1305"/>
      <c r="ETJ208" s="1305"/>
      <c r="ETK208" s="1305"/>
      <c r="ETL208" s="1305"/>
      <c r="ETM208" s="1305"/>
      <c r="ETN208" s="1305"/>
      <c r="ETO208" s="1305"/>
      <c r="ETP208" s="1305"/>
      <c r="ETQ208" s="1305"/>
      <c r="ETR208" s="1305"/>
      <c r="ETS208" s="1305"/>
      <c r="ETT208" s="1305"/>
      <c r="ETU208" s="1305"/>
      <c r="ETV208" s="1305"/>
      <c r="ETW208" s="1305"/>
      <c r="ETX208" s="1305"/>
      <c r="ETY208" s="1305"/>
      <c r="ETZ208" s="1305"/>
      <c r="EUA208" s="1305"/>
      <c r="EUB208" s="1305"/>
      <c r="EUC208" s="1305"/>
      <c r="EUD208" s="1305"/>
      <c r="EUE208" s="1305"/>
      <c r="EUF208" s="1305"/>
      <c r="EUG208" s="1305"/>
      <c r="EUH208" s="1305"/>
      <c r="EUI208" s="1305"/>
      <c r="EUJ208" s="1305"/>
      <c r="EUK208" s="1305"/>
      <c r="EUL208" s="1305"/>
      <c r="EUM208" s="1305"/>
      <c r="EUN208" s="1305"/>
      <c r="EUO208" s="1305"/>
      <c r="EUP208" s="1305"/>
      <c r="EUQ208" s="1305"/>
      <c r="EUR208" s="1305"/>
      <c r="EUS208" s="1305"/>
      <c r="EUT208" s="1305"/>
      <c r="EUU208" s="1305"/>
      <c r="EUV208" s="1305"/>
      <c r="EUW208" s="1305"/>
      <c r="EUX208" s="1305"/>
      <c r="EUY208" s="1305"/>
      <c r="EUZ208" s="1305"/>
      <c r="EVA208" s="1305"/>
      <c r="EVB208" s="1305"/>
      <c r="EVC208" s="1305"/>
      <c r="EVD208" s="1305"/>
      <c r="EVE208" s="1305"/>
      <c r="EVF208" s="1305"/>
      <c r="EVG208" s="1305"/>
      <c r="EVH208" s="1305"/>
      <c r="EVI208" s="1305"/>
      <c r="EVJ208" s="1305"/>
      <c r="EVK208" s="1305"/>
      <c r="EVL208" s="1305"/>
      <c r="EVM208" s="1305"/>
      <c r="EVN208" s="1305"/>
      <c r="EVO208" s="1305"/>
      <c r="EVP208" s="1305"/>
      <c r="EVQ208" s="1305"/>
      <c r="EVR208" s="1305"/>
      <c r="EVS208" s="1305"/>
      <c r="EVT208" s="1305"/>
      <c r="EVU208" s="1305"/>
      <c r="EVV208" s="1305"/>
      <c r="EVW208" s="1305"/>
      <c r="EVX208" s="1305"/>
      <c r="EVY208" s="1305"/>
      <c r="EVZ208" s="1305"/>
      <c r="EWA208" s="1305"/>
      <c r="EWB208" s="1305"/>
      <c r="EWC208" s="1305"/>
      <c r="EWD208" s="1305"/>
      <c r="EWE208" s="1305"/>
      <c r="EWF208" s="1305"/>
      <c r="EWG208" s="1305"/>
      <c r="EWH208" s="1305"/>
      <c r="EWI208" s="1305"/>
      <c r="EWJ208" s="1305"/>
      <c r="EWK208" s="1305"/>
      <c r="EWL208" s="1305"/>
      <c r="EWM208" s="1305"/>
      <c r="EWN208" s="1305"/>
      <c r="EWO208" s="1305"/>
      <c r="EWP208" s="1305"/>
      <c r="EWQ208" s="1305"/>
      <c r="EWR208" s="1305"/>
      <c r="EWS208" s="1305"/>
      <c r="EWT208" s="1305"/>
      <c r="EWU208" s="1305"/>
      <c r="EWV208" s="1305"/>
      <c r="EWW208" s="1305"/>
      <c r="EWX208" s="1305"/>
      <c r="EWY208" s="1305"/>
      <c r="EWZ208" s="1305"/>
      <c r="EXA208" s="1305"/>
      <c r="EXB208" s="1305"/>
      <c r="EXC208" s="1305"/>
      <c r="EXD208" s="1305"/>
      <c r="EXE208" s="1305"/>
      <c r="EXF208" s="1305"/>
      <c r="EXG208" s="1305"/>
      <c r="EXH208" s="1305"/>
      <c r="EXI208" s="1305"/>
      <c r="EXJ208" s="1305"/>
      <c r="EXK208" s="1305"/>
      <c r="EXL208" s="1305"/>
      <c r="EXM208" s="1305"/>
      <c r="EXN208" s="1305"/>
      <c r="EXO208" s="1305"/>
      <c r="EXP208" s="1305"/>
      <c r="EXQ208" s="1305"/>
      <c r="EXR208" s="1305"/>
      <c r="EXS208" s="1305"/>
      <c r="EXT208" s="1305"/>
      <c r="EXU208" s="1305"/>
      <c r="EXV208" s="1305"/>
      <c r="EXW208" s="1305"/>
      <c r="EXX208" s="1305"/>
      <c r="EXY208" s="1305"/>
      <c r="EXZ208" s="1305"/>
      <c r="EYA208" s="1305"/>
      <c r="EYB208" s="1305"/>
      <c r="EYC208" s="1305"/>
      <c r="EYD208" s="1305"/>
      <c r="EYE208" s="1305"/>
      <c r="EYF208" s="1305"/>
      <c r="EYG208" s="1305"/>
      <c r="EYH208" s="1305"/>
      <c r="EYI208" s="1305"/>
      <c r="EYJ208" s="1305"/>
      <c r="EYK208" s="1305"/>
      <c r="EYL208" s="1305"/>
      <c r="EYM208" s="1305"/>
      <c r="EYN208" s="1305"/>
      <c r="EYO208" s="1305"/>
      <c r="EYP208" s="1305"/>
      <c r="EYQ208" s="1305"/>
      <c r="EYR208" s="1305"/>
      <c r="EYS208" s="1305"/>
      <c r="EYT208" s="1305"/>
      <c r="EYU208" s="1305"/>
      <c r="EYV208" s="1305"/>
      <c r="EYW208" s="1305"/>
      <c r="EYX208" s="1305"/>
      <c r="EYY208" s="1305"/>
      <c r="EYZ208" s="1305"/>
      <c r="EZA208" s="1305"/>
      <c r="EZB208" s="1305"/>
      <c r="EZC208" s="1305"/>
      <c r="EZD208" s="1305"/>
      <c r="EZE208" s="1305"/>
      <c r="EZF208" s="1305"/>
      <c r="EZG208" s="1305"/>
      <c r="EZH208" s="1305"/>
      <c r="EZI208" s="1305"/>
      <c r="EZJ208" s="1305"/>
      <c r="EZK208" s="1305"/>
      <c r="EZL208" s="1305"/>
      <c r="EZM208" s="1305"/>
      <c r="EZN208" s="1305"/>
      <c r="EZO208" s="1305"/>
      <c r="EZP208" s="1305"/>
      <c r="EZQ208" s="1305"/>
      <c r="EZR208" s="1305"/>
      <c r="EZS208" s="1305"/>
      <c r="EZT208" s="1305"/>
      <c r="EZU208" s="1305"/>
      <c r="EZV208" s="1305"/>
      <c r="EZW208" s="1305"/>
      <c r="EZX208" s="1305"/>
      <c r="EZY208" s="1305"/>
      <c r="EZZ208" s="1305"/>
      <c r="FAA208" s="1305"/>
      <c r="FAB208" s="1305"/>
      <c r="FAC208" s="1305"/>
      <c r="FAD208" s="1305"/>
      <c r="FAE208" s="1305"/>
      <c r="FAF208" s="1305"/>
      <c r="FAG208" s="1305"/>
      <c r="FAH208" s="1305"/>
      <c r="FAI208" s="1305"/>
      <c r="FAJ208" s="1305"/>
      <c r="FAK208" s="1305"/>
      <c r="FAL208" s="1305"/>
      <c r="FAN208" s="1305"/>
      <c r="FAO208" s="1305"/>
      <c r="FAP208" s="1305"/>
      <c r="FAQ208" s="1305"/>
      <c r="FAR208" s="1305"/>
      <c r="FAS208" s="1305"/>
      <c r="FAT208" s="1305"/>
      <c r="FAU208" s="1305"/>
      <c r="FAV208" s="1305"/>
      <c r="FAW208" s="1305"/>
      <c r="FAX208" s="1305"/>
      <c r="FAY208" s="1305"/>
      <c r="FAZ208" s="1305"/>
      <c r="FBA208" s="1305"/>
      <c r="FBB208" s="1305"/>
      <c r="FBC208" s="1305"/>
      <c r="FBD208" s="1305"/>
      <c r="FBE208" s="1305"/>
      <c r="FBF208" s="1305"/>
      <c r="FBG208" s="1305"/>
      <c r="FBH208" s="1305"/>
      <c r="FBI208" s="1305"/>
      <c r="FBJ208" s="1305"/>
      <c r="FBK208" s="1305"/>
      <c r="FBL208" s="1305"/>
      <c r="FBM208" s="1305"/>
      <c r="FBN208" s="1305"/>
      <c r="FBO208" s="1305"/>
      <c r="FBP208" s="1305"/>
      <c r="FBQ208" s="1305"/>
      <c r="FBR208" s="1305"/>
      <c r="FBS208" s="1305"/>
      <c r="FBT208" s="1305"/>
      <c r="FBU208" s="1305"/>
      <c r="FBV208" s="1305"/>
      <c r="FBW208" s="1305"/>
      <c r="FBX208" s="1305"/>
      <c r="FBY208" s="1305"/>
      <c r="FBZ208" s="1305"/>
      <c r="FCA208" s="1305"/>
      <c r="FCB208" s="1305"/>
      <c r="FCC208" s="1305"/>
      <c r="FCD208" s="1305"/>
      <c r="FCE208" s="1305"/>
      <c r="FCF208" s="1305"/>
      <c r="FCG208" s="1305"/>
      <c r="FCH208" s="1305"/>
      <c r="FCI208" s="1305"/>
      <c r="FCJ208" s="1305"/>
      <c r="FCK208" s="1305"/>
      <c r="FCL208" s="1305"/>
      <c r="FCM208" s="1305"/>
      <c r="FCN208" s="1305"/>
      <c r="FCO208" s="1305"/>
      <c r="FCP208" s="1305"/>
      <c r="FCQ208" s="1305"/>
      <c r="FCR208" s="1305"/>
      <c r="FCS208" s="1305"/>
      <c r="FCT208" s="1305"/>
      <c r="FCU208" s="1305"/>
      <c r="FCV208" s="1305"/>
      <c r="FCW208" s="1305"/>
      <c r="FCX208" s="1305"/>
      <c r="FCY208" s="1305"/>
      <c r="FCZ208" s="1305"/>
      <c r="FDA208" s="1305"/>
      <c r="FDB208" s="1305"/>
      <c r="FDC208" s="1305"/>
      <c r="FDD208" s="1305"/>
      <c r="FDE208" s="1305"/>
      <c r="FDF208" s="1305"/>
      <c r="FDG208" s="1305"/>
      <c r="FDH208" s="1305"/>
      <c r="FDI208" s="1305"/>
      <c r="FDJ208" s="1305"/>
      <c r="FDK208" s="1305"/>
      <c r="FDL208" s="1305"/>
      <c r="FDM208" s="1305"/>
      <c r="FDN208" s="1305"/>
      <c r="FDO208" s="1305"/>
      <c r="FDP208" s="1305"/>
      <c r="FDQ208" s="1305"/>
      <c r="FDR208" s="1305"/>
      <c r="FDS208" s="1305"/>
      <c r="FDT208" s="1305"/>
      <c r="FDU208" s="1305"/>
      <c r="FDV208" s="1305"/>
      <c r="FDW208" s="1305"/>
      <c r="FDX208" s="1305"/>
      <c r="FDY208" s="1305"/>
      <c r="FDZ208" s="1305"/>
      <c r="FEA208" s="1305"/>
      <c r="FEB208" s="1305"/>
      <c r="FEC208" s="1305"/>
      <c r="FED208" s="1305"/>
      <c r="FEE208" s="1305"/>
      <c r="FEF208" s="1305"/>
      <c r="FEG208" s="1305"/>
      <c r="FEH208" s="1305"/>
      <c r="FEI208" s="1305"/>
      <c r="FEJ208" s="1305"/>
      <c r="FEK208" s="1305"/>
      <c r="FEL208" s="1305"/>
      <c r="FEM208" s="1305"/>
      <c r="FEN208" s="1305"/>
      <c r="FEO208" s="1305"/>
      <c r="FEP208" s="1305"/>
      <c r="FEQ208" s="1305"/>
      <c r="FER208" s="1305"/>
      <c r="FES208" s="1305"/>
      <c r="FET208" s="1305"/>
      <c r="FEU208" s="1305"/>
      <c r="FEV208" s="1305"/>
      <c r="FEW208" s="1305"/>
      <c r="FEX208" s="1305"/>
      <c r="FEY208" s="1305"/>
      <c r="FEZ208" s="1305"/>
      <c r="FFA208" s="1305"/>
      <c r="FFB208" s="1305"/>
      <c r="FFC208" s="1305"/>
      <c r="FFD208" s="1305"/>
      <c r="FFE208" s="1305"/>
      <c r="FFF208" s="1305"/>
      <c r="FFG208" s="1305"/>
      <c r="FFH208" s="1305"/>
      <c r="FFI208" s="1305"/>
      <c r="FFJ208" s="1305"/>
      <c r="FFK208" s="1305"/>
      <c r="FFL208" s="1305"/>
      <c r="FFM208" s="1305"/>
      <c r="FFN208" s="1305"/>
      <c r="FFO208" s="1305"/>
      <c r="FFP208" s="1305"/>
      <c r="FFQ208" s="1305"/>
      <c r="FFR208" s="1305"/>
      <c r="FFS208" s="1305"/>
      <c r="FFT208" s="1305"/>
      <c r="FFU208" s="1305"/>
      <c r="FFV208" s="1305"/>
      <c r="FFW208" s="1305"/>
      <c r="FFX208" s="1305"/>
      <c r="FFY208" s="1305"/>
      <c r="FFZ208" s="1305"/>
      <c r="FGA208" s="1305"/>
      <c r="FGB208" s="1305"/>
      <c r="FGC208" s="1305"/>
      <c r="FGD208" s="1305"/>
      <c r="FGE208" s="1305"/>
      <c r="FGF208" s="1305"/>
      <c r="FGG208" s="1305"/>
      <c r="FGH208" s="1305"/>
      <c r="FGI208" s="1305"/>
      <c r="FGJ208" s="1305"/>
      <c r="FGK208" s="1305"/>
      <c r="FGL208" s="1305"/>
      <c r="FGM208" s="1305"/>
      <c r="FGN208" s="1305"/>
      <c r="FGO208" s="1305"/>
      <c r="FGP208" s="1305"/>
      <c r="FGQ208" s="1305"/>
      <c r="FGR208" s="1305"/>
      <c r="FGS208" s="1305"/>
      <c r="FGT208" s="1305"/>
      <c r="FGU208" s="1305"/>
      <c r="FGV208" s="1305"/>
      <c r="FGW208" s="1305"/>
      <c r="FGX208" s="1305"/>
      <c r="FGY208" s="1305"/>
      <c r="FGZ208" s="1305"/>
      <c r="FHA208" s="1305"/>
      <c r="FHB208" s="1305"/>
      <c r="FHC208" s="1305"/>
      <c r="FHD208" s="1305"/>
      <c r="FHE208" s="1305"/>
      <c r="FHF208" s="1305"/>
      <c r="FHG208" s="1305"/>
      <c r="FHH208" s="1305"/>
      <c r="FHI208" s="1305"/>
      <c r="FHJ208" s="1305"/>
      <c r="FHK208" s="1305"/>
      <c r="FHL208" s="1305"/>
      <c r="FHM208" s="1305"/>
      <c r="FHN208" s="1305"/>
      <c r="FHO208" s="1305"/>
      <c r="FHP208" s="1305"/>
      <c r="FHQ208" s="1305"/>
      <c r="FHR208" s="1305"/>
      <c r="FHS208" s="1305"/>
      <c r="FHT208" s="1305"/>
      <c r="FHU208" s="1305"/>
      <c r="FHV208" s="1305"/>
      <c r="FHW208" s="1305"/>
      <c r="FHX208" s="1305"/>
      <c r="FHY208" s="1305"/>
      <c r="FHZ208" s="1305"/>
      <c r="FIA208" s="1305"/>
      <c r="FIB208" s="1305"/>
      <c r="FIC208" s="1305"/>
      <c r="FID208" s="1305"/>
      <c r="FIE208" s="1305"/>
      <c r="FIF208" s="1305"/>
      <c r="FIG208" s="1305"/>
      <c r="FIH208" s="1305"/>
      <c r="FII208" s="1305"/>
      <c r="FIJ208" s="1305"/>
      <c r="FIK208" s="1305"/>
      <c r="FIL208" s="1305"/>
      <c r="FIM208" s="1305"/>
      <c r="FIN208" s="1305"/>
      <c r="FIO208" s="1305"/>
      <c r="FIP208" s="1305"/>
      <c r="FIQ208" s="1305"/>
      <c r="FIR208" s="1305"/>
      <c r="FIS208" s="1305"/>
      <c r="FIT208" s="1305"/>
      <c r="FIU208" s="1305"/>
      <c r="FIV208" s="1305"/>
      <c r="FIW208" s="1305"/>
      <c r="FIX208" s="1305"/>
      <c r="FIY208" s="1305"/>
      <c r="FIZ208" s="1305"/>
      <c r="FJA208" s="1305"/>
      <c r="FJB208" s="1305"/>
      <c r="FJC208" s="1305"/>
      <c r="FJD208" s="1305"/>
      <c r="FJE208" s="1305"/>
      <c r="FJF208" s="1305"/>
      <c r="FJG208" s="1305"/>
      <c r="FJH208" s="1305"/>
      <c r="FJI208" s="1305"/>
      <c r="FJJ208" s="1305"/>
      <c r="FJK208" s="1305"/>
      <c r="FJL208" s="1305"/>
      <c r="FJM208" s="1305"/>
      <c r="FJN208" s="1305"/>
      <c r="FJO208" s="1305"/>
      <c r="FJP208" s="1305"/>
      <c r="FJQ208" s="1305"/>
      <c r="FJR208" s="1305"/>
      <c r="FJS208" s="1305"/>
      <c r="FJT208" s="1305"/>
      <c r="FJU208" s="1305"/>
      <c r="FJV208" s="1305"/>
      <c r="FJW208" s="1305"/>
      <c r="FJX208" s="1305"/>
      <c r="FJY208" s="1305"/>
      <c r="FJZ208" s="1305"/>
      <c r="FKA208" s="1305"/>
      <c r="FKB208" s="1305"/>
      <c r="FKC208" s="1305"/>
      <c r="FKD208" s="1305"/>
      <c r="FKE208" s="1305"/>
      <c r="FKF208" s="1305"/>
      <c r="FKG208" s="1305"/>
      <c r="FKH208" s="1305"/>
      <c r="FKJ208" s="1305"/>
      <c r="FKK208" s="1305"/>
      <c r="FKL208" s="1305"/>
      <c r="FKM208" s="1305"/>
      <c r="FKN208" s="1305"/>
      <c r="FKO208" s="1305"/>
      <c r="FKP208" s="1305"/>
      <c r="FKQ208" s="1305"/>
      <c r="FKR208" s="1305"/>
      <c r="FKS208" s="1305"/>
      <c r="FKT208" s="1305"/>
      <c r="FKU208" s="1305"/>
      <c r="FKV208" s="1305"/>
      <c r="FKW208" s="1305"/>
      <c r="FKX208" s="1305"/>
      <c r="FKY208" s="1305"/>
      <c r="FKZ208" s="1305"/>
      <c r="FLA208" s="1305"/>
      <c r="FLB208" s="1305"/>
      <c r="FLC208" s="1305"/>
      <c r="FLD208" s="1305"/>
      <c r="FLE208" s="1305"/>
      <c r="FLF208" s="1305"/>
      <c r="FLG208" s="1305"/>
      <c r="FLH208" s="1305"/>
      <c r="FLI208" s="1305"/>
      <c r="FLJ208" s="1305"/>
      <c r="FLK208" s="1305"/>
      <c r="FLL208" s="1305"/>
      <c r="FLM208" s="1305"/>
      <c r="FLN208" s="1305"/>
      <c r="FLO208" s="1305"/>
      <c r="FLP208" s="1305"/>
      <c r="FLQ208" s="1305"/>
      <c r="FLR208" s="1305"/>
      <c r="FLS208" s="1305"/>
      <c r="FLT208" s="1305"/>
      <c r="FLU208" s="1305"/>
      <c r="FLV208" s="1305"/>
      <c r="FLW208" s="1305"/>
      <c r="FLX208" s="1305"/>
      <c r="FLY208" s="1305"/>
      <c r="FLZ208" s="1305"/>
      <c r="FMA208" s="1305"/>
      <c r="FMB208" s="1305"/>
      <c r="FMC208" s="1305"/>
      <c r="FMD208" s="1305"/>
      <c r="FME208" s="1305"/>
      <c r="FMF208" s="1305"/>
      <c r="FMG208" s="1305"/>
      <c r="FMH208" s="1305"/>
      <c r="FMI208" s="1305"/>
      <c r="FMJ208" s="1305"/>
      <c r="FMK208" s="1305"/>
      <c r="FML208" s="1305"/>
      <c r="FMM208" s="1305"/>
      <c r="FMN208" s="1305"/>
      <c r="FMO208" s="1305"/>
      <c r="FMP208" s="1305"/>
      <c r="FMQ208" s="1305"/>
      <c r="FMR208" s="1305"/>
      <c r="FMS208" s="1305"/>
      <c r="FMT208" s="1305"/>
      <c r="FMU208" s="1305"/>
      <c r="FMV208" s="1305"/>
      <c r="FMW208" s="1305"/>
      <c r="FMX208" s="1305"/>
      <c r="FMY208" s="1305"/>
      <c r="FMZ208" s="1305"/>
      <c r="FNA208" s="1305"/>
      <c r="FNB208" s="1305"/>
      <c r="FNC208" s="1305"/>
      <c r="FND208" s="1305"/>
      <c r="FNE208" s="1305"/>
      <c r="FNF208" s="1305"/>
      <c r="FNG208" s="1305"/>
      <c r="FNH208" s="1305"/>
      <c r="FNI208" s="1305"/>
      <c r="FNJ208" s="1305"/>
      <c r="FNK208" s="1305"/>
      <c r="FNL208" s="1305"/>
      <c r="FNM208" s="1305"/>
      <c r="FNN208" s="1305"/>
      <c r="FNO208" s="1305"/>
      <c r="FNP208" s="1305"/>
      <c r="FNQ208" s="1305"/>
      <c r="FNR208" s="1305"/>
      <c r="FNS208" s="1305"/>
      <c r="FNT208" s="1305"/>
      <c r="FNU208" s="1305"/>
      <c r="FNV208" s="1305"/>
      <c r="FNW208" s="1305"/>
      <c r="FNX208" s="1305"/>
      <c r="FNY208" s="1305"/>
      <c r="FNZ208" s="1305"/>
      <c r="FOA208" s="1305"/>
      <c r="FOB208" s="1305"/>
      <c r="FOC208" s="1305"/>
      <c r="FOD208" s="1305"/>
      <c r="FOE208" s="1305"/>
      <c r="FOF208" s="1305"/>
      <c r="FOG208" s="1305"/>
      <c r="FOH208" s="1305"/>
      <c r="FOI208" s="1305"/>
      <c r="FOJ208" s="1305"/>
      <c r="FOK208" s="1305"/>
      <c r="FOL208" s="1305"/>
      <c r="FOM208" s="1305"/>
      <c r="FON208" s="1305"/>
      <c r="FOO208" s="1305"/>
      <c r="FOP208" s="1305"/>
      <c r="FOQ208" s="1305"/>
      <c r="FOR208" s="1305"/>
      <c r="FOS208" s="1305"/>
      <c r="FOT208" s="1305"/>
      <c r="FOU208" s="1305"/>
      <c r="FOV208" s="1305"/>
      <c r="FOW208" s="1305"/>
      <c r="FOX208" s="1305"/>
      <c r="FOY208" s="1305"/>
      <c r="FOZ208" s="1305"/>
      <c r="FPA208" s="1305"/>
      <c r="FPB208" s="1305"/>
      <c r="FPC208" s="1305"/>
      <c r="FPD208" s="1305"/>
      <c r="FPE208" s="1305"/>
      <c r="FPF208" s="1305"/>
      <c r="FPG208" s="1305"/>
      <c r="FPH208" s="1305"/>
      <c r="FPI208" s="1305"/>
      <c r="FPJ208" s="1305"/>
      <c r="FPK208" s="1305"/>
      <c r="FPL208" s="1305"/>
      <c r="FPM208" s="1305"/>
      <c r="FPN208" s="1305"/>
      <c r="FPO208" s="1305"/>
      <c r="FPP208" s="1305"/>
      <c r="FPQ208" s="1305"/>
      <c r="FPR208" s="1305"/>
      <c r="FPS208" s="1305"/>
      <c r="FPT208" s="1305"/>
      <c r="FPU208" s="1305"/>
      <c r="FPV208" s="1305"/>
      <c r="FPW208" s="1305"/>
      <c r="FPX208" s="1305"/>
      <c r="FPY208" s="1305"/>
      <c r="FPZ208" s="1305"/>
      <c r="FQA208" s="1305"/>
      <c r="FQB208" s="1305"/>
      <c r="FQC208" s="1305"/>
      <c r="FQD208" s="1305"/>
      <c r="FQE208" s="1305"/>
      <c r="FQF208" s="1305"/>
      <c r="FQG208" s="1305"/>
      <c r="FQH208" s="1305"/>
      <c r="FQI208" s="1305"/>
      <c r="FQJ208" s="1305"/>
      <c r="FQK208" s="1305"/>
      <c r="FQL208" s="1305"/>
      <c r="FQM208" s="1305"/>
      <c r="FQN208" s="1305"/>
      <c r="FQO208" s="1305"/>
      <c r="FQP208" s="1305"/>
      <c r="FQQ208" s="1305"/>
      <c r="FQR208" s="1305"/>
      <c r="FQS208" s="1305"/>
      <c r="FQT208" s="1305"/>
      <c r="FQU208" s="1305"/>
      <c r="FQV208" s="1305"/>
      <c r="FQW208" s="1305"/>
      <c r="FQX208" s="1305"/>
      <c r="FQY208" s="1305"/>
      <c r="FQZ208" s="1305"/>
      <c r="FRA208" s="1305"/>
      <c r="FRB208" s="1305"/>
      <c r="FRC208" s="1305"/>
      <c r="FRD208" s="1305"/>
      <c r="FRE208" s="1305"/>
      <c r="FRF208" s="1305"/>
      <c r="FRG208" s="1305"/>
      <c r="FRH208" s="1305"/>
      <c r="FRI208" s="1305"/>
      <c r="FRJ208" s="1305"/>
      <c r="FRK208" s="1305"/>
      <c r="FRL208" s="1305"/>
      <c r="FRM208" s="1305"/>
      <c r="FRN208" s="1305"/>
      <c r="FRO208" s="1305"/>
      <c r="FRP208" s="1305"/>
      <c r="FRQ208" s="1305"/>
      <c r="FRR208" s="1305"/>
      <c r="FRS208" s="1305"/>
      <c r="FRT208" s="1305"/>
      <c r="FRU208" s="1305"/>
      <c r="FRV208" s="1305"/>
      <c r="FRW208" s="1305"/>
      <c r="FRX208" s="1305"/>
      <c r="FRY208" s="1305"/>
      <c r="FRZ208" s="1305"/>
      <c r="FSA208" s="1305"/>
      <c r="FSB208" s="1305"/>
      <c r="FSC208" s="1305"/>
      <c r="FSD208" s="1305"/>
      <c r="FSE208" s="1305"/>
      <c r="FSF208" s="1305"/>
      <c r="FSG208" s="1305"/>
      <c r="FSH208" s="1305"/>
      <c r="FSI208" s="1305"/>
      <c r="FSJ208" s="1305"/>
      <c r="FSK208" s="1305"/>
      <c r="FSL208" s="1305"/>
      <c r="FSM208" s="1305"/>
      <c r="FSN208" s="1305"/>
      <c r="FSO208" s="1305"/>
      <c r="FSP208" s="1305"/>
      <c r="FSQ208" s="1305"/>
      <c r="FSR208" s="1305"/>
      <c r="FSS208" s="1305"/>
      <c r="FST208" s="1305"/>
      <c r="FSU208" s="1305"/>
      <c r="FSV208" s="1305"/>
      <c r="FSW208" s="1305"/>
      <c r="FSX208" s="1305"/>
      <c r="FSY208" s="1305"/>
      <c r="FSZ208" s="1305"/>
      <c r="FTA208" s="1305"/>
      <c r="FTB208" s="1305"/>
      <c r="FTC208" s="1305"/>
      <c r="FTD208" s="1305"/>
      <c r="FTE208" s="1305"/>
      <c r="FTF208" s="1305"/>
      <c r="FTG208" s="1305"/>
      <c r="FTH208" s="1305"/>
      <c r="FTI208" s="1305"/>
      <c r="FTJ208" s="1305"/>
      <c r="FTK208" s="1305"/>
      <c r="FTL208" s="1305"/>
      <c r="FTM208" s="1305"/>
      <c r="FTN208" s="1305"/>
      <c r="FTO208" s="1305"/>
      <c r="FTP208" s="1305"/>
      <c r="FTQ208" s="1305"/>
      <c r="FTR208" s="1305"/>
      <c r="FTS208" s="1305"/>
      <c r="FTT208" s="1305"/>
      <c r="FTU208" s="1305"/>
      <c r="FTV208" s="1305"/>
      <c r="FTW208" s="1305"/>
      <c r="FTX208" s="1305"/>
      <c r="FTY208" s="1305"/>
      <c r="FTZ208" s="1305"/>
      <c r="FUA208" s="1305"/>
      <c r="FUB208" s="1305"/>
      <c r="FUC208" s="1305"/>
      <c r="FUD208" s="1305"/>
      <c r="FUF208" s="1305"/>
      <c r="FUG208" s="1305"/>
      <c r="FUH208" s="1305"/>
      <c r="FUI208" s="1305"/>
      <c r="FUJ208" s="1305"/>
      <c r="FUK208" s="1305"/>
      <c r="FUL208" s="1305"/>
      <c r="FUM208" s="1305"/>
      <c r="FUN208" s="1305"/>
      <c r="FUO208" s="1305"/>
      <c r="FUP208" s="1305"/>
      <c r="FUQ208" s="1305"/>
      <c r="FUR208" s="1305"/>
      <c r="FUS208" s="1305"/>
      <c r="FUT208" s="1305"/>
      <c r="FUU208" s="1305"/>
      <c r="FUV208" s="1305"/>
      <c r="FUW208" s="1305"/>
      <c r="FUX208" s="1305"/>
      <c r="FUY208" s="1305"/>
      <c r="FUZ208" s="1305"/>
      <c r="FVA208" s="1305"/>
      <c r="FVB208" s="1305"/>
      <c r="FVC208" s="1305"/>
      <c r="FVD208" s="1305"/>
      <c r="FVE208" s="1305"/>
      <c r="FVF208" s="1305"/>
      <c r="FVG208" s="1305"/>
      <c r="FVH208" s="1305"/>
      <c r="FVI208" s="1305"/>
      <c r="FVJ208" s="1305"/>
      <c r="FVK208" s="1305"/>
      <c r="FVL208" s="1305"/>
      <c r="FVM208" s="1305"/>
      <c r="FVN208" s="1305"/>
      <c r="FVO208" s="1305"/>
      <c r="FVP208" s="1305"/>
      <c r="FVQ208" s="1305"/>
      <c r="FVR208" s="1305"/>
      <c r="FVS208" s="1305"/>
      <c r="FVT208" s="1305"/>
      <c r="FVU208" s="1305"/>
      <c r="FVV208" s="1305"/>
      <c r="FVW208" s="1305"/>
      <c r="FVX208" s="1305"/>
      <c r="FVY208" s="1305"/>
      <c r="FVZ208" s="1305"/>
      <c r="FWA208" s="1305"/>
      <c r="FWB208" s="1305"/>
      <c r="FWC208" s="1305"/>
      <c r="FWD208" s="1305"/>
      <c r="FWE208" s="1305"/>
      <c r="FWF208" s="1305"/>
      <c r="FWG208" s="1305"/>
      <c r="FWH208" s="1305"/>
      <c r="FWI208" s="1305"/>
      <c r="FWJ208" s="1305"/>
      <c r="FWK208" s="1305"/>
      <c r="FWL208" s="1305"/>
      <c r="FWM208" s="1305"/>
      <c r="FWN208" s="1305"/>
      <c r="FWO208" s="1305"/>
      <c r="FWP208" s="1305"/>
      <c r="FWQ208" s="1305"/>
      <c r="FWR208" s="1305"/>
      <c r="FWS208" s="1305"/>
      <c r="FWT208" s="1305"/>
      <c r="FWU208" s="1305"/>
      <c r="FWV208" s="1305"/>
      <c r="FWW208" s="1305"/>
      <c r="FWX208" s="1305"/>
      <c r="FWY208" s="1305"/>
      <c r="FWZ208" s="1305"/>
      <c r="FXA208" s="1305"/>
      <c r="FXB208" s="1305"/>
      <c r="FXC208" s="1305"/>
      <c r="FXD208" s="1305"/>
      <c r="FXE208" s="1305"/>
      <c r="FXF208" s="1305"/>
      <c r="FXG208" s="1305"/>
      <c r="FXH208" s="1305"/>
      <c r="FXI208" s="1305"/>
      <c r="FXJ208" s="1305"/>
      <c r="FXK208" s="1305"/>
      <c r="FXL208" s="1305"/>
      <c r="FXM208" s="1305"/>
      <c r="FXN208" s="1305"/>
      <c r="FXO208" s="1305"/>
      <c r="FXP208" s="1305"/>
      <c r="FXQ208" s="1305"/>
      <c r="FXR208" s="1305"/>
      <c r="FXS208" s="1305"/>
      <c r="FXT208" s="1305"/>
      <c r="FXU208" s="1305"/>
      <c r="FXV208" s="1305"/>
      <c r="FXW208" s="1305"/>
      <c r="FXX208" s="1305"/>
      <c r="FXY208" s="1305"/>
      <c r="FXZ208" s="1305"/>
      <c r="FYA208" s="1305"/>
      <c r="FYB208" s="1305"/>
      <c r="FYC208" s="1305"/>
      <c r="FYD208" s="1305"/>
      <c r="FYE208" s="1305"/>
      <c r="FYF208" s="1305"/>
      <c r="FYG208" s="1305"/>
      <c r="FYH208" s="1305"/>
      <c r="FYI208" s="1305"/>
      <c r="FYJ208" s="1305"/>
      <c r="FYK208" s="1305"/>
      <c r="FYL208" s="1305"/>
      <c r="FYM208" s="1305"/>
      <c r="FYN208" s="1305"/>
      <c r="FYO208" s="1305"/>
      <c r="FYP208" s="1305"/>
      <c r="FYQ208" s="1305"/>
      <c r="FYR208" s="1305"/>
      <c r="FYS208" s="1305"/>
      <c r="FYT208" s="1305"/>
      <c r="FYU208" s="1305"/>
      <c r="FYV208" s="1305"/>
      <c r="FYW208" s="1305"/>
      <c r="FYX208" s="1305"/>
      <c r="FYY208" s="1305"/>
      <c r="FYZ208" s="1305"/>
      <c r="FZA208" s="1305"/>
      <c r="FZB208" s="1305"/>
      <c r="FZC208" s="1305"/>
      <c r="FZD208" s="1305"/>
      <c r="FZE208" s="1305"/>
      <c r="FZF208" s="1305"/>
      <c r="FZG208" s="1305"/>
      <c r="FZH208" s="1305"/>
      <c r="FZI208" s="1305"/>
      <c r="FZJ208" s="1305"/>
      <c r="FZK208" s="1305"/>
      <c r="FZL208" s="1305"/>
      <c r="FZM208" s="1305"/>
      <c r="FZN208" s="1305"/>
      <c r="FZO208" s="1305"/>
      <c r="FZP208" s="1305"/>
      <c r="FZQ208" s="1305"/>
      <c r="FZR208" s="1305"/>
      <c r="FZS208" s="1305"/>
      <c r="FZT208" s="1305"/>
      <c r="FZU208" s="1305"/>
      <c r="FZV208" s="1305"/>
      <c r="FZW208" s="1305"/>
      <c r="FZX208" s="1305"/>
      <c r="FZY208" s="1305"/>
      <c r="FZZ208" s="1305"/>
      <c r="GAA208" s="1305"/>
      <c r="GAB208" s="1305"/>
      <c r="GAC208" s="1305"/>
      <c r="GAD208" s="1305"/>
      <c r="GAE208" s="1305"/>
      <c r="GAF208" s="1305"/>
      <c r="GAG208" s="1305"/>
      <c r="GAH208" s="1305"/>
      <c r="GAI208" s="1305"/>
      <c r="GAJ208" s="1305"/>
      <c r="GAK208" s="1305"/>
      <c r="GAL208" s="1305"/>
      <c r="GAM208" s="1305"/>
      <c r="GAN208" s="1305"/>
      <c r="GAO208" s="1305"/>
      <c r="GAP208" s="1305"/>
      <c r="GAQ208" s="1305"/>
      <c r="GAR208" s="1305"/>
      <c r="GAS208" s="1305"/>
      <c r="GAT208" s="1305"/>
      <c r="GAU208" s="1305"/>
      <c r="GAV208" s="1305"/>
      <c r="GAW208" s="1305"/>
      <c r="GAX208" s="1305"/>
      <c r="GAY208" s="1305"/>
      <c r="GAZ208" s="1305"/>
      <c r="GBA208" s="1305"/>
      <c r="GBB208" s="1305"/>
      <c r="GBC208" s="1305"/>
      <c r="GBD208" s="1305"/>
      <c r="GBE208" s="1305"/>
      <c r="GBF208" s="1305"/>
      <c r="GBG208" s="1305"/>
      <c r="GBH208" s="1305"/>
      <c r="GBI208" s="1305"/>
      <c r="GBJ208" s="1305"/>
      <c r="GBK208" s="1305"/>
      <c r="GBL208" s="1305"/>
      <c r="GBM208" s="1305"/>
      <c r="GBN208" s="1305"/>
      <c r="GBO208" s="1305"/>
      <c r="GBP208" s="1305"/>
      <c r="GBQ208" s="1305"/>
      <c r="GBR208" s="1305"/>
      <c r="GBS208" s="1305"/>
      <c r="GBT208" s="1305"/>
      <c r="GBU208" s="1305"/>
      <c r="GBV208" s="1305"/>
      <c r="GBW208" s="1305"/>
      <c r="GBX208" s="1305"/>
      <c r="GBY208" s="1305"/>
      <c r="GBZ208" s="1305"/>
      <c r="GCA208" s="1305"/>
      <c r="GCB208" s="1305"/>
      <c r="GCC208" s="1305"/>
      <c r="GCD208" s="1305"/>
      <c r="GCE208" s="1305"/>
      <c r="GCF208" s="1305"/>
      <c r="GCG208" s="1305"/>
      <c r="GCH208" s="1305"/>
      <c r="GCI208" s="1305"/>
      <c r="GCJ208" s="1305"/>
      <c r="GCK208" s="1305"/>
      <c r="GCL208" s="1305"/>
      <c r="GCM208" s="1305"/>
      <c r="GCN208" s="1305"/>
      <c r="GCO208" s="1305"/>
      <c r="GCP208" s="1305"/>
      <c r="GCQ208" s="1305"/>
      <c r="GCR208" s="1305"/>
      <c r="GCS208" s="1305"/>
      <c r="GCT208" s="1305"/>
      <c r="GCU208" s="1305"/>
      <c r="GCV208" s="1305"/>
      <c r="GCW208" s="1305"/>
      <c r="GCX208" s="1305"/>
      <c r="GCY208" s="1305"/>
      <c r="GCZ208" s="1305"/>
      <c r="GDA208" s="1305"/>
      <c r="GDB208" s="1305"/>
      <c r="GDC208" s="1305"/>
      <c r="GDD208" s="1305"/>
      <c r="GDE208" s="1305"/>
      <c r="GDF208" s="1305"/>
      <c r="GDG208" s="1305"/>
      <c r="GDH208" s="1305"/>
      <c r="GDI208" s="1305"/>
      <c r="GDJ208" s="1305"/>
      <c r="GDK208" s="1305"/>
      <c r="GDL208" s="1305"/>
      <c r="GDM208" s="1305"/>
      <c r="GDN208" s="1305"/>
      <c r="GDO208" s="1305"/>
      <c r="GDP208" s="1305"/>
      <c r="GDQ208" s="1305"/>
      <c r="GDR208" s="1305"/>
      <c r="GDS208" s="1305"/>
      <c r="GDT208" s="1305"/>
      <c r="GDU208" s="1305"/>
      <c r="GDV208" s="1305"/>
      <c r="GDW208" s="1305"/>
      <c r="GDX208" s="1305"/>
      <c r="GDY208" s="1305"/>
      <c r="GDZ208" s="1305"/>
      <c r="GEB208" s="1305"/>
      <c r="GEC208" s="1305"/>
      <c r="GED208" s="1305"/>
      <c r="GEE208" s="1305"/>
      <c r="GEF208" s="1305"/>
      <c r="GEG208" s="1305"/>
      <c r="GEH208" s="1305"/>
      <c r="GEI208" s="1305"/>
      <c r="GEJ208" s="1305"/>
      <c r="GEK208" s="1305"/>
      <c r="GEL208" s="1305"/>
      <c r="GEM208" s="1305"/>
      <c r="GEN208" s="1305"/>
      <c r="GEO208" s="1305"/>
      <c r="GEP208" s="1305"/>
      <c r="GEQ208" s="1305"/>
      <c r="GER208" s="1305"/>
      <c r="GES208" s="1305"/>
      <c r="GET208" s="1305"/>
      <c r="GEU208" s="1305"/>
      <c r="GEV208" s="1305"/>
      <c r="GEW208" s="1305"/>
      <c r="GEX208" s="1305"/>
      <c r="GEY208" s="1305"/>
      <c r="GEZ208" s="1305"/>
      <c r="GFA208" s="1305"/>
      <c r="GFB208" s="1305"/>
      <c r="GFC208" s="1305"/>
      <c r="GFD208" s="1305"/>
      <c r="GFE208" s="1305"/>
      <c r="GFF208" s="1305"/>
      <c r="GFG208" s="1305"/>
      <c r="GFH208" s="1305"/>
      <c r="GFI208" s="1305"/>
      <c r="GFJ208" s="1305"/>
      <c r="GFK208" s="1305"/>
      <c r="GFL208" s="1305"/>
      <c r="GFM208" s="1305"/>
      <c r="GFN208" s="1305"/>
      <c r="GFO208" s="1305"/>
      <c r="GFP208" s="1305"/>
      <c r="GFQ208" s="1305"/>
      <c r="GFR208" s="1305"/>
      <c r="GFS208" s="1305"/>
      <c r="GFT208" s="1305"/>
      <c r="GFU208" s="1305"/>
      <c r="GFV208" s="1305"/>
      <c r="GFW208" s="1305"/>
      <c r="GFX208" s="1305"/>
      <c r="GFY208" s="1305"/>
      <c r="GFZ208" s="1305"/>
      <c r="GGA208" s="1305"/>
      <c r="GGB208" s="1305"/>
      <c r="GGC208" s="1305"/>
      <c r="GGD208" s="1305"/>
      <c r="GGE208" s="1305"/>
      <c r="GGF208" s="1305"/>
      <c r="GGG208" s="1305"/>
      <c r="GGH208" s="1305"/>
      <c r="GGI208" s="1305"/>
      <c r="GGJ208" s="1305"/>
      <c r="GGK208" s="1305"/>
      <c r="GGL208" s="1305"/>
      <c r="GGM208" s="1305"/>
      <c r="GGN208" s="1305"/>
      <c r="GGO208" s="1305"/>
      <c r="GGP208" s="1305"/>
      <c r="GGQ208" s="1305"/>
      <c r="GGR208" s="1305"/>
      <c r="GGS208" s="1305"/>
      <c r="GGT208" s="1305"/>
      <c r="GGU208" s="1305"/>
      <c r="GGV208" s="1305"/>
      <c r="GGW208" s="1305"/>
      <c r="GGX208" s="1305"/>
      <c r="GGY208" s="1305"/>
      <c r="GGZ208" s="1305"/>
      <c r="GHA208" s="1305"/>
      <c r="GHB208" s="1305"/>
      <c r="GHC208" s="1305"/>
      <c r="GHD208" s="1305"/>
      <c r="GHE208" s="1305"/>
      <c r="GHF208" s="1305"/>
      <c r="GHG208" s="1305"/>
      <c r="GHH208" s="1305"/>
      <c r="GHI208" s="1305"/>
      <c r="GHJ208" s="1305"/>
      <c r="GHK208" s="1305"/>
      <c r="GHL208" s="1305"/>
      <c r="GHM208" s="1305"/>
      <c r="GHN208" s="1305"/>
      <c r="GHO208" s="1305"/>
      <c r="GHP208" s="1305"/>
      <c r="GHQ208" s="1305"/>
      <c r="GHR208" s="1305"/>
      <c r="GHS208" s="1305"/>
      <c r="GHT208" s="1305"/>
      <c r="GHU208" s="1305"/>
      <c r="GHV208" s="1305"/>
      <c r="GHW208" s="1305"/>
      <c r="GHX208" s="1305"/>
      <c r="GHY208" s="1305"/>
      <c r="GHZ208" s="1305"/>
      <c r="GIA208" s="1305"/>
      <c r="GIB208" s="1305"/>
      <c r="GIC208" s="1305"/>
      <c r="GID208" s="1305"/>
      <c r="GIE208" s="1305"/>
      <c r="GIF208" s="1305"/>
      <c r="GIG208" s="1305"/>
      <c r="GIH208" s="1305"/>
      <c r="GII208" s="1305"/>
      <c r="GIJ208" s="1305"/>
      <c r="GIK208" s="1305"/>
      <c r="GIL208" s="1305"/>
      <c r="GIM208" s="1305"/>
      <c r="GIN208" s="1305"/>
      <c r="GIO208" s="1305"/>
      <c r="GIP208" s="1305"/>
      <c r="GIQ208" s="1305"/>
      <c r="GIR208" s="1305"/>
      <c r="GIS208" s="1305"/>
      <c r="GIT208" s="1305"/>
      <c r="GIU208" s="1305"/>
      <c r="GIV208" s="1305"/>
      <c r="GIW208" s="1305"/>
      <c r="GIX208" s="1305"/>
      <c r="GIY208" s="1305"/>
      <c r="GIZ208" s="1305"/>
      <c r="GJA208" s="1305"/>
      <c r="GJB208" s="1305"/>
      <c r="GJC208" s="1305"/>
      <c r="GJD208" s="1305"/>
      <c r="GJE208" s="1305"/>
      <c r="GJF208" s="1305"/>
      <c r="GJG208" s="1305"/>
      <c r="GJH208" s="1305"/>
      <c r="GJI208" s="1305"/>
      <c r="GJJ208" s="1305"/>
      <c r="GJK208" s="1305"/>
      <c r="GJL208" s="1305"/>
      <c r="GJM208" s="1305"/>
      <c r="GJN208" s="1305"/>
      <c r="GJO208" s="1305"/>
      <c r="GJP208" s="1305"/>
      <c r="GJQ208" s="1305"/>
      <c r="GJR208" s="1305"/>
      <c r="GJS208" s="1305"/>
      <c r="GJT208" s="1305"/>
      <c r="GJU208" s="1305"/>
      <c r="GJV208" s="1305"/>
      <c r="GJW208" s="1305"/>
      <c r="GJX208" s="1305"/>
      <c r="GJY208" s="1305"/>
      <c r="GJZ208" s="1305"/>
      <c r="GKA208" s="1305"/>
      <c r="GKB208" s="1305"/>
      <c r="GKC208" s="1305"/>
      <c r="GKD208" s="1305"/>
      <c r="GKE208" s="1305"/>
      <c r="GKF208" s="1305"/>
      <c r="GKG208" s="1305"/>
      <c r="GKH208" s="1305"/>
      <c r="GKI208" s="1305"/>
      <c r="GKJ208" s="1305"/>
      <c r="GKK208" s="1305"/>
      <c r="GKL208" s="1305"/>
      <c r="GKM208" s="1305"/>
      <c r="GKN208" s="1305"/>
      <c r="GKO208" s="1305"/>
      <c r="GKP208" s="1305"/>
      <c r="GKQ208" s="1305"/>
      <c r="GKR208" s="1305"/>
      <c r="GKS208" s="1305"/>
      <c r="GKT208" s="1305"/>
      <c r="GKU208" s="1305"/>
      <c r="GKV208" s="1305"/>
      <c r="GKW208" s="1305"/>
      <c r="GKX208" s="1305"/>
      <c r="GKY208" s="1305"/>
      <c r="GKZ208" s="1305"/>
      <c r="GLA208" s="1305"/>
      <c r="GLB208" s="1305"/>
      <c r="GLC208" s="1305"/>
      <c r="GLD208" s="1305"/>
      <c r="GLE208" s="1305"/>
      <c r="GLF208" s="1305"/>
      <c r="GLG208" s="1305"/>
      <c r="GLH208" s="1305"/>
      <c r="GLI208" s="1305"/>
      <c r="GLJ208" s="1305"/>
      <c r="GLK208" s="1305"/>
      <c r="GLL208" s="1305"/>
      <c r="GLM208" s="1305"/>
      <c r="GLN208" s="1305"/>
      <c r="GLO208" s="1305"/>
      <c r="GLP208" s="1305"/>
      <c r="GLQ208" s="1305"/>
      <c r="GLR208" s="1305"/>
      <c r="GLS208" s="1305"/>
      <c r="GLT208" s="1305"/>
      <c r="GLU208" s="1305"/>
      <c r="GLV208" s="1305"/>
      <c r="GLW208" s="1305"/>
      <c r="GLX208" s="1305"/>
      <c r="GLY208" s="1305"/>
      <c r="GLZ208" s="1305"/>
      <c r="GMA208" s="1305"/>
      <c r="GMB208" s="1305"/>
      <c r="GMC208" s="1305"/>
      <c r="GMD208" s="1305"/>
      <c r="GME208" s="1305"/>
      <c r="GMF208" s="1305"/>
      <c r="GMG208" s="1305"/>
      <c r="GMH208" s="1305"/>
      <c r="GMI208" s="1305"/>
      <c r="GMJ208" s="1305"/>
      <c r="GMK208" s="1305"/>
      <c r="GML208" s="1305"/>
      <c r="GMM208" s="1305"/>
      <c r="GMN208" s="1305"/>
      <c r="GMO208" s="1305"/>
      <c r="GMP208" s="1305"/>
      <c r="GMQ208" s="1305"/>
      <c r="GMR208" s="1305"/>
      <c r="GMS208" s="1305"/>
      <c r="GMT208" s="1305"/>
      <c r="GMU208" s="1305"/>
      <c r="GMV208" s="1305"/>
      <c r="GMW208" s="1305"/>
      <c r="GMX208" s="1305"/>
      <c r="GMY208" s="1305"/>
      <c r="GMZ208" s="1305"/>
      <c r="GNA208" s="1305"/>
      <c r="GNB208" s="1305"/>
      <c r="GNC208" s="1305"/>
      <c r="GND208" s="1305"/>
      <c r="GNE208" s="1305"/>
      <c r="GNF208" s="1305"/>
      <c r="GNG208" s="1305"/>
      <c r="GNH208" s="1305"/>
      <c r="GNI208" s="1305"/>
      <c r="GNJ208" s="1305"/>
      <c r="GNK208" s="1305"/>
      <c r="GNL208" s="1305"/>
      <c r="GNM208" s="1305"/>
      <c r="GNN208" s="1305"/>
      <c r="GNO208" s="1305"/>
      <c r="GNP208" s="1305"/>
      <c r="GNQ208" s="1305"/>
      <c r="GNR208" s="1305"/>
      <c r="GNS208" s="1305"/>
      <c r="GNT208" s="1305"/>
      <c r="GNU208" s="1305"/>
      <c r="GNV208" s="1305"/>
      <c r="GNX208" s="1305"/>
      <c r="GNY208" s="1305"/>
      <c r="GNZ208" s="1305"/>
      <c r="GOA208" s="1305"/>
      <c r="GOB208" s="1305"/>
      <c r="GOC208" s="1305"/>
      <c r="GOD208" s="1305"/>
      <c r="GOE208" s="1305"/>
      <c r="GOF208" s="1305"/>
      <c r="GOG208" s="1305"/>
      <c r="GOH208" s="1305"/>
      <c r="GOI208" s="1305"/>
      <c r="GOJ208" s="1305"/>
      <c r="GOK208" s="1305"/>
      <c r="GOL208" s="1305"/>
      <c r="GOM208" s="1305"/>
      <c r="GON208" s="1305"/>
      <c r="GOO208" s="1305"/>
      <c r="GOP208" s="1305"/>
      <c r="GOQ208" s="1305"/>
      <c r="GOR208" s="1305"/>
      <c r="GOS208" s="1305"/>
      <c r="GOT208" s="1305"/>
      <c r="GOU208" s="1305"/>
      <c r="GOV208" s="1305"/>
      <c r="GOW208" s="1305"/>
      <c r="GOX208" s="1305"/>
      <c r="GOY208" s="1305"/>
      <c r="GOZ208" s="1305"/>
      <c r="GPA208" s="1305"/>
      <c r="GPB208" s="1305"/>
      <c r="GPC208" s="1305"/>
      <c r="GPD208" s="1305"/>
      <c r="GPE208" s="1305"/>
      <c r="GPF208" s="1305"/>
      <c r="GPG208" s="1305"/>
      <c r="GPH208" s="1305"/>
      <c r="GPI208" s="1305"/>
      <c r="GPJ208" s="1305"/>
      <c r="GPK208" s="1305"/>
      <c r="GPL208" s="1305"/>
      <c r="GPM208" s="1305"/>
      <c r="GPN208" s="1305"/>
      <c r="GPO208" s="1305"/>
      <c r="GPP208" s="1305"/>
      <c r="GPQ208" s="1305"/>
      <c r="GPR208" s="1305"/>
      <c r="GPS208" s="1305"/>
      <c r="GPT208" s="1305"/>
      <c r="GPU208" s="1305"/>
      <c r="GPV208" s="1305"/>
      <c r="GPW208" s="1305"/>
      <c r="GPX208" s="1305"/>
      <c r="GPY208" s="1305"/>
      <c r="GPZ208" s="1305"/>
      <c r="GQA208" s="1305"/>
      <c r="GQB208" s="1305"/>
      <c r="GQC208" s="1305"/>
      <c r="GQD208" s="1305"/>
      <c r="GQE208" s="1305"/>
      <c r="GQF208" s="1305"/>
      <c r="GQG208" s="1305"/>
      <c r="GQH208" s="1305"/>
      <c r="GQI208" s="1305"/>
      <c r="GQJ208" s="1305"/>
      <c r="GQK208" s="1305"/>
      <c r="GQL208" s="1305"/>
      <c r="GQM208" s="1305"/>
      <c r="GQN208" s="1305"/>
      <c r="GQO208" s="1305"/>
      <c r="GQP208" s="1305"/>
      <c r="GQQ208" s="1305"/>
      <c r="GQR208" s="1305"/>
      <c r="GQS208" s="1305"/>
      <c r="GQT208" s="1305"/>
      <c r="GQU208" s="1305"/>
      <c r="GQV208" s="1305"/>
      <c r="GQW208" s="1305"/>
      <c r="GQX208" s="1305"/>
      <c r="GQY208" s="1305"/>
      <c r="GQZ208" s="1305"/>
      <c r="GRA208" s="1305"/>
      <c r="GRB208" s="1305"/>
      <c r="GRC208" s="1305"/>
      <c r="GRD208" s="1305"/>
      <c r="GRE208" s="1305"/>
      <c r="GRF208" s="1305"/>
      <c r="GRG208" s="1305"/>
      <c r="GRH208" s="1305"/>
      <c r="GRI208" s="1305"/>
      <c r="GRJ208" s="1305"/>
      <c r="GRK208" s="1305"/>
      <c r="GRL208" s="1305"/>
      <c r="GRM208" s="1305"/>
      <c r="GRN208" s="1305"/>
      <c r="GRO208" s="1305"/>
      <c r="GRP208" s="1305"/>
      <c r="GRQ208" s="1305"/>
      <c r="GRR208" s="1305"/>
      <c r="GRS208" s="1305"/>
      <c r="GRT208" s="1305"/>
      <c r="GRU208" s="1305"/>
      <c r="GRV208" s="1305"/>
      <c r="GRW208" s="1305"/>
      <c r="GRX208" s="1305"/>
      <c r="GRY208" s="1305"/>
      <c r="GRZ208" s="1305"/>
      <c r="GSA208" s="1305"/>
      <c r="GSB208" s="1305"/>
      <c r="GSC208" s="1305"/>
      <c r="GSD208" s="1305"/>
      <c r="GSE208" s="1305"/>
      <c r="GSF208" s="1305"/>
      <c r="GSG208" s="1305"/>
      <c r="GSH208" s="1305"/>
      <c r="GSI208" s="1305"/>
      <c r="GSJ208" s="1305"/>
      <c r="GSK208" s="1305"/>
      <c r="GSL208" s="1305"/>
      <c r="GSM208" s="1305"/>
      <c r="GSN208" s="1305"/>
      <c r="GSO208" s="1305"/>
      <c r="GSP208" s="1305"/>
      <c r="GSQ208" s="1305"/>
      <c r="GSR208" s="1305"/>
      <c r="GSS208" s="1305"/>
      <c r="GST208" s="1305"/>
      <c r="GSU208" s="1305"/>
      <c r="GSV208" s="1305"/>
      <c r="GSW208" s="1305"/>
      <c r="GSX208" s="1305"/>
      <c r="GSY208" s="1305"/>
      <c r="GSZ208" s="1305"/>
      <c r="GTA208" s="1305"/>
      <c r="GTB208" s="1305"/>
      <c r="GTC208" s="1305"/>
      <c r="GTD208" s="1305"/>
      <c r="GTE208" s="1305"/>
      <c r="GTF208" s="1305"/>
      <c r="GTG208" s="1305"/>
      <c r="GTH208" s="1305"/>
      <c r="GTI208" s="1305"/>
      <c r="GTJ208" s="1305"/>
      <c r="GTK208" s="1305"/>
      <c r="GTL208" s="1305"/>
      <c r="GTM208" s="1305"/>
      <c r="GTN208" s="1305"/>
      <c r="GTO208" s="1305"/>
      <c r="GTP208" s="1305"/>
      <c r="GTQ208" s="1305"/>
      <c r="GTR208" s="1305"/>
      <c r="GTS208" s="1305"/>
      <c r="GTT208" s="1305"/>
      <c r="GTU208" s="1305"/>
      <c r="GTV208" s="1305"/>
      <c r="GTW208" s="1305"/>
      <c r="GTX208" s="1305"/>
      <c r="GTY208" s="1305"/>
      <c r="GTZ208" s="1305"/>
      <c r="GUA208" s="1305"/>
      <c r="GUB208" s="1305"/>
      <c r="GUC208" s="1305"/>
      <c r="GUD208" s="1305"/>
      <c r="GUE208" s="1305"/>
      <c r="GUF208" s="1305"/>
      <c r="GUG208" s="1305"/>
      <c r="GUH208" s="1305"/>
      <c r="GUI208" s="1305"/>
      <c r="GUJ208" s="1305"/>
      <c r="GUK208" s="1305"/>
      <c r="GUL208" s="1305"/>
      <c r="GUM208" s="1305"/>
      <c r="GUN208" s="1305"/>
      <c r="GUO208" s="1305"/>
      <c r="GUP208" s="1305"/>
      <c r="GUQ208" s="1305"/>
      <c r="GUR208" s="1305"/>
      <c r="GUS208" s="1305"/>
      <c r="GUT208" s="1305"/>
      <c r="GUU208" s="1305"/>
      <c r="GUV208" s="1305"/>
      <c r="GUW208" s="1305"/>
      <c r="GUX208" s="1305"/>
      <c r="GUY208" s="1305"/>
      <c r="GUZ208" s="1305"/>
      <c r="GVA208" s="1305"/>
      <c r="GVB208" s="1305"/>
      <c r="GVC208" s="1305"/>
      <c r="GVD208" s="1305"/>
      <c r="GVE208" s="1305"/>
      <c r="GVF208" s="1305"/>
      <c r="GVG208" s="1305"/>
      <c r="GVH208" s="1305"/>
      <c r="GVI208" s="1305"/>
      <c r="GVJ208" s="1305"/>
      <c r="GVK208" s="1305"/>
      <c r="GVL208" s="1305"/>
      <c r="GVM208" s="1305"/>
      <c r="GVN208" s="1305"/>
      <c r="GVO208" s="1305"/>
      <c r="GVP208" s="1305"/>
      <c r="GVQ208" s="1305"/>
      <c r="GVR208" s="1305"/>
      <c r="GVS208" s="1305"/>
      <c r="GVT208" s="1305"/>
      <c r="GVU208" s="1305"/>
      <c r="GVV208" s="1305"/>
      <c r="GVW208" s="1305"/>
      <c r="GVX208" s="1305"/>
      <c r="GVY208" s="1305"/>
      <c r="GVZ208" s="1305"/>
      <c r="GWA208" s="1305"/>
      <c r="GWB208" s="1305"/>
      <c r="GWC208" s="1305"/>
      <c r="GWD208" s="1305"/>
      <c r="GWE208" s="1305"/>
      <c r="GWF208" s="1305"/>
      <c r="GWG208" s="1305"/>
      <c r="GWH208" s="1305"/>
      <c r="GWI208" s="1305"/>
      <c r="GWJ208" s="1305"/>
      <c r="GWK208" s="1305"/>
      <c r="GWL208" s="1305"/>
      <c r="GWM208" s="1305"/>
      <c r="GWN208" s="1305"/>
      <c r="GWO208" s="1305"/>
      <c r="GWP208" s="1305"/>
      <c r="GWQ208" s="1305"/>
      <c r="GWR208" s="1305"/>
      <c r="GWS208" s="1305"/>
      <c r="GWT208" s="1305"/>
      <c r="GWU208" s="1305"/>
      <c r="GWV208" s="1305"/>
      <c r="GWW208" s="1305"/>
      <c r="GWX208" s="1305"/>
      <c r="GWY208" s="1305"/>
      <c r="GWZ208" s="1305"/>
      <c r="GXA208" s="1305"/>
      <c r="GXB208" s="1305"/>
      <c r="GXC208" s="1305"/>
      <c r="GXD208" s="1305"/>
      <c r="GXE208" s="1305"/>
      <c r="GXF208" s="1305"/>
      <c r="GXG208" s="1305"/>
      <c r="GXH208" s="1305"/>
      <c r="GXI208" s="1305"/>
      <c r="GXJ208" s="1305"/>
      <c r="GXK208" s="1305"/>
      <c r="GXL208" s="1305"/>
      <c r="GXM208" s="1305"/>
      <c r="GXN208" s="1305"/>
      <c r="GXO208" s="1305"/>
      <c r="GXP208" s="1305"/>
      <c r="GXQ208" s="1305"/>
      <c r="GXR208" s="1305"/>
      <c r="GXT208" s="1305"/>
      <c r="GXU208" s="1305"/>
      <c r="GXV208" s="1305"/>
      <c r="GXW208" s="1305"/>
      <c r="GXX208" s="1305"/>
      <c r="GXY208" s="1305"/>
      <c r="GXZ208" s="1305"/>
      <c r="GYA208" s="1305"/>
      <c r="GYB208" s="1305"/>
      <c r="GYC208" s="1305"/>
      <c r="GYD208" s="1305"/>
      <c r="GYE208" s="1305"/>
      <c r="GYF208" s="1305"/>
      <c r="GYG208" s="1305"/>
      <c r="GYH208" s="1305"/>
      <c r="GYI208" s="1305"/>
      <c r="GYJ208" s="1305"/>
      <c r="GYK208" s="1305"/>
      <c r="GYL208" s="1305"/>
      <c r="GYM208" s="1305"/>
      <c r="GYN208" s="1305"/>
      <c r="GYO208" s="1305"/>
      <c r="GYP208" s="1305"/>
      <c r="GYQ208" s="1305"/>
      <c r="GYR208" s="1305"/>
      <c r="GYS208" s="1305"/>
      <c r="GYT208" s="1305"/>
      <c r="GYU208" s="1305"/>
      <c r="GYV208" s="1305"/>
      <c r="GYW208" s="1305"/>
      <c r="GYX208" s="1305"/>
      <c r="GYY208" s="1305"/>
      <c r="GYZ208" s="1305"/>
      <c r="GZA208" s="1305"/>
      <c r="GZB208" s="1305"/>
      <c r="GZC208" s="1305"/>
      <c r="GZD208" s="1305"/>
      <c r="GZE208" s="1305"/>
      <c r="GZF208" s="1305"/>
      <c r="GZG208" s="1305"/>
      <c r="GZH208" s="1305"/>
      <c r="GZI208" s="1305"/>
      <c r="GZJ208" s="1305"/>
      <c r="GZK208" s="1305"/>
      <c r="GZL208" s="1305"/>
      <c r="GZM208" s="1305"/>
      <c r="GZN208" s="1305"/>
      <c r="GZO208" s="1305"/>
      <c r="GZP208" s="1305"/>
      <c r="GZQ208" s="1305"/>
      <c r="GZR208" s="1305"/>
      <c r="GZS208" s="1305"/>
      <c r="GZT208" s="1305"/>
      <c r="GZU208" s="1305"/>
      <c r="GZV208" s="1305"/>
      <c r="GZW208" s="1305"/>
      <c r="GZX208" s="1305"/>
      <c r="GZY208" s="1305"/>
      <c r="GZZ208" s="1305"/>
      <c r="HAA208" s="1305"/>
      <c r="HAB208" s="1305"/>
      <c r="HAC208" s="1305"/>
      <c r="HAD208" s="1305"/>
      <c r="HAE208" s="1305"/>
      <c r="HAF208" s="1305"/>
      <c r="HAG208" s="1305"/>
      <c r="HAH208" s="1305"/>
      <c r="HAI208" s="1305"/>
      <c r="HAJ208" s="1305"/>
      <c r="HAK208" s="1305"/>
      <c r="HAL208" s="1305"/>
      <c r="HAM208" s="1305"/>
      <c r="HAN208" s="1305"/>
      <c r="HAO208" s="1305"/>
      <c r="HAP208" s="1305"/>
      <c r="HAQ208" s="1305"/>
      <c r="HAR208" s="1305"/>
      <c r="HAS208" s="1305"/>
      <c r="HAT208" s="1305"/>
      <c r="HAU208" s="1305"/>
      <c r="HAV208" s="1305"/>
      <c r="HAW208" s="1305"/>
      <c r="HAX208" s="1305"/>
      <c r="HAY208" s="1305"/>
      <c r="HAZ208" s="1305"/>
      <c r="HBA208" s="1305"/>
      <c r="HBB208" s="1305"/>
      <c r="HBC208" s="1305"/>
      <c r="HBD208" s="1305"/>
      <c r="HBE208" s="1305"/>
      <c r="HBF208" s="1305"/>
      <c r="HBG208" s="1305"/>
      <c r="HBH208" s="1305"/>
      <c r="HBI208" s="1305"/>
      <c r="HBJ208" s="1305"/>
      <c r="HBK208" s="1305"/>
      <c r="HBL208" s="1305"/>
      <c r="HBM208" s="1305"/>
      <c r="HBN208" s="1305"/>
      <c r="HBO208" s="1305"/>
      <c r="HBP208" s="1305"/>
      <c r="HBQ208" s="1305"/>
      <c r="HBR208" s="1305"/>
      <c r="HBS208" s="1305"/>
      <c r="HBT208" s="1305"/>
      <c r="HBU208" s="1305"/>
      <c r="HBV208" s="1305"/>
      <c r="HBW208" s="1305"/>
      <c r="HBX208" s="1305"/>
      <c r="HBY208" s="1305"/>
      <c r="HBZ208" s="1305"/>
      <c r="HCA208" s="1305"/>
      <c r="HCB208" s="1305"/>
      <c r="HCC208" s="1305"/>
      <c r="HCD208" s="1305"/>
      <c r="HCE208" s="1305"/>
      <c r="HCF208" s="1305"/>
      <c r="HCG208" s="1305"/>
      <c r="HCH208" s="1305"/>
      <c r="HCI208" s="1305"/>
      <c r="HCJ208" s="1305"/>
      <c r="HCK208" s="1305"/>
      <c r="HCL208" s="1305"/>
      <c r="HCM208" s="1305"/>
      <c r="HCN208" s="1305"/>
      <c r="HCO208" s="1305"/>
      <c r="HCP208" s="1305"/>
      <c r="HCQ208" s="1305"/>
      <c r="HCR208" s="1305"/>
      <c r="HCS208" s="1305"/>
      <c r="HCT208" s="1305"/>
      <c r="HCU208" s="1305"/>
      <c r="HCV208" s="1305"/>
      <c r="HCW208" s="1305"/>
      <c r="HCX208" s="1305"/>
      <c r="HCY208" s="1305"/>
      <c r="HCZ208" s="1305"/>
      <c r="HDA208" s="1305"/>
      <c r="HDB208" s="1305"/>
      <c r="HDC208" s="1305"/>
      <c r="HDD208" s="1305"/>
      <c r="HDE208" s="1305"/>
      <c r="HDF208" s="1305"/>
      <c r="HDG208" s="1305"/>
      <c r="HDH208" s="1305"/>
      <c r="HDI208" s="1305"/>
      <c r="HDJ208" s="1305"/>
      <c r="HDK208" s="1305"/>
      <c r="HDL208" s="1305"/>
      <c r="HDM208" s="1305"/>
      <c r="HDN208" s="1305"/>
      <c r="HDO208" s="1305"/>
      <c r="HDP208" s="1305"/>
      <c r="HDQ208" s="1305"/>
      <c r="HDR208" s="1305"/>
      <c r="HDS208" s="1305"/>
      <c r="HDT208" s="1305"/>
      <c r="HDU208" s="1305"/>
      <c r="HDV208" s="1305"/>
      <c r="HDW208" s="1305"/>
      <c r="HDX208" s="1305"/>
      <c r="HDY208" s="1305"/>
      <c r="HDZ208" s="1305"/>
      <c r="HEA208" s="1305"/>
      <c r="HEB208" s="1305"/>
      <c r="HEC208" s="1305"/>
      <c r="HED208" s="1305"/>
      <c r="HEE208" s="1305"/>
      <c r="HEF208" s="1305"/>
      <c r="HEG208" s="1305"/>
      <c r="HEH208" s="1305"/>
      <c r="HEI208" s="1305"/>
      <c r="HEJ208" s="1305"/>
      <c r="HEK208" s="1305"/>
      <c r="HEL208" s="1305"/>
      <c r="HEM208" s="1305"/>
      <c r="HEN208" s="1305"/>
      <c r="HEO208" s="1305"/>
      <c r="HEP208" s="1305"/>
      <c r="HEQ208" s="1305"/>
      <c r="HER208" s="1305"/>
      <c r="HES208" s="1305"/>
      <c r="HET208" s="1305"/>
      <c r="HEU208" s="1305"/>
      <c r="HEV208" s="1305"/>
      <c r="HEW208" s="1305"/>
      <c r="HEX208" s="1305"/>
      <c r="HEY208" s="1305"/>
      <c r="HEZ208" s="1305"/>
      <c r="HFA208" s="1305"/>
      <c r="HFB208" s="1305"/>
      <c r="HFC208" s="1305"/>
      <c r="HFD208" s="1305"/>
      <c r="HFE208" s="1305"/>
      <c r="HFF208" s="1305"/>
      <c r="HFG208" s="1305"/>
      <c r="HFH208" s="1305"/>
      <c r="HFI208" s="1305"/>
      <c r="HFJ208" s="1305"/>
      <c r="HFK208" s="1305"/>
      <c r="HFL208" s="1305"/>
      <c r="HFM208" s="1305"/>
      <c r="HFN208" s="1305"/>
      <c r="HFO208" s="1305"/>
      <c r="HFP208" s="1305"/>
      <c r="HFQ208" s="1305"/>
      <c r="HFR208" s="1305"/>
      <c r="HFS208" s="1305"/>
      <c r="HFT208" s="1305"/>
      <c r="HFU208" s="1305"/>
      <c r="HFV208" s="1305"/>
      <c r="HFW208" s="1305"/>
      <c r="HFX208" s="1305"/>
      <c r="HFY208" s="1305"/>
      <c r="HFZ208" s="1305"/>
      <c r="HGA208" s="1305"/>
      <c r="HGB208" s="1305"/>
      <c r="HGC208" s="1305"/>
      <c r="HGD208" s="1305"/>
      <c r="HGE208" s="1305"/>
      <c r="HGF208" s="1305"/>
      <c r="HGG208" s="1305"/>
      <c r="HGH208" s="1305"/>
      <c r="HGI208" s="1305"/>
      <c r="HGJ208" s="1305"/>
      <c r="HGK208" s="1305"/>
      <c r="HGL208" s="1305"/>
      <c r="HGM208" s="1305"/>
      <c r="HGN208" s="1305"/>
      <c r="HGO208" s="1305"/>
      <c r="HGP208" s="1305"/>
      <c r="HGQ208" s="1305"/>
      <c r="HGR208" s="1305"/>
      <c r="HGS208" s="1305"/>
      <c r="HGT208" s="1305"/>
      <c r="HGU208" s="1305"/>
      <c r="HGV208" s="1305"/>
      <c r="HGW208" s="1305"/>
      <c r="HGX208" s="1305"/>
      <c r="HGY208" s="1305"/>
      <c r="HGZ208" s="1305"/>
      <c r="HHA208" s="1305"/>
      <c r="HHB208" s="1305"/>
      <c r="HHC208" s="1305"/>
      <c r="HHD208" s="1305"/>
      <c r="HHE208" s="1305"/>
      <c r="HHF208" s="1305"/>
      <c r="HHG208" s="1305"/>
      <c r="HHH208" s="1305"/>
      <c r="HHI208" s="1305"/>
      <c r="HHJ208" s="1305"/>
      <c r="HHK208" s="1305"/>
      <c r="HHL208" s="1305"/>
      <c r="HHM208" s="1305"/>
      <c r="HHN208" s="1305"/>
      <c r="HHP208" s="1305"/>
      <c r="HHQ208" s="1305"/>
      <c r="HHR208" s="1305"/>
      <c r="HHS208" s="1305"/>
      <c r="HHT208" s="1305"/>
      <c r="HHU208" s="1305"/>
      <c r="HHV208" s="1305"/>
      <c r="HHW208" s="1305"/>
      <c r="HHX208" s="1305"/>
      <c r="HHY208" s="1305"/>
      <c r="HHZ208" s="1305"/>
      <c r="HIA208" s="1305"/>
      <c r="HIB208" s="1305"/>
      <c r="HIC208" s="1305"/>
      <c r="HID208" s="1305"/>
      <c r="HIE208" s="1305"/>
      <c r="HIF208" s="1305"/>
      <c r="HIG208" s="1305"/>
      <c r="HIH208" s="1305"/>
      <c r="HII208" s="1305"/>
      <c r="HIJ208" s="1305"/>
      <c r="HIK208" s="1305"/>
      <c r="HIL208" s="1305"/>
      <c r="HIM208" s="1305"/>
      <c r="HIN208" s="1305"/>
      <c r="HIO208" s="1305"/>
      <c r="HIP208" s="1305"/>
      <c r="HIQ208" s="1305"/>
      <c r="HIR208" s="1305"/>
      <c r="HIS208" s="1305"/>
      <c r="HIT208" s="1305"/>
      <c r="HIU208" s="1305"/>
      <c r="HIV208" s="1305"/>
      <c r="HIW208" s="1305"/>
      <c r="HIX208" s="1305"/>
      <c r="HIY208" s="1305"/>
      <c r="HIZ208" s="1305"/>
      <c r="HJA208" s="1305"/>
      <c r="HJB208" s="1305"/>
      <c r="HJC208" s="1305"/>
      <c r="HJD208" s="1305"/>
      <c r="HJE208" s="1305"/>
      <c r="HJF208" s="1305"/>
      <c r="HJG208" s="1305"/>
      <c r="HJH208" s="1305"/>
      <c r="HJI208" s="1305"/>
      <c r="HJJ208" s="1305"/>
      <c r="HJK208" s="1305"/>
      <c r="HJL208" s="1305"/>
      <c r="HJM208" s="1305"/>
      <c r="HJN208" s="1305"/>
      <c r="HJO208" s="1305"/>
      <c r="HJP208" s="1305"/>
      <c r="HJQ208" s="1305"/>
      <c r="HJR208" s="1305"/>
      <c r="HJS208" s="1305"/>
      <c r="HJT208" s="1305"/>
      <c r="HJU208" s="1305"/>
      <c r="HJV208" s="1305"/>
      <c r="HJW208" s="1305"/>
      <c r="HJX208" s="1305"/>
      <c r="HJY208" s="1305"/>
      <c r="HJZ208" s="1305"/>
      <c r="HKA208" s="1305"/>
      <c r="HKB208" s="1305"/>
      <c r="HKC208" s="1305"/>
      <c r="HKD208" s="1305"/>
      <c r="HKE208" s="1305"/>
      <c r="HKF208" s="1305"/>
      <c r="HKG208" s="1305"/>
      <c r="HKH208" s="1305"/>
      <c r="HKI208" s="1305"/>
      <c r="HKJ208" s="1305"/>
      <c r="HKK208" s="1305"/>
      <c r="HKL208" s="1305"/>
      <c r="HKM208" s="1305"/>
      <c r="HKN208" s="1305"/>
      <c r="HKO208" s="1305"/>
      <c r="HKP208" s="1305"/>
      <c r="HKQ208" s="1305"/>
      <c r="HKR208" s="1305"/>
      <c r="HKS208" s="1305"/>
      <c r="HKT208" s="1305"/>
      <c r="HKU208" s="1305"/>
      <c r="HKV208" s="1305"/>
      <c r="HKW208" s="1305"/>
      <c r="HKX208" s="1305"/>
      <c r="HKY208" s="1305"/>
      <c r="HKZ208" s="1305"/>
      <c r="HLA208" s="1305"/>
      <c r="HLB208" s="1305"/>
      <c r="HLC208" s="1305"/>
      <c r="HLD208" s="1305"/>
      <c r="HLE208" s="1305"/>
      <c r="HLF208" s="1305"/>
      <c r="HLG208" s="1305"/>
      <c r="HLH208" s="1305"/>
      <c r="HLI208" s="1305"/>
      <c r="HLJ208" s="1305"/>
      <c r="HLK208" s="1305"/>
      <c r="HLL208" s="1305"/>
      <c r="HLM208" s="1305"/>
      <c r="HLN208" s="1305"/>
      <c r="HLO208" s="1305"/>
      <c r="HLP208" s="1305"/>
      <c r="HLQ208" s="1305"/>
      <c r="HLR208" s="1305"/>
      <c r="HLS208" s="1305"/>
      <c r="HLT208" s="1305"/>
      <c r="HLU208" s="1305"/>
      <c r="HLV208" s="1305"/>
      <c r="HLW208" s="1305"/>
      <c r="HLX208" s="1305"/>
      <c r="HLY208" s="1305"/>
      <c r="HLZ208" s="1305"/>
      <c r="HMA208" s="1305"/>
      <c r="HMB208" s="1305"/>
      <c r="HMC208" s="1305"/>
      <c r="HMD208" s="1305"/>
      <c r="HME208" s="1305"/>
      <c r="HMF208" s="1305"/>
      <c r="HMG208" s="1305"/>
      <c r="HMH208" s="1305"/>
      <c r="HMI208" s="1305"/>
      <c r="HMJ208" s="1305"/>
      <c r="HMK208" s="1305"/>
      <c r="HML208" s="1305"/>
      <c r="HMM208" s="1305"/>
      <c r="HMN208" s="1305"/>
      <c r="HMO208" s="1305"/>
      <c r="HMP208" s="1305"/>
      <c r="HMQ208" s="1305"/>
      <c r="HMR208" s="1305"/>
      <c r="HMS208" s="1305"/>
      <c r="HMT208" s="1305"/>
      <c r="HMU208" s="1305"/>
      <c r="HMV208" s="1305"/>
      <c r="HMW208" s="1305"/>
      <c r="HMX208" s="1305"/>
      <c r="HMY208" s="1305"/>
      <c r="HMZ208" s="1305"/>
      <c r="HNA208" s="1305"/>
      <c r="HNB208" s="1305"/>
      <c r="HNC208" s="1305"/>
      <c r="HND208" s="1305"/>
      <c r="HNE208" s="1305"/>
      <c r="HNF208" s="1305"/>
      <c r="HNG208" s="1305"/>
      <c r="HNH208" s="1305"/>
      <c r="HNI208" s="1305"/>
      <c r="HNJ208" s="1305"/>
      <c r="HNK208" s="1305"/>
      <c r="HNL208" s="1305"/>
      <c r="HNM208" s="1305"/>
      <c r="HNN208" s="1305"/>
      <c r="HNO208" s="1305"/>
      <c r="HNP208" s="1305"/>
      <c r="HNQ208" s="1305"/>
      <c r="HNR208" s="1305"/>
      <c r="HNS208" s="1305"/>
      <c r="HNT208" s="1305"/>
      <c r="HNU208" s="1305"/>
      <c r="HNV208" s="1305"/>
      <c r="HNW208" s="1305"/>
      <c r="HNX208" s="1305"/>
      <c r="HNY208" s="1305"/>
      <c r="HNZ208" s="1305"/>
      <c r="HOA208" s="1305"/>
      <c r="HOB208" s="1305"/>
      <c r="HOC208" s="1305"/>
      <c r="HOD208" s="1305"/>
      <c r="HOE208" s="1305"/>
      <c r="HOF208" s="1305"/>
      <c r="HOG208" s="1305"/>
      <c r="HOH208" s="1305"/>
      <c r="HOI208" s="1305"/>
      <c r="HOJ208" s="1305"/>
      <c r="HOK208" s="1305"/>
      <c r="HOL208" s="1305"/>
      <c r="HOM208" s="1305"/>
      <c r="HON208" s="1305"/>
      <c r="HOO208" s="1305"/>
      <c r="HOP208" s="1305"/>
      <c r="HOQ208" s="1305"/>
      <c r="HOR208" s="1305"/>
      <c r="HOS208" s="1305"/>
      <c r="HOT208" s="1305"/>
      <c r="HOU208" s="1305"/>
      <c r="HOV208" s="1305"/>
      <c r="HOW208" s="1305"/>
      <c r="HOX208" s="1305"/>
      <c r="HOY208" s="1305"/>
      <c r="HOZ208" s="1305"/>
      <c r="HPA208" s="1305"/>
      <c r="HPB208" s="1305"/>
      <c r="HPC208" s="1305"/>
      <c r="HPD208" s="1305"/>
      <c r="HPE208" s="1305"/>
      <c r="HPF208" s="1305"/>
      <c r="HPG208" s="1305"/>
      <c r="HPH208" s="1305"/>
      <c r="HPI208" s="1305"/>
      <c r="HPJ208" s="1305"/>
      <c r="HPK208" s="1305"/>
      <c r="HPL208" s="1305"/>
      <c r="HPM208" s="1305"/>
      <c r="HPN208" s="1305"/>
      <c r="HPO208" s="1305"/>
      <c r="HPP208" s="1305"/>
      <c r="HPQ208" s="1305"/>
      <c r="HPR208" s="1305"/>
      <c r="HPS208" s="1305"/>
      <c r="HPT208" s="1305"/>
      <c r="HPU208" s="1305"/>
      <c r="HPV208" s="1305"/>
      <c r="HPW208" s="1305"/>
      <c r="HPX208" s="1305"/>
      <c r="HPY208" s="1305"/>
      <c r="HPZ208" s="1305"/>
      <c r="HQA208" s="1305"/>
      <c r="HQB208" s="1305"/>
      <c r="HQC208" s="1305"/>
      <c r="HQD208" s="1305"/>
      <c r="HQE208" s="1305"/>
      <c r="HQF208" s="1305"/>
      <c r="HQG208" s="1305"/>
      <c r="HQH208" s="1305"/>
      <c r="HQI208" s="1305"/>
      <c r="HQJ208" s="1305"/>
      <c r="HQK208" s="1305"/>
      <c r="HQL208" s="1305"/>
      <c r="HQM208" s="1305"/>
      <c r="HQN208" s="1305"/>
      <c r="HQO208" s="1305"/>
      <c r="HQP208" s="1305"/>
      <c r="HQQ208" s="1305"/>
      <c r="HQR208" s="1305"/>
      <c r="HQS208" s="1305"/>
      <c r="HQT208" s="1305"/>
      <c r="HQU208" s="1305"/>
      <c r="HQV208" s="1305"/>
      <c r="HQW208" s="1305"/>
      <c r="HQX208" s="1305"/>
      <c r="HQY208" s="1305"/>
      <c r="HQZ208" s="1305"/>
      <c r="HRA208" s="1305"/>
      <c r="HRB208" s="1305"/>
      <c r="HRC208" s="1305"/>
      <c r="HRD208" s="1305"/>
      <c r="HRE208" s="1305"/>
      <c r="HRF208" s="1305"/>
      <c r="HRG208" s="1305"/>
      <c r="HRH208" s="1305"/>
      <c r="HRI208" s="1305"/>
      <c r="HRJ208" s="1305"/>
      <c r="HRL208" s="1305"/>
      <c r="HRM208" s="1305"/>
      <c r="HRN208" s="1305"/>
      <c r="HRO208" s="1305"/>
      <c r="HRP208" s="1305"/>
      <c r="HRQ208" s="1305"/>
      <c r="HRR208" s="1305"/>
      <c r="HRS208" s="1305"/>
      <c r="HRT208" s="1305"/>
      <c r="HRU208" s="1305"/>
      <c r="HRV208" s="1305"/>
      <c r="HRW208" s="1305"/>
      <c r="HRX208" s="1305"/>
      <c r="HRY208" s="1305"/>
      <c r="HRZ208" s="1305"/>
      <c r="HSA208" s="1305"/>
      <c r="HSB208" s="1305"/>
      <c r="HSC208" s="1305"/>
      <c r="HSD208" s="1305"/>
      <c r="HSE208" s="1305"/>
      <c r="HSF208" s="1305"/>
      <c r="HSG208" s="1305"/>
      <c r="HSH208" s="1305"/>
      <c r="HSI208" s="1305"/>
      <c r="HSJ208" s="1305"/>
      <c r="HSK208" s="1305"/>
      <c r="HSL208" s="1305"/>
      <c r="HSM208" s="1305"/>
      <c r="HSN208" s="1305"/>
      <c r="HSO208" s="1305"/>
      <c r="HSP208" s="1305"/>
      <c r="HSQ208" s="1305"/>
      <c r="HSR208" s="1305"/>
      <c r="HSS208" s="1305"/>
      <c r="HST208" s="1305"/>
      <c r="HSU208" s="1305"/>
      <c r="HSV208" s="1305"/>
      <c r="HSW208" s="1305"/>
      <c r="HSX208" s="1305"/>
      <c r="HSY208" s="1305"/>
      <c r="HSZ208" s="1305"/>
      <c r="HTA208" s="1305"/>
      <c r="HTB208" s="1305"/>
      <c r="HTC208" s="1305"/>
      <c r="HTD208" s="1305"/>
      <c r="HTE208" s="1305"/>
      <c r="HTF208" s="1305"/>
      <c r="HTG208" s="1305"/>
      <c r="HTH208" s="1305"/>
      <c r="HTI208" s="1305"/>
      <c r="HTJ208" s="1305"/>
      <c r="HTK208" s="1305"/>
      <c r="HTL208" s="1305"/>
      <c r="HTM208" s="1305"/>
      <c r="HTN208" s="1305"/>
      <c r="HTO208" s="1305"/>
      <c r="HTP208" s="1305"/>
      <c r="HTQ208" s="1305"/>
      <c r="HTR208" s="1305"/>
      <c r="HTS208" s="1305"/>
      <c r="HTT208" s="1305"/>
      <c r="HTU208" s="1305"/>
      <c r="HTV208" s="1305"/>
      <c r="HTW208" s="1305"/>
      <c r="HTX208" s="1305"/>
      <c r="HTY208" s="1305"/>
      <c r="HTZ208" s="1305"/>
      <c r="HUA208" s="1305"/>
      <c r="HUB208" s="1305"/>
      <c r="HUC208" s="1305"/>
      <c r="HUD208" s="1305"/>
      <c r="HUE208" s="1305"/>
      <c r="HUF208" s="1305"/>
      <c r="HUG208" s="1305"/>
      <c r="HUH208" s="1305"/>
      <c r="HUI208" s="1305"/>
      <c r="HUJ208" s="1305"/>
      <c r="HUK208" s="1305"/>
      <c r="HUL208" s="1305"/>
      <c r="HUM208" s="1305"/>
      <c r="HUN208" s="1305"/>
      <c r="HUO208" s="1305"/>
      <c r="HUP208" s="1305"/>
      <c r="HUQ208" s="1305"/>
      <c r="HUR208" s="1305"/>
      <c r="HUS208" s="1305"/>
      <c r="HUT208" s="1305"/>
      <c r="HUU208" s="1305"/>
      <c r="HUV208" s="1305"/>
      <c r="HUW208" s="1305"/>
      <c r="HUX208" s="1305"/>
      <c r="HUY208" s="1305"/>
      <c r="HUZ208" s="1305"/>
      <c r="HVA208" s="1305"/>
      <c r="HVB208" s="1305"/>
      <c r="HVC208" s="1305"/>
      <c r="HVD208" s="1305"/>
      <c r="HVE208" s="1305"/>
      <c r="HVF208" s="1305"/>
      <c r="HVG208" s="1305"/>
      <c r="HVH208" s="1305"/>
      <c r="HVI208" s="1305"/>
      <c r="HVJ208" s="1305"/>
      <c r="HVK208" s="1305"/>
      <c r="HVL208" s="1305"/>
      <c r="HVM208" s="1305"/>
      <c r="HVN208" s="1305"/>
      <c r="HVO208" s="1305"/>
      <c r="HVP208" s="1305"/>
      <c r="HVQ208" s="1305"/>
      <c r="HVR208" s="1305"/>
      <c r="HVS208" s="1305"/>
      <c r="HVT208" s="1305"/>
      <c r="HVU208" s="1305"/>
      <c r="HVV208" s="1305"/>
      <c r="HVW208" s="1305"/>
      <c r="HVX208" s="1305"/>
      <c r="HVY208" s="1305"/>
      <c r="HVZ208" s="1305"/>
      <c r="HWA208" s="1305"/>
      <c r="HWB208" s="1305"/>
      <c r="HWC208" s="1305"/>
      <c r="HWD208" s="1305"/>
      <c r="HWE208" s="1305"/>
      <c r="HWF208" s="1305"/>
      <c r="HWG208" s="1305"/>
      <c r="HWH208" s="1305"/>
      <c r="HWI208" s="1305"/>
      <c r="HWJ208" s="1305"/>
      <c r="HWK208" s="1305"/>
      <c r="HWL208" s="1305"/>
      <c r="HWM208" s="1305"/>
      <c r="HWN208" s="1305"/>
      <c r="HWO208" s="1305"/>
      <c r="HWP208" s="1305"/>
      <c r="HWQ208" s="1305"/>
      <c r="HWR208" s="1305"/>
      <c r="HWS208" s="1305"/>
      <c r="HWT208" s="1305"/>
      <c r="HWU208" s="1305"/>
      <c r="HWV208" s="1305"/>
      <c r="HWW208" s="1305"/>
      <c r="HWX208" s="1305"/>
      <c r="HWY208" s="1305"/>
      <c r="HWZ208" s="1305"/>
      <c r="HXA208" s="1305"/>
      <c r="HXB208" s="1305"/>
      <c r="HXC208" s="1305"/>
      <c r="HXD208" s="1305"/>
      <c r="HXE208" s="1305"/>
      <c r="HXF208" s="1305"/>
      <c r="HXG208" s="1305"/>
      <c r="HXH208" s="1305"/>
      <c r="HXI208" s="1305"/>
      <c r="HXJ208" s="1305"/>
      <c r="HXK208" s="1305"/>
      <c r="HXL208" s="1305"/>
      <c r="HXM208" s="1305"/>
      <c r="HXN208" s="1305"/>
      <c r="HXO208" s="1305"/>
      <c r="HXP208" s="1305"/>
      <c r="HXQ208" s="1305"/>
      <c r="HXR208" s="1305"/>
      <c r="HXS208" s="1305"/>
      <c r="HXT208" s="1305"/>
      <c r="HXU208" s="1305"/>
      <c r="HXV208" s="1305"/>
      <c r="HXW208" s="1305"/>
      <c r="HXX208" s="1305"/>
      <c r="HXY208" s="1305"/>
      <c r="HXZ208" s="1305"/>
      <c r="HYA208" s="1305"/>
      <c r="HYB208" s="1305"/>
      <c r="HYC208" s="1305"/>
      <c r="HYD208" s="1305"/>
      <c r="HYE208" s="1305"/>
      <c r="HYF208" s="1305"/>
      <c r="HYG208" s="1305"/>
      <c r="HYH208" s="1305"/>
      <c r="HYI208" s="1305"/>
      <c r="HYJ208" s="1305"/>
      <c r="HYK208" s="1305"/>
      <c r="HYL208" s="1305"/>
      <c r="HYM208" s="1305"/>
      <c r="HYN208" s="1305"/>
      <c r="HYO208" s="1305"/>
      <c r="HYP208" s="1305"/>
      <c r="HYQ208" s="1305"/>
      <c r="HYR208" s="1305"/>
      <c r="HYS208" s="1305"/>
      <c r="HYT208" s="1305"/>
      <c r="HYU208" s="1305"/>
      <c r="HYV208" s="1305"/>
      <c r="HYW208" s="1305"/>
      <c r="HYX208" s="1305"/>
      <c r="HYY208" s="1305"/>
      <c r="HYZ208" s="1305"/>
      <c r="HZA208" s="1305"/>
      <c r="HZB208" s="1305"/>
      <c r="HZC208" s="1305"/>
      <c r="HZD208" s="1305"/>
      <c r="HZE208" s="1305"/>
      <c r="HZF208" s="1305"/>
      <c r="HZG208" s="1305"/>
      <c r="HZH208" s="1305"/>
      <c r="HZI208" s="1305"/>
      <c r="HZJ208" s="1305"/>
      <c r="HZK208" s="1305"/>
      <c r="HZL208" s="1305"/>
      <c r="HZM208" s="1305"/>
      <c r="HZN208" s="1305"/>
      <c r="HZO208" s="1305"/>
      <c r="HZP208" s="1305"/>
      <c r="HZQ208" s="1305"/>
      <c r="HZR208" s="1305"/>
      <c r="HZS208" s="1305"/>
      <c r="HZT208" s="1305"/>
      <c r="HZU208" s="1305"/>
      <c r="HZV208" s="1305"/>
      <c r="HZW208" s="1305"/>
      <c r="HZX208" s="1305"/>
      <c r="HZY208" s="1305"/>
      <c r="HZZ208" s="1305"/>
      <c r="IAA208" s="1305"/>
      <c r="IAB208" s="1305"/>
      <c r="IAC208" s="1305"/>
      <c r="IAD208" s="1305"/>
      <c r="IAE208" s="1305"/>
      <c r="IAF208" s="1305"/>
      <c r="IAG208" s="1305"/>
      <c r="IAH208" s="1305"/>
      <c r="IAI208" s="1305"/>
      <c r="IAJ208" s="1305"/>
      <c r="IAK208" s="1305"/>
      <c r="IAL208" s="1305"/>
      <c r="IAM208" s="1305"/>
      <c r="IAN208" s="1305"/>
      <c r="IAO208" s="1305"/>
      <c r="IAP208" s="1305"/>
      <c r="IAQ208" s="1305"/>
      <c r="IAR208" s="1305"/>
      <c r="IAS208" s="1305"/>
      <c r="IAT208" s="1305"/>
      <c r="IAU208" s="1305"/>
      <c r="IAV208" s="1305"/>
      <c r="IAW208" s="1305"/>
      <c r="IAX208" s="1305"/>
      <c r="IAY208" s="1305"/>
      <c r="IAZ208" s="1305"/>
      <c r="IBA208" s="1305"/>
      <c r="IBB208" s="1305"/>
      <c r="IBC208" s="1305"/>
      <c r="IBD208" s="1305"/>
      <c r="IBE208" s="1305"/>
      <c r="IBF208" s="1305"/>
      <c r="IBH208" s="1305"/>
      <c r="IBI208" s="1305"/>
      <c r="IBJ208" s="1305"/>
      <c r="IBK208" s="1305"/>
      <c r="IBL208" s="1305"/>
      <c r="IBM208" s="1305"/>
      <c r="IBN208" s="1305"/>
      <c r="IBO208" s="1305"/>
      <c r="IBP208" s="1305"/>
      <c r="IBQ208" s="1305"/>
      <c r="IBR208" s="1305"/>
      <c r="IBS208" s="1305"/>
      <c r="IBT208" s="1305"/>
      <c r="IBU208" s="1305"/>
      <c r="IBV208" s="1305"/>
      <c r="IBW208" s="1305"/>
      <c r="IBX208" s="1305"/>
      <c r="IBY208" s="1305"/>
      <c r="IBZ208" s="1305"/>
      <c r="ICA208" s="1305"/>
      <c r="ICB208" s="1305"/>
      <c r="ICC208" s="1305"/>
      <c r="ICD208" s="1305"/>
      <c r="ICE208" s="1305"/>
      <c r="ICF208" s="1305"/>
      <c r="ICG208" s="1305"/>
      <c r="ICH208" s="1305"/>
      <c r="ICI208" s="1305"/>
      <c r="ICJ208" s="1305"/>
      <c r="ICK208" s="1305"/>
      <c r="ICL208" s="1305"/>
      <c r="ICM208" s="1305"/>
      <c r="ICN208" s="1305"/>
      <c r="ICO208" s="1305"/>
      <c r="ICP208" s="1305"/>
      <c r="ICQ208" s="1305"/>
      <c r="ICR208" s="1305"/>
      <c r="ICS208" s="1305"/>
      <c r="ICT208" s="1305"/>
      <c r="ICU208" s="1305"/>
      <c r="ICV208" s="1305"/>
      <c r="ICW208" s="1305"/>
      <c r="ICX208" s="1305"/>
      <c r="ICY208" s="1305"/>
      <c r="ICZ208" s="1305"/>
      <c r="IDA208" s="1305"/>
      <c r="IDB208" s="1305"/>
      <c r="IDC208" s="1305"/>
      <c r="IDD208" s="1305"/>
      <c r="IDE208" s="1305"/>
      <c r="IDF208" s="1305"/>
      <c r="IDG208" s="1305"/>
      <c r="IDH208" s="1305"/>
      <c r="IDI208" s="1305"/>
      <c r="IDJ208" s="1305"/>
      <c r="IDK208" s="1305"/>
      <c r="IDL208" s="1305"/>
      <c r="IDM208" s="1305"/>
      <c r="IDN208" s="1305"/>
      <c r="IDO208" s="1305"/>
      <c r="IDP208" s="1305"/>
      <c r="IDQ208" s="1305"/>
      <c r="IDR208" s="1305"/>
      <c r="IDS208" s="1305"/>
      <c r="IDT208" s="1305"/>
      <c r="IDU208" s="1305"/>
      <c r="IDV208" s="1305"/>
      <c r="IDW208" s="1305"/>
      <c r="IDX208" s="1305"/>
      <c r="IDY208" s="1305"/>
      <c r="IDZ208" s="1305"/>
      <c r="IEA208" s="1305"/>
      <c r="IEB208" s="1305"/>
      <c r="IEC208" s="1305"/>
      <c r="IED208" s="1305"/>
      <c r="IEE208" s="1305"/>
      <c r="IEF208" s="1305"/>
      <c r="IEG208" s="1305"/>
      <c r="IEH208" s="1305"/>
      <c r="IEI208" s="1305"/>
      <c r="IEJ208" s="1305"/>
      <c r="IEK208" s="1305"/>
      <c r="IEL208" s="1305"/>
      <c r="IEM208" s="1305"/>
      <c r="IEN208" s="1305"/>
      <c r="IEO208" s="1305"/>
      <c r="IEP208" s="1305"/>
      <c r="IEQ208" s="1305"/>
      <c r="IER208" s="1305"/>
      <c r="IES208" s="1305"/>
      <c r="IET208" s="1305"/>
      <c r="IEU208" s="1305"/>
      <c r="IEV208" s="1305"/>
      <c r="IEW208" s="1305"/>
      <c r="IEX208" s="1305"/>
      <c r="IEY208" s="1305"/>
      <c r="IEZ208" s="1305"/>
      <c r="IFA208" s="1305"/>
      <c r="IFB208" s="1305"/>
      <c r="IFC208" s="1305"/>
      <c r="IFD208" s="1305"/>
      <c r="IFE208" s="1305"/>
      <c r="IFF208" s="1305"/>
      <c r="IFG208" s="1305"/>
      <c r="IFH208" s="1305"/>
      <c r="IFI208" s="1305"/>
      <c r="IFJ208" s="1305"/>
      <c r="IFK208" s="1305"/>
      <c r="IFL208" s="1305"/>
      <c r="IFM208" s="1305"/>
      <c r="IFN208" s="1305"/>
      <c r="IFO208" s="1305"/>
      <c r="IFP208" s="1305"/>
      <c r="IFQ208" s="1305"/>
      <c r="IFR208" s="1305"/>
      <c r="IFS208" s="1305"/>
      <c r="IFT208" s="1305"/>
      <c r="IFU208" s="1305"/>
      <c r="IFV208" s="1305"/>
      <c r="IFW208" s="1305"/>
      <c r="IFX208" s="1305"/>
      <c r="IFY208" s="1305"/>
      <c r="IFZ208" s="1305"/>
      <c r="IGA208" s="1305"/>
      <c r="IGB208" s="1305"/>
      <c r="IGC208" s="1305"/>
      <c r="IGD208" s="1305"/>
      <c r="IGE208" s="1305"/>
      <c r="IGF208" s="1305"/>
      <c r="IGG208" s="1305"/>
      <c r="IGH208" s="1305"/>
      <c r="IGI208" s="1305"/>
      <c r="IGJ208" s="1305"/>
      <c r="IGK208" s="1305"/>
      <c r="IGL208" s="1305"/>
      <c r="IGM208" s="1305"/>
      <c r="IGN208" s="1305"/>
      <c r="IGO208" s="1305"/>
      <c r="IGP208" s="1305"/>
      <c r="IGQ208" s="1305"/>
      <c r="IGR208" s="1305"/>
      <c r="IGS208" s="1305"/>
      <c r="IGT208" s="1305"/>
      <c r="IGU208" s="1305"/>
      <c r="IGV208" s="1305"/>
      <c r="IGW208" s="1305"/>
      <c r="IGX208" s="1305"/>
      <c r="IGY208" s="1305"/>
      <c r="IGZ208" s="1305"/>
      <c r="IHA208" s="1305"/>
      <c r="IHB208" s="1305"/>
      <c r="IHC208" s="1305"/>
      <c r="IHD208" s="1305"/>
      <c r="IHE208" s="1305"/>
      <c r="IHF208" s="1305"/>
      <c r="IHG208" s="1305"/>
      <c r="IHH208" s="1305"/>
      <c r="IHI208" s="1305"/>
      <c r="IHJ208" s="1305"/>
      <c r="IHK208" s="1305"/>
      <c r="IHL208" s="1305"/>
      <c r="IHM208" s="1305"/>
      <c r="IHN208" s="1305"/>
      <c r="IHO208" s="1305"/>
      <c r="IHP208" s="1305"/>
      <c r="IHQ208" s="1305"/>
      <c r="IHR208" s="1305"/>
      <c r="IHS208" s="1305"/>
      <c r="IHT208" s="1305"/>
      <c r="IHU208" s="1305"/>
      <c r="IHV208" s="1305"/>
      <c r="IHW208" s="1305"/>
      <c r="IHX208" s="1305"/>
      <c r="IHY208" s="1305"/>
      <c r="IHZ208" s="1305"/>
      <c r="IIA208" s="1305"/>
      <c r="IIB208" s="1305"/>
      <c r="IIC208" s="1305"/>
      <c r="IID208" s="1305"/>
      <c r="IIE208" s="1305"/>
      <c r="IIF208" s="1305"/>
      <c r="IIG208" s="1305"/>
      <c r="IIH208" s="1305"/>
      <c r="III208" s="1305"/>
      <c r="IIJ208" s="1305"/>
      <c r="IIK208" s="1305"/>
      <c r="IIL208" s="1305"/>
      <c r="IIM208" s="1305"/>
      <c r="IIN208" s="1305"/>
      <c r="IIO208" s="1305"/>
      <c r="IIP208" s="1305"/>
      <c r="IIQ208" s="1305"/>
      <c r="IIR208" s="1305"/>
      <c r="IIS208" s="1305"/>
      <c r="IIT208" s="1305"/>
      <c r="IIU208" s="1305"/>
      <c r="IIV208" s="1305"/>
      <c r="IIW208" s="1305"/>
      <c r="IIX208" s="1305"/>
      <c r="IIY208" s="1305"/>
      <c r="IIZ208" s="1305"/>
      <c r="IJA208" s="1305"/>
      <c r="IJB208" s="1305"/>
      <c r="IJC208" s="1305"/>
      <c r="IJD208" s="1305"/>
      <c r="IJE208" s="1305"/>
      <c r="IJF208" s="1305"/>
      <c r="IJG208" s="1305"/>
      <c r="IJH208" s="1305"/>
      <c r="IJI208" s="1305"/>
      <c r="IJJ208" s="1305"/>
      <c r="IJK208" s="1305"/>
      <c r="IJL208" s="1305"/>
      <c r="IJM208" s="1305"/>
      <c r="IJN208" s="1305"/>
      <c r="IJO208" s="1305"/>
      <c r="IJP208" s="1305"/>
      <c r="IJQ208" s="1305"/>
      <c r="IJR208" s="1305"/>
      <c r="IJS208" s="1305"/>
      <c r="IJT208" s="1305"/>
      <c r="IJU208" s="1305"/>
      <c r="IJV208" s="1305"/>
      <c r="IJW208" s="1305"/>
      <c r="IJX208" s="1305"/>
      <c r="IJY208" s="1305"/>
      <c r="IJZ208" s="1305"/>
      <c r="IKA208" s="1305"/>
      <c r="IKB208" s="1305"/>
      <c r="IKC208" s="1305"/>
      <c r="IKD208" s="1305"/>
      <c r="IKE208" s="1305"/>
      <c r="IKF208" s="1305"/>
      <c r="IKG208" s="1305"/>
      <c r="IKH208" s="1305"/>
      <c r="IKI208" s="1305"/>
      <c r="IKJ208" s="1305"/>
      <c r="IKK208" s="1305"/>
      <c r="IKL208" s="1305"/>
      <c r="IKM208" s="1305"/>
      <c r="IKN208" s="1305"/>
      <c r="IKO208" s="1305"/>
      <c r="IKP208" s="1305"/>
      <c r="IKQ208" s="1305"/>
      <c r="IKR208" s="1305"/>
      <c r="IKS208" s="1305"/>
      <c r="IKT208" s="1305"/>
      <c r="IKU208" s="1305"/>
      <c r="IKV208" s="1305"/>
      <c r="IKW208" s="1305"/>
      <c r="IKX208" s="1305"/>
      <c r="IKY208" s="1305"/>
      <c r="IKZ208" s="1305"/>
      <c r="ILA208" s="1305"/>
      <c r="ILB208" s="1305"/>
      <c r="ILD208" s="1305"/>
      <c r="ILE208" s="1305"/>
      <c r="ILF208" s="1305"/>
      <c r="ILG208" s="1305"/>
      <c r="ILH208" s="1305"/>
      <c r="ILI208" s="1305"/>
      <c r="ILJ208" s="1305"/>
      <c r="ILK208" s="1305"/>
      <c r="ILL208" s="1305"/>
      <c r="ILM208" s="1305"/>
      <c r="ILN208" s="1305"/>
      <c r="ILO208" s="1305"/>
      <c r="ILP208" s="1305"/>
      <c r="ILQ208" s="1305"/>
      <c r="ILR208" s="1305"/>
      <c r="ILS208" s="1305"/>
      <c r="ILT208" s="1305"/>
      <c r="ILU208" s="1305"/>
      <c r="ILV208" s="1305"/>
      <c r="ILW208" s="1305"/>
      <c r="ILX208" s="1305"/>
      <c r="ILY208" s="1305"/>
      <c r="ILZ208" s="1305"/>
      <c r="IMA208" s="1305"/>
      <c r="IMB208" s="1305"/>
      <c r="IMC208" s="1305"/>
      <c r="IMD208" s="1305"/>
      <c r="IME208" s="1305"/>
      <c r="IMF208" s="1305"/>
      <c r="IMG208" s="1305"/>
      <c r="IMH208" s="1305"/>
      <c r="IMI208" s="1305"/>
      <c r="IMJ208" s="1305"/>
      <c r="IMK208" s="1305"/>
      <c r="IML208" s="1305"/>
      <c r="IMM208" s="1305"/>
      <c r="IMN208" s="1305"/>
      <c r="IMO208" s="1305"/>
      <c r="IMP208" s="1305"/>
      <c r="IMQ208" s="1305"/>
      <c r="IMR208" s="1305"/>
      <c r="IMS208" s="1305"/>
      <c r="IMT208" s="1305"/>
      <c r="IMU208" s="1305"/>
      <c r="IMV208" s="1305"/>
      <c r="IMW208" s="1305"/>
      <c r="IMX208" s="1305"/>
      <c r="IMY208" s="1305"/>
      <c r="IMZ208" s="1305"/>
      <c r="INA208" s="1305"/>
      <c r="INB208" s="1305"/>
      <c r="INC208" s="1305"/>
      <c r="IND208" s="1305"/>
      <c r="INE208" s="1305"/>
      <c r="INF208" s="1305"/>
      <c r="ING208" s="1305"/>
      <c r="INH208" s="1305"/>
      <c r="INI208" s="1305"/>
      <c r="INJ208" s="1305"/>
      <c r="INK208" s="1305"/>
      <c r="INL208" s="1305"/>
      <c r="INM208" s="1305"/>
      <c r="INN208" s="1305"/>
      <c r="INO208" s="1305"/>
      <c r="INP208" s="1305"/>
      <c r="INQ208" s="1305"/>
      <c r="INR208" s="1305"/>
      <c r="INS208" s="1305"/>
      <c r="INT208" s="1305"/>
      <c r="INU208" s="1305"/>
      <c r="INV208" s="1305"/>
      <c r="INW208" s="1305"/>
      <c r="INX208" s="1305"/>
      <c r="INY208" s="1305"/>
      <c r="INZ208" s="1305"/>
      <c r="IOA208" s="1305"/>
      <c r="IOB208" s="1305"/>
      <c r="IOC208" s="1305"/>
      <c r="IOD208" s="1305"/>
      <c r="IOE208" s="1305"/>
      <c r="IOF208" s="1305"/>
      <c r="IOG208" s="1305"/>
      <c r="IOH208" s="1305"/>
      <c r="IOI208" s="1305"/>
      <c r="IOJ208" s="1305"/>
      <c r="IOK208" s="1305"/>
      <c r="IOL208" s="1305"/>
      <c r="IOM208" s="1305"/>
      <c r="ION208" s="1305"/>
      <c r="IOO208" s="1305"/>
      <c r="IOP208" s="1305"/>
      <c r="IOQ208" s="1305"/>
      <c r="IOR208" s="1305"/>
      <c r="IOS208" s="1305"/>
      <c r="IOT208" s="1305"/>
      <c r="IOU208" s="1305"/>
      <c r="IOV208" s="1305"/>
      <c r="IOW208" s="1305"/>
      <c r="IOX208" s="1305"/>
      <c r="IOY208" s="1305"/>
      <c r="IOZ208" s="1305"/>
      <c r="IPA208" s="1305"/>
      <c r="IPB208" s="1305"/>
      <c r="IPC208" s="1305"/>
      <c r="IPD208" s="1305"/>
      <c r="IPE208" s="1305"/>
      <c r="IPF208" s="1305"/>
      <c r="IPG208" s="1305"/>
      <c r="IPH208" s="1305"/>
      <c r="IPI208" s="1305"/>
      <c r="IPJ208" s="1305"/>
      <c r="IPK208" s="1305"/>
      <c r="IPL208" s="1305"/>
      <c r="IPM208" s="1305"/>
      <c r="IPN208" s="1305"/>
      <c r="IPO208" s="1305"/>
      <c r="IPP208" s="1305"/>
      <c r="IPQ208" s="1305"/>
      <c r="IPR208" s="1305"/>
      <c r="IPS208" s="1305"/>
      <c r="IPT208" s="1305"/>
      <c r="IPU208" s="1305"/>
      <c r="IPV208" s="1305"/>
      <c r="IPW208" s="1305"/>
      <c r="IPX208" s="1305"/>
      <c r="IPY208" s="1305"/>
      <c r="IPZ208" s="1305"/>
      <c r="IQA208" s="1305"/>
      <c r="IQB208" s="1305"/>
      <c r="IQC208" s="1305"/>
      <c r="IQD208" s="1305"/>
      <c r="IQE208" s="1305"/>
      <c r="IQF208" s="1305"/>
      <c r="IQG208" s="1305"/>
      <c r="IQH208" s="1305"/>
      <c r="IQI208" s="1305"/>
      <c r="IQJ208" s="1305"/>
      <c r="IQK208" s="1305"/>
      <c r="IQL208" s="1305"/>
      <c r="IQM208" s="1305"/>
      <c r="IQN208" s="1305"/>
      <c r="IQO208" s="1305"/>
      <c r="IQP208" s="1305"/>
      <c r="IQQ208" s="1305"/>
      <c r="IQR208" s="1305"/>
      <c r="IQS208" s="1305"/>
      <c r="IQT208" s="1305"/>
      <c r="IQU208" s="1305"/>
      <c r="IQV208" s="1305"/>
      <c r="IQW208" s="1305"/>
      <c r="IQX208" s="1305"/>
      <c r="IQY208" s="1305"/>
      <c r="IQZ208" s="1305"/>
      <c r="IRA208" s="1305"/>
      <c r="IRB208" s="1305"/>
      <c r="IRC208" s="1305"/>
      <c r="IRD208" s="1305"/>
      <c r="IRE208" s="1305"/>
      <c r="IRF208" s="1305"/>
      <c r="IRG208" s="1305"/>
      <c r="IRH208" s="1305"/>
      <c r="IRI208" s="1305"/>
      <c r="IRJ208" s="1305"/>
      <c r="IRK208" s="1305"/>
      <c r="IRL208" s="1305"/>
      <c r="IRM208" s="1305"/>
      <c r="IRN208" s="1305"/>
      <c r="IRO208" s="1305"/>
      <c r="IRP208" s="1305"/>
      <c r="IRQ208" s="1305"/>
      <c r="IRR208" s="1305"/>
      <c r="IRS208" s="1305"/>
      <c r="IRT208" s="1305"/>
      <c r="IRU208" s="1305"/>
      <c r="IRV208" s="1305"/>
      <c r="IRW208" s="1305"/>
      <c r="IRX208" s="1305"/>
      <c r="IRY208" s="1305"/>
      <c r="IRZ208" s="1305"/>
      <c r="ISA208" s="1305"/>
      <c r="ISB208" s="1305"/>
      <c r="ISC208" s="1305"/>
      <c r="ISD208" s="1305"/>
      <c r="ISE208" s="1305"/>
      <c r="ISF208" s="1305"/>
      <c r="ISG208" s="1305"/>
      <c r="ISH208" s="1305"/>
      <c r="ISI208" s="1305"/>
      <c r="ISJ208" s="1305"/>
      <c r="ISK208" s="1305"/>
      <c r="ISL208" s="1305"/>
      <c r="ISM208" s="1305"/>
      <c r="ISN208" s="1305"/>
      <c r="ISO208" s="1305"/>
      <c r="ISP208" s="1305"/>
      <c r="ISQ208" s="1305"/>
      <c r="ISR208" s="1305"/>
      <c r="ISS208" s="1305"/>
      <c r="IST208" s="1305"/>
      <c r="ISU208" s="1305"/>
      <c r="ISV208" s="1305"/>
      <c r="ISW208" s="1305"/>
      <c r="ISX208" s="1305"/>
      <c r="ISY208" s="1305"/>
      <c r="ISZ208" s="1305"/>
      <c r="ITA208" s="1305"/>
      <c r="ITB208" s="1305"/>
      <c r="ITC208" s="1305"/>
      <c r="ITD208" s="1305"/>
      <c r="ITE208" s="1305"/>
      <c r="ITF208" s="1305"/>
      <c r="ITG208" s="1305"/>
      <c r="ITH208" s="1305"/>
      <c r="ITI208" s="1305"/>
      <c r="ITJ208" s="1305"/>
      <c r="ITK208" s="1305"/>
      <c r="ITL208" s="1305"/>
      <c r="ITM208" s="1305"/>
      <c r="ITN208" s="1305"/>
      <c r="ITO208" s="1305"/>
      <c r="ITP208" s="1305"/>
      <c r="ITQ208" s="1305"/>
      <c r="ITR208" s="1305"/>
      <c r="ITS208" s="1305"/>
      <c r="ITT208" s="1305"/>
      <c r="ITU208" s="1305"/>
      <c r="ITV208" s="1305"/>
      <c r="ITW208" s="1305"/>
      <c r="ITX208" s="1305"/>
      <c r="ITY208" s="1305"/>
      <c r="ITZ208" s="1305"/>
      <c r="IUA208" s="1305"/>
      <c r="IUB208" s="1305"/>
      <c r="IUC208" s="1305"/>
      <c r="IUD208" s="1305"/>
      <c r="IUE208" s="1305"/>
      <c r="IUF208" s="1305"/>
      <c r="IUG208" s="1305"/>
      <c r="IUH208" s="1305"/>
      <c r="IUI208" s="1305"/>
      <c r="IUJ208" s="1305"/>
      <c r="IUK208" s="1305"/>
      <c r="IUL208" s="1305"/>
      <c r="IUM208" s="1305"/>
      <c r="IUN208" s="1305"/>
      <c r="IUO208" s="1305"/>
      <c r="IUP208" s="1305"/>
      <c r="IUQ208" s="1305"/>
      <c r="IUR208" s="1305"/>
      <c r="IUS208" s="1305"/>
      <c r="IUT208" s="1305"/>
      <c r="IUU208" s="1305"/>
      <c r="IUV208" s="1305"/>
      <c r="IUW208" s="1305"/>
      <c r="IUX208" s="1305"/>
      <c r="IUZ208" s="1305"/>
      <c r="IVA208" s="1305"/>
      <c r="IVB208" s="1305"/>
      <c r="IVC208" s="1305"/>
      <c r="IVD208" s="1305"/>
      <c r="IVE208" s="1305"/>
      <c r="IVF208" s="1305"/>
      <c r="IVG208" s="1305"/>
      <c r="IVH208" s="1305"/>
      <c r="IVI208" s="1305"/>
      <c r="IVJ208" s="1305"/>
      <c r="IVK208" s="1305"/>
      <c r="IVL208" s="1305"/>
      <c r="IVM208" s="1305"/>
      <c r="IVN208" s="1305"/>
      <c r="IVO208" s="1305"/>
      <c r="IVP208" s="1305"/>
      <c r="IVQ208" s="1305"/>
      <c r="IVR208" s="1305"/>
      <c r="IVS208" s="1305"/>
      <c r="IVT208" s="1305"/>
      <c r="IVU208" s="1305"/>
      <c r="IVV208" s="1305"/>
      <c r="IVW208" s="1305"/>
      <c r="IVX208" s="1305"/>
      <c r="IVY208" s="1305"/>
      <c r="IVZ208" s="1305"/>
      <c r="IWA208" s="1305"/>
      <c r="IWB208" s="1305"/>
      <c r="IWC208" s="1305"/>
      <c r="IWD208" s="1305"/>
      <c r="IWE208" s="1305"/>
      <c r="IWF208" s="1305"/>
      <c r="IWG208" s="1305"/>
      <c r="IWH208" s="1305"/>
      <c r="IWI208" s="1305"/>
      <c r="IWJ208" s="1305"/>
      <c r="IWK208" s="1305"/>
      <c r="IWL208" s="1305"/>
      <c r="IWM208" s="1305"/>
      <c r="IWN208" s="1305"/>
      <c r="IWO208" s="1305"/>
      <c r="IWP208" s="1305"/>
      <c r="IWQ208" s="1305"/>
      <c r="IWR208" s="1305"/>
      <c r="IWS208" s="1305"/>
      <c r="IWT208" s="1305"/>
      <c r="IWU208" s="1305"/>
      <c r="IWV208" s="1305"/>
      <c r="IWW208" s="1305"/>
      <c r="IWX208" s="1305"/>
      <c r="IWY208" s="1305"/>
      <c r="IWZ208" s="1305"/>
      <c r="IXA208" s="1305"/>
      <c r="IXB208" s="1305"/>
      <c r="IXC208" s="1305"/>
      <c r="IXD208" s="1305"/>
      <c r="IXE208" s="1305"/>
      <c r="IXF208" s="1305"/>
      <c r="IXG208" s="1305"/>
      <c r="IXH208" s="1305"/>
      <c r="IXI208" s="1305"/>
      <c r="IXJ208" s="1305"/>
      <c r="IXK208" s="1305"/>
      <c r="IXL208" s="1305"/>
      <c r="IXM208" s="1305"/>
      <c r="IXN208" s="1305"/>
      <c r="IXO208" s="1305"/>
      <c r="IXP208" s="1305"/>
      <c r="IXQ208" s="1305"/>
      <c r="IXR208" s="1305"/>
      <c r="IXS208" s="1305"/>
      <c r="IXT208" s="1305"/>
      <c r="IXU208" s="1305"/>
      <c r="IXV208" s="1305"/>
      <c r="IXW208" s="1305"/>
      <c r="IXX208" s="1305"/>
      <c r="IXY208" s="1305"/>
      <c r="IXZ208" s="1305"/>
      <c r="IYA208" s="1305"/>
      <c r="IYB208" s="1305"/>
      <c r="IYC208" s="1305"/>
      <c r="IYD208" s="1305"/>
      <c r="IYE208" s="1305"/>
      <c r="IYF208" s="1305"/>
      <c r="IYG208" s="1305"/>
      <c r="IYH208" s="1305"/>
      <c r="IYI208" s="1305"/>
      <c r="IYJ208" s="1305"/>
      <c r="IYK208" s="1305"/>
      <c r="IYL208" s="1305"/>
      <c r="IYM208" s="1305"/>
      <c r="IYN208" s="1305"/>
      <c r="IYO208" s="1305"/>
      <c r="IYP208" s="1305"/>
      <c r="IYQ208" s="1305"/>
      <c r="IYR208" s="1305"/>
      <c r="IYS208" s="1305"/>
      <c r="IYT208" s="1305"/>
      <c r="IYU208" s="1305"/>
      <c r="IYV208" s="1305"/>
      <c r="IYW208" s="1305"/>
      <c r="IYX208" s="1305"/>
      <c r="IYY208" s="1305"/>
      <c r="IYZ208" s="1305"/>
      <c r="IZA208" s="1305"/>
      <c r="IZB208" s="1305"/>
      <c r="IZC208" s="1305"/>
      <c r="IZD208" s="1305"/>
      <c r="IZE208" s="1305"/>
      <c r="IZF208" s="1305"/>
      <c r="IZG208" s="1305"/>
      <c r="IZH208" s="1305"/>
      <c r="IZI208" s="1305"/>
      <c r="IZJ208" s="1305"/>
      <c r="IZK208" s="1305"/>
      <c r="IZL208" s="1305"/>
      <c r="IZM208" s="1305"/>
      <c r="IZN208" s="1305"/>
      <c r="IZO208" s="1305"/>
      <c r="IZP208" s="1305"/>
      <c r="IZQ208" s="1305"/>
      <c r="IZR208" s="1305"/>
      <c r="IZS208" s="1305"/>
      <c r="IZT208" s="1305"/>
      <c r="IZU208" s="1305"/>
      <c r="IZV208" s="1305"/>
      <c r="IZW208" s="1305"/>
      <c r="IZX208" s="1305"/>
      <c r="IZY208" s="1305"/>
      <c r="IZZ208" s="1305"/>
      <c r="JAA208" s="1305"/>
      <c r="JAB208" s="1305"/>
      <c r="JAC208" s="1305"/>
      <c r="JAD208" s="1305"/>
      <c r="JAE208" s="1305"/>
      <c r="JAF208" s="1305"/>
      <c r="JAG208" s="1305"/>
      <c r="JAH208" s="1305"/>
      <c r="JAI208" s="1305"/>
      <c r="JAJ208" s="1305"/>
      <c r="JAK208" s="1305"/>
      <c r="JAL208" s="1305"/>
      <c r="JAM208" s="1305"/>
      <c r="JAN208" s="1305"/>
      <c r="JAO208" s="1305"/>
      <c r="JAP208" s="1305"/>
      <c r="JAQ208" s="1305"/>
      <c r="JAR208" s="1305"/>
      <c r="JAS208" s="1305"/>
      <c r="JAT208" s="1305"/>
      <c r="JAU208" s="1305"/>
      <c r="JAV208" s="1305"/>
      <c r="JAW208" s="1305"/>
      <c r="JAX208" s="1305"/>
      <c r="JAY208" s="1305"/>
      <c r="JAZ208" s="1305"/>
      <c r="JBA208" s="1305"/>
      <c r="JBB208" s="1305"/>
      <c r="JBC208" s="1305"/>
      <c r="JBD208" s="1305"/>
      <c r="JBE208" s="1305"/>
      <c r="JBF208" s="1305"/>
      <c r="JBG208" s="1305"/>
      <c r="JBH208" s="1305"/>
      <c r="JBI208" s="1305"/>
      <c r="JBJ208" s="1305"/>
      <c r="JBK208" s="1305"/>
      <c r="JBL208" s="1305"/>
      <c r="JBM208" s="1305"/>
      <c r="JBN208" s="1305"/>
      <c r="JBO208" s="1305"/>
      <c r="JBP208" s="1305"/>
      <c r="JBQ208" s="1305"/>
      <c r="JBR208" s="1305"/>
      <c r="JBS208" s="1305"/>
      <c r="JBT208" s="1305"/>
      <c r="JBU208" s="1305"/>
      <c r="JBV208" s="1305"/>
      <c r="JBW208" s="1305"/>
      <c r="JBX208" s="1305"/>
      <c r="JBY208" s="1305"/>
      <c r="JBZ208" s="1305"/>
      <c r="JCA208" s="1305"/>
      <c r="JCB208" s="1305"/>
      <c r="JCC208" s="1305"/>
      <c r="JCD208" s="1305"/>
      <c r="JCE208" s="1305"/>
      <c r="JCF208" s="1305"/>
      <c r="JCG208" s="1305"/>
      <c r="JCH208" s="1305"/>
      <c r="JCI208" s="1305"/>
      <c r="JCJ208" s="1305"/>
      <c r="JCK208" s="1305"/>
      <c r="JCL208" s="1305"/>
      <c r="JCM208" s="1305"/>
      <c r="JCN208" s="1305"/>
      <c r="JCO208" s="1305"/>
      <c r="JCP208" s="1305"/>
      <c r="JCQ208" s="1305"/>
      <c r="JCR208" s="1305"/>
      <c r="JCS208" s="1305"/>
      <c r="JCT208" s="1305"/>
      <c r="JCU208" s="1305"/>
      <c r="JCV208" s="1305"/>
      <c r="JCW208" s="1305"/>
      <c r="JCX208" s="1305"/>
      <c r="JCY208" s="1305"/>
      <c r="JCZ208" s="1305"/>
      <c r="JDA208" s="1305"/>
      <c r="JDB208" s="1305"/>
      <c r="JDC208" s="1305"/>
      <c r="JDD208" s="1305"/>
      <c r="JDE208" s="1305"/>
      <c r="JDF208" s="1305"/>
      <c r="JDG208" s="1305"/>
      <c r="JDH208" s="1305"/>
      <c r="JDI208" s="1305"/>
      <c r="JDJ208" s="1305"/>
      <c r="JDK208" s="1305"/>
      <c r="JDL208" s="1305"/>
      <c r="JDM208" s="1305"/>
      <c r="JDN208" s="1305"/>
      <c r="JDO208" s="1305"/>
      <c r="JDP208" s="1305"/>
      <c r="JDQ208" s="1305"/>
      <c r="JDR208" s="1305"/>
      <c r="JDS208" s="1305"/>
      <c r="JDT208" s="1305"/>
      <c r="JDU208" s="1305"/>
      <c r="JDV208" s="1305"/>
      <c r="JDW208" s="1305"/>
      <c r="JDX208" s="1305"/>
      <c r="JDY208" s="1305"/>
      <c r="JDZ208" s="1305"/>
      <c r="JEA208" s="1305"/>
      <c r="JEB208" s="1305"/>
      <c r="JEC208" s="1305"/>
      <c r="JED208" s="1305"/>
      <c r="JEE208" s="1305"/>
      <c r="JEF208" s="1305"/>
      <c r="JEG208" s="1305"/>
      <c r="JEH208" s="1305"/>
      <c r="JEI208" s="1305"/>
      <c r="JEJ208" s="1305"/>
      <c r="JEK208" s="1305"/>
      <c r="JEL208" s="1305"/>
      <c r="JEM208" s="1305"/>
      <c r="JEN208" s="1305"/>
      <c r="JEO208" s="1305"/>
      <c r="JEP208" s="1305"/>
      <c r="JEQ208" s="1305"/>
      <c r="JER208" s="1305"/>
      <c r="JES208" s="1305"/>
      <c r="JET208" s="1305"/>
      <c r="JEV208" s="1305"/>
      <c r="JEW208" s="1305"/>
      <c r="JEX208" s="1305"/>
      <c r="JEY208" s="1305"/>
      <c r="JEZ208" s="1305"/>
      <c r="JFA208" s="1305"/>
      <c r="JFB208" s="1305"/>
      <c r="JFC208" s="1305"/>
      <c r="JFD208" s="1305"/>
      <c r="JFE208" s="1305"/>
      <c r="JFF208" s="1305"/>
      <c r="JFG208" s="1305"/>
      <c r="JFH208" s="1305"/>
      <c r="JFI208" s="1305"/>
      <c r="JFJ208" s="1305"/>
      <c r="JFK208" s="1305"/>
      <c r="JFL208" s="1305"/>
      <c r="JFM208" s="1305"/>
      <c r="JFN208" s="1305"/>
      <c r="JFO208" s="1305"/>
      <c r="JFP208" s="1305"/>
      <c r="JFQ208" s="1305"/>
      <c r="JFR208" s="1305"/>
      <c r="JFS208" s="1305"/>
      <c r="JFT208" s="1305"/>
      <c r="JFU208" s="1305"/>
      <c r="JFV208" s="1305"/>
      <c r="JFW208" s="1305"/>
      <c r="JFX208" s="1305"/>
      <c r="JFY208" s="1305"/>
      <c r="JFZ208" s="1305"/>
      <c r="JGA208" s="1305"/>
      <c r="JGB208" s="1305"/>
      <c r="JGC208" s="1305"/>
      <c r="JGD208" s="1305"/>
      <c r="JGE208" s="1305"/>
      <c r="JGF208" s="1305"/>
      <c r="JGG208" s="1305"/>
      <c r="JGH208" s="1305"/>
      <c r="JGI208" s="1305"/>
      <c r="JGJ208" s="1305"/>
      <c r="JGK208" s="1305"/>
      <c r="JGL208" s="1305"/>
      <c r="JGM208" s="1305"/>
      <c r="JGN208" s="1305"/>
      <c r="JGO208" s="1305"/>
      <c r="JGP208" s="1305"/>
      <c r="JGQ208" s="1305"/>
      <c r="JGR208" s="1305"/>
      <c r="JGS208" s="1305"/>
      <c r="JGT208" s="1305"/>
      <c r="JGU208" s="1305"/>
      <c r="JGV208" s="1305"/>
      <c r="JGW208" s="1305"/>
      <c r="JGX208" s="1305"/>
      <c r="JGY208" s="1305"/>
      <c r="JGZ208" s="1305"/>
      <c r="JHA208" s="1305"/>
      <c r="JHB208" s="1305"/>
      <c r="JHC208" s="1305"/>
      <c r="JHD208" s="1305"/>
      <c r="JHE208" s="1305"/>
      <c r="JHF208" s="1305"/>
      <c r="JHG208" s="1305"/>
      <c r="JHH208" s="1305"/>
      <c r="JHI208" s="1305"/>
      <c r="JHJ208" s="1305"/>
      <c r="JHK208" s="1305"/>
      <c r="JHL208" s="1305"/>
      <c r="JHM208" s="1305"/>
      <c r="JHN208" s="1305"/>
      <c r="JHO208" s="1305"/>
      <c r="JHP208" s="1305"/>
      <c r="JHQ208" s="1305"/>
      <c r="JHR208" s="1305"/>
      <c r="JHS208" s="1305"/>
      <c r="JHT208" s="1305"/>
      <c r="JHU208" s="1305"/>
      <c r="JHV208" s="1305"/>
      <c r="JHW208" s="1305"/>
      <c r="JHX208" s="1305"/>
      <c r="JHY208" s="1305"/>
      <c r="JHZ208" s="1305"/>
      <c r="JIA208" s="1305"/>
      <c r="JIB208" s="1305"/>
      <c r="JIC208" s="1305"/>
      <c r="JID208" s="1305"/>
      <c r="JIE208" s="1305"/>
      <c r="JIF208" s="1305"/>
      <c r="JIG208" s="1305"/>
      <c r="JIH208" s="1305"/>
      <c r="JII208" s="1305"/>
      <c r="JIJ208" s="1305"/>
      <c r="JIK208" s="1305"/>
      <c r="JIL208" s="1305"/>
      <c r="JIM208" s="1305"/>
      <c r="JIN208" s="1305"/>
      <c r="JIO208" s="1305"/>
      <c r="JIP208" s="1305"/>
      <c r="JIQ208" s="1305"/>
      <c r="JIR208" s="1305"/>
      <c r="JIS208" s="1305"/>
      <c r="JIT208" s="1305"/>
      <c r="JIU208" s="1305"/>
      <c r="JIV208" s="1305"/>
      <c r="JIW208" s="1305"/>
      <c r="JIX208" s="1305"/>
      <c r="JIY208" s="1305"/>
      <c r="JIZ208" s="1305"/>
      <c r="JJA208" s="1305"/>
      <c r="JJB208" s="1305"/>
      <c r="JJC208" s="1305"/>
      <c r="JJD208" s="1305"/>
      <c r="JJE208" s="1305"/>
      <c r="JJF208" s="1305"/>
      <c r="JJG208" s="1305"/>
      <c r="JJH208" s="1305"/>
      <c r="JJI208" s="1305"/>
      <c r="JJJ208" s="1305"/>
      <c r="JJK208" s="1305"/>
      <c r="JJL208" s="1305"/>
      <c r="JJM208" s="1305"/>
      <c r="JJN208" s="1305"/>
      <c r="JJO208" s="1305"/>
      <c r="JJP208" s="1305"/>
      <c r="JJQ208" s="1305"/>
      <c r="JJR208" s="1305"/>
      <c r="JJS208" s="1305"/>
      <c r="JJT208" s="1305"/>
      <c r="JJU208" s="1305"/>
      <c r="JJV208" s="1305"/>
      <c r="JJW208" s="1305"/>
      <c r="JJX208" s="1305"/>
      <c r="JJY208" s="1305"/>
      <c r="JJZ208" s="1305"/>
      <c r="JKA208" s="1305"/>
      <c r="JKB208" s="1305"/>
      <c r="JKC208" s="1305"/>
      <c r="JKD208" s="1305"/>
      <c r="JKE208" s="1305"/>
      <c r="JKF208" s="1305"/>
      <c r="JKG208" s="1305"/>
      <c r="JKH208" s="1305"/>
      <c r="JKI208" s="1305"/>
      <c r="JKJ208" s="1305"/>
      <c r="JKK208" s="1305"/>
      <c r="JKL208" s="1305"/>
      <c r="JKM208" s="1305"/>
      <c r="JKN208" s="1305"/>
      <c r="JKO208" s="1305"/>
      <c r="JKP208" s="1305"/>
      <c r="JKQ208" s="1305"/>
      <c r="JKR208" s="1305"/>
      <c r="JKS208" s="1305"/>
      <c r="JKT208" s="1305"/>
      <c r="JKU208" s="1305"/>
      <c r="JKV208" s="1305"/>
      <c r="JKW208" s="1305"/>
      <c r="JKX208" s="1305"/>
      <c r="JKY208" s="1305"/>
      <c r="JKZ208" s="1305"/>
      <c r="JLA208" s="1305"/>
      <c r="JLB208" s="1305"/>
      <c r="JLC208" s="1305"/>
      <c r="JLD208" s="1305"/>
      <c r="JLE208" s="1305"/>
      <c r="JLF208" s="1305"/>
      <c r="JLG208" s="1305"/>
      <c r="JLH208" s="1305"/>
      <c r="JLI208" s="1305"/>
      <c r="JLJ208" s="1305"/>
      <c r="JLK208" s="1305"/>
      <c r="JLL208" s="1305"/>
      <c r="JLM208" s="1305"/>
      <c r="JLN208" s="1305"/>
      <c r="JLO208" s="1305"/>
      <c r="JLP208" s="1305"/>
      <c r="JLQ208" s="1305"/>
      <c r="JLR208" s="1305"/>
      <c r="JLS208" s="1305"/>
      <c r="JLT208" s="1305"/>
      <c r="JLU208" s="1305"/>
      <c r="JLV208" s="1305"/>
      <c r="JLW208" s="1305"/>
      <c r="JLX208" s="1305"/>
      <c r="JLY208" s="1305"/>
      <c r="JLZ208" s="1305"/>
      <c r="JMA208" s="1305"/>
      <c r="JMB208" s="1305"/>
      <c r="JMC208" s="1305"/>
      <c r="JMD208" s="1305"/>
      <c r="JME208" s="1305"/>
      <c r="JMF208" s="1305"/>
      <c r="JMG208" s="1305"/>
      <c r="JMH208" s="1305"/>
      <c r="JMI208" s="1305"/>
      <c r="JMJ208" s="1305"/>
      <c r="JMK208" s="1305"/>
      <c r="JML208" s="1305"/>
      <c r="JMM208" s="1305"/>
      <c r="JMN208" s="1305"/>
      <c r="JMO208" s="1305"/>
      <c r="JMP208" s="1305"/>
      <c r="JMQ208" s="1305"/>
      <c r="JMR208" s="1305"/>
      <c r="JMS208" s="1305"/>
      <c r="JMT208" s="1305"/>
      <c r="JMU208" s="1305"/>
      <c r="JMV208" s="1305"/>
      <c r="JMW208" s="1305"/>
      <c r="JMX208" s="1305"/>
      <c r="JMY208" s="1305"/>
      <c r="JMZ208" s="1305"/>
      <c r="JNA208" s="1305"/>
      <c r="JNB208" s="1305"/>
      <c r="JNC208" s="1305"/>
      <c r="JND208" s="1305"/>
      <c r="JNE208" s="1305"/>
      <c r="JNF208" s="1305"/>
      <c r="JNG208" s="1305"/>
      <c r="JNH208" s="1305"/>
      <c r="JNI208" s="1305"/>
      <c r="JNJ208" s="1305"/>
      <c r="JNK208" s="1305"/>
      <c r="JNL208" s="1305"/>
      <c r="JNM208" s="1305"/>
      <c r="JNN208" s="1305"/>
      <c r="JNO208" s="1305"/>
      <c r="JNP208" s="1305"/>
      <c r="JNQ208" s="1305"/>
      <c r="JNR208" s="1305"/>
      <c r="JNS208" s="1305"/>
      <c r="JNT208" s="1305"/>
      <c r="JNU208" s="1305"/>
      <c r="JNV208" s="1305"/>
      <c r="JNW208" s="1305"/>
      <c r="JNX208" s="1305"/>
      <c r="JNY208" s="1305"/>
      <c r="JNZ208" s="1305"/>
      <c r="JOA208" s="1305"/>
      <c r="JOB208" s="1305"/>
      <c r="JOC208" s="1305"/>
      <c r="JOD208" s="1305"/>
      <c r="JOE208" s="1305"/>
      <c r="JOF208" s="1305"/>
      <c r="JOG208" s="1305"/>
      <c r="JOH208" s="1305"/>
      <c r="JOI208" s="1305"/>
      <c r="JOJ208" s="1305"/>
      <c r="JOK208" s="1305"/>
      <c r="JOL208" s="1305"/>
      <c r="JOM208" s="1305"/>
      <c r="JON208" s="1305"/>
      <c r="JOO208" s="1305"/>
      <c r="JOP208" s="1305"/>
      <c r="JOR208" s="1305"/>
      <c r="JOS208" s="1305"/>
      <c r="JOT208" s="1305"/>
      <c r="JOU208" s="1305"/>
      <c r="JOV208" s="1305"/>
      <c r="JOW208" s="1305"/>
      <c r="JOX208" s="1305"/>
      <c r="JOY208" s="1305"/>
      <c r="JOZ208" s="1305"/>
      <c r="JPA208" s="1305"/>
      <c r="JPB208" s="1305"/>
      <c r="JPC208" s="1305"/>
      <c r="JPD208" s="1305"/>
      <c r="JPE208" s="1305"/>
      <c r="JPF208" s="1305"/>
      <c r="JPG208" s="1305"/>
      <c r="JPH208" s="1305"/>
      <c r="JPI208" s="1305"/>
      <c r="JPJ208" s="1305"/>
      <c r="JPK208" s="1305"/>
      <c r="JPL208" s="1305"/>
      <c r="JPM208" s="1305"/>
      <c r="JPN208" s="1305"/>
      <c r="JPO208" s="1305"/>
      <c r="JPP208" s="1305"/>
      <c r="JPQ208" s="1305"/>
      <c r="JPR208" s="1305"/>
      <c r="JPS208" s="1305"/>
      <c r="JPT208" s="1305"/>
      <c r="JPU208" s="1305"/>
      <c r="JPV208" s="1305"/>
      <c r="JPW208" s="1305"/>
      <c r="JPX208" s="1305"/>
      <c r="JPY208" s="1305"/>
      <c r="JPZ208" s="1305"/>
      <c r="JQA208" s="1305"/>
      <c r="JQB208" s="1305"/>
      <c r="JQC208" s="1305"/>
      <c r="JQD208" s="1305"/>
      <c r="JQE208" s="1305"/>
      <c r="JQF208" s="1305"/>
      <c r="JQG208" s="1305"/>
      <c r="JQH208" s="1305"/>
      <c r="JQI208" s="1305"/>
      <c r="JQJ208" s="1305"/>
      <c r="JQK208" s="1305"/>
      <c r="JQL208" s="1305"/>
      <c r="JQM208" s="1305"/>
      <c r="JQN208" s="1305"/>
      <c r="JQO208" s="1305"/>
      <c r="JQP208" s="1305"/>
      <c r="JQQ208" s="1305"/>
      <c r="JQR208" s="1305"/>
      <c r="JQS208" s="1305"/>
      <c r="JQT208" s="1305"/>
      <c r="JQU208" s="1305"/>
      <c r="JQV208" s="1305"/>
      <c r="JQW208" s="1305"/>
      <c r="JQX208" s="1305"/>
      <c r="JQY208" s="1305"/>
      <c r="JQZ208" s="1305"/>
      <c r="JRA208" s="1305"/>
      <c r="JRB208" s="1305"/>
      <c r="JRC208" s="1305"/>
      <c r="JRD208" s="1305"/>
      <c r="JRE208" s="1305"/>
      <c r="JRF208" s="1305"/>
      <c r="JRG208" s="1305"/>
      <c r="JRH208" s="1305"/>
      <c r="JRI208" s="1305"/>
      <c r="JRJ208" s="1305"/>
      <c r="JRK208" s="1305"/>
      <c r="JRL208" s="1305"/>
      <c r="JRM208" s="1305"/>
      <c r="JRN208" s="1305"/>
      <c r="JRO208" s="1305"/>
      <c r="JRP208" s="1305"/>
      <c r="JRQ208" s="1305"/>
      <c r="JRR208" s="1305"/>
      <c r="JRS208" s="1305"/>
      <c r="JRT208" s="1305"/>
      <c r="JRU208" s="1305"/>
      <c r="JRV208" s="1305"/>
      <c r="JRW208" s="1305"/>
      <c r="JRX208" s="1305"/>
      <c r="JRY208" s="1305"/>
      <c r="JRZ208" s="1305"/>
      <c r="JSA208" s="1305"/>
      <c r="JSB208" s="1305"/>
      <c r="JSC208" s="1305"/>
      <c r="JSD208" s="1305"/>
      <c r="JSE208" s="1305"/>
      <c r="JSF208" s="1305"/>
      <c r="JSG208" s="1305"/>
      <c r="JSH208" s="1305"/>
      <c r="JSI208" s="1305"/>
      <c r="JSJ208" s="1305"/>
      <c r="JSK208" s="1305"/>
      <c r="JSL208" s="1305"/>
      <c r="JSM208" s="1305"/>
      <c r="JSN208" s="1305"/>
      <c r="JSO208" s="1305"/>
      <c r="JSP208" s="1305"/>
      <c r="JSQ208" s="1305"/>
      <c r="JSR208" s="1305"/>
      <c r="JSS208" s="1305"/>
      <c r="JST208" s="1305"/>
      <c r="JSU208" s="1305"/>
      <c r="JSV208" s="1305"/>
      <c r="JSW208" s="1305"/>
      <c r="JSX208" s="1305"/>
      <c r="JSY208" s="1305"/>
      <c r="JSZ208" s="1305"/>
      <c r="JTA208" s="1305"/>
      <c r="JTB208" s="1305"/>
      <c r="JTC208" s="1305"/>
      <c r="JTD208" s="1305"/>
      <c r="JTE208" s="1305"/>
      <c r="JTF208" s="1305"/>
      <c r="JTG208" s="1305"/>
      <c r="JTH208" s="1305"/>
      <c r="JTI208" s="1305"/>
      <c r="JTJ208" s="1305"/>
      <c r="JTK208" s="1305"/>
      <c r="JTL208" s="1305"/>
      <c r="JTM208" s="1305"/>
      <c r="JTN208" s="1305"/>
      <c r="JTO208" s="1305"/>
      <c r="JTP208" s="1305"/>
      <c r="JTQ208" s="1305"/>
      <c r="JTR208" s="1305"/>
      <c r="JTS208" s="1305"/>
      <c r="JTT208" s="1305"/>
      <c r="JTU208" s="1305"/>
      <c r="JTV208" s="1305"/>
      <c r="JTW208" s="1305"/>
      <c r="JTX208" s="1305"/>
      <c r="JTY208" s="1305"/>
      <c r="JTZ208" s="1305"/>
      <c r="JUA208" s="1305"/>
      <c r="JUB208" s="1305"/>
      <c r="JUC208" s="1305"/>
      <c r="JUD208" s="1305"/>
      <c r="JUE208" s="1305"/>
      <c r="JUF208" s="1305"/>
      <c r="JUG208" s="1305"/>
      <c r="JUH208" s="1305"/>
      <c r="JUI208" s="1305"/>
      <c r="JUJ208" s="1305"/>
      <c r="JUK208" s="1305"/>
      <c r="JUL208" s="1305"/>
      <c r="JUM208" s="1305"/>
      <c r="JUN208" s="1305"/>
      <c r="JUO208" s="1305"/>
      <c r="JUP208" s="1305"/>
      <c r="JUQ208" s="1305"/>
      <c r="JUR208" s="1305"/>
      <c r="JUS208" s="1305"/>
      <c r="JUT208" s="1305"/>
      <c r="JUU208" s="1305"/>
      <c r="JUV208" s="1305"/>
      <c r="JUW208" s="1305"/>
      <c r="JUX208" s="1305"/>
      <c r="JUY208" s="1305"/>
      <c r="JUZ208" s="1305"/>
      <c r="JVA208" s="1305"/>
      <c r="JVB208" s="1305"/>
      <c r="JVC208" s="1305"/>
      <c r="JVD208" s="1305"/>
      <c r="JVE208" s="1305"/>
      <c r="JVF208" s="1305"/>
      <c r="JVG208" s="1305"/>
      <c r="JVH208" s="1305"/>
      <c r="JVI208" s="1305"/>
      <c r="JVJ208" s="1305"/>
      <c r="JVK208" s="1305"/>
      <c r="JVL208" s="1305"/>
      <c r="JVM208" s="1305"/>
      <c r="JVN208" s="1305"/>
      <c r="JVO208" s="1305"/>
      <c r="JVP208" s="1305"/>
      <c r="JVQ208" s="1305"/>
      <c r="JVR208" s="1305"/>
      <c r="JVS208" s="1305"/>
      <c r="JVT208" s="1305"/>
      <c r="JVU208" s="1305"/>
      <c r="JVV208" s="1305"/>
      <c r="JVW208" s="1305"/>
      <c r="JVX208" s="1305"/>
      <c r="JVY208" s="1305"/>
      <c r="JVZ208" s="1305"/>
      <c r="JWA208" s="1305"/>
      <c r="JWB208" s="1305"/>
      <c r="JWC208" s="1305"/>
      <c r="JWD208" s="1305"/>
      <c r="JWE208" s="1305"/>
      <c r="JWF208" s="1305"/>
      <c r="JWG208" s="1305"/>
      <c r="JWH208" s="1305"/>
      <c r="JWI208" s="1305"/>
      <c r="JWJ208" s="1305"/>
      <c r="JWK208" s="1305"/>
      <c r="JWL208" s="1305"/>
      <c r="JWM208" s="1305"/>
      <c r="JWN208" s="1305"/>
      <c r="JWO208" s="1305"/>
      <c r="JWP208" s="1305"/>
      <c r="JWQ208" s="1305"/>
      <c r="JWR208" s="1305"/>
      <c r="JWS208" s="1305"/>
      <c r="JWT208" s="1305"/>
      <c r="JWU208" s="1305"/>
      <c r="JWV208" s="1305"/>
      <c r="JWW208" s="1305"/>
      <c r="JWX208" s="1305"/>
      <c r="JWY208" s="1305"/>
      <c r="JWZ208" s="1305"/>
      <c r="JXA208" s="1305"/>
      <c r="JXB208" s="1305"/>
      <c r="JXC208" s="1305"/>
      <c r="JXD208" s="1305"/>
      <c r="JXE208" s="1305"/>
      <c r="JXF208" s="1305"/>
      <c r="JXG208" s="1305"/>
      <c r="JXH208" s="1305"/>
      <c r="JXI208" s="1305"/>
      <c r="JXJ208" s="1305"/>
      <c r="JXK208" s="1305"/>
      <c r="JXL208" s="1305"/>
      <c r="JXM208" s="1305"/>
      <c r="JXN208" s="1305"/>
      <c r="JXO208" s="1305"/>
      <c r="JXP208" s="1305"/>
      <c r="JXQ208" s="1305"/>
      <c r="JXR208" s="1305"/>
      <c r="JXS208" s="1305"/>
      <c r="JXT208" s="1305"/>
      <c r="JXU208" s="1305"/>
      <c r="JXV208" s="1305"/>
      <c r="JXW208" s="1305"/>
      <c r="JXX208" s="1305"/>
      <c r="JXY208" s="1305"/>
      <c r="JXZ208" s="1305"/>
      <c r="JYA208" s="1305"/>
      <c r="JYB208" s="1305"/>
      <c r="JYC208" s="1305"/>
      <c r="JYD208" s="1305"/>
      <c r="JYE208" s="1305"/>
      <c r="JYF208" s="1305"/>
      <c r="JYG208" s="1305"/>
      <c r="JYH208" s="1305"/>
      <c r="JYI208" s="1305"/>
      <c r="JYJ208" s="1305"/>
      <c r="JYK208" s="1305"/>
      <c r="JYL208" s="1305"/>
      <c r="JYN208" s="1305"/>
      <c r="JYO208" s="1305"/>
      <c r="JYP208" s="1305"/>
      <c r="JYQ208" s="1305"/>
      <c r="JYR208" s="1305"/>
      <c r="JYS208" s="1305"/>
      <c r="JYT208" s="1305"/>
      <c r="JYU208" s="1305"/>
      <c r="JYV208" s="1305"/>
      <c r="JYW208" s="1305"/>
      <c r="JYX208" s="1305"/>
      <c r="JYY208" s="1305"/>
      <c r="JYZ208" s="1305"/>
      <c r="JZA208" s="1305"/>
      <c r="JZB208" s="1305"/>
      <c r="JZC208" s="1305"/>
      <c r="JZD208" s="1305"/>
      <c r="JZE208" s="1305"/>
      <c r="JZF208" s="1305"/>
      <c r="JZG208" s="1305"/>
      <c r="JZH208" s="1305"/>
      <c r="JZI208" s="1305"/>
      <c r="JZJ208" s="1305"/>
      <c r="JZK208" s="1305"/>
      <c r="JZL208" s="1305"/>
      <c r="JZM208" s="1305"/>
      <c r="JZN208" s="1305"/>
      <c r="JZO208" s="1305"/>
      <c r="JZP208" s="1305"/>
      <c r="JZQ208" s="1305"/>
      <c r="JZR208" s="1305"/>
      <c r="JZS208" s="1305"/>
      <c r="JZT208" s="1305"/>
      <c r="JZU208" s="1305"/>
      <c r="JZV208" s="1305"/>
      <c r="JZW208" s="1305"/>
      <c r="JZX208" s="1305"/>
      <c r="JZY208" s="1305"/>
      <c r="JZZ208" s="1305"/>
      <c r="KAA208" s="1305"/>
      <c r="KAB208" s="1305"/>
      <c r="KAC208" s="1305"/>
      <c r="KAD208" s="1305"/>
      <c r="KAE208" s="1305"/>
      <c r="KAF208" s="1305"/>
      <c r="KAG208" s="1305"/>
      <c r="KAH208" s="1305"/>
      <c r="KAI208" s="1305"/>
      <c r="KAJ208" s="1305"/>
      <c r="KAK208" s="1305"/>
      <c r="KAL208" s="1305"/>
      <c r="KAM208" s="1305"/>
      <c r="KAN208" s="1305"/>
      <c r="KAO208" s="1305"/>
      <c r="KAP208" s="1305"/>
      <c r="KAQ208" s="1305"/>
      <c r="KAR208" s="1305"/>
      <c r="KAS208" s="1305"/>
      <c r="KAT208" s="1305"/>
      <c r="KAU208" s="1305"/>
      <c r="KAV208" s="1305"/>
      <c r="KAW208" s="1305"/>
      <c r="KAX208" s="1305"/>
      <c r="KAY208" s="1305"/>
      <c r="KAZ208" s="1305"/>
      <c r="KBA208" s="1305"/>
      <c r="KBB208" s="1305"/>
      <c r="KBC208" s="1305"/>
      <c r="KBD208" s="1305"/>
      <c r="KBE208" s="1305"/>
      <c r="KBF208" s="1305"/>
      <c r="KBG208" s="1305"/>
      <c r="KBH208" s="1305"/>
      <c r="KBI208" s="1305"/>
      <c r="KBJ208" s="1305"/>
      <c r="KBK208" s="1305"/>
      <c r="KBL208" s="1305"/>
      <c r="KBM208" s="1305"/>
      <c r="KBN208" s="1305"/>
      <c r="KBO208" s="1305"/>
      <c r="KBP208" s="1305"/>
      <c r="KBQ208" s="1305"/>
      <c r="KBR208" s="1305"/>
      <c r="KBS208" s="1305"/>
      <c r="KBT208" s="1305"/>
      <c r="KBU208" s="1305"/>
      <c r="KBV208" s="1305"/>
      <c r="KBW208" s="1305"/>
      <c r="KBX208" s="1305"/>
      <c r="KBY208" s="1305"/>
      <c r="KBZ208" s="1305"/>
      <c r="KCA208" s="1305"/>
      <c r="KCB208" s="1305"/>
      <c r="KCC208" s="1305"/>
      <c r="KCD208" s="1305"/>
      <c r="KCE208" s="1305"/>
      <c r="KCF208" s="1305"/>
      <c r="KCG208" s="1305"/>
      <c r="KCH208" s="1305"/>
      <c r="KCI208" s="1305"/>
      <c r="KCJ208" s="1305"/>
      <c r="KCK208" s="1305"/>
      <c r="KCL208" s="1305"/>
      <c r="KCM208" s="1305"/>
      <c r="KCN208" s="1305"/>
      <c r="KCO208" s="1305"/>
      <c r="KCP208" s="1305"/>
      <c r="KCQ208" s="1305"/>
      <c r="KCR208" s="1305"/>
      <c r="KCS208" s="1305"/>
      <c r="KCT208" s="1305"/>
      <c r="KCU208" s="1305"/>
      <c r="KCV208" s="1305"/>
      <c r="KCW208" s="1305"/>
      <c r="KCX208" s="1305"/>
      <c r="KCY208" s="1305"/>
      <c r="KCZ208" s="1305"/>
      <c r="KDA208" s="1305"/>
      <c r="KDB208" s="1305"/>
      <c r="KDC208" s="1305"/>
      <c r="KDD208" s="1305"/>
      <c r="KDE208" s="1305"/>
      <c r="KDF208" s="1305"/>
      <c r="KDG208" s="1305"/>
      <c r="KDH208" s="1305"/>
      <c r="KDI208" s="1305"/>
      <c r="KDJ208" s="1305"/>
      <c r="KDK208" s="1305"/>
      <c r="KDL208" s="1305"/>
      <c r="KDM208" s="1305"/>
      <c r="KDN208" s="1305"/>
      <c r="KDO208" s="1305"/>
      <c r="KDP208" s="1305"/>
      <c r="KDQ208" s="1305"/>
      <c r="KDR208" s="1305"/>
      <c r="KDS208" s="1305"/>
      <c r="KDT208" s="1305"/>
      <c r="KDU208" s="1305"/>
      <c r="KDV208" s="1305"/>
      <c r="KDW208" s="1305"/>
      <c r="KDX208" s="1305"/>
      <c r="KDY208" s="1305"/>
      <c r="KDZ208" s="1305"/>
      <c r="KEA208" s="1305"/>
      <c r="KEB208" s="1305"/>
      <c r="KEC208" s="1305"/>
      <c r="KED208" s="1305"/>
      <c r="KEE208" s="1305"/>
      <c r="KEF208" s="1305"/>
      <c r="KEG208" s="1305"/>
      <c r="KEH208" s="1305"/>
      <c r="KEI208" s="1305"/>
      <c r="KEJ208" s="1305"/>
      <c r="KEK208" s="1305"/>
      <c r="KEL208" s="1305"/>
      <c r="KEM208" s="1305"/>
      <c r="KEN208" s="1305"/>
      <c r="KEO208" s="1305"/>
      <c r="KEP208" s="1305"/>
      <c r="KEQ208" s="1305"/>
      <c r="KER208" s="1305"/>
      <c r="KES208" s="1305"/>
      <c r="KET208" s="1305"/>
      <c r="KEU208" s="1305"/>
      <c r="KEV208" s="1305"/>
      <c r="KEW208" s="1305"/>
      <c r="KEX208" s="1305"/>
      <c r="KEY208" s="1305"/>
      <c r="KEZ208" s="1305"/>
      <c r="KFA208" s="1305"/>
      <c r="KFB208" s="1305"/>
      <c r="KFC208" s="1305"/>
      <c r="KFD208" s="1305"/>
      <c r="KFE208" s="1305"/>
      <c r="KFF208" s="1305"/>
      <c r="KFG208" s="1305"/>
      <c r="KFH208" s="1305"/>
      <c r="KFI208" s="1305"/>
      <c r="KFJ208" s="1305"/>
      <c r="KFK208" s="1305"/>
      <c r="KFL208" s="1305"/>
      <c r="KFM208" s="1305"/>
      <c r="KFN208" s="1305"/>
      <c r="KFO208" s="1305"/>
      <c r="KFP208" s="1305"/>
      <c r="KFQ208" s="1305"/>
      <c r="KFR208" s="1305"/>
      <c r="KFS208" s="1305"/>
      <c r="KFT208" s="1305"/>
      <c r="KFU208" s="1305"/>
      <c r="KFV208" s="1305"/>
      <c r="KFW208" s="1305"/>
      <c r="KFX208" s="1305"/>
      <c r="KFY208" s="1305"/>
      <c r="KFZ208" s="1305"/>
      <c r="KGA208" s="1305"/>
      <c r="KGB208" s="1305"/>
      <c r="KGC208" s="1305"/>
      <c r="KGD208" s="1305"/>
      <c r="KGE208" s="1305"/>
      <c r="KGF208" s="1305"/>
      <c r="KGG208" s="1305"/>
      <c r="KGH208" s="1305"/>
      <c r="KGI208" s="1305"/>
      <c r="KGJ208" s="1305"/>
      <c r="KGK208" s="1305"/>
      <c r="KGL208" s="1305"/>
      <c r="KGM208" s="1305"/>
      <c r="KGN208" s="1305"/>
      <c r="KGO208" s="1305"/>
      <c r="KGP208" s="1305"/>
      <c r="KGQ208" s="1305"/>
      <c r="KGR208" s="1305"/>
      <c r="KGS208" s="1305"/>
      <c r="KGT208" s="1305"/>
      <c r="KGU208" s="1305"/>
      <c r="KGV208" s="1305"/>
      <c r="KGW208" s="1305"/>
      <c r="KGX208" s="1305"/>
      <c r="KGY208" s="1305"/>
      <c r="KGZ208" s="1305"/>
      <c r="KHA208" s="1305"/>
      <c r="KHB208" s="1305"/>
      <c r="KHC208" s="1305"/>
      <c r="KHD208" s="1305"/>
      <c r="KHE208" s="1305"/>
      <c r="KHF208" s="1305"/>
      <c r="KHG208" s="1305"/>
      <c r="KHH208" s="1305"/>
      <c r="KHI208" s="1305"/>
      <c r="KHJ208" s="1305"/>
      <c r="KHK208" s="1305"/>
      <c r="KHL208" s="1305"/>
      <c r="KHM208" s="1305"/>
      <c r="KHN208" s="1305"/>
      <c r="KHO208" s="1305"/>
      <c r="KHP208" s="1305"/>
      <c r="KHQ208" s="1305"/>
      <c r="KHR208" s="1305"/>
      <c r="KHS208" s="1305"/>
      <c r="KHT208" s="1305"/>
      <c r="KHU208" s="1305"/>
      <c r="KHV208" s="1305"/>
      <c r="KHW208" s="1305"/>
      <c r="KHX208" s="1305"/>
      <c r="KHY208" s="1305"/>
      <c r="KHZ208" s="1305"/>
      <c r="KIA208" s="1305"/>
      <c r="KIB208" s="1305"/>
      <c r="KIC208" s="1305"/>
      <c r="KID208" s="1305"/>
      <c r="KIE208" s="1305"/>
      <c r="KIF208" s="1305"/>
      <c r="KIG208" s="1305"/>
      <c r="KIH208" s="1305"/>
      <c r="KIJ208" s="1305"/>
      <c r="KIK208" s="1305"/>
      <c r="KIL208" s="1305"/>
      <c r="KIM208" s="1305"/>
      <c r="KIN208" s="1305"/>
      <c r="KIO208" s="1305"/>
      <c r="KIP208" s="1305"/>
      <c r="KIQ208" s="1305"/>
      <c r="KIR208" s="1305"/>
      <c r="KIS208" s="1305"/>
      <c r="KIT208" s="1305"/>
      <c r="KIU208" s="1305"/>
      <c r="KIV208" s="1305"/>
      <c r="KIW208" s="1305"/>
      <c r="KIX208" s="1305"/>
      <c r="KIY208" s="1305"/>
      <c r="KIZ208" s="1305"/>
      <c r="KJA208" s="1305"/>
      <c r="KJB208" s="1305"/>
      <c r="KJC208" s="1305"/>
      <c r="KJD208" s="1305"/>
      <c r="KJE208" s="1305"/>
      <c r="KJF208" s="1305"/>
      <c r="KJG208" s="1305"/>
      <c r="KJH208" s="1305"/>
      <c r="KJI208" s="1305"/>
      <c r="KJJ208" s="1305"/>
      <c r="KJK208" s="1305"/>
      <c r="KJL208" s="1305"/>
      <c r="KJM208" s="1305"/>
      <c r="KJN208" s="1305"/>
      <c r="KJO208" s="1305"/>
      <c r="KJP208" s="1305"/>
      <c r="KJQ208" s="1305"/>
      <c r="KJR208" s="1305"/>
      <c r="KJS208" s="1305"/>
      <c r="KJT208" s="1305"/>
      <c r="KJU208" s="1305"/>
      <c r="KJV208" s="1305"/>
      <c r="KJW208" s="1305"/>
      <c r="KJX208" s="1305"/>
      <c r="KJY208" s="1305"/>
      <c r="KJZ208" s="1305"/>
      <c r="KKA208" s="1305"/>
      <c r="KKB208" s="1305"/>
      <c r="KKC208" s="1305"/>
      <c r="KKD208" s="1305"/>
      <c r="KKE208" s="1305"/>
      <c r="KKF208" s="1305"/>
      <c r="KKG208" s="1305"/>
      <c r="KKH208" s="1305"/>
      <c r="KKI208" s="1305"/>
      <c r="KKJ208" s="1305"/>
      <c r="KKK208" s="1305"/>
      <c r="KKL208" s="1305"/>
      <c r="KKM208" s="1305"/>
      <c r="KKN208" s="1305"/>
      <c r="KKO208" s="1305"/>
      <c r="KKP208" s="1305"/>
      <c r="KKQ208" s="1305"/>
      <c r="KKR208" s="1305"/>
      <c r="KKS208" s="1305"/>
      <c r="KKT208" s="1305"/>
      <c r="KKU208" s="1305"/>
      <c r="KKV208" s="1305"/>
      <c r="KKW208" s="1305"/>
      <c r="KKX208" s="1305"/>
      <c r="KKY208" s="1305"/>
      <c r="KKZ208" s="1305"/>
      <c r="KLA208" s="1305"/>
      <c r="KLB208" s="1305"/>
      <c r="KLC208" s="1305"/>
      <c r="KLD208" s="1305"/>
      <c r="KLE208" s="1305"/>
      <c r="KLF208" s="1305"/>
      <c r="KLG208" s="1305"/>
      <c r="KLH208" s="1305"/>
      <c r="KLI208" s="1305"/>
      <c r="KLJ208" s="1305"/>
      <c r="KLK208" s="1305"/>
      <c r="KLL208" s="1305"/>
      <c r="KLM208" s="1305"/>
      <c r="KLN208" s="1305"/>
      <c r="KLO208" s="1305"/>
      <c r="KLP208" s="1305"/>
      <c r="KLQ208" s="1305"/>
      <c r="KLR208" s="1305"/>
      <c r="KLS208" s="1305"/>
      <c r="KLT208" s="1305"/>
      <c r="KLU208" s="1305"/>
      <c r="KLV208" s="1305"/>
      <c r="KLW208" s="1305"/>
      <c r="KLX208" s="1305"/>
      <c r="KLY208" s="1305"/>
      <c r="KLZ208" s="1305"/>
      <c r="KMA208" s="1305"/>
      <c r="KMB208" s="1305"/>
      <c r="KMC208" s="1305"/>
      <c r="KMD208" s="1305"/>
      <c r="KME208" s="1305"/>
      <c r="KMF208" s="1305"/>
      <c r="KMG208" s="1305"/>
      <c r="KMH208" s="1305"/>
      <c r="KMI208" s="1305"/>
      <c r="KMJ208" s="1305"/>
      <c r="KMK208" s="1305"/>
      <c r="KML208" s="1305"/>
      <c r="KMM208" s="1305"/>
      <c r="KMN208" s="1305"/>
      <c r="KMO208" s="1305"/>
      <c r="KMP208" s="1305"/>
      <c r="KMQ208" s="1305"/>
      <c r="KMR208" s="1305"/>
      <c r="KMS208" s="1305"/>
      <c r="KMT208" s="1305"/>
      <c r="KMU208" s="1305"/>
      <c r="KMV208" s="1305"/>
      <c r="KMW208" s="1305"/>
      <c r="KMX208" s="1305"/>
      <c r="KMY208" s="1305"/>
      <c r="KMZ208" s="1305"/>
      <c r="KNA208" s="1305"/>
      <c r="KNB208" s="1305"/>
      <c r="KNC208" s="1305"/>
      <c r="KND208" s="1305"/>
      <c r="KNE208" s="1305"/>
      <c r="KNF208" s="1305"/>
      <c r="KNG208" s="1305"/>
      <c r="KNH208" s="1305"/>
      <c r="KNI208" s="1305"/>
      <c r="KNJ208" s="1305"/>
      <c r="KNK208" s="1305"/>
      <c r="KNL208" s="1305"/>
      <c r="KNM208" s="1305"/>
      <c r="KNN208" s="1305"/>
      <c r="KNO208" s="1305"/>
      <c r="KNP208" s="1305"/>
      <c r="KNQ208" s="1305"/>
      <c r="KNR208" s="1305"/>
      <c r="KNS208" s="1305"/>
      <c r="KNT208" s="1305"/>
      <c r="KNU208" s="1305"/>
      <c r="KNV208" s="1305"/>
      <c r="KNW208" s="1305"/>
      <c r="KNX208" s="1305"/>
      <c r="KNY208" s="1305"/>
      <c r="KNZ208" s="1305"/>
      <c r="KOA208" s="1305"/>
      <c r="KOB208" s="1305"/>
      <c r="KOC208" s="1305"/>
      <c r="KOD208" s="1305"/>
      <c r="KOE208" s="1305"/>
      <c r="KOF208" s="1305"/>
      <c r="KOG208" s="1305"/>
      <c r="KOH208" s="1305"/>
      <c r="KOI208" s="1305"/>
      <c r="KOJ208" s="1305"/>
      <c r="KOK208" s="1305"/>
      <c r="KOL208" s="1305"/>
      <c r="KOM208" s="1305"/>
      <c r="KON208" s="1305"/>
      <c r="KOO208" s="1305"/>
      <c r="KOP208" s="1305"/>
      <c r="KOQ208" s="1305"/>
      <c r="KOR208" s="1305"/>
      <c r="KOS208" s="1305"/>
      <c r="KOT208" s="1305"/>
      <c r="KOU208" s="1305"/>
      <c r="KOV208" s="1305"/>
      <c r="KOW208" s="1305"/>
      <c r="KOX208" s="1305"/>
      <c r="KOY208" s="1305"/>
      <c r="KOZ208" s="1305"/>
      <c r="KPA208" s="1305"/>
      <c r="KPB208" s="1305"/>
      <c r="KPC208" s="1305"/>
      <c r="KPD208" s="1305"/>
      <c r="KPE208" s="1305"/>
      <c r="KPF208" s="1305"/>
      <c r="KPG208" s="1305"/>
      <c r="KPH208" s="1305"/>
      <c r="KPI208" s="1305"/>
      <c r="KPJ208" s="1305"/>
      <c r="KPK208" s="1305"/>
      <c r="KPL208" s="1305"/>
      <c r="KPM208" s="1305"/>
      <c r="KPN208" s="1305"/>
      <c r="KPO208" s="1305"/>
      <c r="KPP208" s="1305"/>
      <c r="KPQ208" s="1305"/>
      <c r="KPR208" s="1305"/>
      <c r="KPS208" s="1305"/>
      <c r="KPT208" s="1305"/>
      <c r="KPU208" s="1305"/>
      <c r="KPV208" s="1305"/>
      <c r="KPW208" s="1305"/>
      <c r="KPX208" s="1305"/>
      <c r="KPY208" s="1305"/>
      <c r="KPZ208" s="1305"/>
      <c r="KQA208" s="1305"/>
      <c r="KQB208" s="1305"/>
      <c r="KQC208" s="1305"/>
      <c r="KQD208" s="1305"/>
      <c r="KQE208" s="1305"/>
      <c r="KQF208" s="1305"/>
      <c r="KQG208" s="1305"/>
      <c r="KQH208" s="1305"/>
      <c r="KQI208" s="1305"/>
      <c r="KQJ208" s="1305"/>
      <c r="KQK208" s="1305"/>
      <c r="KQL208" s="1305"/>
      <c r="KQM208" s="1305"/>
      <c r="KQN208" s="1305"/>
      <c r="KQO208" s="1305"/>
      <c r="KQP208" s="1305"/>
      <c r="KQQ208" s="1305"/>
      <c r="KQR208" s="1305"/>
      <c r="KQS208" s="1305"/>
      <c r="KQT208" s="1305"/>
      <c r="KQU208" s="1305"/>
      <c r="KQV208" s="1305"/>
      <c r="KQW208" s="1305"/>
      <c r="KQX208" s="1305"/>
      <c r="KQY208" s="1305"/>
      <c r="KQZ208" s="1305"/>
      <c r="KRA208" s="1305"/>
      <c r="KRB208" s="1305"/>
      <c r="KRC208" s="1305"/>
      <c r="KRD208" s="1305"/>
      <c r="KRE208" s="1305"/>
      <c r="KRF208" s="1305"/>
      <c r="KRG208" s="1305"/>
      <c r="KRH208" s="1305"/>
      <c r="KRI208" s="1305"/>
      <c r="KRJ208" s="1305"/>
      <c r="KRK208" s="1305"/>
      <c r="KRL208" s="1305"/>
      <c r="KRM208" s="1305"/>
      <c r="KRN208" s="1305"/>
      <c r="KRO208" s="1305"/>
      <c r="KRP208" s="1305"/>
      <c r="KRQ208" s="1305"/>
      <c r="KRR208" s="1305"/>
      <c r="KRS208" s="1305"/>
      <c r="KRT208" s="1305"/>
      <c r="KRU208" s="1305"/>
      <c r="KRV208" s="1305"/>
      <c r="KRW208" s="1305"/>
      <c r="KRX208" s="1305"/>
      <c r="KRY208" s="1305"/>
      <c r="KRZ208" s="1305"/>
      <c r="KSA208" s="1305"/>
      <c r="KSB208" s="1305"/>
      <c r="KSC208" s="1305"/>
      <c r="KSD208" s="1305"/>
      <c r="KSF208" s="1305"/>
      <c r="KSG208" s="1305"/>
      <c r="KSH208" s="1305"/>
      <c r="KSI208" s="1305"/>
      <c r="KSJ208" s="1305"/>
      <c r="KSK208" s="1305"/>
      <c r="KSL208" s="1305"/>
      <c r="KSM208" s="1305"/>
      <c r="KSN208" s="1305"/>
      <c r="KSO208" s="1305"/>
      <c r="KSP208" s="1305"/>
      <c r="KSQ208" s="1305"/>
      <c r="KSR208" s="1305"/>
      <c r="KSS208" s="1305"/>
      <c r="KST208" s="1305"/>
      <c r="KSU208" s="1305"/>
      <c r="KSV208" s="1305"/>
      <c r="KSW208" s="1305"/>
      <c r="KSX208" s="1305"/>
      <c r="KSY208" s="1305"/>
      <c r="KSZ208" s="1305"/>
      <c r="KTA208" s="1305"/>
      <c r="KTB208" s="1305"/>
      <c r="KTC208" s="1305"/>
      <c r="KTD208" s="1305"/>
      <c r="KTE208" s="1305"/>
      <c r="KTF208" s="1305"/>
      <c r="KTG208" s="1305"/>
      <c r="KTH208" s="1305"/>
      <c r="KTI208" s="1305"/>
      <c r="KTJ208" s="1305"/>
      <c r="KTK208" s="1305"/>
      <c r="KTL208" s="1305"/>
      <c r="KTM208" s="1305"/>
      <c r="KTN208" s="1305"/>
      <c r="KTO208" s="1305"/>
      <c r="KTP208" s="1305"/>
      <c r="KTQ208" s="1305"/>
      <c r="KTR208" s="1305"/>
      <c r="KTS208" s="1305"/>
      <c r="KTT208" s="1305"/>
      <c r="KTU208" s="1305"/>
      <c r="KTV208" s="1305"/>
      <c r="KTW208" s="1305"/>
      <c r="KTX208" s="1305"/>
      <c r="KTY208" s="1305"/>
      <c r="KTZ208" s="1305"/>
      <c r="KUA208" s="1305"/>
      <c r="KUB208" s="1305"/>
      <c r="KUC208" s="1305"/>
      <c r="KUD208" s="1305"/>
      <c r="KUE208" s="1305"/>
      <c r="KUF208" s="1305"/>
      <c r="KUG208" s="1305"/>
      <c r="KUH208" s="1305"/>
      <c r="KUI208" s="1305"/>
      <c r="KUJ208" s="1305"/>
      <c r="KUK208" s="1305"/>
      <c r="KUL208" s="1305"/>
      <c r="KUM208" s="1305"/>
      <c r="KUN208" s="1305"/>
      <c r="KUO208" s="1305"/>
      <c r="KUP208" s="1305"/>
      <c r="KUQ208" s="1305"/>
      <c r="KUR208" s="1305"/>
      <c r="KUS208" s="1305"/>
      <c r="KUT208" s="1305"/>
      <c r="KUU208" s="1305"/>
      <c r="KUV208" s="1305"/>
      <c r="KUW208" s="1305"/>
      <c r="KUX208" s="1305"/>
      <c r="KUY208" s="1305"/>
      <c r="KUZ208" s="1305"/>
      <c r="KVA208" s="1305"/>
      <c r="KVB208" s="1305"/>
      <c r="KVC208" s="1305"/>
      <c r="KVD208" s="1305"/>
      <c r="KVE208" s="1305"/>
      <c r="KVF208" s="1305"/>
      <c r="KVG208" s="1305"/>
      <c r="KVH208" s="1305"/>
      <c r="KVI208" s="1305"/>
      <c r="KVJ208" s="1305"/>
      <c r="KVK208" s="1305"/>
      <c r="KVL208" s="1305"/>
      <c r="KVM208" s="1305"/>
      <c r="KVN208" s="1305"/>
      <c r="KVO208" s="1305"/>
      <c r="KVP208" s="1305"/>
      <c r="KVQ208" s="1305"/>
      <c r="KVR208" s="1305"/>
      <c r="KVS208" s="1305"/>
      <c r="KVT208" s="1305"/>
      <c r="KVU208" s="1305"/>
      <c r="KVV208" s="1305"/>
      <c r="KVW208" s="1305"/>
      <c r="KVX208" s="1305"/>
      <c r="KVY208" s="1305"/>
      <c r="KVZ208" s="1305"/>
      <c r="KWA208" s="1305"/>
      <c r="KWB208" s="1305"/>
      <c r="KWC208" s="1305"/>
      <c r="KWD208" s="1305"/>
      <c r="KWE208" s="1305"/>
      <c r="KWF208" s="1305"/>
      <c r="KWG208" s="1305"/>
      <c r="KWH208" s="1305"/>
      <c r="KWI208" s="1305"/>
      <c r="KWJ208" s="1305"/>
      <c r="KWK208" s="1305"/>
      <c r="KWL208" s="1305"/>
      <c r="KWM208" s="1305"/>
      <c r="KWN208" s="1305"/>
      <c r="KWO208" s="1305"/>
      <c r="KWP208" s="1305"/>
      <c r="KWQ208" s="1305"/>
      <c r="KWR208" s="1305"/>
      <c r="KWS208" s="1305"/>
      <c r="KWT208" s="1305"/>
      <c r="KWU208" s="1305"/>
      <c r="KWV208" s="1305"/>
      <c r="KWW208" s="1305"/>
      <c r="KWX208" s="1305"/>
      <c r="KWY208" s="1305"/>
      <c r="KWZ208" s="1305"/>
      <c r="KXA208" s="1305"/>
      <c r="KXB208" s="1305"/>
      <c r="KXC208" s="1305"/>
      <c r="KXD208" s="1305"/>
      <c r="KXE208" s="1305"/>
      <c r="KXF208" s="1305"/>
      <c r="KXG208" s="1305"/>
      <c r="KXH208" s="1305"/>
      <c r="KXI208" s="1305"/>
      <c r="KXJ208" s="1305"/>
      <c r="KXK208" s="1305"/>
      <c r="KXL208" s="1305"/>
      <c r="KXM208" s="1305"/>
      <c r="KXN208" s="1305"/>
      <c r="KXO208" s="1305"/>
      <c r="KXP208" s="1305"/>
      <c r="KXQ208" s="1305"/>
      <c r="KXR208" s="1305"/>
      <c r="KXS208" s="1305"/>
      <c r="KXT208" s="1305"/>
      <c r="KXU208" s="1305"/>
      <c r="KXV208" s="1305"/>
      <c r="KXW208" s="1305"/>
      <c r="KXX208" s="1305"/>
      <c r="KXY208" s="1305"/>
      <c r="KXZ208" s="1305"/>
      <c r="KYA208" s="1305"/>
      <c r="KYB208" s="1305"/>
      <c r="KYC208" s="1305"/>
      <c r="KYD208" s="1305"/>
      <c r="KYE208" s="1305"/>
      <c r="KYF208" s="1305"/>
      <c r="KYG208" s="1305"/>
      <c r="KYH208" s="1305"/>
      <c r="KYI208" s="1305"/>
      <c r="KYJ208" s="1305"/>
      <c r="KYK208" s="1305"/>
      <c r="KYL208" s="1305"/>
      <c r="KYM208" s="1305"/>
      <c r="KYN208" s="1305"/>
      <c r="KYO208" s="1305"/>
      <c r="KYP208" s="1305"/>
      <c r="KYQ208" s="1305"/>
      <c r="KYR208" s="1305"/>
      <c r="KYS208" s="1305"/>
      <c r="KYT208" s="1305"/>
      <c r="KYU208" s="1305"/>
      <c r="KYV208" s="1305"/>
      <c r="KYW208" s="1305"/>
      <c r="KYX208" s="1305"/>
      <c r="KYY208" s="1305"/>
      <c r="KYZ208" s="1305"/>
      <c r="KZA208" s="1305"/>
      <c r="KZB208" s="1305"/>
      <c r="KZC208" s="1305"/>
      <c r="KZD208" s="1305"/>
      <c r="KZE208" s="1305"/>
      <c r="KZF208" s="1305"/>
      <c r="KZG208" s="1305"/>
      <c r="KZH208" s="1305"/>
      <c r="KZI208" s="1305"/>
      <c r="KZJ208" s="1305"/>
      <c r="KZK208" s="1305"/>
      <c r="KZL208" s="1305"/>
      <c r="KZM208" s="1305"/>
      <c r="KZN208" s="1305"/>
      <c r="KZO208" s="1305"/>
      <c r="KZP208" s="1305"/>
      <c r="KZQ208" s="1305"/>
      <c r="KZR208" s="1305"/>
      <c r="KZS208" s="1305"/>
      <c r="KZT208" s="1305"/>
      <c r="KZU208" s="1305"/>
      <c r="KZV208" s="1305"/>
      <c r="KZW208" s="1305"/>
      <c r="KZX208" s="1305"/>
      <c r="KZY208" s="1305"/>
      <c r="KZZ208" s="1305"/>
      <c r="LAA208" s="1305"/>
      <c r="LAB208" s="1305"/>
      <c r="LAC208" s="1305"/>
      <c r="LAD208" s="1305"/>
      <c r="LAE208" s="1305"/>
      <c r="LAF208" s="1305"/>
      <c r="LAG208" s="1305"/>
      <c r="LAH208" s="1305"/>
      <c r="LAI208" s="1305"/>
      <c r="LAJ208" s="1305"/>
      <c r="LAK208" s="1305"/>
      <c r="LAL208" s="1305"/>
      <c r="LAM208" s="1305"/>
      <c r="LAN208" s="1305"/>
      <c r="LAO208" s="1305"/>
      <c r="LAP208" s="1305"/>
      <c r="LAQ208" s="1305"/>
      <c r="LAR208" s="1305"/>
      <c r="LAS208" s="1305"/>
      <c r="LAT208" s="1305"/>
      <c r="LAU208" s="1305"/>
      <c r="LAV208" s="1305"/>
      <c r="LAW208" s="1305"/>
      <c r="LAX208" s="1305"/>
      <c r="LAY208" s="1305"/>
      <c r="LAZ208" s="1305"/>
      <c r="LBA208" s="1305"/>
      <c r="LBB208" s="1305"/>
      <c r="LBC208" s="1305"/>
      <c r="LBD208" s="1305"/>
      <c r="LBE208" s="1305"/>
      <c r="LBF208" s="1305"/>
      <c r="LBG208" s="1305"/>
      <c r="LBH208" s="1305"/>
      <c r="LBI208" s="1305"/>
      <c r="LBJ208" s="1305"/>
      <c r="LBK208" s="1305"/>
      <c r="LBL208" s="1305"/>
      <c r="LBM208" s="1305"/>
      <c r="LBN208" s="1305"/>
      <c r="LBO208" s="1305"/>
      <c r="LBP208" s="1305"/>
      <c r="LBQ208" s="1305"/>
      <c r="LBR208" s="1305"/>
      <c r="LBS208" s="1305"/>
      <c r="LBT208" s="1305"/>
      <c r="LBU208" s="1305"/>
      <c r="LBV208" s="1305"/>
      <c r="LBW208" s="1305"/>
      <c r="LBX208" s="1305"/>
      <c r="LBY208" s="1305"/>
      <c r="LBZ208" s="1305"/>
      <c r="LCB208" s="1305"/>
      <c r="LCC208" s="1305"/>
      <c r="LCD208" s="1305"/>
      <c r="LCE208" s="1305"/>
      <c r="LCF208" s="1305"/>
      <c r="LCG208" s="1305"/>
      <c r="LCH208" s="1305"/>
      <c r="LCI208" s="1305"/>
      <c r="LCJ208" s="1305"/>
      <c r="LCK208" s="1305"/>
      <c r="LCL208" s="1305"/>
      <c r="LCM208" s="1305"/>
      <c r="LCN208" s="1305"/>
      <c r="LCO208" s="1305"/>
      <c r="LCP208" s="1305"/>
      <c r="LCQ208" s="1305"/>
      <c r="LCR208" s="1305"/>
      <c r="LCS208" s="1305"/>
      <c r="LCT208" s="1305"/>
      <c r="LCU208" s="1305"/>
      <c r="LCV208" s="1305"/>
      <c r="LCW208" s="1305"/>
      <c r="LCX208" s="1305"/>
      <c r="LCY208" s="1305"/>
      <c r="LCZ208" s="1305"/>
      <c r="LDA208" s="1305"/>
      <c r="LDB208" s="1305"/>
      <c r="LDC208" s="1305"/>
      <c r="LDD208" s="1305"/>
      <c r="LDE208" s="1305"/>
      <c r="LDF208" s="1305"/>
      <c r="LDG208" s="1305"/>
      <c r="LDH208" s="1305"/>
      <c r="LDI208" s="1305"/>
      <c r="LDJ208" s="1305"/>
      <c r="LDK208" s="1305"/>
      <c r="LDL208" s="1305"/>
      <c r="LDM208" s="1305"/>
      <c r="LDN208" s="1305"/>
      <c r="LDO208" s="1305"/>
      <c r="LDP208" s="1305"/>
      <c r="LDQ208" s="1305"/>
      <c r="LDR208" s="1305"/>
      <c r="LDS208" s="1305"/>
      <c r="LDT208" s="1305"/>
      <c r="LDU208" s="1305"/>
      <c r="LDV208" s="1305"/>
      <c r="LDW208" s="1305"/>
      <c r="LDX208" s="1305"/>
      <c r="LDY208" s="1305"/>
      <c r="LDZ208" s="1305"/>
      <c r="LEA208" s="1305"/>
      <c r="LEB208" s="1305"/>
      <c r="LEC208" s="1305"/>
      <c r="LED208" s="1305"/>
      <c r="LEE208" s="1305"/>
      <c r="LEF208" s="1305"/>
      <c r="LEG208" s="1305"/>
      <c r="LEH208" s="1305"/>
      <c r="LEI208" s="1305"/>
      <c r="LEJ208" s="1305"/>
      <c r="LEK208" s="1305"/>
      <c r="LEL208" s="1305"/>
      <c r="LEM208" s="1305"/>
      <c r="LEN208" s="1305"/>
      <c r="LEO208" s="1305"/>
      <c r="LEP208" s="1305"/>
      <c r="LEQ208" s="1305"/>
      <c r="LER208" s="1305"/>
      <c r="LES208" s="1305"/>
      <c r="LET208" s="1305"/>
      <c r="LEU208" s="1305"/>
      <c r="LEV208" s="1305"/>
      <c r="LEW208" s="1305"/>
      <c r="LEX208" s="1305"/>
      <c r="LEY208" s="1305"/>
      <c r="LEZ208" s="1305"/>
      <c r="LFA208" s="1305"/>
      <c r="LFB208" s="1305"/>
      <c r="LFC208" s="1305"/>
      <c r="LFD208" s="1305"/>
      <c r="LFE208" s="1305"/>
      <c r="LFF208" s="1305"/>
      <c r="LFG208" s="1305"/>
      <c r="LFH208" s="1305"/>
      <c r="LFI208" s="1305"/>
      <c r="LFJ208" s="1305"/>
      <c r="LFK208" s="1305"/>
      <c r="LFL208" s="1305"/>
      <c r="LFM208" s="1305"/>
      <c r="LFN208" s="1305"/>
      <c r="LFO208" s="1305"/>
      <c r="LFP208" s="1305"/>
      <c r="LFQ208" s="1305"/>
      <c r="LFR208" s="1305"/>
      <c r="LFS208" s="1305"/>
      <c r="LFT208" s="1305"/>
      <c r="LFU208" s="1305"/>
      <c r="LFV208" s="1305"/>
      <c r="LFW208" s="1305"/>
      <c r="LFX208" s="1305"/>
      <c r="LFY208" s="1305"/>
      <c r="LFZ208" s="1305"/>
      <c r="LGA208" s="1305"/>
      <c r="LGB208" s="1305"/>
      <c r="LGC208" s="1305"/>
      <c r="LGD208" s="1305"/>
      <c r="LGE208" s="1305"/>
      <c r="LGF208" s="1305"/>
      <c r="LGG208" s="1305"/>
      <c r="LGH208" s="1305"/>
      <c r="LGI208" s="1305"/>
      <c r="LGJ208" s="1305"/>
      <c r="LGK208" s="1305"/>
      <c r="LGL208" s="1305"/>
      <c r="LGM208" s="1305"/>
      <c r="LGN208" s="1305"/>
      <c r="LGO208" s="1305"/>
      <c r="LGP208" s="1305"/>
      <c r="LGQ208" s="1305"/>
      <c r="LGR208" s="1305"/>
      <c r="LGS208" s="1305"/>
      <c r="LGT208" s="1305"/>
      <c r="LGU208" s="1305"/>
      <c r="LGV208" s="1305"/>
      <c r="LGW208" s="1305"/>
      <c r="LGX208" s="1305"/>
      <c r="LGY208" s="1305"/>
      <c r="LGZ208" s="1305"/>
      <c r="LHA208" s="1305"/>
      <c r="LHB208" s="1305"/>
      <c r="LHC208" s="1305"/>
      <c r="LHD208" s="1305"/>
      <c r="LHE208" s="1305"/>
      <c r="LHF208" s="1305"/>
      <c r="LHG208" s="1305"/>
      <c r="LHH208" s="1305"/>
      <c r="LHI208" s="1305"/>
      <c r="LHJ208" s="1305"/>
      <c r="LHK208" s="1305"/>
      <c r="LHL208" s="1305"/>
      <c r="LHM208" s="1305"/>
      <c r="LHN208" s="1305"/>
      <c r="LHO208" s="1305"/>
      <c r="LHP208" s="1305"/>
      <c r="LHQ208" s="1305"/>
      <c r="LHR208" s="1305"/>
      <c r="LHS208" s="1305"/>
      <c r="LHT208" s="1305"/>
      <c r="LHU208" s="1305"/>
      <c r="LHV208" s="1305"/>
      <c r="LHW208" s="1305"/>
      <c r="LHX208" s="1305"/>
      <c r="LHY208" s="1305"/>
      <c r="LHZ208" s="1305"/>
      <c r="LIA208" s="1305"/>
      <c r="LIB208" s="1305"/>
      <c r="LIC208" s="1305"/>
      <c r="LID208" s="1305"/>
      <c r="LIE208" s="1305"/>
      <c r="LIF208" s="1305"/>
      <c r="LIG208" s="1305"/>
      <c r="LIH208" s="1305"/>
      <c r="LII208" s="1305"/>
      <c r="LIJ208" s="1305"/>
      <c r="LIK208" s="1305"/>
      <c r="LIL208" s="1305"/>
      <c r="LIM208" s="1305"/>
      <c r="LIN208" s="1305"/>
      <c r="LIO208" s="1305"/>
      <c r="LIP208" s="1305"/>
      <c r="LIQ208" s="1305"/>
      <c r="LIR208" s="1305"/>
      <c r="LIS208" s="1305"/>
      <c r="LIT208" s="1305"/>
      <c r="LIU208" s="1305"/>
      <c r="LIV208" s="1305"/>
      <c r="LIW208" s="1305"/>
      <c r="LIX208" s="1305"/>
      <c r="LIY208" s="1305"/>
      <c r="LIZ208" s="1305"/>
      <c r="LJA208" s="1305"/>
      <c r="LJB208" s="1305"/>
      <c r="LJC208" s="1305"/>
      <c r="LJD208" s="1305"/>
      <c r="LJE208" s="1305"/>
      <c r="LJF208" s="1305"/>
      <c r="LJG208" s="1305"/>
      <c r="LJH208" s="1305"/>
      <c r="LJI208" s="1305"/>
      <c r="LJJ208" s="1305"/>
      <c r="LJK208" s="1305"/>
      <c r="LJL208" s="1305"/>
      <c r="LJM208" s="1305"/>
      <c r="LJN208" s="1305"/>
      <c r="LJO208" s="1305"/>
      <c r="LJP208" s="1305"/>
      <c r="LJQ208" s="1305"/>
      <c r="LJR208" s="1305"/>
      <c r="LJS208" s="1305"/>
      <c r="LJT208" s="1305"/>
      <c r="LJU208" s="1305"/>
      <c r="LJV208" s="1305"/>
      <c r="LJW208" s="1305"/>
      <c r="LJX208" s="1305"/>
      <c r="LJY208" s="1305"/>
      <c r="LJZ208" s="1305"/>
      <c r="LKA208" s="1305"/>
      <c r="LKB208" s="1305"/>
      <c r="LKC208" s="1305"/>
      <c r="LKD208" s="1305"/>
      <c r="LKE208" s="1305"/>
      <c r="LKF208" s="1305"/>
      <c r="LKG208" s="1305"/>
      <c r="LKH208" s="1305"/>
      <c r="LKI208" s="1305"/>
      <c r="LKJ208" s="1305"/>
      <c r="LKK208" s="1305"/>
      <c r="LKL208" s="1305"/>
      <c r="LKM208" s="1305"/>
      <c r="LKN208" s="1305"/>
      <c r="LKO208" s="1305"/>
      <c r="LKP208" s="1305"/>
      <c r="LKQ208" s="1305"/>
      <c r="LKR208" s="1305"/>
      <c r="LKS208" s="1305"/>
      <c r="LKT208" s="1305"/>
      <c r="LKU208" s="1305"/>
      <c r="LKV208" s="1305"/>
      <c r="LKW208" s="1305"/>
      <c r="LKX208" s="1305"/>
      <c r="LKY208" s="1305"/>
      <c r="LKZ208" s="1305"/>
      <c r="LLA208" s="1305"/>
      <c r="LLB208" s="1305"/>
      <c r="LLC208" s="1305"/>
      <c r="LLD208" s="1305"/>
      <c r="LLE208" s="1305"/>
      <c r="LLF208" s="1305"/>
      <c r="LLG208" s="1305"/>
      <c r="LLH208" s="1305"/>
      <c r="LLI208" s="1305"/>
      <c r="LLJ208" s="1305"/>
      <c r="LLK208" s="1305"/>
      <c r="LLL208" s="1305"/>
      <c r="LLM208" s="1305"/>
      <c r="LLN208" s="1305"/>
      <c r="LLO208" s="1305"/>
      <c r="LLP208" s="1305"/>
      <c r="LLQ208" s="1305"/>
      <c r="LLR208" s="1305"/>
      <c r="LLS208" s="1305"/>
      <c r="LLT208" s="1305"/>
      <c r="LLU208" s="1305"/>
      <c r="LLV208" s="1305"/>
      <c r="LLX208" s="1305"/>
      <c r="LLY208" s="1305"/>
      <c r="LLZ208" s="1305"/>
      <c r="LMA208" s="1305"/>
      <c r="LMB208" s="1305"/>
      <c r="LMC208" s="1305"/>
      <c r="LMD208" s="1305"/>
      <c r="LME208" s="1305"/>
      <c r="LMF208" s="1305"/>
      <c r="LMG208" s="1305"/>
      <c r="LMH208" s="1305"/>
      <c r="LMI208" s="1305"/>
      <c r="LMJ208" s="1305"/>
      <c r="LMK208" s="1305"/>
      <c r="LML208" s="1305"/>
      <c r="LMM208" s="1305"/>
      <c r="LMN208" s="1305"/>
      <c r="LMO208" s="1305"/>
      <c r="LMP208" s="1305"/>
      <c r="LMQ208" s="1305"/>
      <c r="LMR208" s="1305"/>
      <c r="LMS208" s="1305"/>
      <c r="LMT208" s="1305"/>
      <c r="LMU208" s="1305"/>
      <c r="LMV208" s="1305"/>
      <c r="LMW208" s="1305"/>
      <c r="LMX208" s="1305"/>
      <c r="LMY208" s="1305"/>
      <c r="LMZ208" s="1305"/>
      <c r="LNA208" s="1305"/>
      <c r="LNB208" s="1305"/>
      <c r="LNC208" s="1305"/>
      <c r="LND208" s="1305"/>
      <c r="LNE208" s="1305"/>
      <c r="LNF208" s="1305"/>
      <c r="LNG208" s="1305"/>
      <c r="LNH208" s="1305"/>
      <c r="LNI208" s="1305"/>
      <c r="LNJ208" s="1305"/>
      <c r="LNK208" s="1305"/>
      <c r="LNL208" s="1305"/>
      <c r="LNM208" s="1305"/>
      <c r="LNN208" s="1305"/>
      <c r="LNO208" s="1305"/>
      <c r="LNP208" s="1305"/>
      <c r="LNQ208" s="1305"/>
      <c r="LNR208" s="1305"/>
      <c r="LNS208" s="1305"/>
      <c r="LNT208" s="1305"/>
      <c r="LNU208" s="1305"/>
      <c r="LNV208" s="1305"/>
      <c r="LNW208" s="1305"/>
      <c r="LNX208" s="1305"/>
      <c r="LNY208" s="1305"/>
      <c r="LNZ208" s="1305"/>
      <c r="LOA208" s="1305"/>
      <c r="LOB208" s="1305"/>
      <c r="LOC208" s="1305"/>
      <c r="LOD208" s="1305"/>
      <c r="LOE208" s="1305"/>
      <c r="LOF208" s="1305"/>
      <c r="LOG208" s="1305"/>
      <c r="LOH208" s="1305"/>
      <c r="LOI208" s="1305"/>
      <c r="LOJ208" s="1305"/>
      <c r="LOK208" s="1305"/>
      <c r="LOL208" s="1305"/>
      <c r="LOM208" s="1305"/>
      <c r="LON208" s="1305"/>
      <c r="LOO208" s="1305"/>
      <c r="LOP208" s="1305"/>
      <c r="LOQ208" s="1305"/>
      <c r="LOR208" s="1305"/>
      <c r="LOS208" s="1305"/>
      <c r="LOT208" s="1305"/>
      <c r="LOU208" s="1305"/>
      <c r="LOV208" s="1305"/>
      <c r="LOW208" s="1305"/>
      <c r="LOX208" s="1305"/>
      <c r="LOY208" s="1305"/>
      <c r="LOZ208" s="1305"/>
      <c r="LPA208" s="1305"/>
      <c r="LPB208" s="1305"/>
      <c r="LPC208" s="1305"/>
      <c r="LPD208" s="1305"/>
      <c r="LPE208" s="1305"/>
      <c r="LPF208" s="1305"/>
      <c r="LPG208" s="1305"/>
      <c r="LPH208" s="1305"/>
      <c r="LPI208" s="1305"/>
      <c r="LPJ208" s="1305"/>
      <c r="LPK208" s="1305"/>
      <c r="LPL208" s="1305"/>
      <c r="LPM208" s="1305"/>
      <c r="LPN208" s="1305"/>
      <c r="LPO208" s="1305"/>
      <c r="LPP208" s="1305"/>
      <c r="LPQ208" s="1305"/>
      <c r="LPR208" s="1305"/>
      <c r="LPS208" s="1305"/>
      <c r="LPT208" s="1305"/>
      <c r="LPU208" s="1305"/>
      <c r="LPV208" s="1305"/>
      <c r="LPW208" s="1305"/>
      <c r="LPX208" s="1305"/>
      <c r="LPY208" s="1305"/>
      <c r="LPZ208" s="1305"/>
      <c r="LQA208" s="1305"/>
      <c r="LQB208" s="1305"/>
      <c r="LQC208" s="1305"/>
      <c r="LQD208" s="1305"/>
      <c r="LQE208" s="1305"/>
      <c r="LQF208" s="1305"/>
      <c r="LQG208" s="1305"/>
      <c r="LQH208" s="1305"/>
      <c r="LQI208" s="1305"/>
      <c r="LQJ208" s="1305"/>
      <c r="LQK208" s="1305"/>
      <c r="LQL208" s="1305"/>
      <c r="LQM208" s="1305"/>
      <c r="LQN208" s="1305"/>
      <c r="LQO208" s="1305"/>
      <c r="LQP208" s="1305"/>
      <c r="LQQ208" s="1305"/>
      <c r="LQR208" s="1305"/>
      <c r="LQS208" s="1305"/>
      <c r="LQT208" s="1305"/>
      <c r="LQU208" s="1305"/>
      <c r="LQV208" s="1305"/>
      <c r="LQW208" s="1305"/>
      <c r="LQX208" s="1305"/>
      <c r="LQY208" s="1305"/>
      <c r="LQZ208" s="1305"/>
      <c r="LRA208" s="1305"/>
      <c r="LRB208" s="1305"/>
      <c r="LRC208" s="1305"/>
      <c r="LRD208" s="1305"/>
      <c r="LRE208" s="1305"/>
      <c r="LRF208" s="1305"/>
      <c r="LRG208" s="1305"/>
      <c r="LRH208" s="1305"/>
      <c r="LRI208" s="1305"/>
      <c r="LRJ208" s="1305"/>
      <c r="LRK208" s="1305"/>
      <c r="LRL208" s="1305"/>
      <c r="LRM208" s="1305"/>
      <c r="LRN208" s="1305"/>
      <c r="LRO208" s="1305"/>
      <c r="LRP208" s="1305"/>
      <c r="LRQ208" s="1305"/>
      <c r="LRR208" s="1305"/>
      <c r="LRS208" s="1305"/>
      <c r="LRT208" s="1305"/>
      <c r="LRU208" s="1305"/>
      <c r="LRV208" s="1305"/>
      <c r="LRW208" s="1305"/>
      <c r="LRX208" s="1305"/>
      <c r="LRY208" s="1305"/>
      <c r="LRZ208" s="1305"/>
      <c r="LSA208" s="1305"/>
      <c r="LSB208" s="1305"/>
      <c r="LSC208" s="1305"/>
      <c r="LSD208" s="1305"/>
      <c r="LSE208" s="1305"/>
      <c r="LSF208" s="1305"/>
      <c r="LSG208" s="1305"/>
      <c r="LSH208" s="1305"/>
      <c r="LSI208" s="1305"/>
      <c r="LSJ208" s="1305"/>
      <c r="LSK208" s="1305"/>
      <c r="LSL208" s="1305"/>
      <c r="LSM208" s="1305"/>
      <c r="LSN208" s="1305"/>
      <c r="LSO208" s="1305"/>
      <c r="LSP208" s="1305"/>
      <c r="LSQ208" s="1305"/>
      <c r="LSR208" s="1305"/>
      <c r="LSS208" s="1305"/>
      <c r="LST208" s="1305"/>
      <c r="LSU208" s="1305"/>
      <c r="LSV208" s="1305"/>
      <c r="LSW208" s="1305"/>
      <c r="LSX208" s="1305"/>
      <c r="LSY208" s="1305"/>
      <c r="LSZ208" s="1305"/>
      <c r="LTA208" s="1305"/>
      <c r="LTB208" s="1305"/>
      <c r="LTC208" s="1305"/>
      <c r="LTD208" s="1305"/>
      <c r="LTE208" s="1305"/>
      <c r="LTF208" s="1305"/>
      <c r="LTG208" s="1305"/>
      <c r="LTH208" s="1305"/>
      <c r="LTI208" s="1305"/>
      <c r="LTJ208" s="1305"/>
      <c r="LTK208" s="1305"/>
      <c r="LTL208" s="1305"/>
      <c r="LTM208" s="1305"/>
      <c r="LTN208" s="1305"/>
      <c r="LTO208" s="1305"/>
      <c r="LTP208" s="1305"/>
      <c r="LTQ208" s="1305"/>
      <c r="LTR208" s="1305"/>
      <c r="LTS208" s="1305"/>
      <c r="LTT208" s="1305"/>
      <c r="LTU208" s="1305"/>
      <c r="LTV208" s="1305"/>
      <c r="LTW208" s="1305"/>
      <c r="LTX208" s="1305"/>
      <c r="LTY208" s="1305"/>
      <c r="LTZ208" s="1305"/>
      <c r="LUA208" s="1305"/>
      <c r="LUB208" s="1305"/>
      <c r="LUC208" s="1305"/>
      <c r="LUD208" s="1305"/>
      <c r="LUE208" s="1305"/>
      <c r="LUF208" s="1305"/>
      <c r="LUG208" s="1305"/>
      <c r="LUH208" s="1305"/>
      <c r="LUI208" s="1305"/>
      <c r="LUJ208" s="1305"/>
      <c r="LUK208" s="1305"/>
      <c r="LUL208" s="1305"/>
      <c r="LUM208" s="1305"/>
      <c r="LUN208" s="1305"/>
      <c r="LUO208" s="1305"/>
      <c r="LUP208" s="1305"/>
      <c r="LUQ208" s="1305"/>
      <c r="LUR208" s="1305"/>
      <c r="LUS208" s="1305"/>
      <c r="LUT208" s="1305"/>
      <c r="LUU208" s="1305"/>
      <c r="LUV208" s="1305"/>
      <c r="LUW208" s="1305"/>
      <c r="LUX208" s="1305"/>
      <c r="LUY208" s="1305"/>
      <c r="LUZ208" s="1305"/>
      <c r="LVA208" s="1305"/>
      <c r="LVB208" s="1305"/>
      <c r="LVC208" s="1305"/>
      <c r="LVD208" s="1305"/>
      <c r="LVE208" s="1305"/>
      <c r="LVF208" s="1305"/>
      <c r="LVG208" s="1305"/>
      <c r="LVH208" s="1305"/>
      <c r="LVI208" s="1305"/>
      <c r="LVJ208" s="1305"/>
      <c r="LVK208" s="1305"/>
      <c r="LVL208" s="1305"/>
      <c r="LVM208" s="1305"/>
      <c r="LVN208" s="1305"/>
      <c r="LVO208" s="1305"/>
      <c r="LVP208" s="1305"/>
      <c r="LVQ208" s="1305"/>
      <c r="LVR208" s="1305"/>
      <c r="LVT208" s="1305"/>
      <c r="LVU208" s="1305"/>
      <c r="LVV208" s="1305"/>
      <c r="LVW208" s="1305"/>
      <c r="LVX208" s="1305"/>
      <c r="LVY208" s="1305"/>
      <c r="LVZ208" s="1305"/>
      <c r="LWA208" s="1305"/>
      <c r="LWB208" s="1305"/>
      <c r="LWC208" s="1305"/>
      <c r="LWD208" s="1305"/>
      <c r="LWE208" s="1305"/>
      <c r="LWF208" s="1305"/>
      <c r="LWG208" s="1305"/>
      <c r="LWH208" s="1305"/>
      <c r="LWI208" s="1305"/>
      <c r="LWJ208" s="1305"/>
      <c r="LWK208" s="1305"/>
      <c r="LWL208" s="1305"/>
      <c r="LWM208" s="1305"/>
      <c r="LWN208" s="1305"/>
      <c r="LWO208" s="1305"/>
      <c r="LWP208" s="1305"/>
      <c r="LWQ208" s="1305"/>
      <c r="LWR208" s="1305"/>
      <c r="LWS208" s="1305"/>
      <c r="LWT208" s="1305"/>
      <c r="LWU208" s="1305"/>
      <c r="LWV208" s="1305"/>
      <c r="LWW208" s="1305"/>
      <c r="LWX208" s="1305"/>
      <c r="LWY208" s="1305"/>
      <c r="LWZ208" s="1305"/>
      <c r="LXA208" s="1305"/>
      <c r="LXB208" s="1305"/>
      <c r="LXC208" s="1305"/>
      <c r="LXD208" s="1305"/>
      <c r="LXE208" s="1305"/>
      <c r="LXF208" s="1305"/>
      <c r="LXG208" s="1305"/>
      <c r="LXH208" s="1305"/>
      <c r="LXI208" s="1305"/>
      <c r="LXJ208" s="1305"/>
      <c r="LXK208" s="1305"/>
      <c r="LXL208" s="1305"/>
      <c r="LXM208" s="1305"/>
      <c r="LXN208" s="1305"/>
      <c r="LXO208" s="1305"/>
      <c r="LXP208" s="1305"/>
      <c r="LXQ208" s="1305"/>
      <c r="LXR208" s="1305"/>
      <c r="LXS208" s="1305"/>
      <c r="LXT208" s="1305"/>
      <c r="LXU208" s="1305"/>
      <c r="LXV208" s="1305"/>
      <c r="LXW208" s="1305"/>
      <c r="LXX208" s="1305"/>
      <c r="LXY208" s="1305"/>
      <c r="LXZ208" s="1305"/>
      <c r="LYA208" s="1305"/>
      <c r="LYB208" s="1305"/>
      <c r="LYC208" s="1305"/>
      <c r="LYD208" s="1305"/>
      <c r="LYE208" s="1305"/>
      <c r="LYF208" s="1305"/>
      <c r="LYG208" s="1305"/>
      <c r="LYH208" s="1305"/>
      <c r="LYI208" s="1305"/>
      <c r="LYJ208" s="1305"/>
      <c r="LYK208" s="1305"/>
      <c r="LYL208" s="1305"/>
      <c r="LYM208" s="1305"/>
      <c r="LYN208" s="1305"/>
      <c r="LYO208" s="1305"/>
      <c r="LYP208" s="1305"/>
      <c r="LYQ208" s="1305"/>
      <c r="LYR208" s="1305"/>
      <c r="LYS208" s="1305"/>
      <c r="LYT208" s="1305"/>
      <c r="LYU208" s="1305"/>
      <c r="LYV208" s="1305"/>
      <c r="LYW208" s="1305"/>
      <c r="LYX208" s="1305"/>
      <c r="LYY208" s="1305"/>
      <c r="LYZ208" s="1305"/>
      <c r="LZA208" s="1305"/>
      <c r="LZB208" s="1305"/>
      <c r="LZC208" s="1305"/>
      <c r="LZD208" s="1305"/>
      <c r="LZE208" s="1305"/>
      <c r="LZF208" s="1305"/>
      <c r="LZG208" s="1305"/>
      <c r="LZH208" s="1305"/>
      <c r="LZI208" s="1305"/>
      <c r="LZJ208" s="1305"/>
      <c r="LZK208" s="1305"/>
      <c r="LZL208" s="1305"/>
      <c r="LZM208" s="1305"/>
      <c r="LZN208" s="1305"/>
      <c r="LZO208" s="1305"/>
      <c r="LZP208" s="1305"/>
      <c r="LZQ208" s="1305"/>
      <c r="LZR208" s="1305"/>
      <c r="LZS208" s="1305"/>
      <c r="LZT208" s="1305"/>
      <c r="LZU208" s="1305"/>
      <c r="LZV208" s="1305"/>
      <c r="LZW208" s="1305"/>
      <c r="LZX208" s="1305"/>
      <c r="LZY208" s="1305"/>
      <c r="LZZ208" s="1305"/>
      <c r="MAA208" s="1305"/>
      <c r="MAB208" s="1305"/>
      <c r="MAC208" s="1305"/>
      <c r="MAD208" s="1305"/>
      <c r="MAE208" s="1305"/>
      <c r="MAF208" s="1305"/>
      <c r="MAG208" s="1305"/>
      <c r="MAH208" s="1305"/>
      <c r="MAI208" s="1305"/>
      <c r="MAJ208" s="1305"/>
      <c r="MAK208" s="1305"/>
      <c r="MAL208" s="1305"/>
      <c r="MAM208" s="1305"/>
      <c r="MAN208" s="1305"/>
      <c r="MAO208" s="1305"/>
      <c r="MAP208" s="1305"/>
      <c r="MAQ208" s="1305"/>
      <c r="MAR208" s="1305"/>
      <c r="MAS208" s="1305"/>
      <c r="MAT208" s="1305"/>
      <c r="MAU208" s="1305"/>
      <c r="MAV208" s="1305"/>
      <c r="MAW208" s="1305"/>
      <c r="MAX208" s="1305"/>
      <c r="MAY208" s="1305"/>
      <c r="MAZ208" s="1305"/>
      <c r="MBA208" s="1305"/>
      <c r="MBB208" s="1305"/>
      <c r="MBC208" s="1305"/>
      <c r="MBD208" s="1305"/>
      <c r="MBE208" s="1305"/>
      <c r="MBF208" s="1305"/>
      <c r="MBG208" s="1305"/>
      <c r="MBH208" s="1305"/>
      <c r="MBI208" s="1305"/>
      <c r="MBJ208" s="1305"/>
      <c r="MBK208" s="1305"/>
      <c r="MBL208" s="1305"/>
      <c r="MBM208" s="1305"/>
      <c r="MBN208" s="1305"/>
      <c r="MBO208" s="1305"/>
      <c r="MBP208" s="1305"/>
      <c r="MBQ208" s="1305"/>
      <c r="MBR208" s="1305"/>
      <c r="MBS208" s="1305"/>
      <c r="MBT208" s="1305"/>
      <c r="MBU208" s="1305"/>
      <c r="MBV208" s="1305"/>
      <c r="MBW208" s="1305"/>
      <c r="MBX208" s="1305"/>
      <c r="MBY208" s="1305"/>
      <c r="MBZ208" s="1305"/>
      <c r="MCA208" s="1305"/>
      <c r="MCB208" s="1305"/>
      <c r="MCC208" s="1305"/>
      <c r="MCD208" s="1305"/>
      <c r="MCE208" s="1305"/>
      <c r="MCF208" s="1305"/>
      <c r="MCG208" s="1305"/>
      <c r="MCH208" s="1305"/>
      <c r="MCI208" s="1305"/>
      <c r="MCJ208" s="1305"/>
      <c r="MCK208" s="1305"/>
      <c r="MCL208" s="1305"/>
      <c r="MCM208" s="1305"/>
      <c r="MCN208" s="1305"/>
      <c r="MCO208" s="1305"/>
      <c r="MCP208" s="1305"/>
      <c r="MCQ208" s="1305"/>
      <c r="MCR208" s="1305"/>
      <c r="MCS208" s="1305"/>
      <c r="MCT208" s="1305"/>
      <c r="MCU208" s="1305"/>
      <c r="MCV208" s="1305"/>
      <c r="MCW208" s="1305"/>
      <c r="MCX208" s="1305"/>
      <c r="MCY208" s="1305"/>
      <c r="MCZ208" s="1305"/>
      <c r="MDA208" s="1305"/>
      <c r="MDB208" s="1305"/>
      <c r="MDC208" s="1305"/>
      <c r="MDD208" s="1305"/>
      <c r="MDE208" s="1305"/>
      <c r="MDF208" s="1305"/>
      <c r="MDG208" s="1305"/>
      <c r="MDH208" s="1305"/>
      <c r="MDI208" s="1305"/>
      <c r="MDJ208" s="1305"/>
      <c r="MDK208" s="1305"/>
      <c r="MDL208" s="1305"/>
      <c r="MDM208" s="1305"/>
      <c r="MDN208" s="1305"/>
      <c r="MDO208" s="1305"/>
      <c r="MDP208" s="1305"/>
      <c r="MDQ208" s="1305"/>
      <c r="MDR208" s="1305"/>
      <c r="MDS208" s="1305"/>
      <c r="MDT208" s="1305"/>
      <c r="MDU208" s="1305"/>
      <c r="MDV208" s="1305"/>
      <c r="MDW208" s="1305"/>
      <c r="MDX208" s="1305"/>
      <c r="MDY208" s="1305"/>
      <c r="MDZ208" s="1305"/>
      <c r="MEA208" s="1305"/>
      <c r="MEB208" s="1305"/>
      <c r="MEC208" s="1305"/>
      <c r="MED208" s="1305"/>
      <c r="MEE208" s="1305"/>
      <c r="MEF208" s="1305"/>
      <c r="MEG208" s="1305"/>
      <c r="MEH208" s="1305"/>
      <c r="MEI208" s="1305"/>
      <c r="MEJ208" s="1305"/>
      <c r="MEK208" s="1305"/>
      <c r="MEL208" s="1305"/>
      <c r="MEM208" s="1305"/>
      <c r="MEN208" s="1305"/>
      <c r="MEO208" s="1305"/>
      <c r="MEP208" s="1305"/>
      <c r="MEQ208" s="1305"/>
      <c r="MER208" s="1305"/>
      <c r="MES208" s="1305"/>
      <c r="MET208" s="1305"/>
      <c r="MEU208" s="1305"/>
      <c r="MEV208" s="1305"/>
      <c r="MEW208" s="1305"/>
      <c r="MEX208" s="1305"/>
      <c r="MEY208" s="1305"/>
      <c r="MEZ208" s="1305"/>
      <c r="MFA208" s="1305"/>
      <c r="MFB208" s="1305"/>
      <c r="MFC208" s="1305"/>
      <c r="MFD208" s="1305"/>
      <c r="MFE208" s="1305"/>
      <c r="MFF208" s="1305"/>
      <c r="MFG208" s="1305"/>
      <c r="MFH208" s="1305"/>
      <c r="MFI208" s="1305"/>
      <c r="MFJ208" s="1305"/>
      <c r="MFK208" s="1305"/>
      <c r="MFL208" s="1305"/>
      <c r="MFM208" s="1305"/>
      <c r="MFN208" s="1305"/>
      <c r="MFP208" s="1305"/>
      <c r="MFQ208" s="1305"/>
      <c r="MFR208" s="1305"/>
      <c r="MFS208" s="1305"/>
      <c r="MFT208" s="1305"/>
      <c r="MFU208" s="1305"/>
      <c r="MFV208" s="1305"/>
      <c r="MFW208" s="1305"/>
      <c r="MFX208" s="1305"/>
      <c r="MFY208" s="1305"/>
      <c r="MFZ208" s="1305"/>
      <c r="MGA208" s="1305"/>
      <c r="MGB208" s="1305"/>
      <c r="MGC208" s="1305"/>
      <c r="MGD208" s="1305"/>
      <c r="MGE208" s="1305"/>
      <c r="MGF208" s="1305"/>
      <c r="MGG208" s="1305"/>
      <c r="MGH208" s="1305"/>
      <c r="MGI208" s="1305"/>
      <c r="MGJ208" s="1305"/>
      <c r="MGK208" s="1305"/>
      <c r="MGL208" s="1305"/>
      <c r="MGM208" s="1305"/>
      <c r="MGN208" s="1305"/>
      <c r="MGO208" s="1305"/>
      <c r="MGP208" s="1305"/>
      <c r="MGQ208" s="1305"/>
      <c r="MGR208" s="1305"/>
      <c r="MGS208" s="1305"/>
      <c r="MGT208" s="1305"/>
      <c r="MGU208" s="1305"/>
      <c r="MGV208" s="1305"/>
      <c r="MGW208" s="1305"/>
      <c r="MGX208" s="1305"/>
      <c r="MGY208" s="1305"/>
      <c r="MGZ208" s="1305"/>
      <c r="MHA208" s="1305"/>
      <c r="MHB208" s="1305"/>
      <c r="MHC208" s="1305"/>
      <c r="MHD208" s="1305"/>
      <c r="MHE208" s="1305"/>
      <c r="MHF208" s="1305"/>
      <c r="MHG208" s="1305"/>
      <c r="MHH208" s="1305"/>
      <c r="MHI208" s="1305"/>
      <c r="MHJ208" s="1305"/>
      <c r="MHK208" s="1305"/>
      <c r="MHL208" s="1305"/>
      <c r="MHM208" s="1305"/>
      <c r="MHN208" s="1305"/>
      <c r="MHO208" s="1305"/>
      <c r="MHP208" s="1305"/>
      <c r="MHQ208" s="1305"/>
      <c r="MHR208" s="1305"/>
      <c r="MHS208" s="1305"/>
      <c r="MHT208" s="1305"/>
      <c r="MHU208" s="1305"/>
      <c r="MHV208" s="1305"/>
      <c r="MHW208" s="1305"/>
      <c r="MHX208" s="1305"/>
      <c r="MHY208" s="1305"/>
      <c r="MHZ208" s="1305"/>
      <c r="MIA208" s="1305"/>
      <c r="MIB208" s="1305"/>
      <c r="MIC208" s="1305"/>
      <c r="MID208" s="1305"/>
      <c r="MIE208" s="1305"/>
      <c r="MIF208" s="1305"/>
      <c r="MIG208" s="1305"/>
      <c r="MIH208" s="1305"/>
      <c r="MII208" s="1305"/>
      <c r="MIJ208" s="1305"/>
      <c r="MIK208" s="1305"/>
      <c r="MIL208" s="1305"/>
      <c r="MIM208" s="1305"/>
      <c r="MIN208" s="1305"/>
      <c r="MIO208" s="1305"/>
      <c r="MIP208" s="1305"/>
      <c r="MIQ208" s="1305"/>
      <c r="MIR208" s="1305"/>
      <c r="MIS208" s="1305"/>
      <c r="MIT208" s="1305"/>
      <c r="MIU208" s="1305"/>
      <c r="MIV208" s="1305"/>
      <c r="MIW208" s="1305"/>
      <c r="MIX208" s="1305"/>
      <c r="MIY208" s="1305"/>
      <c r="MIZ208" s="1305"/>
      <c r="MJA208" s="1305"/>
      <c r="MJB208" s="1305"/>
      <c r="MJC208" s="1305"/>
      <c r="MJD208" s="1305"/>
      <c r="MJE208" s="1305"/>
      <c r="MJF208" s="1305"/>
      <c r="MJG208" s="1305"/>
      <c r="MJH208" s="1305"/>
      <c r="MJI208" s="1305"/>
      <c r="MJJ208" s="1305"/>
      <c r="MJK208" s="1305"/>
      <c r="MJL208" s="1305"/>
      <c r="MJM208" s="1305"/>
      <c r="MJN208" s="1305"/>
      <c r="MJO208" s="1305"/>
      <c r="MJP208" s="1305"/>
      <c r="MJQ208" s="1305"/>
      <c r="MJR208" s="1305"/>
      <c r="MJS208" s="1305"/>
      <c r="MJT208" s="1305"/>
      <c r="MJU208" s="1305"/>
      <c r="MJV208" s="1305"/>
      <c r="MJW208" s="1305"/>
      <c r="MJX208" s="1305"/>
      <c r="MJY208" s="1305"/>
      <c r="MJZ208" s="1305"/>
      <c r="MKA208" s="1305"/>
      <c r="MKB208" s="1305"/>
      <c r="MKC208" s="1305"/>
      <c r="MKD208" s="1305"/>
      <c r="MKE208" s="1305"/>
      <c r="MKF208" s="1305"/>
      <c r="MKG208" s="1305"/>
      <c r="MKH208" s="1305"/>
      <c r="MKI208" s="1305"/>
      <c r="MKJ208" s="1305"/>
      <c r="MKK208" s="1305"/>
      <c r="MKL208" s="1305"/>
      <c r="MKM208" s="1305"/>
      <c r="MKN208" s="1305"/>
      <c r="MKO208" s="1305"/>
      <c r="MKP208" s="1305"/>
      <c r="MKQ208" s="1305"/>
      <c r="MKR208" s="1305"/>
      <c r="MKS208" s="1305"/>
      <c r="MKT208" s="1305"/>
      <c r="MKU208" s="1305"/>
      <c r="MKV208" s="1305"/>
      <c r="MKW208" s="1305"/>
      <c r="MKX208" s="1305"/>
      <c r="MKY208" s="1305"/>
      <c r="MKZ208" s="1305"/>
      <c r="MLA208" s="1305"/>
      <c r="MLB208" s="1305"/>
      <c r="MLC208" s="1305"/>
      <c r="MLD208" s="1305"/>
      <c r="MLE208" s="1305"/>
      <c r="MLF208" s="1305"/>
      <c r="MLG208" s="1305"/>
      <c r="MLH208" s="1305"/>
      <c r="MLI208" s="1305"/>
      <c r="MLJ208" s="1305"/>
      <c r="MLK208" s="1305"/>
      <c r="MLL208" s="1305"/>
      <c r="MLM208" s="1305"/>
      <c r="MLN208" s="1305"/>
      <c r="MLO208" s="1305"/>
      <c r="MLP208" s="1305"/>
      <c r="MLQ208" s="1305"/>
      <c r="MLR208" s="1305"/>
      <c r="MLS208" s="1305"/>
      <c r="MLT208" s="1305"/>
      <c r="MLU208" s="1305"/>
      <c r="MLV208" s="1305"/>
      <c r="MLW208" s="1305"/>
      <c r="MLX208" s="1305"/>
      <c r="MLY208" s="1305"/>
      <c r="MLZ208" s="1305"/>
      <c r="MMA208" s="1305"/>
      <c r="MMB208" s="1305"/>
      <c r="MMC208" s="1305"/>
      <c r="MMD208" s="1305"/>
      <c r="MME208" s="1305"/>
      <c r="MMF208" s="1305"/>
      <c r="MMG208" s="1305"/>
      <c r="MMH208" s="1305"/>
      <c r="MMI208" s="1305"/>
      <c r="MMJ208" s="1305"/>
      <c r="MMK208" s="1305"/>
      <c r="MML208" s="1305"/>
      <c r="MMM208" s="1305"/>
      <c r="MMN208" s="1305"/>
      <c r="MMO208" s="1305"/>
      <c r="MMP208" s="1305"/>
      <c r="MMQ208" s="1305"/>
      <c r="MMR208" s="1305"/>
      <c r="MMS208" s="1305"/>
      <c r="MMT208" s="1305"/>
      <c r="MMU208" s="1305"/>
      <c r="MMV208" s="1305"/>
      <c r="MMW208" s="1305"/>
      <c r="MMX208" s="1305"/>
      <c r="MMY208" s="1305"/>
      <c r="MMZ208" s="1305"/>
      <c r="MNA208" s="1305"/>
      <c r="MNB208" s="1305"/>
      <c r="MNC208" s="1305"/>
      <c r="MND208" s="1305"/>
      <c r="MNE208" s="1305"/>
      <c r="MNF208" s="1305"/>
      <c r="MNG208" s="1305"/>
      <c r="MNH208" s="1305"/>
      <c r="MNI208" s="1305"/>
      <c r="MNJ208" s="1305"/>
      <c r="MNK208" s="1305"/>
      <c r="MNL208" s="1305"/>
      <c r="MNM208" s="1305"/>
      <c r="MNN208" s="1305"/>
      <c r="MNO208" s="1305"/>
      <c r="MNP208" s="1305"/>
      <c r="MNQ208" s="1305"/>
      <c r="MNR208" s="1305"/>
      <c r="MNS208" s="1305"/>
      <c r="MNT208" s="1305"/>
      <c r="MNU208" s="1305"/>
      <c r="MNV208" s="1305"/>
      <c r="MNW208" s="1305"/>
      <c r="MNX208" s="1305"/>
      <c r="MNY208" s="1305"/>
      <c r="MNZ208" s="1305"/>
      <c r="MOA208" s="1305"/>
      <c r="MOB208" s="1305"/>
      <c r="MOC208" s="1305"/>
      <c r="MOD208" s="1305"/>
      <c r="MOE208" s="1305"/>
      <c r="MOF208" s="1305"/>
      <c r="MOG208" s="1305"/>
      <c r="MOH208" s="1305"/>
      <c r="MOI208" s="1305"/>
      <c r="MOJ208" s="1305"/>
      <c r="MOK208" s="1305"/>
      <c r="MOL208" s="1305"/>
      <c r="MOM208" s="1305"/>
      <c r="MON208" s="1305"/>
      <c r="MOO208" s="1305"/>
      <c r="MOP208" s="1305"/>
      <c r="MOQ208" s="1305"/>
      <c r="MOR208" s="1305"/>
      <c r="MOS208" s="1305"/>
      <c r="MOT208" s="1305"/>
      <c r="MOU208" s="1305"/>
      <c r="MOV208" s="1305"/>
      <c r="MOW208" s="1305"/>
      <c r="MOX208" s="1305"/>
      <c r="MOY208" s="1305"/>
      <c r="MOZ208" s="1305"/>
      <c r="MPA208" s="1305"/>
      <c r="MPB208" s="1305"/>
      <c r="MPC208" s="1305"/>
      <c r="MPD208" s="1305"/>
      <c r="MPE208" s="1305"/>
      <c r="MPF208" s="1305"/>
      <c r="MPG208" s="1305"/>
      <c r="MPH208" s="1305"/>
      <c r="MPI208" s="1305"/>
      <c r="MPJ208" s="1305"/>
      <c r="MPL208" s="1305"/>
      <c r="MPM208" s="1305"/>
      <c r="MPN208" s="1305"/>
      <c r="MPO208" s="1305"/>
      <c r="MPP208" s="1305"/>
      <c r="MPQ208" s="1305"/>
      <c r="MPR208" s="1305"/>
      <c r="MPS208" s="1305"/>
      <c r="MPT208" s="1305"/>
      <c r="MPU208" s="1305"/>
      <c r="MPV208" s="1305"/>
      <c r="MPW208" s="1305"/>
      <c r="MPX208" s="1305"/>
      <c r="MPY208" s="1305"/>
      <c r="MPZ208" s="1305"/>
      <c r="MQA208" s="1305"/>
      <c r="MQB208" s="1305"/>
      <c r="MQC208" s="1305"/>
      <c r="MQD208" s="1305"/>
      <c r="MQE208" s="1305"/>
      <c r="MQF208" s="1305"/>
      <c r="MQG208" s="1305"/>
      <c r="MQH208" s="1305"/>
      <c r="MQI208" s="1305"/>
      <c r="MQJ208" s="1305"/>
      <c r="MQK208" s="1305"/>
      <c r="MQL208" s="1305"/>
      <c r="MQM208" s="1305"/>
      <c r="MQN208" s="1305"/>
      <c r="MQO208" s="1305"/>
      <c r="MQP208" s="1305"/>
      <c r="MQQ208" s="1305"/>
      <c r="MQR208" s="1305"/>
      <c r="MQS208" s="1305"/>
      <c r="MQT208" s="1305"/>
      <c r="MQU208" s="1305"/>
      <c r="MQV208" s="1305"/>
      <c r="MQW208" s="1305"/>
      <c r="MQX208" s="1305"/>
      <c r="MQY208" s="1305"/>
      <c r="MQZ208" s="1305"/>
      <c r="MRA208" s="1305"/>
      <c r="MRB208" s="1305"/>
      <c r="MRC208" s="1305"/>
      <c r="MRD208" s="1305"/>
      <c r="MRE208" s="1305"/>
      <c r="MRF208" s="1305"/>
      <c r="MRG208" s="1305"/>
      <c r="MRH208" s="1305"/>
      <c r="MRI208" s="1305"/>
      <c r="MRJ208" s="1305"/>
      <c r="MRK208" s="1305"/>
      <c r="MRL208" s="1305"/>
      <c r="MRM208" s="1305"/>
      <c r="MRN208" s="1305"/>
      <c r="MRO208" s="1305"/>
      <c r="MRP208" s="1305"/>
      <c r="MRQ208" s="1305"/>
      <c r="MRR208" s="1305"/>
      <c r="MRS208" s="1305"/>
      <c r="MRT208" s="1305"/>
      <c r="MRU208" s="1305"/>
      <c r="MRV208" s="1305"/>
      <c r="MRW208" s="1305"/>
      <c r="MRX208" s="1305"/>
      <c r="MRY208" s="1305"/>
      <c r="MRZ208" s="1305"/>
      <c r="MSA208" s="1305"/>
      <c r="MSB208" s="1305"/>
      <c r="MSC208" s="1305"/>
      <c r="MSD208" s="1305"/>
      <c r="MSE208" s="1305"/>
      <c r="MSF208" s="1305"/>
      <c r="MSG208" s="1305"/>
      <c r="MSH208" s="1305"/>
      <c r="MSI208" s="1305"/>
      <c r="MSJ208" s="1305"/>
      <c r="MSK208" s="1305"/>
      <c r="MSL208" s="1305"/>
      <c r="MSM208" s="1305"/>
      <c r="MSN208" s="1305"/>
      <c r="MSO208" s="1305"/>
      <c r="MSP208" s="1305"/>
      <c r="MSQ208" s="1305"/>
      <c r="MSR208" s="1305"/>
      <c r="MSS208" s="1305"/>
      <c r="MST208" s="1305"/>
      <c r="MSU208" s="1305"/>
      <c r="MSV208" s="1305"/>
      <c r="MSW208" s="1305"/>
      <c r="MSX208" s="1305"/>
      <c r="MSY208" s="1305"/>
      <c r="MSZ208" s="1305"/>
      <c r="MTA208" s="1305"/>
      <c r="MTB208" s="1305"/>
      <c r="MTC208" s="1305"/>
      <c r="MTD208" s="1305"/>
      <c r="MTE208" s="1305"/>
      <c r="MTF208" s="1305"/>
      <c r="MTG208" s="1305"/>
      <c r="MTH208" s="1305"/>
      <c r="MTI208" s="1305"/>
      <c r="MTJ208" s="1305"/>
      <c r="MTK208" s="1305"/>
      <c r="MTL208" s="1305"/>
      <c r="MTM208" s="1305"/>
      <c r="MTN208" s="1305"/>
      <c r="MTO208" s="1305"/>
      <c r="MTP208" s="1305"/>
      <c r="MTQ208" s="1305"/>
      <c r="MTR208" s="1305"/>
      <c r="MTS208" s="1305"/>
      <c r="MTT208" s="1305"/>
      <c r="MTU208" s="1305"/>
      <c r="MTV208" s="1305"/>
      <c r="MTW208" s="1305"/>
      <c r="MTX208" s="1305"/>
      <c r="MTY208" s="1305"/>
      <c r="MTZ208" s="1305"/>
      <c r="MUA208" s="1305"/>
      <c r="MUB208" s="1305"/>
      <c r="MUC208" s="1305"/>
      <c r="MUD208" s="1305"/>
      <c r="MUE208" s="1305"/>
      <c r="MUF208" s="1305"/>
      <c r="MUG208" s="1305"/>
      <c r="MUH208" s="1305"/>
      <c r="MUI208" s="1305"/>
      <c r="MUJ208" s="1305"/>
      <c r="MUK208" s="1305"/>
      <c r="MUL208" s="1305"/>
      <c r="MUM208" s="1305"/>
      <c r="MUN208" s="1305"/>
      <c r="MUO208" s="1305"/>
      <c r="MUP208" s="1305"/>
      <c r="MUQ208" s="1305"/>
      <c r="MUR208" s="1305"/>
      <c r="MUS208" s="1305"/>
      <c r="MUT208" s="1305"/>
      <c r="MUU208" s="1305"/>
      <c r="MUV208" s="1305"/>
      <c r="MUW208" s="1305"/>
      <c r="MUX208" s="1305"/>
      <c r="MUY208" s="1305"/>
      <c r="MUZ208" s="1305"/>
      <c r="MVA208" s="1305"/>
      <c r="MVB208" s="1305"/>
      <c r="MVC208" s="1305"/>
      <c r="MVD208" s="1305"/>
      <c r="MVE208" s="1305"/>
      <c r="MVF208" s="1305"/>
      <c r="MVG208" s="1305"/>
      <c r="MVH208" s="1305"/>
      <c r="MVI208" s="1305"/>
      <c r="MVJ208" s="1305"/>
      <c r="MVK208" s="1305"/>
      <c r="MVL208" s="1305"/>
      <c r="MVM208" s="1305"/>
      <c r="MVN208" s="1305"/>
      <c r="MVO208" s="1305"/>
      <c r="MVP208" s="1305"/>
      <c r="MVQ208" s="1305"/>
      <c r="MVR208" s="1305"/>
      <c r="MVS208" s="1305"/>
      <c r="MVT208" s="1305"/>
      <c r="MVU208" s="1305"/>
      <c r="MVV208" s="1305"/>
      <c r="MVW208" s="1305"/>
      <c r="MVX208" s="1305"/>
      <c r="MVY208" s="1305"/>
      <c r="MVZ208" s="1305"/>
      <c r="MWA208" s="1305"/>
      <c r="MWB208" s="1305"/>
      <c r="MWC208" s="1305"/>
      <c r="MWD208" s="1305"/>
      <c r="MWE208" s="1305"/>
      <c r="MWF208" s="1305"/>
      <c r="MWG208" s="1305"/>
      <c r="MWH208" s="1305"/>
      <c r="MWI208" s="1305"/>
      <c r="MWJ208" s="1305"/>
      <c r="MWK208" s="1305"/>
      <c r="MWL208" s="1305"/>
      <c r="MWM208" s="1305"/>
      <c r="MWN208" s="1305"/>
      <c r="MWO208" s="1305"/>
      <c r="MWP208" s="1305"/>
      <c r="MWQ208" s="1305"/>
      <c r="MWR208" s="1305"/>
      <c r="MWS208" s="1305"/>
      <c r="MWT208" s="1305"/>
      <c r="MWU208" s="1305"/>
      <c r="MWV208" s="1305"/>
      <c r="MWW208" s="1305"/>
      <c r="MWX208" s="1305"/>
      <c r="MWY208" s="1305"/>
      <c r="MWZ208" s="1305"/>
      <c r="MXA208" s="1305"/>
      <c r="MXB208" s="1305"/>
      <c r="MXC208" s="1305"/>
      <c r="MXD208" s="1305"/>
      <c r="MXE208" s="1305"/>
      <c r="MXF208" s="1305"/>
      <c r="MXG208" s="1305"/>
      <c r="MXH208" s="1305"/>
      <c r="MXI208" s="1305"/>
      <c r="MXJ208" s="1305"/>
      <c r="MXK208" s="1305"/>
      <c r="MXL208" s="1305"/>
      <c r="MXM208" s="1305"/>
      <c r="MXN208" s="1305"/>
      <c r="MXO208" s="1305"/>
      <c r="MXP208" s="1305"/>
      <c r="MXQ208" s="1305"/>
      <c r="MXR208" s="1305"/>
      <c r="MXS208" s="1305"/>
      <c r="MXT208" s="1305"/>
      <c r="MXU208" s="1305"/>
      <c r="MXV208" s="1305"/>
      <c r="MXW208" s="1305"/>
      <c r="MXX208" s="1305"/>
      <c r="MXY208" s="1305"/>
      <c r="MXZ208" s="1305"/>
      <c r="MYA208" s="1305"/>
      <c r="MYB208" s="1305"/>
      <c r="MYC208" s="1305"/>
      <c r="MYD208" s="1305"/>
      <c r="MYE208" s="1305"/>
      <c r="MYF208" s="1305"/>
      <c r="MYG208" s="1305"/>
      <c r="MYH208" s="1305"/>
      <c r="MYI208" s="1305"/>
      <c r="MYJ208" s="1305"/>
      <c r="MYK208" s="1305"/>
      <c r="MYL208" s="1305"/>
      <c r="MYM208" s="1305"/>
      <c r="MYN208" s="1305"/>
      <c r="MYO208" s="1305"/>
      <c r="MYP208" s="1305"/>
      <c r="MYQ208" s="1305"/>
      <c r="MYR208" s="1305"/>
      <c r="MYS208" s="1305"/>
      <c r="MYT208" s="1305"/>
      <c r="MYU208" s="1305"/>
      <c r="MYV208" s="1305"/>
      <c r="MYW208" s="1305"/>
      <c r="MYX208" s="1305"/>
      <c r="MYY208" s="1305"/>
      <c r="MYZ208" s="1305"/>
      <c r="MZA208" s="1305"/>
      <c r="MZB208" s="1305"/>
      <c r="MZC208" s="1305"/>
      <c r="MZD208" s="1305"/>
      <c r="MZE208" s="1305"/>
      <c r="MZF208" s="1305"/>
      <c r="MZH208" s="1305"/>
      <c r="MZI208" s="1305"/>
      <c r="MZJ208" s="1305"/>
      <c r="MZK208" s="1305"/>
      <c r="MZL208" s="1305"/>
      <c r="MZM208" s="1305"/>
      <c r="MZN208" s="1305"/>
      <c r="MZO208" s="1305"/>
      <c r="MZP208" s="1305"/>
      <c r="MZQ208" s="1305"/>
      <c r="MZR208" s="1305"/>
      <c r="MZS208" s="1305"/>
      <c r="MZT208" s="1305"/>
      <c r="MZU208" s="1305"/>
      <c r="MZV208" s="1305"/>
      <c r="MZW208" s="1305"/>
      <c r="MZX208" s="1305"/>
      <c r="MZY208" s="1305"/>
      <c r="MZZ208" s="1305"/>
      <c r="NAA208" s="1305"/>
      <c r="NAB208" s="1305"/>
      <c r="NAC208" s="1305"/>
      <c r="NAD208" s="1305"/>
      <c r="NAE208" s="1305"/>
      <c r="NAF208" s="1305"/>
      <c r="NAG208" s="1305"/>
      <c r="NAH208" s="1305"/>
      <c r="NAI208" s="1305"/>
      <c r="NAJ208" s="1305"/>
      <c r="NAK208" s="1305"/>
      <c r="NAL208" s="1305"/>
      <c r="NAM208" s="1305"/>
      <c r="NAN208" s="1305"/>
      <c r="NAO208" s="1305"/>
      <c r="NAP208" s="1305"/>
      <c r="NAQ208" s="1305"/>
      <c r="NAR208" s="1305"/>
      <c r="NAS208" s="1305"/>
      <c r="NAT208" s="1305"/>
      <c r="NAU208" s="1305"/>
      <c r="NAV208" s="1305"/>
      <c r="NAW208" s="1305"/>
      <c r="NAX208" s="1305"/>
      <c r="NAY208" s="1305"/>
      <c r="NAZ208" s="1305"/>
      <c r="NBA208" s="1305"/>
      <c r="NBB208" s="1305"/>
      <c r="NBC208" s="1305"/>
      <c r="NBD208" s="1305"/>
      <c r="NBE208" s="1305"/>
      <c r="NBF208" s="1305"/>
      <c r="NBG208" s="1305"/>
      <c r="NBH208" s="1305"/>
      <c r="NBI208" s="1305"/>
      <c r="NBJ208" s="1305"/>
      <c r="NBK208" s="1305"/>
      <c r="NBL208" s="1305"/>
      <c r="NBM208" s="1305"/>
      <c r="NBN208" s="1305"/>
      <c r="NBO208" s="1305"/>
      <c r="NBP208" s="1305"/>
      <c r="NBQ208" s="1305"/>
      <c r="NBR208" s="1305"/>
      <c r="NBS208" s="1305"/>
      <c r="NBT208" s="1305"/>
      <c r="NBU208" s="1305"/>
      <c r="NBV208" s="1305"/>
      <c r="NBW208" s="1305"/>
      <c r="NBX208" s="1305"/>
      <c r="NBY208" s="1305"/>
      <c r="NBZ208" s="1305"/>
      <c r="NCA208" s="1305"/>
      <c r="NCB208" s="1305"/>
      <c r="NCC208" s="1305"/>
      <c r="NCD208" s="1305"/>
      <c r="NCE208" s="1305"/>
      <c r="NCF208" s="1305"/>
      <c r="NCG208" s="1305"/>
      <c r="NCH208" s="1305"/>
      <c r="NCI208" s="1305"/>
      <c r="NCJ208" s="1305"/>
      <c r="NCK208" s="1305"/>
      <c r="NCL208" s="1305"/>
      <c r="NCM208" s="1305"/>
      <c r="NCN208" s="1305"/>
      <c r="NCO208" s="1305"/>
      <c r="NCP208" s="1305"/>
      <c r="NCQ208" s="1305"/>
      <c r="NCR208" s="1305"/>
      <c r="NCS208" s="1305"/>
      <c r="NCT208" s="1305"/>
      <c r="NCU208" s="1305"/>
      <c r="NCV208" s="1305"/>
      <c r="NCW208" s="1305"/>
      <c r="NCX208" s="1305"/>
      <c r="NCY208" s="1305"/>
      <c r="NCZ208" s="1305"/>
      <c r="NDA208" s="1305"/>
      <c r="NDB208" s="1305"/>
      <c r="NDC208" s="1305"/>
      <c r="NDD208" s="1305"/>
      <c r="NDE208" s="1305"/>
      <c r="NDF208" s="1305"/>
      <c r="NDG208" s="1305"/>
      <c r="NDH208" s="1305"/>
      <c r="NDI208" s="1305"/>
      <c r="NDJ208" s="1305"/>
      <c r="NDK208" s="1305"/>
      <c r="NDL208" s="1305"/>
      <c r="NDM208" s="1305"/>
      <c r="NDN208" s="1305"/>
      <c r="NDO208" s="1305"/>
      <c r="NDP208" s="1305"/>
      <c r="NDQ208" s="1305"/>
      <c r="NDR208" s="1305"/>
      <c r="NDS208" s="1305"/>
      <c r="NDT208" s="1305"/>
      <c r="NDU208" s="1305"/>
      <c r="NDV208" s="1305"/>
      <c r="NDW208" s="1305"/>
      <c r="NDX208" s="1305"/>
      <c r="NDY208" s="1305"/>
      <c r="NDZ208" s="1305"/>
      <c r="NEA208" s="1305"/>
      <c r="NEB208" s="1305"/>
      <c r="NEC208" s="1305"/>
      <c r="NED208" s="1305"/>
      <c r="NEE208" s="1305"/>
      <c r="NEF208" s="1305"/>
      <c r="NEG208" s="1305"/>
      <c r="NEH208" s="1305"/>
      <c r="NEI208" s="1305"/>
      <c r="NEJ208" s="1305"/>
      <c r="NEK208" s="1305"/>
      <c r="NEL208" s="1305"/>
      <c r="NEM208" s="1305"/>
      <c r="NEN208" s="1305"/>
      <c r="NEO208" s="1305"/>
      <c r="NEP208" s="1305"/>
      <c r="NEQ208" s="1305"/>
      <c r="NER208" s="1305"/>
      <c r="NES208" s="1305"/>
      <c r="NET208" s="1305"/>
      <c r="NEU208" s="1305"/>
      <c r="NEV208" s="1305"/>
      <c r="NEW208" s="1305"/>
      <c r="NEX208" s="1305"/>
      <c r="NEY208" s="1305"/>
      <c r="NEZ208" s="1305"/>
      <c r="NFA208" s="1305"/>
      <c r="NFB208" s="1305"/>
      <c r="NFC208" s="1305"/>
      <c r="NFD208" s="1305"/>
      <c r="NFE208" s="1305"/>
      <c r="NFF208" s="1305"/>
      <c r="NFG208" s="1305"/>
      <c r="NFH208" s="1305"/>
      <c r="NFI208" s="1305"/>
      <c r="NFJ208" s="1305"/>
      <c r="NFK208" s="1305"/>
      <c r="NFL208" s="1305"/>
      <c r="NFM208" s="1305"/>
      <c r="NFN208" s="1305"/>
      <c r="NFO208" s="1305"/>
      <c r="NFP208" s="1305"/>
      <c r="NFQ208" s="1305"/>
      <c r="NFR208" s="1305"/>
      <c r="NFS208" s="1305"/>
      <c r="NFT208" s="1305"/>
      <c r="NFU208" s="1305"/>
      <c r="NFV208" s="1305"/>
      <c r="NFW208" s="1305"/>
      <c r="NFX208" s="1305"/>
      <c r="NFY208" s="1305"/>
      <c r="NFZ208" s="1305"/>
      <c r="NGA208" s="1305"/>
      <c r="NGB208" s="1305"/>
      <c r="NGC208" s="1305"/>
      <c r="NGD208" s="1305"/>
      <c r="NGE208" s="1305"/>
      <c r="NGF208" s="1305"/>
      <c r="NGG208" s="1305"/>
      <c r="NGH208" s="1305"/>
      <c r="NGI208" s="1305"/>
      <c r="NGJ208" s="1305"/>
      <c r="NGK208" s="1305"/>
      <c r="NGL208" s="1305"/>
      <c r="NGM208" s="1305"/>
      <c r="NGN208" s="1305"/>
      <c r="NGO208" s="1305"/>
      <c r="NGP208" s="1305"/>
      <c r="NGQ208" s="1305"/>
      <c r="NGR208" s="1305"/>
      <c r="NGS208" s="1305"/>
      <c r="NGT208" s="1305"/>
      <c r="NGU208" s="1305"/>
      <c r="NGV208" s="1305"/>
      <c r="NGW208" s="1305"/>
      <c r="NGX208" s="1305"/>
      <c r="NGY208" s="1305"/>
      <c r="NGZ208" s="1305"/>
      <c r="NHA208" s="1305"/>
      <c r="NHB208" s="1305"/>
      <c r="NHC208" s="1305"/>
      <c r="NHD208" s="1305"/>
      <c r="NHE208" s="1305"/>
      <c r="NHF208" s="1305"/>
      <c r="NHG208" s="1305"/>
      <c r="NHH208" s="1305"/>
      <c r="NHI208" s="1305"/>
      <c r="NHJ208" s="1305"/>
      <c r="NHK208" s="1305"/>
      <c r="NHL208" s="1305"/>
      <c r="NHM208" s="1305"/>
      <c r="NHN208" s="1305"/>
      <c r="NHO208" s="1305"/>
      <c r="NHP208" s="1305"/>
      <c r="NHQ208" s="1305"/>
      <c r="NHR208" s="1305"/>
      <c r="NHS208" s="1305"/>
      <c r="NHT208" s="1305"/>
      <c r="NHU208" s="1305"/>
      <c r="NHV208" s="1305"/>
      <c r="NHW208" s="1305"/>
      <c r="NHX208" s="1305"/>
      <c r="NHY208" s="1305"/>
      <c r="NHZ208" s="1305"/>
      <c r="NIA208" s="1305"/>
      <c r="NIB208" s="1305"/>
      <c r="NIC208" s="1305"/>
      <c r="NID208" s="1305"/>
      <c r="NIE208" s="1305"/>
      <c r="NIF208" s="1305"/>
      <c r="NIG208" s="1305"/>
      <c r="NIH208" s="1305"/>
      <c r="NII208" s="1305"/>
      <c r="NIJ208" s="1305"/>
      <c r="NIK208" s="1305"/>
      <c r="NIL208" s="1305"/>
      <c r="NIM208" s="1305"/>
      <c r="NIN208" s="1305"/>
      <c r="NIO208" s="1305"/>
      <c r="NIP208" s="1305"/>
      <c r="NIQ208" s="1305"/>
      <c r="NIR208" s="1305"/>
      <c r="NIS208" s="1305"/>
      <c r="NIT208" s="1305"/>
      <c r="NIU208" s="1305"/>
      <c r="NIV208" s="1305"/>
      <c r="NIW208" s="1305"/>
      <c r="NIX208" s="1305"/>
      <c r="NIY208" s="1305"/>
      <c r="NIZ208" s="1305"/>
      <c r="NJA208" s="1305"/>
      <c r="NJB208" s="1305"/>
      <c r="NJD208" s="1305"/>
      <c r="NJE208" s="1305"/>
      <c r="NJF208" s="1305"/>
      <c r="NJG208" s="1305"/>
      <c r="NJH208" s="1305"/>
      <c r="NJI208" s="1305"/>
      <c r="NJJ208" s="1305"/>
      <c r="NJK208" s="1305"/>
      <c r="NJL208" s="1305"/>
      <c r="NJM208" s="1305"/>
      <c r="NJN208" s="1305"/>
      <c r="NJO208" s="1305"/>
      <c r="NJP208" s="1305"/>
      <c r="NJQ208" s="1305"/>
      <c r="NJR208" s="1305"/>
      <c r="NJS208" s="1305"/>
      <c r="NJT208" s="1305"/>
      <c r="NJU208" s="1305"/>
      <c r="NJV208" s="1305"/>
      <c r="NJW208" s="1305"/>
      <c r="NJX208" s="1305"/>
      <c r="NJY208" s="1305"/>
      <c r="NJZ208" s="1305"/>
      <c r="NKA208" s="1305"/>
      <c r="NKB208" s="1305"/>
      <c r="NKC208" s="1305"/>
      <c r="NKD208" s="1305"/>
      <c r="NKE208" s="1305"/>
      <c r="NKF208" s="1305"/>
      <c r="NKG208" s="1305"/>
      <c r="NKH208" s="1305"/>
      <c r="NKI208" s="1305"/>
      <c r="NKJ208" s="1305"/>
      <c r="NKK208" s="1305"/>
      <c r="NKL208" s="1305"/>
      <c r="NKM208" s="1305"/>
      <c r="NKN208" s="1305"/>
      <c r="NKO208" s="1305"/>
      <c r="NKP208" s="1305"/>
      <c r="NKQ208" s="1305"/>
      <c r="NKR208" s="1305"/>
      <c r="NKS208" s="1305"/>
      <c r="NKT208" s="1305"/>
      <c r="NKU208" s="1305"/>
      <c r="NKV208" s="1305"/>
      <c r="NKW208" s="1305"/>
      <c r="NKX208" s="1305"/>
      <c r="NKY208" s="1305"/>
      <c r="NKZ208" s="1305"/>
      <c r="NLA208" s="1305"/>
      <c r="NLB208" s="1305"/>
      <c r="NLC208" s="1305"/>
      <c r="NLD208" s="1305"/>
      <c r="NLE208" s="1305"/>
      <c r="NLF208" s="1305"/>
      <c r="NLG208" s="1305"/>
      <c r="NLH208" s="1305"/>
      <c r="NLI208" s="1305"/>
      <c r="NLJ208" s="1305"/>
      <c r="NLK208" s="1305"/>
      <c r="NLL208" s="1305"/>
      <c r="NLM208" s="1305"/>
      <c r="NLN208" s="1305"/>
      <c r="NLO208" s="1305"/>
      <c r="NLP208" s="1305"/>
      <c r="NLQ208" s="1305"/>
      <c r="NLR208" s="1305"/>
      <c r="NLS208" s="1305"/>
      <c r="NLT208" s="1305"/>
      <c r="NLU208" s="1305"/>
      <c r="NLV208" s="1305"/>
      <c r="NLW208" s="1305"/>
      <c r="NLX208" s="1305"/>
      <c r="NLY208" s="1305"/>
      <c r="NLZ208" s="1305"/>
      <c r="NMA208" s="1305"/>
      <c r="NMB208" s="1305"/>
      <c r="NMC208" s="1305"/>
      <c r="NMD208" s="1305"/>
      <c r="NME208" s="1305"/>
      <c r="NMF208" s="1305"/>
      <c r="NMG208" s="1305"/>
      <c r="NMH208" s="1305"/>
      <c r="NMI208" s="1305"/>
      <c r="NMJ208" s="1305"/>
      <c r="NMK208" s="1305"/>
      <c r="NML208" s="1305"/>
      <c r="NMM208" s="1305"/>
      <c r="NMN208" s="1305"/>
      <c r="NMO208" s="1305"/>
      <c r="NMP208" s="1305"/>
      <c r="NMQ208" s="1305"/>
      <c r="NMR208" s="1305"/>
      <c r="NMS208" s="1305"/>
      <c r="NMT208" s="1305"/>
      <c r="NMU208" s="1305"/>
      <c r="NMV208" s="1305"/>
      <c r="NMW208" s="1305"/>
      <c r="NMX208" s="1305"/>
      <c r="NMY208" s="1305"/>
      <c r="NMZ208" s="1305"/>
      <c r="NNA208" s="1305"/>
      <c r="NNB208" s="1305"/>
      <c r="NNC208" s="1305"/>
      <c r="NND208" s="1305"/>
      <c r="NNE208" s="1305"/>
      <c r="NNF208" s="1305"/>
      <c r="NNG208" s="1305"/>
      <c r="NNH208" s="1305"/>
      <c r="NNI208" s="1305"/>
      <c r="NNJ208" s="1305"/>
      <c r="NNK208" s="1305"/>
      <c r="NNL208" s="1305"/>
      <c r="NNM208" s="1305"/>
      <c r="NNN208" s="1305"/>
      <c r="NNO208" s="1305"/>
      <c r="NNP208" s="1305"/>
      <c r="NNQ208" s="1305"/>
      <c r="NNR208" s="1305"/>
      <c r="NNS208" s="1305"/>
      <c r="NNT208" s="1305"/>
      <c r="NNU208" s="1305"/>
      <c r="NNV208" s="1305"/>
      <c r="NNW208" s="1305"/>
      <c r="NNX208" s="1305"/>
      <c r="NNY208" s="1305"/>
      <c r="NNZ208" s="1305"/>
      <c r="NOA208" s="1305"/>
      <c r="NOB208" s="1305"/>
      <c r="NOC208" s="1305"/>
      <c r="NOD208" s="1305"/>
      <c r="NOE208" s="1305"/>
      <c r="NOF208" s="1305"/>
      <c r="NOG208" s="1305"/>
      <c r="NOH208" s="1305"/>
      <c r="NOI208" s="1305"/>
      <c r="NOJ208" s="1305"/>
      <c r="NOK208" s="1305"/>
      <c r="NOL208" s="1305"/>
      <c r="NOM208" s="1305"/>
      <c r="NON208" s="1305"/>
      <c r="NOO208" s="1305"/>
      <c r="NOP208" s="1305"/>
      <c r="NOQ208" s="1305"/>
      <c r="NOR208" s="1305"/>
      <c r="NOS208" s="1305"/>
      <c r="NOT208" s="1305"/>
      <c r="NOU208" s="1305"/>
      <c r="NOV208" s="1305"/>
      <c r="NOW208" s="1305"/>
      <c r="NOX208" s="1305"/>
      <c r="NOY208" s="1305"/>
      <c r="NOZ208" s="1305"/>
      <c r="NPA208" s="1305"/>
      <c r="NPB208" s="1305"/>
      <c r="NPC208" s="1305"/>
      <c r="NPD208" s="1305"/>
      <c r="NPE208" s="1305"/>
      <c r="NPF208" s="1305"/>
      <c r="NPG208" s="1305"/>
      <c r="NPH208" s="1305"/>
      <c r="NPI208" s="1305"/>
      <c r="NPJ208" s="1305"/>
      <c r="NPK208" s="1305"/>
      <c r="NPL208" s="1305"/>
      <c r="NPM208" s="1305"/>
      <c r="NPN208" s="1305"/>
      <c r="NPO208" s="1305"/>
      <c r="NPP208" s="1305"/>
      <c r="NPQ208" s="1305"/>
      <c r="NPR208" s="1305"/>
      <c r="NPS208" s="1305"/>
      <c r="NPT208" s="1305"/>
      <c r="NPU208" s="1305"/>
      <c r="NPV208" s="1305"/>
      <c r="NPW208" s="1305"/>
      <c r="NPX208" s="1305"/>
      <c r="NPY208" s="1305"/>
      <c r="NPZ208" s="1305"/>
      <c r="NQA208" s="1305"/>
      <c r="NQB208" s="1305"/>
      <c r="NQC208" s="1305"/>
      <c r="NQD208" s="1305"/>
      <c r="NQE208" s="1305"/>
      <c r="NQF208" s="1305"/>
      <c r="NQG208" s="1305"/>
      <c r="NQH208" s="1305"/>
      <c r="NQI208" s="1305"/>
      <c r="NQJ208" s="1305"/>
      <c r="NQK208" s="1305"/>
      <c r="NQL208" s="1305"/>
      <c r="NQM208" s="1305"/>
      <c r="NQN208" s="1305"/>
      <c r="NQO208" s="1305"/>
      <c r="NQP208" s="1305"/>
      <c r="NQQ208" s="1305"/>
      <c r="NQR208" s="1305"/>
      <c r="NQS208" s="1305"/>
      <c r="NQT208" s="1305"/>
      <c r="NQU208" s="1305"/>
      <c r="NQV208" s="1305"/>
      <c r="NQW208" s="1305"/>
      <c r="NQX208" s="1305"/>
      <c r="NQY208" s="1305"/>
      <c r="NQZ208" s="1305"/>
      <c r="NRA208" s="1305"/>
      <c r="NRB208" s="1305"/>
      <c r="NRC208" s="1305"/>
      <c r="NRD208" s="1305"/>
      <c r="NRE208" s="1305"/>
      <c r="NRF208" s="1305"/>
      <c r="NRG208" s="1305"/>
      <c r="NRH208" s="1305"/>
      <c r="NRI208" s="1305"/>
      <c r="NRJ208" s="1305"/>
      <c r="NRK208" s="1305"/>
      <c r="NRL208" s="1305"/>
      <c r="NRM208" s="1305"/>
      <c r="NRN208" s="1305"/>
      <c r="NRO208" s="1305"/>
      <c r="NRP208" s="1305"/>
      <c r="NRQ208" s="1305"/>
      <c r="NRR208" s="1305"/>
      <c r="NRS208" s="1305"/>
      <c r="NRT208" s="1305"/>
      <c r="NRU208" s="1305"/>
      <c r="NRV208" s="1305"/>
      <c r="NRW208" s="1305"/>
      <c r="NRX208" s="1305"/>
      <c r="NRY208" s="1305"/>
      <c r="NRZ208" s="1305"/>
      <c r="NSA208" s="1305"/>
      <c r="NSB208" s="1305"/>
      <c r="NSC208" s="1305"/>
      <c r="NSD208" s="1305"/>
      <c r="NSE208" s="1305"/>
      <c r="NSF208" s="1305"/>
      <c r="NSG208" s="1305"/>
      <c r="NSH208" s="1305"/>
      <c r="NSI208" s="1305"/>
      <c r="NSJ208" s="1305"/>
      <c r="NSK208" s="1305"/>
      <c r="NSL208" s="1305"/>
      <c r="NSM208" s="1305"/>
      <c r="NSN208" s="1305"/>
      <c r="NSO208" s="1305"/>
      <c r="NSP208" s="1305"/>
      <c r="NSQ208" s="1305"/>
      <c r="NSR208" s="1305"/>
      <c r="NSS208" s="1305"/>
      <c r="NST208" s="1305"/>
      <c r="NSU208" s="1305"/>
      <c r="NSV208" s="1305"/>
      <c r="NSW208" s="1305"/>
      <c r="NSX208" s="1305"/>
      <c r="NSZ208" s="1305"/>
      <c r="NTA208" s="1305"/>
      <c r="NTB208" s="1305"/>
      <c r="NTC208" s="1305"/>
      <c r="NTD208" s="1305"/>
      <c r="NTE208" s="1305"/>
      <c r="NTF208" s="1305"/>
      <c r="NTG208" s="1305"/>
      <c r="NTH208" s="1305"/>
      <c r="NTI208" s="1305"/>
      <c r="NTJ208" s="1305"/>
      <c r="NTK208" s="1305"/>
      <c r="NTL208" s="1305"/>
      <c r="NTM208" s="1305"/>
      <c r="NTN208" s="1305"/>
      <c r="NTO208" s="1305"/>
      <c r="NTP208" s="1305"/>
      <c r="NTQ208" s="1305"/>
      <c r="NTR208" s="1305"/>
      <c r="NTS208" s="1305"/>
      <c r="NTT208" s="1305"/>
      <c r="NTU208" s="1305"/>
      <c r="NTV208" s="1305"/>
      <c r="NTW208" s="1305"/>
      <c r="NTX208" s="1305"/>
      <c r="NTY208" s="1305"/>
      <c r="NTZ208" s="1305"/>
      <c r="NUA208" s="1305"/>
      <c r="NUB208" s="1305"/>
      <c r="NUC208" s="1305"/>
      <c r="NUD208" s="1305"/>
      <c r="NUE208" s="1305"/>
      <c r="NUF208" s="1305"/>
      <c r="NUG208" s="1305"/>
      <c r="NUH208" s="1305"/>
      <c r="NUI208" s="1305"/>
      <c r="NUJ208" s="1305"/>
      <c r="NUK208" s="1305"/>
      <c r="NUL208" s="1305"/>
      <c r="NUM208" s="1305"/>
      <c r="NUN208" s="1305"/>
      <c r="NUO208" s="1305"/>
      <c r="NUP208" s="1305"/>
      <c r="NUQ208" s="1305"/>
      <c r="NUR208" s="1305"/>
      <c r="NUS208" s="1305"/>
      <c r="NUT208" s="1305"/>
      <c r="NUU208" s="1305"/>
      <c r="NUV208" s="1305"/>
      <c r="NUW208" s="1305"/>
      <c r="NUX208" s="1305"/>
      <c r="NUY208" s="1305"/>
      <c r="NUZ208" s="1305"/>
      <c r="NVA208" s="1305"/>
      <c r="NVB208" s="1305"/>
      <c r="NVC208" s="1305"/>
      <c r="NVD208" s="1305"/>
      <c r="NVE208" s="1305"/>
      <c r="NVF208" s="1305"/>
      <c r="NVG208" s="1305"/>
      <c r="NVH208" s="1305"/>
      <c r="NVI208" s="1305"/>
      <c r="NVJ208" s="1305"/>
      <c r="NVK208" s="1305"/>
      <c r="NVL208" s="1305"/>
      <c r="NVM208" s="1305"/>
      <c r="NVN208" s="1305"/>
      <c r="NVO208" s="1305"/>
      <c r="NVP208" s="1305"/>
      <c r="NVQ208" s="1305"/>
      <c r="NVR208" s="1305"/>
      <c r="NVS208" s="1305"/>
      <c r="NVT208" s="1305"/>
      <c r="NVU208" s="1305"/>
      <c r="NVV208" s="1305"/>
      <c r="NVW208" s="1305"/>
      <c r="NVX208" s="1305"/>
      <c r="NVY208" s="1305"/>
      <c r="NVZ208" s="1305"/>
      <c r="NWA208" s="1305"/>
      <c r="NWB208" s="1305"/>
      <c r="NWC208" s="1305"/>
      <c r="NWD208" s="1305"/>
      <c r="NWE208" s="1305"/>
      <c r="NWF208" s="1305"/>
      <c r="NWG208" s="1305"/>
      <c r="NWH208" s="1305"/>
      <c r="NWI208" s="1305"/>
      <c r="NWJ208" s="1305"/>
      <c r="NWK208" s="1305"/>
      <c r="NWL208" s="1305"/>
      <c r="NWM208" s="1305"/>
      <c r="NWN208" s="1305"/>
      <c r="NWO208" s="1305"/>
      <c r="NWP208" s="1305"/>
      <c r="NWQ208" s="1305"/>
      <c r="NWR208" s="1305"/>
      <c r="NWS208" s="1305"/>
      <c r="NWT208" s="1305"/>
      <c r="NWU208" s="1305"/>
      <c r="NWV208" s="1305"/>
      <c r="NWW208" s="1305"/>
      <c r="NWX208" s="1305"/>
      <c r="NWY208" s="1305"/>
      <c r="NWZ208" s="1305"/>
      <c r="NXA208" s="1305"/>
      <c r="NXB208" s="1305"/>
      <c r="NXC208" s="1305"/>
      <c r="NXD208" s="1305"/>
      <c r="NXE208" s="1305"/>
      <c r="NXF208" s="1305"/>
      <c r="NXG208" s="1305"/>
      <c r="NXH208" s="1305"/>
      <c r="NXI208" s="1305"/>
      <c r="NXJ208" s="1305"/>
      <c r="NXK208" s="1305"/>
      <c r="NXL208" s="1305"/>
      <c r="NXM208" s="1305"/>
      <c r="NXN208" s="1305"/>
      <c r="NXO208" s="1305"/>
      <c r="NXP208" s="1305"/>
      <c r="NXQ208" s="1305"/>
      <c r="NXR208" s="1305"/>
      <c r="NXS208" s="1305"/>
      <c r="NXT208" s="1305"/>
      <c r="NXU208" s="1305"/>
      <c r="NXV208" s="1305"/>
      <c r="NXW208" s="1305"/>
      <c r="NXX208" s="1305"/>
      <c r="NXY208" s="1305"/>
      <c r="NXZ208" s="1305"/>
      <c r="NYA208" s="1305"/>
      <c r="NYB208" s="1305"/>
      <c r="NYC208" s="1305"/>
      <c r="NYD208" s="1305"/>
      <c r="NYE208" s="1305"/>
      <c r="NYF208" s="1305"/>
      <c r="NYG208" s="1305"/>
      <c r="NYH208" s="1305"/>
      <c r="NYI208" s="1305"/>
      <c r="NYJ208" s="1305"/>
      <c r="NYK208" s="1305"/>
      <c r="NYL208" s="1305"/>
      <c r="NYM208" s="1305"/>
      <c r="NYN208" s="1305"/>
      <c r="NYO208" s="1305"/>
      <c r="NYP208" s="1305"/>
      <c r="NYQ208" s="1305"/>
      <c r="NYR208" s="1305"/>
      <c r="NYS208" s="1305"/>
      <c r="NYT208" s="1305"/>
      <c r="NYU208" s="1305"/>
      <c r="NYV208" s="1305"/>
      <c r="NYW208" s="1305"/>
      <c r="NYX208" s="1305"/>
      <c r="NYY208" s="1305"/>
      <c r="NYZ208" s="1305"/>
      <c r="NZA208" s="1305"/>
      <c r="NZB208" s="1305"/>
      <c r="NZC208" s="1305"/>
      <c r="NZD208" s="1305"/>
      <c r="NZE208" s="1305"/>
      <c r="NZF208" s="1305"/>
      <c r="NZG208" s="1305"/>
      <c r="NZH208" s="1305"/>
      <c r="NZI208" s="1305"/>
      <c r="NZJ208" s="1305"/>
      <c r="NZK208" s="1305"/>
      <c r="NZL208" s="1305"/>
      <c r="NZM208" s="1305"/>
      <c r="NZN208" s="1305"/>
      <c r="NZO208" s="1305"/>
      <c r="NZP208" s="1305"/>
      <c r="NZQ208" s="1305"/>
      <c r="NZR208" s="1305"/>
      <c r="NZS208" s="1305"/>
      <c r="NZT208" s="1305"/>
      <c r="NZU208" s="1305"/>
      <c r="NZV208" s="1305"/>
      <c r="NZW208" s="1305"/>
      <c r="NZX208" s="1305"/>
      <c r="NZY208" s="1305"/>
      <c r="NZZ208" s="1305"/>
      <c r="OAA208" s="1305"/>
      <c r="OAB208" s="1305"/>
      <c r="OAC208" s="1305"/>
      <c r="OAD208" s="1305"/>
      <c r="OAE208" s="1305"/>
      <c r="OAF208" s="1305"/>
      <c r="OAG208" s="1305"/>
      <c r="OAH208" s="1305"/>
      <c r="OAI208" s="1305"/>
      <c r="OAJ208" s="1305"/>
      <c r="OAK208" s="1305"/>
      <c r="OAL208" s="1305"/>
      <c r="OAM208" s="1305"/>
      <c r="OAN208" s="1305"/>
      <c r="OAO208" s="1305"/>
      <c r="OAP208" s="1305"/>
      <c r="OAQ208" s="1305"/>
      <c r="OAR208" s="1305"/>
      <c r="OAS208" s="1305"/>
      <c r="OAT208" s="1305"/>
      <c r="OAU208" s="1305"/>
      <c r="OAV208" s="1305"/>
      <c r="OAW208" s="1305"/>
      <c r="OAX208" s="1305"/>
      <c r="OAY208" s="1305"/>
      <c r="OAZ208" s="1305"/>
      <c r="OBA208" s="1305"/>
      <c r="OBB208" s="1305"/>
      <c r="OBC208" s="1305"/>
      <c r="OBD208" s="1305"/>
      <c r="OBE208" s="1305"/>
      <c r="OBF208" s="1305"/>
      <c r="OBG208" s="1305"/>
      <c r="OBH208" s="1305"/>
      <c r="OBI208" s="1305"/>
      <c r="OBJ208" s="1305"/>
      <c r="OBK208" s="1305"/>
      <c r="OBL208" s="1305"/>
      <c r="OBM208" s="1305"/>
      <c r="OBN208" s="1305"/>
      <c r="OBO208" s="1305"/>
      <c r="OBP208" s="1305"/>
      <c r="OBQ208" s="1305"/>
      <c r="OBR208" s="1305"/>
      <c r="OBS208" s="1305"/>
      <c r="OBT208" s="1305"/>
      <c r="OBU208" s="1305"/>
      <c r="OBV208" s="1305"/>
      <c r="OBW208" s="1305"/>
      <c r="OBX208" s="1305"/>
      <c r="OBY208" s="1305"/>
      <c r="OBZ208" s="1305"/>
      <c r="OCA208" s="1305"/>
      <c r="OCB208" s="1305"/>
      <c r="OCC208" s="1305"/>
      <c r="OCD208" s="1305"/>
      <c r="OCE208" s="1305"/>
      <c r="OCF208" s="1305"/>
      <c r="OCG208" s="1305"/>
      <c r="OCH208" s="1305"/>
      <c r="OCI208" s="1305"/>
      <c r="OCJ208" s="1305"/>
      <c r="OCK208" s="1305"/>
      <c r="OCL208" s="1305"/>
      <c r="OCM208" s="1305"/>
      <c r="OCN208" s="1305"/>
      <c r="OCO208" s="1305"/>
      <c r="OCP208" s="1305"/>
      <c r="OCQ208" s="1305"/>
      <c r="OCR208" s="1305"/>
      <c r="OCS208" s="1305"/>
      <c r="OCT208" s="1305"/>
      <c r="OCV208" s="1305"/>
      <c r="OCW208" s="1305"/>
      <c r="OCX208" s="1305"/>
      <c r="OCY208" s="1305"/>
      <c r="OCZ208" s="1305"/>
      <c r="ODA208" s="1305"/>
      <c r="ODB208" s="1305"/>
      <c r="ODC208" s="1305"/>
      <c r="ODD208" s="1305"/>
      <c r="ODE208" s="1305"/>
      <c r="ODF208" s="1305"/>
      <c r="ODG208" s="1305"/>
      <c r="ODH208" s="1305"/>
      <c r="ODI208" s="1305"/>
      <c r="ODJ208" s="1305"/>
      <c r="ODK208" s="1305"/>
      <c r="ODL208" s="1305"/>
      <c r="ODM208" s="1305"/>
      <c r="ODN208" s="1305"/>
      <c r="ODO208" s="1305"/>
      <c r="ODP208" s="1305"/>
      <c r="ODQ208" s="1305"/>
      <c r="ODR208" s="1305"/>
      <c r="ODS208" s="1305"/>
      <c r="ODT208" s="1305"/>
      <c r="ODU208" s="1305"/>
      <c r="ODV208" s="1305"/>
      <c r="ODW208" s="1305"/>
      <c r="ODX208" s="1305"/>
      <c r="ODY208" s="1305"/>
      <c r="ODZ208" s="1305"/>
      <c r="OEA208" s="1305"/>
      <c r="OEB208" s="1305"/>
      <c r="OEC208" s="1305"/>
      <c r="OED208" s="1305"/>
      <c r="OEE208" s="1305"/>
      <c r="OEF208" s="1305"/>
      <c r="OEG208" s="1305"/>
      <c r="OEH208" s="1305"/>
      <c r="OEI208" s="1305"/>
      <c r="OEJ208" s="1305"/>
      <c r="OEK208" s="1305"/>
      <c r="OEL208" s="1305"/>
      <c r="OEM208" s="1305"/>
      <c r="OEN208" s="1305"/>
      <c r="OEO208" s="1305"/>
      <c r="OEP208" s="1305"/>
      <c r="OEQ208" s="1305"/>
      <c r="OER208" s="1305"/>
      <c r="OES208" s="1305"/>
      <c r="OET208" s="1305"/>
      <c r="OEU208" s="1305"/>
      <c r="OEV208" s="1305"/>
      <c r="OEW208" s="1305"/>
      <c r="OEX208" s="1305"/>
      <c r="OEY208" s="1305"/>
      <c r="OEZ208" s="1305"/>
      <c r="OFA208" s="1305"/>
      <c r="OFB208" s="1305"/>
      <c r="OFC208" s="1305"/>
      <c r="OFD208" s="1305"/>
      <c r="OFE208" s="1305"/>
      <c r="OFF208" s="1305"/>
      <c r="OFG208" s="1305"/>
      <c r="OFH208" s="1305"/>
      <c r="OFI208" s="1305"/>
      <c r="OFJ208" s="1305"/>
      <c r="OFK208" s="1305"/>
      <c r="OFL208" s="1305"/>
      <c r="OFM208" s="1305"/>
      <c r="OFN208" s="1305"/>
      <c r="OFO208" s="1305"/>
      <c r="OFP208" s="1305"/>
      <c r="OFQ208" s="1305"/>
      <c r="OFR208" s="1305"/>
      <c r="OFS208" s="1305"/>
      <c r="OFT208" s="1305"/>
      <c r="OFU208" s="1305"/>
      <c r="OFV208" s="1305"/>
      <c r="OFW208" s="1305"/>
      <c r="OFX208" s="1305"/>
      <c r="OFY208" s="1305"/>
      <c r="OFZ208" s="1305"/>
      <c r="OGA208" s="1305"/>
      <c r="OGB208" s="1305"/>
      <c r="OGC208" s="1305"/>
      <c r="OGD208" s="1305"/>
      <c r="OGE208" s="1305"/>
      <c r="OGF208" s="1305"/>
      <c r="OGG208" s="1305"/>
      <c r="OGH208" s="1305"/>
      <c r="OGI208" s="1305"/>
      <c r="OGJ208" s="1305"/>
      <c r="OGK208" s="1305"/>
      <c r="OGL208" s="1305"/>
      <c r="OGM208" s="1305"/>
      <c r="OGN208" s="1305"/>
      <c r="OGO208" s="1305"/>
      <c r="OGP208" s="1305"/>
      <c r="OGQ208" s="1305"/>
      <c r="OGR208" s="1305"/>
      <c r="OGS208" s="1305"/>
      <c r="OGT208" s="1305"/>
      <c r="OGU208" s="1305"/>
      <c r="OGV208" s="1305"/>
      <c r="OGW208" s="1305"/>
      <c r="OGX208" s="1305"/>
      <c r="OGY208" s="1305"/>
      <c r="OGZ208" s="1305"/>
      <c r="OHA208" s="1305"/>
      <c r="OHB208" s="1305"/>
      <c r="OHC208" s="1305"/>
      <c r="OHD208" s="1305"/>
      <c r="OHE208" s="1305"/>
      <c r="OHF208" s="1305"/>
      <c r="OHG208" s="1305"/>
      <c r="OHH208" s="1305"/>
      <c r="OHI208" s="1305"/>
      <c r="OHJ208" s="1305"/>
      <c r="OHK208" s="1305"/>
      <c r="OHL208" s="1305"/>
      <c r="OHM208" s="1305"/>
      <c r="OHN208" s="1305"/>
      <c r="OHO208" s="1305"/>
      <c r="OHP208" s="1305"/>
      <c r="OHQ208" s="1305"/>
      <c r="OHR208" s="1305"/>
      <c r="OHS208" s="1305"/>
      <c r="OHT208" s="1305"/>
      <c r="OHU208" s="1305"/>
      <c r="OHV208" s="1305"/>
      <c r="OHW208" s="1305"/>
      <c r="OHX208" s="1305"/>
      <c r="OHY208" s="1305"/>
      <c r="OHZ208" s="1305"/>
      <c r="OIA208" s="1305"/>
      <c r="OIB208" s="1305"/>
      <c r="OIC208" s="1305"/>
      <c r="OID208" s="1305"/>
      <c r="OIE208" s="1305"/>
      <c r="OIF208" s="1305"/>
      <c r="OIG208" s="1305"/>
      <c r="OIH208" s="1305"/>
      <c r="OII208" s="1305"/>
      <c r="OIJ208" s="1305"/>
      <c r="OIK208" s="1305"/>
      <c r="OIL208" s="1305"/>
      <c r="OIM208" s="1305"/>
      <c r="OIN208" s="1305"/>
      <c r="OIO208" s="1305"/>
      <c r="OIP208" s="1305"/>
      <c r="OIQ208" s="1305"/>
      <c r="OIR208" s="1305"/>
      <c r="OIS208" s="1305"/>
      <c r="OIT208" s="1305"/>
      <c r="OIU208" s="1305"/>
      <c r="OIV208" s="1305"/>
      <c r="OIW208" s="1305"/>
      <c r="OIX208" s="1305"/>
      <c r="OIY208" s="1305"/>
      <c r="OIZ208" s="1305"/>
      <c r="OJA208" s="1305"/>
      <c r="OJB208" s="1305"/>
      <c r="OJC208" s="1305"/>
      <c r="OJD208" s="1305"/>
      <c r="OJE208" s="1305"/>
      <c r="OJF208" s="1305"/>
      <c r="OJG208" s="1305"/>
      <c r="OJH208" s="1305"/>
      <c r="OJI208" s="1305"/>
      <c r="OJJ208" s="1305"/>
      <c r="OJK208" s="1305"/>
      <c r="OJL208" s="1305"/>
      <c r="OJM208" s="1305"/>
      <c r="OJN208" s="1305"/>
      <c r="OJO208" s="1305"/>
      <c r="OJP208" s="1305"/>
      <c r="OJQ208" s="1305"/>
      <c r="OJR208" s="1305"/>
      <c r="OJS208" s="1305"/>
      <c r="OJT208" s="1305"/>
      <c r="OJU208" s="1305"/>
      <c r="OJV208" s="1305"/>
      <c r="OJW208" s="1305"/>
      <c r="OJX208" s="1305"/>
      <c r="OJY208" s="1305"/>
      <c r="OJZ208" s="1305"/>
      <c r="OKA208" s="1305"/>
      <c r="OKB208" s="1305"/>
      <c r="OKC208" s="1305"/>
      <c r="OKD208" s="1305"/>
      <c r="OKE208" s="1305"/>
      <c r="OKF208" s="1305"/>
      <c r="OKG208" s="1305"/>
      <c r="OKH208" s="1305"/>
      <c r="OKI208" s="1305"/>
      <c r="OKJ208" s="1305"/>
      <c r="OKK208" s="1305"/>
      <c r="OKL208" s="1305"/>
      <c r="OKM208" s="1305"/>
      <c r="OKN208" s="1305"/>
      <c r="OKO208" s="1305"/>
      <c r="OKP208" s="1305"/>
      <c r="OKQ208" s="1305"/>
      <c r="OKR208" s="1305"/>
      <c r="OKS208" s="1305"/>
      <c r="OKT208" s="1305"/>
      <c r="OKU208" s="1305"/>
      <c r="OKV208" s="1305"/>
      <c r="OKW208" s="1305"/>
      <c r="OKX208" s="1305"/>
      <c r="OKY208" s="1305"/>
      <c r="OKZ208" s="1305"/>
      <c r="OLA208" s="1305"/>
      <c r="OLB208" s="1305"/>
      <c r="OLC208" s="1305"/>
      <c r="OLD208" s="1305"/>
      <c r="OLE208" s="1305"/>
      <c r="OLF208" s="1305"/>
      <c r="OLG208" s="1305"/>
      <c r="OLH208" s="1305"/>
      <c r="OLI208" s="1305"/>
      <c r="OLJ208" s="1305"/>
      <c r="OLK208" s="1305"/>
      <c r="OLL208" s="1305"/>
      <c r="OLM208" s="1305"/>
      <c r="OLN208" s="1305"/>
      <c r="OLO208" s="1305"/>
      <c r="OLP208" s="1305"/>
      <c r="OLQ208" s="1305"/>
      <c r="OLR208" s="1305"/>
      <c r="OLS208" s="1305"/>
      <c r="OLT208" s="1305"/>
      <c r="OLU208" s="1305"/>
      <c r="OLV208" s="1305"/>
      <c r="OLW208" s="1305"/>
      <c r="OLX208" s="1305"/>
      <c r="OLY208" s="1305"/>
      <c r="OLZ208" s="1305"/>
      <c r="OMA208" s="1305"/>
      <c r="OMB208" s="1305"/>
      <c r="OMC208" s="1305"/>
      <c r="OMD208" s="1305"/>
      <c r="OME208" s="1305"/>
      <c r="OMF208" s="1305"/>
      <c r="OMG208" s="1305"/>
      <c r="OMH208" s="1305"/>
      <c r="OMI208" s="1305"/>
      <c r="OMJ208" s="1305"/>
      <c r="OMK208" s="1305"/>
      <c r="OML208" s="1305"/>
      <c r="OMM208" s="1305"/>
      <c r="OMN208" s="1305"/>
      <c r="OMO208" s="1305"/>
      <c r="OMP208" s="1305"/>
      <c r="OMR208" s="1305"/>
      <c r="OMS208" s="1305"/>
      <c r="OMT208" s="1305"/>
      <c r="OMU208" s="1305"/>
      <c r="OMV208" s="1305"/>
      <c r="OMW208" s="1305"/>
      <c r="OMX208" s="1305"/>
      <c r="OMY208" s="1305"/>
      <c r="OMZ208" s="1305"/>
      <c r="ONA208" s="1305"/>
      <c r="ONB208" s="1305"/>
      <c r="ONC208" s="1305"/>
      <c r="OND208" s="1305"/>
      <c r="ONE208" s="1305"/>
      <c r="ONF208" s="1305"/>
      <c r="ONG208" s="1305"/>
      <c r="ONH208" s="1305"/>
      <c r="ONI208" s="1305"/>
      <c r="ONJ208" s="1305"/>
      <c r="ONK208" s="1305"/>
      <c r="ONL208" s="1305"/>
      <c r="ONM208" s="1305"/>
      <c r="ONN208" s="1305"/>
      <c r="ONO208" s="1305"/>
      <c r="ONP208" s="1305"/>
      <c r="ONQ208" s="1305"/>
      <c r="ONR208" s="1305"/>
      <c r="ONS208" s="1305"/>
      <c r="ONT208" s="1305"/>
      <c r="ONU208" s="1305"/>
      <c r="ONV208" s="1305"/>
      <c r="ONW208" s="1305"/>
      <c r="ONX208" s="1305"/>
      <c r="ONY208" s="1305"/>
      <c r="ONZ208" s="1305"/>
      <c r="OOA208" s="1305"/>
      <c r="OOB208" s="1305"/>
      <c r="OOC208" s="1305"/>
      <c r="OOD208" s="1305"/>
      <c r="OOE208" s="1305"/>
      <c r="OOF208" s="1305"/>
      <c r="OOG208" s="1305"/>
      <c r="OOH208" s="1305"/>
      <c r="OOI208" s="1305"/>
      <c r="OOJ208" s="1305"/>
      <c r="OOK208" s="1305"/>
      <c r="OOL208" s="1305"/>
      <c r="OOM208" s="1305"/>
      <c r="OON208" s="1305"/>
      <c r="OOO208" s="1305"/>
      <c r="OOP208" s="1305"/>
      <c r="OOQ208" s="1305"/>
      <c r="OOR208" s="1305"/>
      <c r="OOS208" s="1305"/>
      <c r="OOT208" s="1305"/>
      <c r="OOU208" s="1305"/>
      <c r="OOV208" s="1305"/>
      <c r="OOW208" s="1305"/>
      <c r="OOX208" s="1305"/>
      <c r="OOY208" s="1305"/>
      <c r="OOZ208" s="1305"/>
      <c r="OPA208" s="1305"/>
      <c r="OPB208" s="1305"/>
      <c r="OPC208" s="1305"/>
      <c r="OPD208" s="1305"/>
      <c r="OPE208" s="1305"/>
      <c r="OPF208" s="1305"/>
      <c r="OPG208" s="1305"/>
      <c r="OPH208" s="1305"/>
      <c r="OPI208" s="1305"/>
      <c r="OPJ208" s="1305"/>
      <c r="OPK208" s="1305"/>
      <c r="OPL208" s="1305"/>
      <c r="OPM208" s="1305"/>
      <c r="OPN208" s="1305"/>
      <c r="OPO208" s="1305"/>
      <c r="OPP208" s="1305"/>
      <c r="OPQ208" s="1305"/>
      <c r="OPR208" s="1305"/>
      <c r="OPS208" s="1305"/>
      <c r="OPT208" s="1305"/>
      <c r="OPU208" s="1305"/>
      <c r="OPV208" s="1305"/>
      <c r="OPW208" s="1305"/>
      <c r="OPX208" s="1305"/>
      <c r="OPY208" s="1305"/>
      <c r="OPZ208" s="1305"/>
      <c r="OQA208" s="1305"/>
      <c r="OQB208" s="1305"/>
      <c r="OQC208" s="1305"/>
      <c r="OQD208" s="1305"/>
      <c r="OQE208" s="1305"/>
      <c r="OQF208" s="1305"/>
      <c r="OQG208" s="1305"/>
      <c r="OQH208" s="1305"/>
      <c r="OQI208" s="1305"/>
      <c r="OQJ208" s="1305"/>
      <c r="OQK208" s="1305"/>
      <c r="OQL208" s="1305"/>
      <c r="OQM208" s="1305"/>
      <c r="OQN208" s="1305"/>
      <c r="OQO208" s="1305"/>
      <c r="OQP208" s="1305"/>
      <c r="OQQ208" s="1305"/>
      <c r="OQR208" s="1305"/>
      <c r="OQS208" s="1305"/>
      <c r="OQT208" s="1305"/>
      <c r="OQU208" s="1305"/>
      <c r="OQV208" s="1305"/>
      <c r="OQW208" s="1305"/>
      <c r="OQX208" s="1305"/>
      <c r="OQY208" s="1305"/>
      <c r="OQZ208" s="1305"/>
      <c r="ORA208" s="1305"/>
      <c r="ORB208" s="1305"/>
      <c r="ORC208" s="1305"/>
      <c r="ORD208" s="1305"/>
      <c r="ORE208" s="1305"/>
      <c r="ORF208" s="1305"/>
      <c r="ORG208" s="1305"/>
      <c r="ORH208" s="1305"/>
      <c r="ORI208" s="1305"/>
      <c r="ORJ208" s="1305"/>
      <c r="ORK208" s="1305"/>
      <c r="ORL208" s="1305"/>
      <c r="ORM208" s="1305"/>
      <c r="ORN208" s="1305"/>
      <c r="ORO208" s="1305"/>
      <c r="ORP208" s="1305"/>
      <c r="ORQ208" s="1305"/>
      <c r="ORR208" s="1305"/>
      <c r="ORS208" s="1305"/>
      <c r="ORT208" s="1305"/>
      <c r="ORU208" s="1305"/>
      <c r="ORV208" s="1305"/>
      <c r="ORW208" s="1305"/>
      <c r="ORX208" s="1305"/>
      <c r="ORY208" s="1305"/>
      <c r="ORZ208" s="1305"/>
      <c r="OSA208" s="1305"/>
      <c r="OSB208" s="1305"/>
      <c r="OSC208" s="1305"/>
      <c r="OSD208" s="1305"/>
      <c r="OSE208" s="1305"/>
      <c r="OSF208" s="1305"/>
      <c r="OSG208" s="1305"/>
      <c r="OSH208" s="1305"/>
      <c r="OSI208" s="1305"/>
      <c r="OSJ208" s="1305"/>
      <c r="OSK208" s="1305"/>
      <c r="OSL208" s="1305"/>
      <c r="OSM208" s="1305"/>
      <c r="OSN208" s="1305"/>
      <c r="OSO208" s="1305"/>
      <c r="OSP208" s="1305"/>
      <c r="OSQ208" s="1305"/>
      <c r="OSR208" s="1305"/>
      <c r="OSS208" s="1305"/>
      <c r="OST208" s="1305"/>
      <c r="OSU208" s="1305"/>
      <c r="OSV208" s="1305"/>
      <c r="OSW208" s="1305"/>
      <c r="OSX208" s="1305"/>
      <c r="OSY208" s="1305"/>
      <c r="OSZ208" s="1305"/>
      <c r="OTA208" s="1305"/>
      <c r="OTB208" s="1305"/>
      <c r="OTC208" s="1305"/>
      <c r="OTD208" s="1305"/>
      <c r="OTE208" s="1305"/>
      <c r="OTF208" s="1305"/>
      <c r="OTG208" s="1305"/>
      <c r="OTH208" s="1305"/>
      <c r="OTI208" s="1305"/>
      <c r="OTJ208" s="1305"/>
      <c r="OTK208" s="1305"/>
      <c r="OTL208" s="1305"/>
      <c r="OTM208" s="1305"/>
      <c r="OTN208" s="1305"/>
      <c r="OTO208" s="1305"/>
      <c r="OTP208" s="1305"/>
      <c r="OTQ208" s="1305"/>
      <c r="OTR208" s="1305"/>
      <c r="OTS208" s="1305"/>
      <c r="OTT208" s="1305"/>
      <c r="OTU208" s="1305"/>
      <c r="OTV208" s="1305"/>
      <c r="OTW208" s="1305"/>
      <c r="OTX208" s="1305"/>
      <c r="OTY208" s="1305"/>
      <c r="OTZ208" s="1305"/>
      <c r="OUA208" s="1305"/>
      <c r="OUB208" s="1305"/>
      <c r="OUC208" s="1305"/>
      <c r="OUD208" s="1305"/>
      <c r="OUE208" s="1305"/>
      <c r="OUF208" s="1305"/>
      <c r="OUG208" s="1305"/>
      <c r="OUH208" s="1305"/>
      <c r="OUI208" s="1305"/>
      <c r="OUJ208" s="1305"/>
      <c r="OUK208" s="1305"/>
      <c r="OUL208" s="1305"/>
      <c r="OUM208" s="1305"/>
      <c r="OUN208" s="1305"/>
      <c r="OUO208" s="1305"/>
      <c r="OUP208" s="1305"/>
      <c r="OUQ208" s="1305"/>
      <c r="OUR208" s="1305"/>
      <c r="OUS208" s="1305"/>
      <c r="OUT208" s="1305"/>
      <c r="OUU208" s="1305"/>
      <c r="OUV208" s="1305"/>
      <c r="OUW208" s="1305"/>
      <c r="OUX208" s="1305"/>
      <c r="OUY208" s="1305"/>
      <c r="OUZ208" s="1305"/>
      <c r="OVA208" s="1305"/>
      <c r="OVB208" s="1305"/>
      <c r="OVC208" s="1305"/>
      <c r="OVD208" s="1305"/>
      <c r="OVE208" s="1305"/>
      <c r="OVF208" s="1305"/>
      <c r="OVG208" s="1305"/>
      <c r="OVH208" s="1305"/>
      <c r="OVI208" s="1305"/>
      <c r="OVJ208" s="1305"/>
      <c r="OVK208" s="1305"/>
      <c r="OVL208" s="1305"/>
      <c r="OVM208" s="1305"/>
      <c r="OVN208" s="1305"/>
      <c r="OVO208" s="1305"/>
      <c r="OVP208" s="1305"/>
      <c r="OVQ208" s="1305"/>
      <c r="OVR208" s="1305"/>
      <c r="OVS208" s="1305"/>
      <c r="OVT208" s="1305"/>
      <c r="OVU208" s="1305"/>
      <c r="OVV208" s="1305"/>
      <c r="OVW208" s="1305"/>
      <c r="OVX208" s="1305"/>
      <c r="OVY208" s="1305"/>
      <c r="OVZ208" s="1305"/>
      <c r="OWA208" s="1305"/>
      <c r="OWB208" s="1305"/>
      <c r="OWC208" s="1305"/>
      <c r="OWD208" s="1305"/>
      <c r="OWE208" s="1305"/>
      <c r="OWF208" s="1305"/>
      <c r="OWG208" s="1305"/>
      <c r="OWH208" s="1305"/>
      <c r="OWI208" s="1305"/>
      <c r="OWJ208" s="1305"/>
      <c r="OWK208" s="1305"/>
      <c r="OWL208" s="1305"/>
      <c r="OWN208" s="1305"/>
      <c r="OWO208" s="1305"/>
      <c r="OWP208" s="1305"/>
      <c r="OWQ208" s="1305"/>
      <c r="OWR208" s="1305"/>
      <c r="OWS208" s="1305"/>
      <c r="OWT208" s="1305"/>
      <c r="OWU208" s="1305"/>
      <c r="OWV208" s="1305"/>
      <c r="OWW208" s="1305"/>
      <c r="OWX208" s="1305"/>
      <c r="OWY208" s="1305"/>
      <c r="OWZ208" s="1305"/>
      <c r="OXA208" s="1305"/>
      <c r="OXB208" s="1305"/>
      <c r="OXC208" s="1305"/>
      <c r="OXD208" s="1305"/>
      <c r="OXE208" s="1305"/>
      <c r="OXF208" s="1305"/>
      <c r="OXG208" s="1305"/>
      <c r="OXH208" s="1305"/>
      <c r="OXI208" s="1305"/>
      <c r="OXJ208" s="1305"/>
      <c r="OXK208" s="1305"/>
      <c r="OXL208" s="1305"/>
      <c r="OXM208" s="1305"/>
      <c r="OXN208" s="1305"/>
      <c r="OXO208" s="1305"/>
      <c r="OXP208" s="1305"/>
      <c r="OXQ208" s="1305"/>
      <c r="OXR208" s="1305"/>
      <c r="OXS208" s="1305"/>
      <c r="OXT208" s="1305"/>
      <c r="OXU208" s="1305"/>
      <c r="OXV208" s="1305"/>
      <c r="OXW208" s="1305"/>
      <c r="OXX208" s="1305"/>
      <c r="OXY208" s="1305"/>
      <c r="OXZ208" s="1305"/>
      <c r="OYA208" s="1305"/>
      <c r="OYB208" s="1305"/>
      <c r="OYC208" s="1305"/>
      <c r="OYD208" s="1305"/>
      <c r="OYE208" s="1305"/>
      <c r="OYF208" s="1305"/>
      <c r="OYG208" s="1305"/>
      <c r="OYH208" s="1305"/>
      <c r="OYI208" s="1305"/>
      <c r="OYJ208" s="1305"/>
      <c r="OYK208" s="1305"/>
      <c r="OYL208" s="1305"/>
      <c r="OYM208" s="1305"/>
      <c r="OYN208" s="1305"/>
      <c r="OYO208" s="1305"/>
      <c r="OYP208" s="1305"/>
      <c r="OYQ208" s="1305"/>
      <c r="OYR208" s="1305"/>
      <c r="OYS208" s="1305"/>
      <c r="OYT208" s="1305"/>
      <c r="OYU208" s="1305"/>
      <c r="OYV208" s="1305"/>
      <c r="OYW208" s="1305"/>
      <c r="OYX208" s="1305"/>
      <c r="OYY208" s="1305"/>
      <c r="OYZ208" s="1305"/>
      <c r="OZA208" s="1305"/>
      <c r="OZB208" s="1305"/>
      <c r="OZC208" s="1305"/>
      <c r="OZD208" s="1305"/>
      <c r="OZE208" s="1305"/>
      <c r="OZF208" s="1305"/>
      <c r="OZG208" s="1305"/>
      <c r="OZH208" s="1305"/>
      <c r="OZI208" s="1305"/>
      <c r="OZJ208" s="1305"/>
      <c r="OZK208" s="1305"/>
      <c r="OZL208" s="1305"/>
      <c r="OZM208" s="1305"/>
      <c r="OZN208" s="1305"/>
      <c r="OZO208" s="1305"/>
      <c r="OZP208" s="1305"/>
      <c r="OZQ208" s="1305"/>
      <c r="OZR208" s="1305"/>
      <c r="OZS208" s="1305"/>
      <c r="OZT208" s="1305"/>
      <c r="OZU208" s="1305"/>
      <c r="OZV208" s="1305"/>
      <c r="OZW208" s="1305"/>
      <c r="OZX208" s="1305"/>
      <c r="OZY208" s="1305"/>
      <c r="OZZ208" s="1305"/>
      <c r="PAA208" s="1305"/>
      <c r="PAB208" s="1305"/>
      <c r="PAC208" s="1305"/>
      <c r="PAD208" s="1305"/>
      <c r="PAE208" s="1305"/>
      <c r="PAF208" s="1305"/>
      <c r="PAG208" s="1305"/>
      <c r="PAH208" s="1305"/>
      <c r="PAI208" s="1305"/>
      <c r="PAJ208" s="1305"/>
      <c r="PAK208" s="1305"/>
      <c r="PAL208" s="1305"/>
      <c r="PAM208" s="1305"/>
      <c r="PAN208" s="1305"/>
      <c r="PAO208" s="1305"/>
      <c r="PAP208" s="1305"/>
      <c r="PAQ208" s="1305"/>
      <c r="PAR208" s="1305"/>
      <c r="PAS208" s="1305"/>
      <c r="PAT208" s="1305"/>
      <c r="PAU208" s="1305"/>
      <c r="PAV208" s="1305"/>
      <c r="PAW208" s="1305"/>
      <c r="PAX208" s="1305"/>
      <c r="PAY208" s="1305"/>
      <c r="PAZ208" s="1305"/>
      <c r="PBA208" s="1305"/>
      <c r="PBB208" s="1305"/>
      <c r="PBC208" s="1305"/>
      <c r="PBD208" s="1305"/>
      <c r="PBE208" s="1305"/>
      <c r="PBF208" s="1305"/>
      <c r="PBG208" s="1305"/>
      <c r="PBH208" s="1305"/>
      <c r="PBI208" s="1305"/>
      <c r="PBJ208" s="1305"/>
      <c r="PBK208" s="1305"/>
      <c r="PBL208" s="1305"/>
      <c r="PBM208" s="1305"/>
      <c r="PBN208" s="1305"/>
      <c r="PBO208" s="1305"/>
      <c r="PBP208" s="1305"/>
      <c r="PBQ208" s="1305"/>
      <c r="PBR208" s="1305"/>
      <c r="PBS208" s="1305"/>
      <c r="PBT208" s="1305"/>
      <c r="PBU208" s="1305"/>
      <c r="PBV208" s="1305"/>
      <c r="PBW208" s="1305"/>
      <c r="PBX208" s="1305"/>
      <c r="PBY208" s="1305"/>
      <c r="PBZ208" s="1305"/>
      <c r="PCA208" s="1305"/>
      <c r="PCB208" s="1305"/>
      <c r="PCC208" s="1305"/>
      <c r="PCD208" s="1305"/>
      <c r="PCE208" s="1305"/>
      <c r="PCF208" s="1305"/>
      <c r="PCG208" s="1305"/>
      <c r="PCH208" s="1305"/>
      <c r="PCI208" s="1305"/>
      <c r="PCJ208" s="1305"/>
      <c r="PCK208" s="1305"/>
      <c r="PCL208" s="1305"/>
      <c r="PCM208" s="1305"/>
      <c r="PCN208" s="1305"/>
      <c r="PCO208" s="1305"/>
      <c r="PCP208" s="1305"/>
      <c r="PCQ208" s="1305"/>
      <c r="PCR208" s="1305"/>
      <c r="PCS208" s="1305"/>
      <c r="PCT208" s="1305"/>
      <c r="PCU208" s="1305"/>
      <c r="PCV208" s="1305"/>
      <c r="PCW208" s="1305"/>
      <c r="PCX208" s="1305"/>
      <c r="PCY208" s="1305"/>
      <c r="PCZ208" s="1305"/>
      <c r="PDA208" s="1305"/>
      <c r="PDB208" s="1305"/>
      <c r="PDC208" s="1305"/>
      <c r="PDD208" s="1305"/>
      <c r="PDE208" s="1305"/>
      <c r="PDF208" s="1305"/>
      <c r="PDG208" s="1305"/>
      <c r="PDH208" s="1305"/>
      <c r="PDI208" s="1305"/>
      <c r="PDJ208" s="1305"/>
      <c r="PDK208" s="1305"/>
      <c r="PDL208" s="1305"/>
      <c r="PDM208" s="1305"/>
      <c r="PDN208" s="1305"/>
      <c r="PDO208" s="1305"/>
      <c r="PDP208" s="1305"/>
      <c r="PDQ208" s="1305"/>
      <c r="PDR208" s="1305"/>
      <c r="PDS208" s="1305"/>
      <c r="PDT208" s="1305"/>
      <c r="PDU208" s="1305"/>
      <c r="PDV208" s="1305"/>
      <c r="PDW208" s="1305"/>
      <c r="PDX208" s="1305"/>
      <c r="PDY208" s="1305"/>
      <c r="PDZ208" s="1305"/>
      <c r="PEA208" s="1305"/>
      <c r="PEB208" s="1305"/>
      <c r="PEC208" s="1305"/>
      <c r="PED208" s="1305"/>
      <c r="PEE208" s="1305"/>
      <c r="PEF208" s="1305"/>
      <c r="PEG208" s="1305"/>
      <c r="PEH208" s="1305"/>
      <c r="PEI208" s="1305"/>
      <c r="PEJ208" s="1305"/>
      <c r="PEK208" s="1305"/>
      <c r="PEL208" s="1305"/>
      <c r="PEM208" s="1305"/>
      <c r="PEN208" s="1305"/>
      <c r="PEO208" s="1305"/>
      <c r="PEP208" s="1305"/>
      <c r="PEQ208" s="1305"/>
      <c r="PER208" s="1305"/>
      <c r="PES208" s="1305"/>
      <c r="PET208" s="1305"/>
      <c r="PEU208" s="1305"/>
      <c r="PEV208" s="1305"/>
      <c r="PEW208" s="1305"/>
      <c r="PEX208" s="1305"/>
      <c r="PEY208" s="1305"/>
      <c r="PEZ208" s="1305"/>
      <c r="PFA208" s="1305"/>
      <c r="PFB208" s="1305"/>
      <c r="PFC208" s="1305"/>
      <c r="PFD208" s="1305"/>
      <c r="PFE208" s="1305"/>
      <c r="PFF208" s="1305"/>
      <c r="PFG208" s="1305"/>
      <c r="PFH208" s="1305"/>
      <c r="PFI208" s="1305"/>
      <c r="PFJ208" s="1305"/>
      <c r="PFK208" s="1305"/>
      <c r="PFL208" s="1305"/>
      <c r="PFM208" s="1305"/>
      <c r="PFN208" s="1305"/>
      <c r="PFO208" s="1305"/>
      <c r="PFP208" s="1305"/>
      <c r="PFQ208" s="1305"/>
      <c r="PFR208" s="1305"/>
      <c r="PFS208" s="1305"/>
      <c r="PFT208" s="1305"/>
      <c r="PFU208" s="1305"/>
      <c r="PFV208" s="1305"/>
      <c r="PFW208" s="1305"/>
      <c r="PFX208" s="1305"/>
      <c r="PFY208" s="1305"/>
      <c r="PFZ208" s="1305"/>
      <c r="PGA208" s="1305"/>
      <c r="PGB208" s="1305"/>
      <c r="PGC208" s="1305"/>
      <c r="PGD208" s="1305"/>
      <c r="PGE208" s="1305"/>
      <c r="PGF208" s="1305"/>
      <c r="PGG208" s="1305"/>
      <c r="PGH208" s="1305"/>
      <c r="PGJ208" s="1305"/>
      <c r="PGK208" s="1305"/>
      <c r="PGL208" s="1305"/>
      <c r="PGM208" s="1305"/>
      <c r="PGN208" s="1305"/>
      <c r="PGO208" s="1305"/>
      <c r="PGP208" s="1305"/>
      <c r="PGQ208" s="1305"/>
      <c r="PGR208" s="1305"/>
      <c r="PGS208" s="1305"/>
      <c r="PGT208" s="1305"/>
      <c r="PGU208" s="1305"/>
      <c r="PGV208" s="1305"/>
      <c r="PGW208" s="1305"/>
      <c r="PGX208" s="1305"/>
      <c r="PGY208" s="1305"/>
      <c r="PGZ208" s="1305"/>
      <c r="PHA208" s="1305"/>
      <c r="PHB208" s="1305"/>
      <c r="PHC208" s="1305"/>
      <c r="PHD208" s="1305"/>
      <c r="PHE208" s="1305"/>
      <c r="PHF208" s="1305"/>
      <c r="PHG208" s="1305"/>
      <c r="PHH208" s="1305"/>
      <c r="PHI208" s="1305"/>
      <c r="PHJ208" s="1305"/>
      <c r="PHK208" s="1305"/>
      <c r="PHL208" s="1305"/>
      <c r="PHM208" s="1305"/>
      <c r="PHN208" s="1305"/>
      <c r="PHO208" s="1305"/>
      <c r="PHP208" s="1305"/>
      <c r="PHQ208" s="1305"/>
      <c r="PHR208" s="1305"/>
      <c r="PHS208" s="1305"/>
      <c r="PHT208" s="1305"/>
      <c r="PHU208" s="1305"/>
      <c r="PHV208" s="1305"/>
      <c r="PHW208" s="1305"/>
      <c r="PHX208" s="1305"/>
      <c r="PHY208" s="1305"/>
      <c r="PHZ208" s="1305"/>
      <c r="PIA208" s="1305"/>
      <c r="PIB208" s="1305"/>
      <c r="PIC208" s="1305"/>
      <c r="PID208" s="1305"/>
      <c r="PIE208" s="1305"/>
      <c r="PIF208" s="1305"/>
      <c r="PIG208" s="1305"/>
      <c r="PIH208" s="1305"/>
      <c r="PII208" s="1305"/>
      <c r="PIJ208" s="1305"/>
      <c r="PIK208" s="1305"/>
      <c r="PIL208" s="1305"/>
      <c r="PIM208" s="1305"/>
      <c r="PIN208" s="1305"/>
      <c r="PIO208" s="1305"/>
      <c r="PIP208" s="1305"/>
      <c r="PIQ208" s="1305"/>
      <c r="PIR208" s="1305"/>
      <c r="PIS208" s="1305"/>
      <c r="PIT208" s="1305"/>
      <c r="PIU208" s="1305"/>
      <c r="PIV208" s="1305"/>
      <c r="PIW208" s="1305"/>
      <c r="PIX208" s="1305"/>
      <c r="PIY208" s="1305"/>
      <c r="PIZ208" s="1305"/>
      <c r="PJA208" s="1305"/>
      <c r="PJB208" s="1305"/>
      <c r="PJC208" s="1305"/>
      <c r="PJD208" s="1305"/>
      <c r="PJE208" s="1305"/>
      <c r="PJF208" s="1305"/>
      <c r="PJG208" s="1305"/>
      <c r="PJH208" s="1305"/>
      <c r="PJI208" s="1305"/>
      <c r="PJJ208" s="1305"/>
      <c r="PJK208" s="1305"/>
      <c r="PJL208" s="1305"/>
      <c r="PJM208" s="1305"/>
      <c r="PJN208" s="1305"/>
      <c r="PJO208" s="1305"/>
      <c r="PJP208" s="1305"/>
      <c r="PJQ208" s="1305"/>
      <c r="PJR208" s="1305"/>
      <c r="PJS208" s="1305"/>
      <c r="PJT208" s="1305"/>
      <c r="PJU208" s="1305"/>
      <c r="PJV208" s="1305"/>
      <c r="PJW208" s="1305"/>
      <c r="PJX208" s="1305"/>
      <c r="PJY208" s="1305"/>
      <c r="PJZ208" s="1305"/>
      <c r="PKA208" s="1305"/>
      <c r="PKB208" s="1305"/>
      <c r="PKC208" s="1305"/>
      <c r="PKD208" s="1305"/>
      <c r="PKE208" s="1305"/>
      <c r="PKF208" s="1305"/>
      <c r="PKG208" s="1305"/>
      <c r="PKH208" s="1305"/>
      <c r="PKI208" s="1305"/>
      <c r="PKJ208" s="1305"/>
      <c r="PKK208" s="1305"/>
      <c r="PKL208" s="1305"/>
      <c r="PKM208" s="1305"/>
      <c r="PKN208" s="1305"/>
      <c r="PKO208" s="1305"/>
      <c r="PKP208" s="1305"/>
      <c r="PKQ208" s="1305"/>
      <c r="PKR208" s="1305"/>
      <c r="PKS208" s="1305"/>
      <c r="PKT208" s="1305"/>
      <c r="PKU208" s="1305"/>
      <c r="PKV208" s="1305"/>
      <c r="PKW208" s="1305"/>
      <c r="PKX208" s="1305"/>
      <c r="PKY208" s="1305"/>
      <c r="PKZ208" s="1305"/>
      <c r="PLA208" s="1305"/>
      <c r="PLB208" s="1305"/>
      <c r="PLC208" s="1305"/>
      <c r="PLD208" s="1305"/>
      <c r="PLE208" s="1305"/>
      <c r="PLF208" s="1305"/>
      <c r="PLG208" s="1305"/>
      <c r="PLH208" s="1305"/>
      <c r="PLI208" s="1305"/>
      <c r="PLJ208" s="1305"/>
      <c r="PLK208" s="1305"/>
      <c r="PLL208" s="1305"/>
      <c r="PLM208" s="1305"/>
      <c r="PLN208" s="1305"/>
      <c r="PLO208" s="1305"/>
      <c r="PLP208" s="1305"/>
      <c r="PLQ208" s="1305"/>
      <c r="PLR208" s="1305"/>
      <c r="PLS208" s="1305"/>
      <c r="PLT208" s="1305"/>
      <c r="PLU208" s="1305"/>
      <c r="PLV208" s="1305"/>
      <c r="PLW208" s="1305"/>
      <c r="PLX208" s="1305"/>
      <c r="PLY208" s="1305"/>
      <c r="PLZ208" s="1305"/>
      <c r="PMA208" s="1305"/>
      <c r="PMB208" s="1305"/>
      <c r="PMC208" s="1305"/>
      <c r="PMD208" s="1305"/>
      <c r="PME208" s="1305"/>
      <c r="PMF208" s="1305"/>
      <c r="PMG208" s="1305"/>
      <c r="PMH208" s="1305"/>
      <c r="PMI208" s="1305"/>
      <c r="PMJ208" s="1305"/>
      <c r="PMK208" s="1305"/>
      <c r="PML208" s="1305"/>
      <c r="PMM208" s="1305"/>
      <c r="PMN208" s="1305"/>
      <c r="PMO208" s="1305"/>
      <c r="PMP208" s="1305"/>
      <c r="PMQ208" s="1305"/>
      <c r="PMR208" s="1305"/>
      <c r="PMS208" s="1305"/>
      <c r="PMT208" s="1305"/>
      <c r="PMU208" s="1305"/>
      <c r="PMV208" s="1305"/>
      <c r="PMW208" s="1305"/>
      <c r="PMX208" s="1305"/>
      <c r="PMY208" s="1305"/>
      <c r="PMZ208" s="1305"/>
      <c r="PNA208" s="1305"/>
      <c r="PNB208" s="1305"/>
      <c r="PNC208" s="1305"/>
      <c r="PND208" s="1305"/>
      <c r="PNE208" s="1305"/>
      <c r="PNF208" s="1305"/>
      <c r="PNG208" s="1305"/>
      <c r="PNH208" s="1305"/>
      <c r="PNI208" s="1305"/>
      <c r="PNJ208" s="1305"/>
      <c r="PNK208" s="1305"/>
      <c r="PNL208" s="1305"/>
      <c r="PNM208" s="1305"/>
      <c r="PNN208" s="1305"/>
      <c r="PNO208" s="1305"/>
      <c r="PNP208" s="1305"/>
      <c r="PNQ208" s="1305"/>
      <c r="PNR208" s="1305"/>
      <c r="PNS208" s="1305"/>
      <c r="PNT208" s="1305"/>
      <c r="PNU208" s="1305"/>
      <c r="PNV208" s="1305"/>
      <c r="PNW208" s="1305"/>
      <c r="PNX208" s="1305"/>
      <c r="PNY208" s="1305"/>
      <c r="PNZ208" s="1305"/>
      <c r="POA208" s="1305"/>
      <c r="POB208" s="1305"/>
      <c r="POC208" s="1305"/>
      <c r="POD208" s="1305"/>
      <c r="POE208" s="1305"/>
      <c r="POF208" s="1305"/>
      <c r="POG208" s="1305"/>
      <c r="POH208" s="1305"/>
      <c r="POI208" s="1305"/>
      <c r="POJ208" s="1305"/>
      <c r="POK208" s="1305"/>
      <c r="POL208" s="1305"/>
      <c r="POM208" s="1305"/>
      <c r="PON208" s="1305"/>
      <c r="POO208" s="1305"/>
      <c r="POP208" s="1305"/>
      <c r="POQ208" s="1305"/>
      <c r="POR208" s="1305"/>
      <c r="POS208" s="1305"/>
      <c r="POT208" s="1305"/>
      <c r="POU208" s="1305"/>
      <c r="POV208" s="1305"/>
      <c r="POW208" s="1305"/>
      <c r="POX208" s="1305"/>
      <c r="POY208" s="1305"/>
      <c r="POZ208" s="1305"/>
      <c r="PPA208" s="1305"/>
      <c r="PPB208" s="1305"/>
      <c r="PPC208" s="1305"/>
      <c r="PPD208" s="1305"/>
      <c r="PPE208" s="1305"/>
      <c r="PPF208" s="1305"/>
      <c r="PPG208" s="1305"/>
      <c r="PPH208" s="1305"/>
      <c r="PPI208" s="1305"/>
      <c r="PPJ208" s="1305"/>
      <c r="PPK208" s="1305"/>
      <c r="PPL208" s="1305"/>
      <c r="PPM208" s="1305"/>
      <c r="PPN208" s="1305"/>
      <c r="PPO208" s="1305"/>
      <c r="PPP208" s="1305"/>
      <c r="PPQ208" s="1305"/>
      <c r="PPR208" s="1305"/>
      <c r="PPS208" s="1305"/>
      <c r="PPT208" s="1305"/>
      <c r="PPU208" s="1305"/>
      <c r="PPV208" s="1305"/>
      <c r="PPW208" s="1305"/>
      <c r="PPX208" s="1305"/>
      <c r="PPY208" s="1305"/>
      <c r="PPZ208" s="1305"/>
      <c r="PQA208" s="1305"/>
      <c r="PQB208" s="1305"/>
      <c r="PQC208" s="1305"/>
      <c r="PQD208" s="1305"/>
      <c r="PQF208" s="1305"/>
      <c r="PQG208" s="1305"/>
      <c r="PQH208" s="1305"/>
      <c r="PQI208" s="1305"/>
      <c r="PQJ208" s="1305"/>
      <c r="PQK208" s="1305"/>
      <c r="PQL208" s="1305"/>
      <c r="PQM208" s="1305"/>
      <c r="PQN208" s="1305"/>
      <c r="PQO208" s="1305"/>
      <c r="PQP208" s="1305"/>
      <c r="PQQ208" s="1305"/>
      <c r="PQR208" s="1305"/>
      <c r="PQS208" s="1305"/>
      <c r="PQT208" s="1305"/>
      <c r="PQU208" s="1305"/>
      <c r="PQV208" s="1305"/>
      <c r="PQW208" s="1305"/>
      <c r="PQX208" s="1305"/>
      <c r="PQY208" s="1305"/>
      <c r="PQZ208" s="1305"/>
      <c r="PRA208" s="1305"/>
      <c r="PRB208" s="1305"/>
      <c r="PRC208" s="1305"/>
      <c r="PRD208" s="1305"/>
      <c r="PRE208" s="1305"/>
      <c r="PRF208" s="1305"/>
      <c r="PRG208" s="1305"/>
      <c r="PRH208" s="1305"/>
      <c r="PRI208" s="1305"/>
      <c r="PRJ208" s="1305"/>
      <c r="PRK208" s="1305"/>
      <c r="PRL208" s="1305"/>
      <c r="PRM208" s="1305"/>
      <c r="PRN208" s="1305"/>
      <c r="PRO208" s="1305"/>
      <c r="PRP208" s="1305"/>
      <c r="PRQ208" s="1305"/>
      <c r="PRR208" s="1305"/>
      <c r="PRS208" s="1305"/>
      <c r="PRT208" s="1305"/>
      <c r="PRU208" s="1305"/>
      <c r="PRV208" s="1305"/>
      <c r="PRW208" s="1305"/>
      <c r="PRX208" s="1305"/>
      <c r="PRY208" s="1305"/>
      <c r="PRZ208" s="1305"/>
      <c r="PSA208" s="1305"/>
      <c r="PSB208" s="1305"/>
      <c r="PSC208" s="1305"/>
      <c r="PSD208" s="1305"/>
      <c r="PSE208" s="1305"/>
      <c r="PSF208" s="1305"/>
      <c r="PSG208" s="1305"/>
      <c r="PSH208" s="1305"/>
      <c r="PSI208" s="1305"/>
      <c r="PSJ208" s="1305"/>
      <c r="PSK208" s="1305"/>
      <c r="PSL208" s="1305"/>
      <c r="PSM208" s="1305"/>
      <c r="PSN208" s="1305"/>
      <c r="PSO208" s="1305"/>
      <c r="PSP208" s="1305"/>
      <c r="PSQ208" s="1305"/>
      <c r="PSR208" s="1305"/>
      <c r="PSS208" s="1305"/>
      <c r="PST208" s="1305"/>
      <c r="PSU208" s="1305"/>
      <c r="PSV208" s="1305"/>
      <c r="PSW208" s="1305"/>
      <c r="PSX208" s="1305"/>
      <c r="PSY208" s="1305"/>
      <c r="PSZ208" s="1305"/>
      <c r="PTA208" s="1305"/>
      <c r="PTB208" s="1305"/>
      <c r="PTC208" s="1305"/>
      <c r="PTD208" s="1305"/>
      <c r="PTE208" s="1305"/>
      <c r="PTF208" s="1305"/>
      <c r="PTG208" s="1305"/>
      <c r="PTH208" s="1305"/>
      <c r="PTI208" s="1305"/>
      <c r="PTJ208" s="1305"/>
      <c r="PTK208" s="1305"/>
      <c r="PTL208" s="1305"/>
      <c r="PTM208" s="1305"/>
      <c r="PTN208" s="1305"/>
      <c r="PTO208" s="1305"/>
      <c r="PTP208" s="1305"/>
      <c r="PTQ208" s="1305"/>
      <c r="PTR208" s="1305"/>
      <c r="PTS208" s="1305"/>
      <c r="PTT208" s="1305"/>
      <c r="PTU208" s="1305"/>
      <c r="PTV208" s="1305"/>
      <c r="PTW208" s="1305"/>
      <c r="PTX208" s="1305"/>
      <c r="PTY208" s="1305"/>
      <c r="PTZ208" s="1305"/>
      <c r="PUA208" s="1305"/>
      <c r="PUB208" s="1305"/>
      <c r="PUC208" s="1305"/>
      <c r="PUD208" s="1305"/>
      <c r="PUE208" s="1305"/>
      <c r="PUF208" s="1305"/>
      <c r="PUG208" s="1305"/>
      <c r="PUH208" s="1305"/>
      <c r="PUI208" s="1305"/>
      <c r="PUJ208" s="1305"/>
      <c r="PUK208" s="1305"/>
      <c r="PUL208" s="1305"/>
      <c r="PUM208" s="1305"/>
      <c r="PUN208" s="1305"/>
      <c r="PUO208" s="1305"/>
      <c r="PUP208" s="1305"/>
      <c r="PUQ208" s="1305"/>
      <c r="PUR208" s="1305"/>
      <c r="PUS208" s="1305"/>
      <c r="PUT208" s="1305"/>
      <c r="PUU208" s="1305"/>
      <c r="PUV208" s="1305"/>
      <c r="PUW208" s="1305"/>
      <c r="PUX208" s="1305"/>
      <c r="PUY208" s="1305"/>
      <c r="PUZ208" s="1305"/>
      <c r="PVA208" s="1305"/>
      <c r="PVB208" s="1305"/>
      <c r="PVC208" s="1305"/>
      <c r="PVD208" s="1305"/>
      <c r="PVE208" s="1305"/>
      <c r="PVF208" s="1305"/>
      <c r="PVG208" s="1305"/>
      <c r="PVH208" s="1305"/>
      <c r="PVI208" s="1305"/>
      <c r="PVJ208" s="1305"/>
      <c r="PVK208" s="1305"/>
      <c r="PVL208" s="1305"/>
      <c r="PVM208" s="1305"/>
      <c r="PVN208" s="1305"/>
      <c r="PVO208" s="1305"/>
      <c r="PVP208" s="1305"/>
      <c r="PVQ208" s="1305"/>
      <c r="PVR208" s="1305"/>
      <c r="PVS208" s="1305"/>
      <c r="PVT208" s="1305"/>
      <c r="PVU208" s="1305"/>
      <c r="PVV208" s="1305"/>
      <c r="PVW208" s="1305"/>
      <c r="PVX208" s="1305"/>
      <c r="PVY208" s="1305"/>
      <c r="PVZ208" s="1305"/>
      <c r="PWA208" s="1305"/>
      <c r="PWB208" s="1305"/>
      <c r="PWC208" s="1305"/>
      <c r="PWD208" s="1305"/>
      <c r="PWE208" s="1305"/>
      <c r="PWF208" s="1305"/>
      <c r="PWG208" s="1305"/>
      <c r="PWH208" s="1305"/>
      <c r="PWI208" s="1305"/>
      <c r="PWJ208" s="1305"/>
      <c r="PWK208" s="1305"/>
      <c r="PWL208" s="1305"/>
      <c r="PWM208" s="1305"/>
      <c r="PWN208" s="1305"/>
      <c r="PWO208" s="1305"/>
      <c r="PWP208" s="1305"/>
      <c r="PWQ208" s="1305"/>
      <c r="PWR208" s="1305"/>
      <c r="PWS208" s="1305"/>
      <c r="PWT208" s="1305"/>
      <c r="PWU208" s="1305"/>
      <c r="PWV208" s="1305"/>
      <c r="PWW208" s="1305"/>
      <c r="PWX208" s="1305"/>
      <c r="PWY208" s="1305"/>
      <c r="PWZ208" s="1305"/>
      <c r="PXA208" s="1305"/>
      <c r="PXB208" s="1305"/>
      <c r="PXC208" s="1305"/>
      <c r="PXD208" s="1305"/>
      <c r="PXE208" s="1305"/>
      <c r="PXF208" s="1305"/>
      <c r="PXG208" s="1305"/>
      <c r="PXH208" s="1305"/>
      <c r="PXI208" s="1305"/>
      <c r="PXJ208" s="1305"/>
      <c r="PXK208" s="1305"/>
      <c r="PXL208" s="1305"/>
      <c r="PXM208" s="1305"/>
      <c r="PXN208" s="1305"/>
      <c r="PXO208" s="1305"/>
      <c r="PXP208" s="1305"/>
      <c r="PXQ208" s="1305"/>
      <c r="PXR208" s="1305"/>
      <c r="PXS208" s="1305"/>
      <c r="PXT208" s="1305"/>
      <c r="PXU208" s="1305"/>
      <c r="PXV208" s="1305"/>
      <c r="PXW208" s="1305"/>
      <c r="PXX208" s="1305"/>
      <c r="PXY208" s="1305"/>
      <c r="PXZ208" s="1305"/>
      <c r="PYA208" s="1305"/>
      <c r="PYB208" s="1305"/>
      <c r="PYC208" s="1305"/>
      <c r="PYD208" s="1305"/>
      <c r="PYE208" s="1305"/>
      <c r="PYF208" s="1305"/>
      <c r="PYG208" s="1305"/>
      <c r="PYH208" s="1305"/>
      <c r="PYI208" s="1305"/>
      <c r="PYJ208" s="1305"/>
      <c r="PYK208" s="1305"/>
      <c r="PYL208" s="1305"/>
      <c r="PYM208" s="1305"/>
      <c r="PYN208" s="1305"/>
      <c r="PYO208" s="1305"/>
      <c r="PYP208" s="1305"/>
      <c r="PYQ208" s="1305"/>
      <c r="PYR208" s="1305"/>
      <c r="PYS208" s="1305"/>
      <c r="PYT208" s="1305"/>
      <c r="PYU208" s="1305"/>
      <c r="PYV208" s="1305"/>
      <c r="PYW208" s="1305"/>
      <c r="PYX208" s="1305"/>
      <c r="PYY208" s="1305"/>
      <c r="PYZ208" s="1305"/>
      <c r="PZA208" s="1305"/>
      <c r="PZB208" s="1305"/>
      <c r="PZC208" s="1305"/>
      <c r="PZD208" s="1305"/>
      <c r="PZE208" s="1305"/>
      <c r="PZF208" s="1305"/>
      <c r="PZG208" s="1305"/>
      <c r="PZH208" s="1305"/>
      <c r="PZI208" s="1305"/>
      <c r="PZJ208" s="1305"/>
      <c r="PZK208" s="1305"/>
      <c r="PZL208" s="1305"/>
      <c r="PZM208" s="1305"/>
      <c r="PZN208" s="1305"/>
      <c r="PZO208" s="1305"/>
      <c r="PZP208" s="1305"/>
      <c r="PZQ208" s="1305"/>
      <c r="PZR208" s="1305"/>
      <c r="PZS208" s="1305"/>
      <c r="PZT208" s="1305"/>
      <c r="PZU208" s="1305"/>
      <c r="PZV208" s="1305"/>
      <c r="PZW208" s="1305"/>
      <c r="PZX208" s="1305"/>
      <c r="PZY208" s="1305"/>
      <c r="PZZ208" s="1305"/>
      <c r="QAB208" s="1305"/>
      <c r="QAC208" s="1305"/>
      <c r="QAD208" s="1305"/>
      <c r="QAE208" s="1305"/>
      <c r="QAF208" s="1305"/>
      <c r="QAG208" s="1305"/>
      <c r="QAH208" s="1305"/>
      <c r="QAI208" s="1305"/>
      <c r="QAJ208" s="1305"/>
      <c r="QAK208" s="1305"/>
      <c r="QAL208" s="1305"/>
      <c r="QAM208" s="1305"/>
      <c r="QAN208" s="1305"/>
      <c r="QAO208" s="1305"/>
      <c r="QAP208" s="1305"/>
      <c r="QAQ208" s="1305"/>
      <c r="QAR208" s="1305"/>
      <c r="QAS208" s="1305"/>
      <c r="QAT208" s="1305"/>
      <c r="QAU208" s="1305"/>
      <c r="QAV208" s="1305"/>
      <c r="QAW208" s="1305"/>
      <c r="QAX208" s="1305"/>
      <c r="QAY208" s="1305"/>
      <c r="QAZ208" s="1305"/>
      <c r="QBA208" s="1305"/>
      <c r="QBB208" s="1305"/>
      <c r="QBC208" s="1305"/>
      <c r="QBD208" s="1305"/>
      <c r="QBE208" s="1305"/>
      <c r="QBF208" s="1305"/>
      <c r="QBG208" s="1305"/>
      <c r="QBH208" s="1305"/>
      <c r="QBI208" s="1305"/>
      <c r="QBJ208" s="1305"/>
      <c r="QBK208" s="1305"/>
      <c r="QBL208" s="1305"/>
      <c r="QBM208" s="1305"/>
      <c r="QBN208" s="1305"/>
      <c r="QBO208" s="1305"/>
      <c r="QBP208" s="1305"/>
      <c r="QBQ208" s="1305"/>
      <c r="QBR208" s="1305"/>
      <c r="QBS208" s="1305"/>
      <c r="QBT208" s="1305"/>
      <c r="QBU208" s="1305"/>
      <c r="QBV208" s="1305"/>
      <c r="QBW208" s="1305"/>
      <c r="QBX208" s="1305"/>
      <c r="QBY208" s="1305"/>
      <c r="QBZ208" s="1305"/>
      <c r="QCA208" s="1305"/>
      <c r="QCB208" s="1305"/>
      <c r="QCC208" s="1305"/>
      <c r="QCD208" s="1305"/>
      <c r="QCE208" s="1305"/>
      <c r="QCF208" s="1305"/>
      <c r="QCG208" s="1305"/>
      <c r="QCH208" s="1305"/>
      <c r="QCI208" s="1305"/>
      <c r="QCJ208" s="1305"/>
      <c r="QCK208" s="1305"/>
      <c r="QCL208" s="1305"/>
      <c r="QCM208" s="1305"/>
      <c r="QCN208" s="1305"/>
      <c r="QCO208" s="1305"/>
      <c r="QCP208" s="1305"/>
      <c r="QCQ208" s="1305"/>
      <c r="QCR208" s="1305"/>
      <c r="QCS208" s="1305"/>
      <c r="QCT208" s="1305"/>
      <c r="QCU208" s="1305"/>
      <c r="QCV208" s="1305"/>
      <c r="QCW208" s="1305"/>
      <c r="QCX208" s="1305"/>
      <c r="QCY208" s="1305"/>
      <c r="QCZ208" s="1305"/>
      <c r="QDA208" s="1305"/>
      <c r="QDB208" s="1305"/>
      <c r="QDC208" s="1305"/>
      <c r="QDD208" s="1305"/>
      <c r="QDE208" s="1305"/>
      <c r="QDF208" s="1305"/>
      <c r="QDG208" s="1305"/>
      <c r="QDH208" s="1305"/>
      <c r="QDI208" s="1305"/>
      <c r="QDJ208" s="1305"/>
      <c r="QDK208" s="1305"/>
      <c r="QDL208" s="1305"/>
      <c r="QDM208" s="1305"/>
      <c r="QDN208" s="1305"/>
      <c r="QDO208" s="1305"/>
      <c r="QDP208" s="1305"/>
      <c r="QDQ208" s="1305"/>
      <c r="QDR208" s="1305"/>
      <c r="QDS208" s="1305"/>
      <c r="QDT208" s="1305"/>
      <c r="QDU208" s="1305"/>
      <c r="QDV208" s="1305"/>
      <c r="QDW208" s="1305"/>
      <c r="QDX208" s="1305"/>
      <c r="QDY208" s="1305"/>
      <c r="QDZ208" s="1305"/>
      <c r="QEA208" s="1305"/>
      <c r="QEB208" s="1305"/>
      <c r="QEC208" s="1305"/>
      <c r="QED208" s="1305"/>
      <c r="QEE208" s="1305"/>
      <c r="QEF208" s="1305"/>
      <c r="QEG208" s="1305"/>
      <c r="QEH208" s="1305"/>
      <c r="QEI208" s="1305"/>
      <c r="QEJ208" s="1305"/>
      <c r="QEK208" s="1305"/>
      <c r="QEL208" s="1305"/>
      <c r="QEM208" s="1305"/>
      <c r="QEN208" s="1305"/>
      <c r="QEO208" s="1305"/>
      <c r="QEP208" s="1305"/>
      <c r="QEQ208" s="1305"/>
      <c r="QER208" s="1305"/>
      <c r="QES208" s="1305"/>
      <c r="QET208" s="1305"/>
      <c r="QEU208" s="1305"/>
      <c r="QEV208" s="1305"/>
      <c r="QEW208" s="1305"/>
      <c r="QEX208" s="1305"/>
      <c r="QEY208" s="1305"/>
      <c r="QEZ208" s="1305"/>
      <c r="QFA208" s="1305"/>
      <c r="QFB208" s="1305"/>
      <c r="QFC208" s="1305"/>
      <c r="QFD208" s="1305"/>
      <c r="QFE208" s="1305"/>
      <c r="QFF208" s="1305"/>
      <c r="QFG208" s="1305"/>
      <c r="QFH208" s="1305"/>
      <c r="QFI208" s="1305"/>
      <c r="QFJ208" s="1305"/>
      <c r="QFK208" s="1305"/>
      <c r="QFL208" s="1305"/>
      <c r="QFM208" s="1305"/>
      <c r="QFN208" s="1305"/>
      <c r="QFO208" s="1305"/>
      <c r="QFP208" s="1305"/>
      <c r="QFQ208" s="1305"/>
      <c r="QFR208" s="1305"/>
      <c r="QFS208" s="1305"/>
      <c r="QFT208" s="1305"/>
      <c r="QFU208" s="1305"/>
      <c r="QFV208" s="1305"/>
      <c r="QFW208" s="1305"/>
      <c r="QFX208" s="1305"/>
      <c r="QFY208" s="1305"/>
      <c r="QFZ208" s="1305"/>
      <c r="QGA208" s="1305"/>
      <c r="QGB208" s="1305"/>
      <c r="QGC208" s="1305"/>
      <c r="QGD208" s="1305"/>
      <c r="QGE208" s="1305"/>
      <c r="QGF208" s="1305"/>
      <c r="QGG208" s="1305"/>
      <c r="QGH208" s="1305"/>
      <c r="QGI208" s="1305"/>
      <c r="QGJ208" s="1305"/>
      <c r="QGK208" s="1305"/>
      <c r="QGL208" s="1305"/>
      <c r="QGM208" s="1305"/>
      <c r="QGN208" s="1305"/>
      <c r="QGO208" s="1305"/>
      <c r="QGP208" s="1305"/>
      <c r="QGQ208" s="1305"/>
      <c r="QGR208" s="1305"/>
      <c r="QGS208" s="1305"/>
      <c r="QGT208" s="1305"/>
      <c r="QGU208" s="1305"/>
      <c r="QGV208" s="1305"/>
      <c r="QGW208" s="1305"/>
      <c r="QGX208" s="1305"/>
      <c r="QGY208" s="1305"/>
      <c r="QGZ208" s="1305"/>
      <c r="QHA208" s="1305"/>
      <c r="QHB208" s="1305"/>
      <c r="QHC208" s="1305"/>
      <c r="QHD208" s="1305"/>
      <c r="QHE208" s="1305"/>
      <c r="QHF208" s="1305"/>
      <c r="QHG208" s="1305"/>
      <c r="QHH208" s="1305"/>
      <c r="QHI208" s="1305"/>
      <c r="QHJ208" s="1305"/>
      <c r="QHK208" s="1305"/>
      <c r="QHL208" s="1305"/>
      <c r="QHM208" s="1305"/>
      <c r="QHN208" s="1305"/>
      <c r="QHO208" s="1305"/>
      <c r="QHP208" s="1305"/>
      <c r="QHQ208" s="1305"/>
      <c r="QHR208" s="1305"/>
      <c r="QHS208" s="1305"/>
      <c r="QHT208" s="1305"/>
      <c r="QHU208" s="1305"/>
      <c r="QHV208" s="1305"/>
      <c r="QHW208" s="1305"/>
      <c r="QHX208" s="1305"/>
      <c r="QHY208" s="1305"/>
      <c r="QHZ208" s="1305"/>
      <c r="QIA208" s="1305"/>
      <c r="QIB208" s="1305"/>
      <c r="QIC208" s="1305"/>
      <c r="QID208" s="1305"/>
      <c r="QIE208" s="1305"/>
      <c r="QIF208" s="1305"/>
      <c r="QIG208" s="1305"/>
      <c r="QIH208" s="1305"/>
      <c r="QII208" s="1305"/>
      <c r="QIJ208" s="1305"/>
      <c r="QIK208" s="1305"/>
      <c r="QIL208" s="1305"/>
      <c r="QIM208" s="1305"/>
      <c r="QIN208" s="1305"/>
      <c r="QIO208" s="1305"/>
      <c r="QIP208" s="1305"/>
      <c r="QIQ208" s="1305"/>
      <c r="QIR208" s="1305"/>
      <c r="QIS208" s="1305"/>
      <c r="QIT208" s="1305"/>
      <c r="QIU208" s="1305"/>
      <c r="QIV208" s="1305"/>
      <c r="QIW208" s="1305"/>
      <c r="QIX208" s="1305"/>
      <c r="QIY208" s="1305"/>
      <c r="QIZ208" s="1305"/>
      <c r="QJA208" s="1305"/>
      <c r="QJB208" s="1305"/>
      <c r="QJC208" s="1305"/>
      <c r="QJD208" s="1305"/>
      <c r="QJE208" s="1305"/>
      <c r="QJF208" s="1305"/>
      <c r="QJG208" s="1305"/>
      <c r="QJH208" s="1305"/>
      <c r="QJI208" s="1305"/>
      <c r="QJJ208" s="1305"/>
      <c r="QJK208" s="1305"/>
      <c r="QJL208" s="1305"/>
      <c r="QJM208" s="1305"/>
      <c r="QJN208" s="1305"/>
      <c r="QJO208" s="1305"/>
      <c r="QJP208" s="1305"/>
      <c r="QJQ208" s="1305"/>
      <c r="QJR208" s="1305"/>
      <c r="QJS208" s="1305"/>
      <c r="QJT208" s="1305"/>
      <c r="QJU208" s="1305"/>
      <c r="QJV208" s="1305"/>
      <c r="QJX208" s="1305"/>
      <c r="QJY208" s="1305"/>
      <c r="QJZ208" s="1305"/>
      <c r="QKA208" s="1305"/>
      <c r="QKB208" s="1305"/>
      <c r="QKC208" s="1305"/>
      <c r="QKD208" s="1305"/>
      <c r="QKE208" s="1305"/>
      <c r="QKF208" s="1305"/>
      <c r="QKG208" s="1305"/>
      <c r="QKH208" s="1305"/>
      <c r="QKI208" s="1305"/>
      <c r="QKJ208" s="1305"/>
      <c r="QKK208" s="1305"/>
      <c r="QKL208" s="1305"/>
      <c r="QKM208" s="1305"/>
      <c r="QKN208" s="1305"/>
      <c r="QKO208" s="1305"/>
      <c r="QKP208" s="1305"/>
      <c r="QKQ208" s="1305"/>
      <c r="QKR208" s="1305"/>
      <c r="QKS208" s="1305"/>
      <c r="QKT208" s="1305"/>
      <c r="QKU208" s="1305"/>
      <c r="QKV208" s="1305"/>
      <c r="QKW208" s="1305"/>
      <c r="QKX208" s="1305"/>
      <c r="QKY208" s="1305"/>
      <c r="QKZ208" s="1305"/>
      <c r="QLA208" s="1305"/>
      <c r="QLB208" s="1305"/>
      <c r="QLC208" s="1305"/>
      <c r="QLD208" s="1305"/>
      <c r="QLE208" s="1305"/>
      <c r="QLF208" s="1305"/>
      <c r="QLG208" s="1305"/>
      <c r="QLH208" s="1305"/>
      <c r="QLI208" s="1305"/>
      <c r="QLJ208" s="1305"/>
      <c r="QLK208" s="1305"/>
      <c r="QLL208" s="1305"/>
      <c r="QLM208" s="1305"/>
      <c r="QLN208" s="1305"/>
      <c r="QLO208" s="1305"/>
      <c r="QLP208" s="1305"/>
      <c r="QLQ208" s="1305"/>
      <c r="QLR208" s="1305"/>
      <c r="QLS208" s="1305"/>
      <c r="QLT208" s="1305"/>
      <c r="QLU208" s="1305"/>
      <c r="QLV208" s="1305"/>
      <c r="QLW208" s="1305"/>
      <c r="QLX208" s="1305"/>
      <c r="QLY208" s="1305"/>
      <c r="QLZ208" s="1305"/>
      <c r="QMA208" s="1305"/>
      <c r="QMB208" s="1305"/>
      <c r="QMC208" s="1305"/>
      <c r="QMD208" s="1305"/>
      <c r="QME208" s="1305"/>
      <c r="QMF208" s="1305"/>
      <c r="QMG208" s="1305"/>
      <c r="QMH208" s="1305"/>
      <c r="QMI208" s="1305"/>
      <c r="QMJ208" s="1305"/>
      <c r="QMK208" s="1305"/>
      <c r="QML208" s="1305"/>
      <c r="QMM208" s="1305"/>
      <c r="QMN208" s="1305"/>
      <c r="QMO208" s="1305"/>
      <c r="QMP208" s="1305"/>
      <c r="QMQ208" s="1305"/>
      <c r="QMR208" s="1305"/>
      <c r="QMS208" s="1305"/>
      <c r="QMT208" s="1305"/>
      <c r="QMU208" s="1305"/>
      <c r="QMV208" s="1305"/>
      <c r="QMW208" s="1305"/>
      <c r="QMX208" s="1305"/>
      <c r="QMY208" s="1305"/>
      <c r="QMZ208" s="1305"/>
      <c r="QNA208" s="1305"/>
      <c r="QNB208" s="1305"/>
      <c r="QNC208" s="1305"/>
      <c r="QND208" s="1305"/>
      <c r="QNE208" s="1305"/>
      <c r="QNF208" s="1305"/>
      <c r="QNG208" s="1305"/>
      <c r="QNH208" s="1305"/>
      <c r="QNI208" s="1305"/>
      <c r="QNJ208" s="1305"/>
      <c r="QNK208" s="1305"/>
      <c r="QNL208" s="1305"/>
      <c r="QNM208" s="1305"/>
      <c r="QNN208" s="1305"/>
      <c r="QNO208" s="1305"/>
      <c r="QNP208" s="1305"/>
      <c r="QNQ208" s="1305"/>
      <c r="QNR208" s="1305"/>
      <c r="QNS208" s="1305"/>
      <c r="QNT208" s="1305"/>
      <c r="QNU208" s="1305"/>
      <c r="QNV208" s="1305"/>
      <c r="QNW208" s="1305"/>
      <c r="QNX208" s="1305"/>
      <c r="QNY208" s="1305"/>
      <c r="QNZ208" s="1305"/>
      <c r="QOA208" s="1305"/>
      <c r="QOB208" s="1305"/>
      <c r="QOC208" s="1305"/>
      <c r="QOD208" s="1305"/>
      <c r="QOE208" s="1305"/>
      <c r="QOF208" s="1305"/>
      <c r="QOG208" s="1305"/>
      <c r="QOH208" s="1305"/>
      <c r="QOI208" s="1305"/>
      <c r="QOJ208" s="1305"/>
      <c r="QOK208" s="1305"/>
      <c r="QOL208" s="1305"/>
      <c r="QOM208" s="1305"/>
      <c r="QON208" s="1305"/>
      <c r="QOO208" s="1305"/>
      <c r="QOP208" s="1305"/>
      <c r="QOQ208" s="1305"/>
      <c r="QOR208" s="1305"/>
      <c r="QOS208" s="1305"/>
      <c r="QOT208" s="1305"/>
      <c r="QOU208" s="1305"/>
      <c r="QOV208" s="1305"/>
      <c r="QOW208" s="1305"/>
      <c r="QOX208" s="1305"/>
      <c r="QOY208" s="1305"/>
      <c r="QOZ208" s="1305"/>
      <c r="QPA208" s="1305"/>
      <c r="QPB208" s="1305"/>
      <c r="QPC208" s="1305"/>
      <c r="QPD208" s="1305"/>
      <c r="QPE208" s="1305"/>
      <c r="QPF208" s="1305"/>
      <c r="QPG208" s="1305"/>
      <c r="QPH208" s="1305"/>
      <c r="QPI208" s="1305"/>
      <c r="QPJ208" s="1305"/>
      <c r="QPK208" s="1305"/>
      <c r="QPL208" s="1305"/>
      <c r="QPM208" s="1305"/>
      <c r="QPN208" s="1305"/>
      <c r="QPO208" s="1305"/>
      <c r="QPP208" s="1305"/>
      <c r="QPQ208" s="1305"/>
      <c r="QPR208" s="1305"/>
      <c r="QPS208" s="1305"/>
      <c r="QPT208" s="1305"/>
      <c r="QPU208" s="1305"/>
      <c r="QPV208" s="1305"/>
      <c r="QPW208" s="1305"/>
      <c r="QPX208" s="1305"/>
      <c r="QPY208" s="1305"/>
      <c r="QPZ208" s="1305"/>
      <c r="QQA208" s="1305"/>
      <c r="QQB208" s="1305"/>
      <c r="QQC208" s="1305"/>
      <c r="QQD208" s="1305"/>
      <c r="QQE208" s="1305"/>
      <c r="QQF208" s="1305"/>
      <c r="QQG208" s="1305"/>
      <c r="QQH208" s="1305"/>
      <c r="QQI208" s="1305"/>
      <c r="QQJ208" s="1305"/>
      <c r="QQK208" s="1305"/>
      <c r="QQL208" s="1305"/>
      <c r="QQM208" s="1305"/>
      <c r="QQN208" s="1305"/>
      <c r="QQO208" s="1305"/>
      <c r="QQP208" s="1305"/>
      <c r="QQQ208" s="1305"/>
      <c r="QQR208" s="1305"/>
      <c r="QQS208" s="1305"/>
      <c r="QQT208" s="1305"/>
      <c r="QQU208" s="1305"/>
      <c r="QQV208" s="1305"/>
      <c r="QQW208" s="1305"/>
      <c r="QQX208" s="1305"/>
      <c r="QQY208" s="1305"/>
      <c r="QQZ208" s="1305"/>
      <c r="QRA208" s="1305"/>
      <c r="QRB208" s="1305"/>
      <c r="QRC208" s="1305"/>
      <c r="QRD208" s="1305"/>
      <c r="QRE208" s="1305"/>
      <c r="QRF208" s="1305"/>
      <c r="QRG208" s="1305"/>
      <c r="QRH208" s="1305"/>
      <c r="QRI208" s="1305"/>
      <c r="QRJ208" s="1305"/>
      <c r="QRK208" s="1305"/>
      <c r="QRL208" s="1305"/>
      <c r="QRM208" s="1305"/>
      <c r="QRN208" s="1305"/>
      <c r="QRO208" s="1305"/>
      <c r="QRP208" s="1305"/>
      <c r="QRQ208" s="1305"/>
      <c r="QRR208" s="1305"/>
      <c r="QRS208" s="1305"/>
      <c r="QRT208" s="1305"/>
      <c r="QRU208" s="1305"/>
      <c r="QRV208" s="1305"/>
      <c r="QRW208" s="1305"/>
      <c r="QRX208" s="1305"/>
      <c r="QRY208" s="1305"/>
      <c r="QRZ208" s="1305"/>
      <c r="QSA208" s="1305"/>
      <c r="QSB208" s="1305"/>
      <c r="QSC208" s="1305"/>
      <c r="QSD208" s="1305"/>
      <c r="QSE208" s="1305"/>
      <c r="QSF208" s="1305"/>
      <c r="QSG208" s="1305"/>
      <c r="QSH208" s="1305"/>
      <c r="QSI208" s="1305"/>
      <c r="QSJ208" s="1305"/>
      <c r="QSK208" s="1305"/>
      <c r="QSL208" s="1305"/>
      <c r="QSM208" s="1305"/>
      <c r="QSN208" s="1305"/>
      <c r="QSO208" s="1305"/>
      <c r="QSP208" s="1305"/>
      <c r="QSQ208" s="1305"/>
      <c r="QSR208" s="1305"/>
      <c r="QSS208" s="1305"/>
      <c r="QST208" s="1305"/>
      <c r="QSU208" s="1305"/>
      <c r="QSV208" s="1305"/>
      <c r="QSW208" s="1305"/>
      <c r="QSX208" s="1305"/>
      <c r="QSY208" s="1305"/>
      <c r="QSZ208" s="1305"/>
      <c r="QTA208" s="1305"/>
      <c r="QTB208" s="1305"/>
      <c r="QTC208" s="1305"/>
      <c r="QTD208" s="1305"/>
      <c r="QTE208" s="1305"/>
      <c r="QTF208" s="1305"/>
      <c r="QTG208" s="1305"/>
      <c r="QTH208" s="1305"/>
      <c r="QTI208" s="1305"/>
      <c r="QTJ208" s="1305"/>
      <c r="QTK208" s="1305"/>
      <c r="QTL208" s="1305"/>
      <c r="QTM208" s="1305"/>
      <c r="QTN208" s="1305"/>
      <c r="QTO208" s="1305"/>
      <c r="QTP208" s="1305"/>
      <c r="QTQ208" s="1305"/>
      <c r="QTR208" s="1305"/>
      <c r="QTT208" s="1305"/>
      <c r="QTU208" s="1305"/>
      <c r="QTV208" s="1305"/>
      <c r="QTW208" s="1305"/>
      <c r="QTX208" s="1305"/>
      <c r="QTY208" s="1305"/>
      <c r="QTZ208" s="1305"/>
      <c r="QUA208" s="1305"/>
      <c r="QUB208" s="1305"/>
      <c r="QUC208" s="1305"/>
      <c r="QUD208" s="1305"/>
      <c r="QUE208" s="1305"/>
      <c r="QUF208" s="1305"/>
      <c r="QUG208" s="1305"/>
      <c r="QUH208" s="1305"/>
      <c r="QUI208" s="1305"/>
      <c r="QUJ208" s="1305"/>
      <c r="QUK208" s="1305"/>
      <c r="QUL208" s="1305"/>
      <c r="QUM208" s="1305"/>
      <c r="QUN208" s="1305"/>
      <c r="QUO208" s="1305"/>
      <c r="QUP208" s="1305"/>
      <c r="QUQ208" s="1305"/>
      <c r="QUR208" s="1305"/>
      <c r="QUS208" s="1305"/>
      <c r="QUT208" s="1305"/>
      <c r="QUU208" s="1305"/>
      <c r="QUV208" s="1305"/>
      <c r="QUW208" s="1305"/>
      <c r="QUX208" s="1305"/>
      <c r="QUY208" s="1305"/>
      <c r="QUZ208" s="1305"/>
      <c r="QVA208" s="1305"/>
      <c r="QVB208" s="1305"/>
      <c r="QVC208" s="1305"/>
      <c r="QVD208" s="1305"/>
      <c r="QVE208" s="1305"/>
      <c r="QVF208" s="1305"/>
      <c r="QVG208" s="1305"/>
      <c r="QVH208" s="1305"/>
      <c r="QVI208" s="1305"/>
      <c r="QVJ208" s="1305"/>
      <c r="QVK208" s="1305"/>
      <c r="QVL208" s="1305"/>
      <c r="QVM208" s="1305"/>
      <c r="QVN208" s="1305"/>
      <c r="QVO208" s="1305"/>
      <c r="QVP208" s="1305"/>
      <c r="QVQ208" s="1305"/>
      <c r="QVR208" s="1305"/>
      <c r="QVS208" s="1305"/>
      <c r="QVT208" s="1305"/>
      <c r="QVU208" s="1305"/>
      <c r="QVV208" s="1305"/>
      <c r="QVW208" s="1305"/>
      <c r="QVX208" s="1305"/>
      <c r="QVY208" s="1305"/>
      <c r="QVZ208" s="1305"/>
      <c r="QWA208" s="1305"/>
      <c r="QWB208" s="1305"/>
      <c r="QWC208" s="1305"/>
      <c r="QWD208" s="1305"/>
      <c r="QWE208" s="1305"/>
      <c r="QWF208" s="1305"/>
      <c r="QWG208" s="1305"/>
      <c r="QWH208" s="1305"/>
      <c r="QWI208" s="1305"/>
      <c r="QWJ208" s="1305"/>
      <c r="QWK208" s="1305"/>
      <c r="QWL208" s="1305"/>
      <c r="QWM208" s="1305"/>
      <c r="QWN208" s="1305"/>
      <c r="QWO208" s="1305"/>
      <c r="QWP208" s="1305"/>
      <c r="QWQ208" s="1305"/>
      <c r="QWR208" s="1305"/>
      <c r="QWS208" s="1305"/>
      <c r="QWT208" s="1305"/>
      <c r="QWU208" s="1305"/>
      <c r="QWV208" s="1305"/>
      <c r="QWW208" s="1305"/>
      <c r="QWX208" s="1305"/>
      <c r="QWY208" s="1305"/>
      <c r="QWZ208" s="1305"/>
      <c r="QXA208" s="1305"/>
      <c r="QXB208" s="1305"/>
      <c r="QXC208" s="1305"/>
      <c r="QXD208" s="1305"/>
      <c r="QXE208" s="1305"/>
      <c r="QXF208" s="1305"/>
      <c r="QXG208" s="1305"/>
      <c r="QXH208" s="1305"/>
      <c r="QXI208" s="1305"/>
      <c r="QXJ208" s="1305"/>
      <c r="QXK208" s="1305"/>
      <c r="QXL208" s="1305"/>
      <c r="QXM208" s="1305"/>
      <c r="QXN208" s="1305"/>
      <c r="QXO208" s="1305"/>
      <c r="QXP208" s="1305"/>
      <c r="QXQ208" s="1305"/>
      <c r="QXR208" s="1305"/>
      <c r="QXS208" s="1305"/>
      <c r="QXT208" s="1305"/>
      <c r="QXU208" s="1305"/>
      <c r="QXV208" s="1305"/>
      <c r="QXW208" s="1305"/>
      <c r="QXX208" s="1305"/>
      <c r="QXY208" s="1305"/>
      <c r="QXZ208" s="1305"/>
      <c r="QYA208" s="1305"/>
      <c r="QYB208" s="1305"/>
      <c r="QYC208" s="1305"/>
      <c r="QYD208" s="1305"/>
      <c r="QYE208" s="1305"/>
      <c r="QYF208" s="1305"/>
      <c r="QYG208" s="1305"/>
      <c r="QYH208" s="1305"/>
      <c r="QYI208" s="1305"/>
      <c r="QYJ208" s="1305"/>
      <c r="QYK208" s="1305"/>
      <c r="QYL208" s="1305"/>
      <c r="QYM208" s="1305"/>
      <c r="QYN208" s="1305"/>
      <c r="QYO208" s="1305"/>
      <c r="QYP208" s="1305"/>
      <c r="QYQ208" s="1305"/>
      <c r="QYR208" s="1305"/>
      <c r="QYS208" s="1305"/>
      <c r="QYT208" s="1305"/>
      <c r="QYU208" s="1305"/>
      <c r="QYV208" s="1305"/>
      <c r="QYW208" s="1305"/>
      <c r="QYX208" s="1305"/>
      <c r="QYY208" s="1305"/>
      <c r="QYZ208" s="1305"/>
      <c r="QZA208" s="1305"/>
      <c r="QZB208" s="1305"/>
      <c r="QZC208" s="1305"/>
      <c r="QZD208" s="1305"/>
      <c r="QZE208" s="1305"/>
      <c r="QZF208" s="1305"/>
      <c r="QZG208" s="1305"/>
      <c r="QZH208" s="1305"/>
      <c r="QZI208" s="1305"/>
      <c r="QZJ208" s="1305"/>
      <c r="QZK208" s="1305"/>
      <c r="QZL208" s="1305"/>
      <c r="QZM208" s="1305"/>
      <c r="QZN208" s="1305"/>
      <c r="QZO208" s="1305"/>
      <c r="QZP208" s="1305"/>
      <c r="QZQ208" s="1305"/>
      <c r="QZR208" s="1305"/>
      <c r="QZS208" s="1305"/>
      <c r="QZT208" s="1305"/>
      <c r="QZU208" s="1305"/>
      <c r="QZV208" s="1305"/>
      <c r="QZW208" s="1305"/>
      <c r="QZX208" s="1305"/>
      <c r="QZY208" s="1305"/>
      <c r="QZZ208" s="1305"/>
      <c r="RAA208" s="1305"/>
      <c r="RAB208" s="1305"/>
      <c r="RAC208" s="1305"/>
      <c r="RAD208" s="1305"/>
      <c r="RAE208" s="1305"/>
      <c r="RAF208" s="1305"/>
      <c r="RAG208" s="1305"/>
      <c r="RAH208" s="1305"/>
      <c r="RAI208" s="1305"/>
      <c r="RAJ208" s="1305"/>
      <c r="RAK208" s="1305"/>
      <c r="RAL208" s="1305"/>
      <c r="RAM208" s="1305"/>
      <c r="RAN208" s="1305"/>
      <c r="RAO208" s="1305"/>
      <c r="RAP208" s="1305"/>
      <c r="RAQ208" s="1305"/>
      <c r="RAR208" s="1305"/>
      <c r="RAS208" s="1305"/>
      <c r="RAT208" s="1305"/>
      <c r="RAU208" s="1305"/>
      <c r="RAV208" s="1305"/>
      <c r="RAW208" s="1305"/>
      <c r="RAX208" s="1305"/>
      <c r="RAY208" s="1305"/>
      <c r="RAZ208" s="1305"/>
      <c r="RBA208" s="1305"/>
      <c r="RBB208" s="1305"/>
      <c r="RBC208" s="1305"/>
      <c r="RBD208" s="1305"/>
      <c r="RBE208" s="1305"/>
      <c r="RBF208" s="1305"/>
      <c r="RBG208" s="1305"/>
      <c r="RBH208" s="1305"/>
      <c r="RBI208" s="1305"/>
      <c r="RBJ208" s="1305"/>
      <c r="RBK208" s="1305"/>
      <c r="RBL208" s="1305"/>
      <c r="RBM208" s="1305"/>
      <c r="RBN208" s="1305"/>
      <c r="RBO208" s="1305"/>
      <c r="RBP208" s="1305"/>
      <c r="RBQ208" s="1305"/>
      <c r="RBR208" s="1305"/>
      <c r="RBS208" s="1305"/>
      <c r="RBT208" s="1305"/>
      <c r="RBU208" s="1305"/>
      <c r="RBV208" s="1305"/>
      <c r="RBW208" s="1305"/>
      <c r="RBX208" s="1305"/>
      <c r="RBY208" s="1305"/>
      <c r="RBZ208" s="1305"/>
      <c r="RCA208" s="1305"/>
      <c r="RCB208" s="1305"/>
      <c r="RCC208" s="1305"/>
      <c r="RCD208" s="1305"/>
      <c r="RCE208" s="1305"/>
      <c r="RCF208" s="1305"/>
      <c r="RCG208" s="1305"/>
      <c r="RCH208" s="1305"/>
      <c r="RCI208" s="1305"/>
      <c r="RCJ208" s="1305"/>
      <c r="RCK208" s="1305"/>
      <c r="RCL208" s="1305"/>
      <c r="RCM208" s="1305"/>
      <c r="RCN208" s="1305"/>
      <c r="RCO208" s="1305"/>
      <c r="RCP208" s="1305"/>
      <c r="RCQ208" s="1305"/>
      <c r="RCR208" s="1305"/>
      <c r="RCS208" s="1305"/>
      <c r="RCT208" s="1305"/>
      <c r="RCU208" s="1305"/>
      <c r="RCV208" s="1305"/>
      <c r="RCW208" s="1305"/>
      <c r="RCX208" s="1305"/>
      <c r="RCY208" s="1305"/>
      <c r="RCZ208" s="1305"/>
      <c r="RDA208" s="1305"/>
      <c r="RDB208" s="1305"/>
      <c r="RDC208" s="1305"/>
      <c r="RDD208" s="1305"/>
      <c r="RDE208" s="1305"/>
      <c r="RDF208" s="1305"/>
      <c r="RDG208" s="1305"/>
      <c r="RDH208" s="1305"/>
      <c r="RDI208" s="1305"/>
      <c r="RDJ208" s="1305"/>
      <c r="RDK208" s="1305"/>
      <c r="RDL208" s="1305"/>
      <c r="RDM208" s="1305"/>
      <c r="RDN208" s="1305"/>
      <c r="RDP208" s="1305"/>
      <c r="RDQ208" s="1305"/>
      <c r="RDR208" s="1305"/>
      <c r="RDS208" s="1305"/>
      <c r="RDT208" s="1305"/>
      <c r="RDU208" s="1305"/>
      <c r="RDV208" s="1305"/>
      <c r="RDW208" s="1305"/>
      <c r="RDX208" s="1305"/>
      <c r="RDY208" s="1305"/>
      <c r="RDZ208" s="1305"/>
      <c r="REA208" s="1305"/>
      <c r="REB208" s="1305"/>
      <c r="REC208" s="1305"/>
      <c r="RED208" s="1305"/>
      <c r="REE208" s="1305"/>
      <c r="REF208" s="1305"/>
      <c r="REG208" s="1305"/>
      <c r="REH208" s="1305"/>
      <c r="REI208" s="1305"/>
      <c r="REJ208" s="1305"/>
      <c r="REK208" s="1305"/>
      <c r="REL208" s="1305"/>
      <c r="REM208" s="1305"/>
      <c r="REN208" s="1305"/>
      <c r="REO208" s="1305"/>
      <c r="REP208" s="1305"/>
      <c r="REQ208" s="1305"/>
      <c r="RER208" s="1305"/>
      <c r="RES208" s="1305"/>
      <c r="RET208" s="1305"/>
      <c r="REU208" s="1305"/>
      <c r="REV208" s="1305"/>
      <c r="REW208" s="1305"/>
      <c r="REX208" s="1305"/>
      <c r="REY208" s="1305"/>
      <c r="REZ208" s="1305"/>
      <c r="RFA208" s="1305"/>
      <c r="RFB208" s="1305"/>
      <c r="RFC208" s="1305"/>
      <c r="RFD208" s="1305"/>
      <c r="RFE208" s="1305"/>
      <c r="RFF208" s="1305"/>
      <c r="RFG208" s="1305"/>
      <c r="RFH208" s="1305"/>
      <c r="RFI208" s="1305"/>
      <c r="RFJ208" s="1305"/>
      <c r="RFK208" s="1305"/>
      <c r="RFL208" s="1305"/>
      <c r="RFM208" s="1305"/>
      <c r="RFN208" s="1305"/>
      <c r="RFO208" s="1305"/>
      <c r="RFP208" s="1305"/>
      <c r="RFQ208" s="1305"/>
      <c r="RFR208" s="1305"/>
      <c r="RFS208" s="1305"/>
      <c r="RFT208" s="1305"/>
      <c r="RFU208" s="1305"/>
      <c r="RFV208" s="1305"/>
      <c r="RFW208" s="1305"/>
      <c r="RFX208" s="1305"/>
      <c r="RFY208" s="1305"/>
      <c r="RFZ208" s="1305"/>
      <c r="RGA208" s="1305"/>
      <c r="RGB208" s="1305"/>
      <c r="RGC208" s="1305"/>
      <c r="RGD208" s="1305"/>
      <c r="RGE208" s="1305"/>
      <c r="RGF208" s="1305"/>
      <c r="RGG208" s="1305"/>
      <c r="RGH208" s="1305"/>
      <c r="RGI208" s="1305"/>
      <c r="RGJ208" s="1305"/>
      <c r="RGK208" s="1305"/>
      <c r="RGL208" s="1305"/>
      <c r="RGM208" s="1305"/>
      <c r="RGN208" s="1305"/>
      <c r="RGO208" s="1305"/>
      <c r="RGP208" s="1305"/>
      <c r="RGQ208" s="1305"/>
      <c r="RGR208" s="1305"/>
      <c r="RGS208" s="1305"/>
      <c r="RGT208" s="1305"/>
      <c r="RGU208" s="1305"/>
      <c r="RGV208" s="1305"/>
      <c r="RGW208" s="1305"/>
      <c r="RGX208" s="1305"/>
      <c r="RGY208" s="1305"/>
      <c r="RGZ208" s="1305"/>
      <c r="RHA208" s="1305"/>
      <c r="RHB208" s="1305"/>
      <c r="RHC208" s="1305"/>
      <c r="RHD208" s="1305"/>
      <c r="RHE208" s="1305"/>
      <c r="RHF208" s="1305"/>
      <c r="RHG208" s="1305"/>
      <c r="RHH208" s="1305"/>
      <c r="RHI208" s="1305"/>
      <c r="RHJ208" s="1305"/>
      <c r="RHK208" s="1305"/>
      <c r="RHL208" s="1305"/>
      <c r="RHM208" s="1305"/>
      <c r="RHN208" s="1305"/>
      <c r="RHO208" s="1305"/>
      <c r="RHP208" s="1305"/>
      <c r="RHQ208" s="1305"/>
      <c r="RHR208" s="1305"/>
      <c r="RHS208" s="1305"/>
      <c r="RHT208" s="1305"/>
      <c r="RHU208" s="1305"/>
      <c r="RHV208" s="1305"/>
      <c r="RHW208" s="1305"/>
      <c r="RHX208" s="1305"/>
      <c r="RHY208" s="1305"/>
      <c r="RHZ208" s="1305"/>
      <c r="RIA208" s="1305"/>
      <c r="RIB208" s="1305"/>
      <c r="RIC208" s="1305"/>
      <c r="RID208" s="1305"/>
      <c r="RIE208" s="1305"/>
      <c r="RIF208" s="1305"/>
      <c r="RIG208" s="1305"/>
      <c r="RIH208" s="1305"/>
      <c r="RII208" s="1305"/>
      <c r="RIJ208" s="1305"/>
      <c r="RIK208" s="1305"/>
      <c r="RIL208" s="1305"/>
      <c r="RIM208" s="1305"/>
      <c r="RIN208" s="1305"/>
      <c r="RIO208" s="1305"/>
      <c r="RIP208" s="1305"/>
      <c r="RIQ208" s="1305"/>
      <c r="RIR208" s="1305"/>
      <c r="RIS208" s="1305"/>
      <c r="RIT208" s="1305"/>
      <c r="RIU208" s="1305"/>
      <c r="RIV208" s="1305"/>
      <c r="RIW208" s="1305"/>
      <c r="RIX208" s="1305"/>
      <c r="RIY208" s="1305"/>
      <c r="RIZ208" s="1305"/>
      <c r="RJA208" s="1305"/>
      <c r="RJB208" s="1305"/>
      <c r="RJC208" s="1305"/>
      <c r="RJD208" s="1305"/>
      <c r="RJE208" s="1305"/>
      <c r="RJF208" s="1305"/>
      <c r="RJG208" s="1305"/>
      <c r="RJH208" s="1305"/>
      <c r="RJI208" s="1305"/>
      <c r="RJJ208" s="1305"/>
      <c r="RJK208" s="1305"/>
      <c r="RJL208" s="1305"/>
      <c r="RJM208" s="1305"/>
      <c r="RJN208" s="1305"/>
      <c r="RJO208" s="1305"/>
      <c r="RJP208" s="1305"/>
      <c r="RJQ208" s="1305"/>
      <c r="RJR208" s="1305"/>
      <c r="RJS208" s="1305"/>
      <c r="RJT208" s="1305"/>
      <c r="RJU208" s="1305"/>
      <c r="RJV208" s="1305"/>
      <c r="RJW208" s="1305"/>
      <c r="RJX208" s="1305"/>
      <c r="RJY208" s="1305"/>
      <c r="RJZ208" s="1305"/>
      <c r="RKA208" s="1305"/>
      <c r="RKB208" s="1305"/>
      <c r="RKC208" s="1305"/>
      <c r="RKD208" s="1305"/>
      <c r="RKE208" s="1305"/>
      <c r="RKF208" s="1305"/>
      <c r="RKG208" s="1305"/>
      <c r="RKH208" s="1305"/>
      <c r="RKI208" s="1305"/>
      <c r="RKJ208" s="1305"/>
      <c r="RKK208" s="1305"/>
      <c r="RKL208" s="1305"/>
      <c r="RKM208" s="1305"/>
      <c r="RKN208" s="1305"/>
      <c r="RKO208" s="1305"/>
      <c r="RKP208" s="1305"/>
      <c r="RKQ208" s="1305"/>
      <c r="RKR208" s="1305"/>
      <c r="RKS208" s="1305"/>
      <c r="RKT208" s="1305"/>
      <c r="RKU208" s="1305"/>
      <c r="RKV208" s="1305"/>
      <c r="RKW208" s="1305"/>
      <c r="RKX208" s="1305"/>
      <c r="RKY208" s="1305"/>
      <c r="RKZ208" s="1305"/>
      <c r="RLA208" s="1305"/>
      <c r="RLB208" s="1305"/>
      <c r="RLC208" s="1305"/>
      <c r="RLD208" s="1305"/>
      <c r="RLE208" s="1305"/>
      <c r="RLF208" s="1305"/>
      <c r="RLG208" s="1305"/>
      <c r="RLH208" s="1305"/>
      <c r="RLI208" s="1305"/>
      <c r="RLJ208" s="1305"/>
      <c r="RLK208" s="1305"/>
      <c r="RLL208" s="1305"/>
      <c r="RLM208" s="1305"/>
      <c r="RLN208" s="1305"/>
      <c r="RLO208" s="1305"/>
      <c r="RLP208" s="1305"/>
      <c r="RLQ208" s="1305"/>
      <c r="RLR208" s="1305"/>
      <c r="RLS208" s="1305"/>
      <c r="RLT208" s="1305"/>
      <c r="RLU208" s="1305"/>
      <c r="RLV208" s="1305"/>
      <c r="RLW208" s="1305"/>
      <c r="RLX208" s="1305"/>
      <c r="RLY208" s="1305"/>
      <c r="RLZ208" s="1305"/>
      <c r="RMA208" s="1305"/>
      <c r="RMB208" s="1305"/>
      <c r="RMC208" s="1305"/>
      <c r="RMD208" s="1305"/>
      <c r="RME208" s="1305"/>
      <c r="RMF208" s="1305"/>
      <c r="RMG208" s="1305"/>
      <c r="RMH208" s="1305"/>
      <c r="RMI208" s="1305"/>
      <c r="RMJ208" s="1305"/>
      <c r="RMK208" s="1305"/>
      <c r="RML208" s="1305"/>
      <c r="RMM208" s="1305"/>
      <c r="RMN208" s="1305"/>
      <c r="RMO208" s="1305"/>
      <c r="RMP208" s="1305"/>
      <c r="RMQ208" s="1305"/>
      <c r="RMR208" s="1305"/>
      <c r="RMS208" s="1305"/>
      <c r="RMT208" s="1305"/>
      <c r="RMU208" s="1305"/>
      <c r="RMV208" s="1305"/>
      <c r="RMW208" s="1305"/>
      <c r="RMX208" s="1305"/>
      <c r="RMY208" s="1305"/>
      <c r="RMZ208" s="1305"/>
      <c r="RNA208" s="1305"/>
      <c r="RNB208" s="1305"/>
      <c r="RNC208" s="1305"/>
      <c r="RND208" s="1305"/>
      <c r="RNE208" s="1305"/>
      <c r="RNF208" s="1305"/>
      <c r="RNG208" s="1305"/>
      <c r="RNH208" s="1305"/>
      <c r="RNI208" s="1305"/>
      <c r="RNJ208" s="1305"/>
      <c r="RNL208" s="1305"/>
      <c r="RNM208" s="1305"/>
      <c r="RNN208" s="1305"/>
      <c r="RNO208" s="1305"/>
      <c r="RNP208" s="1305"/>
      <c r="RNQ208" s="1305"/>
      <c r="RNR208" s="1305"/>
      <c r="RNS208" s="1305"/>
      <c r="RNT208" s="1305"/>
      <c r="RNU208" s="1305"/>
      <c r="RNV208" s="1305"/>
      <c r="RNW208" s="1305"/>
      <c r="RNX208" s="1305"/>
      <c r="RNY208" s="1305"/>
      <c r="RNZ208" s="1305"/>
      <c r="ROA208" s="1305"/>
      <c r="ROB208" s="1305"/>
      <c r="ROC208" s="1305"/>
      <c r="ROD208" s="1305"/>
      <c r="ROE208" s="1305"/>
      <c r="ROF208" s="1305"/>
      <c r="ROG208" s="1305"/>
      <c r="ROH208" s="1305"/>
      <c r="ROI208" s="1305"/>
      <c r="ROJ208" s="1305"/>
      <c r="ROK208" s="1305"/>
      <c r="ROL208" s="1305"/>
      <c r="ROM208" s="1305"/>
      <c r="RON208" s="1305"/>
      <c r="ROO208" s="1305"/>
      <c r="ROP208" s="1305"/>
      <c r="ROQ208" s="1305"/>
      <c r="ROR208" s="1305"/>
      <c r="ROS208" s="1305"/>
      <c r="ROT208" s="1305"/>
      <c r="ROU208" s="1305"/>
      <c r="ROV208" s="1305"/>
      <c r="ROW208" s="1305"/>
      <c r="ROX208" s="1305"/>
      <c r="ROY208" s="1305"/>
      <c r="ROZ208" s="1305"/>
      <c r="RPA208" s="1305"/>
      <c r="RPB208" s="1305"/>
      <c r="RPC208" s="1305"/>
      <c r="RPD208" s="1305"/>
      <c r="RPE208" s="1305"/>
      <c r="RPF208" s="1305"/>
      <c r="RPG208" s="1305"/>
      <c r="RPH208" s="1305"/>
      <c r="RPI208" s="1305"/>
      <c r="RPJ208" s="1305"/>
      <c r="RPK208" s="1305"/>
      <c r="RPL208" s="1305"/>
      <c r="RPM208" s="1305"/>
      <c r="RPN208" s="1305"/>
      <c r="RPO208" s="1305"/>
      <c r="RPP208" s="1305"/>
      <c r="RPQ208" s="1305"/>
      <c r="RPR208" s="1305"/>
      <c r="RPS208" s="1305"/>
      <c r="RPT208" s="1305"/>
      <c r="RPU208" s="1305"/>
      <c r="RPV208" s="1305"/>
      <c r="RPW208" s="1305"/>
      <c r="RPX208" s="1305"/>
      <c r="RPY208" s="1305"/>
      <c r="RPZ208" s="1305"/>
      <c r="RQA208" s="1305"/>
      <c r="RQB208" s="1305"/>
      <c r="RQC208" s="1305"/>
      <c r="RQD208" s="1305"/>
      <c r="RQE208" s="1305"/>
      <c r="RQF208" s="1305"/>
      <c r="RQG208" s="1305"/>
      <c r="RQH208" s="1305"/>
      <c r="RQI208" s="1305"/>
      <c r="RQJ208" s="1305"/>
      <c r="RQK208" s="1305"/>
      <c r="RQL208" s="1305"/>
      <c r="RQM208" s="1305"/>
      <c r="RQN208" s="1305"/>
      <c r="RQO208" s="1305"/>
      <c r="RQP208" s="1305"/>
      <c r="RQQ208" s="1305"/>
      <c r="RQR208" s="1305"/>
      <c r="RQS208" s="1305"/>
      <c r="RQT208" s="1305"/>
      <c r="RQU208" s="1305"/>
      <c r="RQV208" s="1305"/>
      <c r="RQW208" s="1305"/>
      <c r="RQX208" s="1305"/>
      <c r="RQY208" s="1305"/>
      <c r="RQZ208" s="1305"/>
      <c r="RRA208" s="1305"/>
      <c r="RRB208" s="1305"/>
      <c r="RRC208" s="1305"/>
      <c r="RRD208" s="1305"/>
      <c r="RRE208" s="1305"/>
      <c r="RRF208" s="1305"/>
      <c r="RRG208" s="1305"/>
      <c r="RRH208" s="1305"/>
      <c r="RRI208" s="1305"/>
      <c r="RRJ208" s="1305"/>
      <c r="RRK208" s="1305"/>
      <c r="RRL208" s="1305"/>
      <c r="RRM208" s="1305"/>
      <c r="RRN208" s="1305"/>
      <c r="RRO208" s="1305"/>
      <c r="RRP208" s="1305"/>
      <c r="RRQ208" s="1305"/>
      <c r="RRR208" s="1305"/>
      <c r="RRS208" s="1305"/>
      <c r="RRT208" s="1305"/>
      <c r="RRU208" s="1305"/>
      <c r="RRV208" s="1305"/>
      <c r="RRW208" s="1305"/>
      <c r="RRX208" s="1305"/>
      <c r="RRY208" s="1305"/>
      <c r="RRZ208" s="1305"/>
      <c r="RSA208" s="1305"/>
      <c r="RSB208" s="1305"/>
      <c r="RSC208" s="1305"/>
      <c r="RSD208" s="1305"/>
      <c r="RSE208" s="1305"/>
      <c r="RSF208" s="1305"/>
      <c r="RSG208" s="1305"/>
      <c r="RSH208" s="1305"/>
      <c r="RSI208" s="1305"/>
      <c r="RSJ208" s="1305"/>
      <c r="RSK208" s="1305"/>
      <c r="RSL208" s="1305"/>
      <c r="RSM208" s="1305"/>
      <c r="RSN208" s="1305"/>
      <c r="RSO208" s="1305"/>
      <c r="RSP208" s="1305"/>
      <c r="RSQ208" s="1305"/>
      <c r="RSR208" s="1305"/>
      <c r="RSS208" s="1305"/>
      <c r="RST208" s="1305"/>
      <c r="RSU208" s="1305"/>
      <c r="RSV208" s="1305"/>
      <c r="RSW208" s="1305"/>
      <c r="RSX208" s="1305"/>
      <c r="RSY208" s="1305"/>
      <c r="RSZ208" s="1305"/>
      <c r="RTA208" s="1305"/>
      <c r="RTB208" s="1305"/>
      <c r="RTC208" s="1305"/>
      <c r="RTD208" s="1305"/>
      <c r="RTE208" s="1305"/>
      <c r="RTF208" s="1305"/>
      <c r="RTG208" s="1305"/>
      <c r="RTH208" s="1305"/>
      <c r="RTI208" s="1305"/>
      <c r="RTJ208" s="1305"/>
      <c r="RTK208" s="1305"/>
      <c r="RTL208" s="1305"/>
      <c r="RTM208" s="1305"/>
      <c r="RTN208" s="1305"/>
      <c r="RTO208" s="1305"/>
      <c r="RTP208" s="1305"/>
      <c r="RTQ208" s="1305"/>
      <c r="RTR208" s="1305"/>
      <c r="RTS208" s="1305"/>
      <c r="RTT208" s="1305"/>
      <c r="RTU208" s="1305"/>
      <c r="RTV208" s="1305"/>
      <c r="RTW208" s="1305"/>
      <c r="RTX208" s="1305"/>
      <c r="RTY208" s="1305"/>
      <c r="RTZ208" s="1305"/>
      <c r="RUA208" s="1305"/>
      <c r="RUB208" s="1305"/>
      <c r="RUC208" s="1305"/>
      <c r="RUD208" s="1305"/>
      <c r="RUE208" s="1305"/>
      <c r="RUF208" s="1305"/>
      <c r="RUG208" s="1305"/>
      <c r="RUH208" s="1305"/>
      <c r="RUI208" s="1305"/>
      <c r="RUJ208" s="1305"/>
      <c r="RUK208" s="1305"/>
      <c r="RUL208" s="1305"/>
      <c r="RUM208" s="1305"/>
      <c r="RUN208" s="1305"/>
      <c r="RUO208" s="1305"/>
      <c r="RUP208" s="1305"/>
      <c r="RUQ208" s="1305"/>
      <c r="RUR208" s="1305"/>
      <c r="RUS208" s="1305"/>
      <c r="RUT208" s="1305"/>
      <c r="RUU208" s="1305"/>
      <c r="RUV208" s="1305"/>
      <c r="RUW208" s="1305"/>
      <c r="RUX208" s="1305"/>
      <c r="RUY208" s="1305"/>
      <c r="RUZ208" s="1305"/>
      <c r="RVA208" s="1305"/>
      <c r="RVB208" s="1305"/>
      <c r="RVC208" s="1305"/>
      <c r="RVD208" s="1305"/>
      <c r="RVE208" s="1305"/>
      <c r="RVF208" s="1305"/>
      <c r="RVG208" s="1305"/>
      <c r="RVH208" s="1305"/>
      <c r="RVI208" s="1305"/>
      <c r="RVJ208" s="1305"/>
      <c r="RVK208" s="1305"/>
      <c r="RVL208" s="1305"/>
      <c r="RVM208" s="1305"/>
      <c r="RVN208" s="1305"/>
      <c r="RVO208" s="1305"/>
      <c r="RVP208" s="1305"/>
      <c r="RVQ208" s="1305"/>
      <c r="RVR208" s="1305"/>
      <c r="RVS208" s="1305"/>
      <c r="RVT208" s="1305"/>
      <c r="RVU208" s="1305"/>
      <c r="RVV208" s="1305"/>
      <c r="RVW208" s="1305"/>
      <c r="RVX208" s="1305"/>
      <c r="RVY208" s="1305"/>
      <c r="RVZ208" s="1305"/>
      <c r="RWA208" s="1305"/>
      <c r="RWB208" s="1305"/>
      <c r="RWC208" s="1305"/>
      <c r="RWD208" s="1305"/>
      <c r="RWE208" s="1305"/>
      <c r="RWF208" s="1305"/>
      <c r="RWG208" s="1305"/>
      <c r="RWH208" s="1305"/>
      <c r="RWI208" s="1305"/>
      <c r="RWJ208" s="1305"/>
      <c r="RWK208" s="1305"/>
      <c r="RWL208" s="1305"/>
      <c r="RWM208" s="1305"/>
      <c r="RWN208" s="1305"/>
      <c r="RWO208" s="1305"/>
      <c r="RWP208" s="1305"/>
      <c r="RWQ208" s="1305"/>
      <c r="RWR208" s="1305"/>
      <c r="RWS208" s="1305"/>
      <c r="RWT208" s="1305"/>
      <c r="RWU208" s="1305"/>
      <c r="RWV208" s="1305"/>
      <c r="RWW208" s="1305"/>
      <c r="RWX208" s="1305"/>
      <c r="RWY208" s="1305"/>
      <c r="RWZ208" s="1305"/>
      <c r="RXA208" s="1305"/>
      <c r="RXB208" s="1305"/>
      <c r="RXC208" s="1305"/>
      <c r="RXD208" s="1305"/>
      <c r="RXE208" s="1305"/>
      <c r="RXF208" s="1305"/>
      <c r="RXH208" s="1305"/>
      <c r="RXI208" s="1305"/>
      <c r="RXJ208" s="1305"/>
      <c r="RXK208" s="1305"/>
      <c r="RXL208" s="1305"/>
      <c r="RXM208" s="1305"/>
      <c r="RXN208" s="1305"/>
      <c r="RXO208" s="1305"/>
      <c r="RXP208" s="1305"/>
      <c r="RXQ208" s="1305"/>
      <c r="RXR208" s="1305"/>
      <c r="RXS208" s="1305"/>
      <c r="RXT208" s="1305"/>
      <c r="RXU208" s="1305"/>
      <c r="RXV208" s="1305"/>
      <c r="RXW208" s="1305"/>
      <c r="RXX208" s="1305"/>
      <c r="RXY208" s="1305"/>
      <c r="RXZ208" s="1305"/>
      <c r="RYA208" s="1305"/>
      <c r="RYB208" s="1305"/>
      <c r="RYC208" s="1305"/>
      <c r="RYD208" s="1305"/>
      <c r="RYE208" s="1305"/>
      <c r="RYF208" s="1305"/>
      <c r="RYG208" s="1305"/>
      <c r="RYH208" s="1305"/>
      <c r="RYI208" s="1305"/>
      <c r="RYJ208" s="1305"/>
      <c r="RYK208" s="1305"/>
      <c r="RYL208" s="1305"/>
      <c r="RYM208" s="1305"/>
      <c r="RYN208" s="1305"/>
      <c r="RYO208" s="1305"/>
      <c r="RYP208" s="1305"/>
      <c r="RYQ208" s="1305"/>
      <c r="RYR208" s="1305"/>
      <c r="RYS208" s="1305"/>
      <c r="RYT208" s="1305"/>
      <c r="RYU208" s="1305"/>
      <c r="RYV208" s="1305"/>
      <c r="RYW208" s="1305"/>
      <c r="RYX208" s="1305"/>
      <c r="RYY208" s="1305"/>
      <c r="RYZ208" s="1305"/>
      <c r="RZA208" s="1305"/>
      <c r="RZB208" s="1305"/>
      <c r="RZC208" s="1305"/>
      <c r="RZD208" s="1305"/>
      <c r="RZE208" s="1305"/>
      <c r="RZF208" s="1305"/>
      <c r="RZG208" s="1305"/>
      <c r="RZH208" s="1305"/>
      <c r="RZI208" s="1305"/>
      <c r="RZJ208" s="1305"/>
      <c r="RZK208" s="1305"/>
      <c r="RZL208" s="1305"/>
      <c r="RZM208" s="1305"/>
      <c r="RZN208" s="1305"/>
      <c r="RZO208" s="1305"/>
      <c r="RZP208" s="1305"/>
      <c r="RZQ208" s="1305"/>
      <c r="RZR208" s="1305"/>
      <c r="RZS208" s="1305"/>
      <c r="RZT208" s="1305"/>
      <c r="RZU208" s="1305"/>
      <c r="RZV208" s="1305"/>
      <c r="RZW208" s="1305"/>
      <c r="RZX208" s="1305"/>
      <c r="RZY208" s="1305"/>
      <c r="RZZ208" s="1305"/>
      <c r="SAA208" s="1305"/>
      <c r="SAB208" s="1305"/>
      <c r="SAC208" s="1305"/>
      <c r="SAD208" s="1305"/>
      <c r="SAE208" s="1305"/>
      <c r="SAF208" s="1305"/>
      <c r="SAG208" s="1305"/>
      <c r="SAH208" s="1305"/>
      <c r="SAI208" s="1305"/>
      <c r="SAJ208" s="1305"/>
      <c r="SAK208" s="1305"/>
      <c r="SAL208" s="1305"/>
      <c r="SAM208" s="1305"/>
      <c r="SAN208" s="1305"/>
      <c r="SAO208" s="1305"/>
      <c r="SAP208" s="1305"/>
      <c r="SAQ208" s="1305"/>
      <c r="SAR208" s="1305"/>
      <c r="SAS208" s="1305"/>
      <c r="SAT208" s="1305"/>
      <c r="SAU208" s="1305"/>
      <c r="SAV208" s="1305"/>
      <c r="SAW208" s="1305"/>
      <c r="SAX208" s="1305"/>
      <c r="SAY208" s="1305"/>
      <c r="SAZ208" s="1305"/>
      <c r="SBA208" s="1305"/>
      <c r="SBB208" s="1305"/>
      <c r="SBC208" s="1305"/>
      <c r="SBD208" s="1305"/>
      <c r="SBE208" s="1305"/>
      <c r="SBF208" s="1305"/>
      <c r="SBG208" s="1305"/>
      <c r="SBH208" s="1305"/>
      <c r="SBI208" s="1305"/>
      <c r="SBJ208" s="1305"/>
      <c r="SBK208" s="1305"/>
      <c r="SBL208" s="1305"/>
      <c r="SBM208" s="1305"/>
      <c r="SBN208" s="1305"/>
      <c r="SBO208" s="1305"/>
      <c r="SBP208" s="1305"/>
      <c r="SBQ208" s="1305"/>
      <c r="SBR208" s="1305"/>
      <c r="SBS208" s="1305"/>
      <c r="SBT208" s="1305"/>
      <c r="SBU208" s="1305"/>
      <c r="SBV208" s="1305"/>
      <c r="SBW208" s="1305"/>
      <c r="SBX208" s="1305"/>
      <c r="SBY208" s="1305"/>
      <c r="SBZ208" s="1305"/>
      <c r="SCA208" s="1305"/>
      <c r="SCB208" s="1305"/>
      <c r="SCC208" s="1305"/>
      <c r="SCD208" s="1305"/>
      <c r="SCE208" s="1305"/>
      <c r="SCF208" s="1305"/>
      <c r="SCG208" s="1305"/>
      <c r="SCH208" s="1305"/>
      <c r="SCI208" s="1305"/>
      <c r="SCJ208" s="1305"/>
      <c r="SCK208" s="1305"/>
      <c r="SCL208" s="1305"/>
      <c r="SCM208" s="1305"/>
      <c r="SCN208" s="1305"/>
      <c r="SCO208" s="1305"/>
      <c r="SCP208" s="1305"/>
      <c r="SCQ208" s="1305"/>
      <c r="SCR208" s="1305"/>
      <c r="SCS208" s="1305"/>
      <c r="SCT208" s="1305"/>
      <c r="SCU208" s="1305"/>
      <c r="SCV208" s="1305"/>
      <c r="SCW208" s="1305"/>
      <c r="SCX208" s="1305"/>
      <c r="SCY208" s="1305"/>
      <c r="SCZ208" s="1305"/>
      <c r="SDA208" s="1305"/>
      <c r="SDB208" s="1305"/>
      <c r="SDC208" s="1305"/>
      <c r="SDD208" s="1305"/>
      <c r="SDE208" s="1305"/>
      <c r="SDF208" s="1305"/>
      <c r="SDG208" s="1305"/>
      <c r="SDH208" s="1305"/>
      <c r="SDI208" s="1305"/>
      <c r="SDJ208" s="1305"/>
      <c r="SDK208" s="1305"/>
      <c r="SDL208" s="1305"/>
      <c r="SDM208" s="1305"/>
      <c r="SDN208" s="1305"/>
      <c r="SDO208" s="1305"/>
      <c r="SDP208" s="1305"/>
      <c r="SDQ208" s="1305"/>
      <c r="SDR208" s="1305"/>
      <c r="SDS208" s="1305"/>
      <c r="SDT208" s="1305"/>
      <c r="SDU208" s="1305"/>
      <c r="SDV208" s="1305"/>
      <c r="SDW208" s="1305"/>
      <c r="SDX208" s="1305"/>
      <c r="SDY208" s="1305"/>
      <c r="SDZ208" s="1305"/>
      <c r="SEA208" s="1305"/>
      <c r="SEB208" s="1305"/>
      <c r="SEC208" s="1305"/>
      <c r="SED208" s="1305"/>
      <c r="SEE208" s="1305"/>
      <c r="SEF208" s="1305"/>
      <c r="SEG208" s="1305"/>
      <c r="SEH208" s="1305"/>
      <c r="SEI208" s="1305"/>
      <c r="SEJ208" s="1305"/>
      <c r="SEK208" s="1305"/>
      <c r="SEL208" s="1305"/>
      <c r="SEM208" s="1305"/>
      <c r="SEN208" s="1305"/>
      <c r="SEO208" s="1305"/>
      <c r="SEP208" s="1305"/>
      <c r="SEQ208" s="1305"/>
      <c r="SER208" s="1305"/>
      <c r="SES208" s="1305"/>
      <c r="SET208" s="1305"/>
      <c r="SEU208" s="1305"/>
      <c r="SEV208" s="1305"/>
      <c r="SEW208" s="1305"/>
      <c r="SEX208" s="1305"/>
      <c r="SEY208" s="1305"/>
      <c r="SEZ208" s="1305"/>
      <c r="SFA208" s="1305"/>
      <c r="SFB208" s="1305"/>
      <c r="SFC208" s="1305"/>
      <c r="SFD208" s="1305"/>
      <c r="SFE208" s="1305"/>
      <c r="SFF208" s="1305"/>
      <c r="SFG208" s="1305"/>
      <c r="SFH208" s="1305"/>
      <c r="SFI208" s="1305"/>
      <c r="SFJ208" s="1305"/>
      <c r="SFK208" s="1305"/>
      <c r="SFL208" s="1305"/>
      <c r="SFM208" s="1305"/>
      <c r="SFN208" s="1305"/>
      <c r="SFO208" s="1305"/>
      <c r="SFP208" s="1305"/>
      <c r="SFQ208" s="1305"/>
      <c r="SFR208" s="1305"/>
      <c r="SFS208" s="1305"/>
      <c r="SFT208" s="1305"/>
      <c r="SFU208" s="1305"/>
      <c r="SFV208" s="1305"/>
      <c r="SFW208" s="1305"/>
      <c r="SFX208" s="1305"/>
      <c r="SFY208" s="1305"/>
      <c r="SFZ208" s="1305"/>
      <c r="SGA208" s="1305"/>
      <c r="SGB208" s="1305"/>
      <c r="SGC208" s="1305"/>
      <c r="SGD208" s="1305"/>
      <c r="SGE208" s="1305"/>
      <c r="SGF208" s="1305"/>
      <c r="SGG208" s="1305"/>
      <c r="SGH208" s="1305"/>
      <c r="SGI208" s="1305"/>
      <c r="SGJ208" s="1305"/>
      <c r="SGK208" s="1305"/>
      <c r="SGL208" s="1305"/>
      <c r="SGM208" s="1305"/>
      <c r="SGN208" s="1305"/>
      <c r="SGO208" s="1305"/>
      <c r="SGP208" s="1305"/>
      <c r="SGQ208" s="1305"/>
      <c r="SGR208" s="1305"/>
      <c r="SGS208" s="1305"/>
      <c r="SGT208" s="1305"/>
      <c r="SGU208" s="1305"/>
      <c r="SGV208" s="1305"/>
      <c r="SGW208" s="1305"/>
      <c r="SGX208" s="1305"/>
      <c r="SGY208" s="1305"/>
      <c r="SGZ208" s="1305"/>
      <c r="SHA208" s="1305"/>
      <c r="SHB208" s="1305"/>
      <c r="SHD208" s="1305"/>
      <c r="SHE208" s="1305"/>
      <c r="SHF208" s="1305"/>
      <c r="SHG208" s="1305"/>
      <c r="SHH208" s="1305"/>
      <c r="SHI208" s="1305"/>
      <c r="SHJ208" s="1305"/>
      <c r="SHK208" s="1305"/>
      <c r="SHL208" s="1305"/>
      <c r="SHM208" s="1305"/>
      <c r="SHN208" s="1305"/>
      <c r="SHO208" s="1305"/>
      <c r="SHP208" s="1305"/>
      <c r="SHQ208" s="1305"/>
      <c r="SHR208" s="1305"/>
      <c r="SHS208" s="1305"/>
      <c r="SHT208" s="1305"/>
      <c r="SHU208" s="1305"/>
      <c r="SHV208" s="1305"/>
      <c r="SHW208" s="1305"/>
      <c r="SHX208" s="1305"/>
      <c r="SHY208" s="1305"/>
      <c r="SHZ208" s="1305"/>
      <c r="SIA208" s="1305"/>
      <c r="SIB208" s="1305"/>
      <c r="SIC208" s="1305"/>
      <c r="SID208" s="1305"/>
      <c r="SIE208" s="1305"/>
      <c r="SIF208" s="1305"/>
      <c r="SIG208" s="1305"/>
      <c r="SIH208" s="1305"/>
      <c r="SII208" s="1305"/>
      <c r="SIJ208" s="1305"/>
      <c r="SIK208" s="1305"/>
      <c r="SIL208" s="1305"/>
      <c r="SIM208" s="1305"/>
      <c r="SIN208" s="1305"/>
      <c r="SIO208" s="1305"/>
      <c r="SIP208" s="1305"/>
      <c r="SIQ208" s="1305"/>
      <c r="SIR208" s="1305"/>
      <c r="SIS208" s="1305"/>
      <c r="SIT208" s="1305"/>
      <c r="SIU208" s="1305"/>
      <c r="SIV208" s="1305"/>
      <c r="SIW208" s="1305"/>
      <c r="SIX208" s="1305"/>
      <c r="SIY208" s="1305"/>
      <c r="SIZ208" s="1305"/>
      <c r="SJA208" s="1305"/>
      <c r="SJB208" s="1305"/>
      <c r="SJC208" s="1305"/>
      <c r="SJD208" s="1305"/>
      <c r="SJE208" s="1305"/>
      <c r="SJF208" s="1305"/>
      <c r="SJG208" s="1305"/>
      <c r="SJH208" s="1305"/>
      <c r="SJI208" s="1305"/>
      <c r="SJJ208" s="1305"/>
      <c r="SJK208" s="1305"/>
      <c r="SJL208" s="1305"/>
      <c r="SJM208" s="1305"/>
      <c r="SJN208" s="1305"/>
      <c r="SJO208" s="1305"/>
      <c r="SJP208" s="1305"/>
      <c r="SJQ208" s="1305"/>
      <c r="SJR208" s="1305"/>
      <c r="SJS208" s="1305"/>
      <c r="SJT208" s="1305"/>
      <c r="SJU208" s="1305"/>
      <c r="SJV208" s="1305"/>
      <c r="SJW208" s="1305"/>
      <c r="SJX208" s="1305"/>
      <c r="SJY208" s="1305"/>
      <c r="SJZ208" s="1305"/>
      <c r="SKA208" s="1305"/>
      <c r="SKB208" s="1305"/>
      <c r="SKC208" s="1305"/>
      <c r="SKD208" s="1305"/>
      <c r="SKE208" s="1305"/>
      <c r="SKF208" s="1305"/>
      <c r="SKG208" s="1305"/>
      <c r="SKH208" s="1305"/>
      <c r="SKI208" s="1305"/>
      <c r="SKJ208" s="1305"/>
      <c r="SKK208" s="1305"/>
      <c r="SKL208" s="1305"/>
      <c r="SKM208" s="1305"/>
      <c r="SKN208" s="1305"/>
      <c r="SKO208" s="1305"/>
      <c r="SKP208" s="1305"/>
      <c r="SKQ208" s="1305"/>
      <c r="SKR208" s="1305"/>
      <c r="SKS208" s="1305"/>
      <c r="SKT208" s="1305"/>
      <c r="SKU208" s="1305"/>
      <c r="SKV208" s="1305"/>
      <c r="SKW208" s="1305"/>
      <c r="SKX208" s="1305"/>
      <c r="SKY208" s="1305"/>
      <c r="SKZ208" s="1305"/>
      <c r="SLA208" s="1305"/>
      <c r="SLB208" s="1305"/>
      <c r="SLC208" s="1305"/>
      <c r="SLD208" s="1305"/>
      <c r="SLE208" s="1305"/>
      <c r="SLF208" s="1305"/>
      <c r="SLG208" s="1305"/>
      <c r="SLH208" s="1305"/>
      <c r="SLI208" s="1305"/>
      <c r="SLJ208" s="1305"/>
      <c r="SLK208" s="1305"/>
      <c r="SLL208" s="1305"/>
      <c r="SLM208" s="1305"/>
      <c r="SLN208" s="1305"/>
      <c r="SLO208" s="1305"/>
      <c r="SLP208" s="1305"/>
      <c r="SLQ208" s="1305"/>
      <c r="SLR208" s="1305"/>
      <c r="SLS208" s="1305"/>
      <c r="SLT208" s="1305"/>
      <c r="SLU208" s="1305"/>
      <c r="SLV208" s="1305"/>
      <c r="SLW208" s="1305"/>
      <c r="SLX208" s="1305"/>
      <c r="SLY208" s="1305"/>
      <c r="SLZ208" s="1305"/>
      <c r="SMA208" s="1305"/>
      <c r="SMB208" s="1305"/>
      <c r="SMC208" s="1305"/>
      <c r="SMD208" s="1305"/>
      <c r="SME208" s="1305"/>
      <c r="SMF208" s="1305"/>
      <c r="SMG208" s="1305"/>
      <c r="SMH208" s="1305"/>
      <c r="SMI208" s="1305"/>
      <c r="SMJ208" s="1305"/>
      <c r="SMK208" s="1305"/>
      <c r="SML208" s="1305"/>
      <c r="SMM208" s="1305"/>
      <c r="SMN208" s="1305"/>
      <c r="SMO208" s="1305"/>
      <c r="SMP208" s="1305"/>
      <c r="SMQ208" s="1305"/>
      <c r="SMR208" s="1305"/>
      <c r="SMS208" s="1305"/>
      <c r="SMT208" s="1305"/>
      <c r="SMU208" s="1305"/>
      <c r="SMV208" s="1305"/>
      <c r="SMW208" s="1305"/>
      <c r="SMX208" s="1305"/>
      <c r="SMY208" s="1305"/>
      <c r="SMZ208" s="1305"/>
      <c r="SNA208" s="1305"/>
      <c r="SNB208" s="1305"/>
      <c r="SNC208" s="1305"/>
      <c r="SND208" s="1305"/>
      <c r="SNE208" s="1305"/>
      <c r="SNF208" s="1305"/>
      <c r="SNG208" s="1305"/>
      <c r="SNH208" s="1305"/>
      <c r="SNI208" s="1305"/>
      <c r="SNJ208" s="1305"/>
      <c r="SNK208" s="1305"/>
      <c r="SNL208" s="1305"/>
      <c r="SNM208" s="1305"/>
      <c r="SNN208" s="1305"/>
      <c r="SNO208" s="1305"/>
      <c r="SNP208" s="1305"/>
      <c r="SNQ208" s="1305"/>
      <c r="SNR208" s="1305"/>
      <c r="SNS208" s="1305"/>
      <c r="SNT208" s="1305"/>
      <c r="SNU208" s="1305"/>
      <c r="SNV208" s="1305"/>
      <c r="SNW208" s="1305"/>
      <c r="SNX208" s="1305"/>
      <c r="SNY208" s="1305"/>
      <c r="SNZ208" s="1305"/>
      <c r="SOA208" s="1305"/>
      <c r="SOB208" s="1305"/>
      <c r="SOC208" s="1305"/>
      <c r="SOD208" s="1305"/>
      <c r="SOE208" s="1305"/>
      <c r="SOF208" s="1305"/>
      <c r="SOG208" s="1305"/>
      <c r="SOH208" s="1305"/>
      <c r="SOI208" s="1305"/>
      <c r="SOJ208" s="1305"/>
      <c r="SOK208" s="1305"/>
      <c r="SOL208" s="1305"/>
      <c r="SOM208" s="1305"/>
      <c r="SON208" s="1305"/>
      <c r="SOO208" s="1305"/>
      <c r="SOP208" s="1305"/>
      <c r="SOQ208" s="1305"/>
      <c r="SOR208" s="1305"/>
      <c r="SOS208" s="1305"/>
      <c r="SOT208" s="1305"/>
      <c r="SOU208" s="1305"/>
      <c r="SOV208" s="1305"/>
      <c r="SOW208" s="1305"/>
      <c r="SOX208" s="1305"/>
      <c r="SOY208" s="1305"/>
      <c r="SOZ208" s="1305"/>
      <c r="SPA208" s="1305"/>
      <c r="SPB208" s="1305"/>
      <c r="SPC208" s="1305"/>
      <c r="SPD208" s="1305"/>
      <c r="SPE208" s="1305"/>
      <c r="SPF208" s="1305"/>
      <c r="SPG208" s="1305"/>
      <c r="SPH208" s="1305"/>
      <c r="SPI208" s="1305"/>
      <c r="SPJ208" s="1305"/>
      <c r="SPK208" s="1305"/>
      <c r="SPL208" s="1305"/>
      <c r="SPM208" s="1305"/>
      <c r="SPN208" s="1305"/>
      <c r="SPO208" s="1305"/>
      <c r="SPP208" s="1305"/>
      <c r="SPQ208" s="1305"/>
      <c r="SPR208" s="1305"/>
      <c r="SPS208" s="1305"/>
      <c r="SPT208" s="1305"/>
      <c r="SPU208" s="1305"/>
      <c r="SPV208" s="1305"/>
      <c r="SPW208" s="1305"/>
      <c r="SPX208" s="1305"/>
      <c r="SPY208" s="1305"/>
      <c r="SPZ208" s="1305"/>
      <c r="SQA208" s="1305"/>
      <c r="SQB208" s="1305"/>
      <c r="SQC208" s="1305"/>
      <c r="SQD208" s="1305"/>
      <c r="SQE208" s="1305"/>
      <c r="SQF208" s="1305"/>
      <c r="SQG208" s="1305"/>
      <c r="SQH208" s="1305"/>
      <c r="SQI208" s="1305"/>
      <c r="SQJ208" s="1305"/>
      <c r="SQK208" s="1305"/>
      <c r="SQL208" s="1305"/>
      <c r="SQM208" s="1305"/>
      <c r="SQN208" s="1305"/>
      <c r="SQO208" s="1305"/>
      <c r="SQP208" s="1305"/>
      <c r="SQQ208" s="1305"/>
      <c r="SQR208" s="1305"/>
      <c r="SQS208" s="1305"/>
      <c r="SQT208" s="1305"/>
      <c r="SQU208" s="1305"/>
      <c r="SQV208" s="1305"/>
      <c r="SQW208" s="1305"/>
      <c r="SQX208" s="1305"/>
      <c r="SQZ208" s="1305"/>
      <c r="SRA208" s="1305"/>
      <c r="SRB208" s="1305"/>
      <c r="SRC208" s="1305"/>
      <c r="SRD208" s="1305"/>
      <c r="SRE208" s="1305"/>
      <c r="SRF208" s="1305"/>
      <c r="SRG208" s="1305"/>
      <c r="SRH208" s="1305"/>
      <c r="SRI208" s="1305"/>
      <c r="SRJ208" s="1305"/>
      <c r="SRK208" s="1305"/>
      <c r="SRL208" s="1305"/>
      <c r="SRM208" s="1305"/>
      <c r="SRN208" s="1305"/>
      <c r="SRO208" s="1305"/>
      <c r="SRP208" s="1305"/>
      <c r="SRQ208" s="1305"/>
      <c r="SRR208" s="1305"/>
      <c r="SRS208" s="1305"/>
      <c r="SRT208" s="1305"/>
      <c r="SRU208" s="1305"/>
      <c r="SRV208" s="1305"/>
      <c r="SRW208" s="1305"/>
      <c r="SRX208" s="1305"/>
      <c r="SRY208" s="1305"/>
      <c r="SRZ208" s="1305"/>
      <c r="SSA208" s="1305"/>
      <c r="SSB208" s="1305"/>
      <c r="SSC208" s="1305"/>
      <c r="SSD208" s="1305"/>
      <c r="SSE208" s="1305"/>
      <c r="SSF208" s="1305"/>
      <c r="SSG208" s="1305"/>
      <c r="SSH208" s="1305"/>
      <c r="SSI208" s="1305"/>
      <c r="SSJ208" s="1305"/>
      <c r="SSK208" s="1305"/>
      <c r="SSL208" s="1305"/>
      <c r="SSM208" s="1305"/>
      <c r="SSN208" s="1305"/>
      <c r="SSO208" s="1305"/>
      <c r="SSP208" s="1305"/>
      <c r="SSQ208" s="1305"/>
      <c r="SSR208" s="1305"/>
      <c r="SSS208" s="1305"/>
      <c r="SST208" s="1305"/>
      <c r="SSU208" s="1305"/>
      <c r="SSV208" s="1305"/>
      <c r="SSW208" s="1305"/>
      <c r="SSX208" s="1305"/>
      <c r="SSY208" s="1305"/>
      <c r="SSZ208" s="1305"/>
      <c r="STA208" s="1305"/>
      <c r="STB208" s="1305"/>
      <c r="STC208" s="1305"/>
      <c r="STD208" s="1305"/>
      <c r="STE208" s="1305"/>
      <c r="STF208" s="1305"/>
      <c r="STG208" s="1305"/>
      <c r="STH208" s="1305"/>
      <c r="STI208" s="1305"/>
      <c r="STJ208" s="1305"/>
      <c r="STK208" s="1305"/>
      <c r="STL208" s="1305"/>
      <c r="STM208" s="1305"/>
      <c r="STN208" s="1305"/>
      <c r="STO208" s="1305"/>
      <c r="STP208" s="1305"/>
      <c r="STQ208" s="1305"/>
      <c r="STR208" s="1305"/>
      <c r="STS208" s="1305"/>
      <c r="STT208" s="1305"/>
      <c r="STU208" s="1305"/>
      <c r="STV208" s="1305"/>
      <c r="STW208" s="1305"/>
      <c r="STX208" s="1305"/>
      <c r="STY208" s="1305"/>
      <c r="STZ208" s="1305"/>
      <c r="SUA208" s="1305"/>
      <c r="SUB208" s="1305"/>
      <c r="SUC208" s="1305"/>
      <c r="SUD208" s="1305"/>
      <c r="SUE208" s="1305"/>
      <c r="SUF208" s="1305"/>
      <c r="SUG208" s="1305"/>
      <c r="SUH208" s="1305"/>
      <c r="SUI208" s="1305"/>
      <c r="SUJ208" s="1305"/>
      <c r="SUK208" s="1305"/>
      <c r="SUL208" s="1305"/>
      <c r="SUM208" s="1305"/>
      <c r="SUN208" s="1305"/>
      <c r="SUO208" s="1305"/>
      <c r="SUP208" s="1305"/>
      <c r="SUQ208" s="1305"/>
      <c r="SUR208" s="1305"/>
      <c r="SUS208" s="1305"/>
      <c r="SUT208" s="1305"/>
      <c r="SUU208" s="1305"/>
      <c r="SUV208" s="1305"/>
      <c r="SUW208" s="1305"/>
      <c r="SUX208" s="1305"/>
      <c r="SUY208" s="1305"/>
      <c r="SUZ208" s="1305"/>
      <c r="SVA208" s="1305"/>
      <c r="SVB208" s="1305"/>
      <c r="SVC208" s="1305"/>
      <c r="SVD208" s="1305"/>
      <c r="SVE208" s="1305"/>
      <c r="SVF208" s="1305"/>
      <c r="SVG208" s="1305"/>
      <c r="SVH208" s="1305"/>
      <c r="SVI208" s="1305"/>
      <c r="SVJ208" s="1305"/>
      <c r="SVK208" s="1305"/>
      <c r="SVL208" s="1305"/>
      <c r="SVM208" s="1305"/>
      <c r="SVN208" s="1305"/>
      <c r="SVO208" s="1305"/>
      <c r="SVP208" s="1305"/>
      <c r="SVQ208" s="1305"/>
      <c r="SVR208" s="1305"/>
      <c r="SVS208" s="1305"/>
      <c r="SVT208" s="1305"/>
      <c r="SVU208" s="1305"/>
      <c r="SVV208" s="1305"/>
      <c r="SVW208" s="1305"/>
      <c r="SVX208" s="1305"/>
      <c r="SVY208" s="1305"/>
      <c r="SVZ208" s="1305"/>
      <c r="SWA208" s="1305"/>
      <c r="SWB208" s="1305"/>
      <c r="SWC208" s="1305"/>
      <c r="SWD208" s="1305"/>
      <c r="SWE208" s="1305"/>
      <c r="SWF208" s="1305"/>
      <c r="SWG208" s="1305"/>
      <c r="SWH208" s="1305"/>
      <c r="SWI208" s="1305"/>
      <c r="SWJ208" s="1305"/>
      <c r="SWK208" s="1305"/>
      <c r="SWL208" s="1305"/>
      <c r="SWM208" s="1305"/>
      <c r="SWN208" s="1305"/>
      <c r="SWO208" s="1305"/>
      <c r="SWP208" s="1305"/>
      <c r="SWQ208" s="1305"/>
      <c r="SWR208" s="1305"/>
      <c r="SWS208" s="1305"/>
      <c r="SWT208" s="1305"/>
      <c r="SWU208" s="1305"/>
      <c r="SWV208" s="1305"/>
      <c r="SWW208" s="1305"/>
      <c r="SWX208" s="1305"/>
      <c r="SWY208" s="1305"/>
      <c r="SWZ208" s="1305"/>
      <c r="SXA208" s="1305"/>
      <c r="SXB208" s="1305"/>
      <c r="SXC208" s="1305"/>
      <c r="SXD208" s="1305"/>
      <c r="SXE208" s="1305"/>
      <c r="SXF208" s="1305"/>
      <c r="SXG208" s="1305"/>
      <c r="SXH208" s="1305"/>
      <c r="SXI208" s="1305"/>
      <c r="SXJ208" s="1305"/>
      <c r="SXK208" s="1305"/>
      <c r="SXL208" s="1305"/>
      <c r="SXM208" s="1305"/>
      <c r="SXN208" s="1305"/>
      <c r="SXO208" s="1305"/>
      <c r="SXP208" s="1305"/>
      <c r="SXQ208" s="1305"/>
      <c r="SXR208" s="1305"/>
      <c r="SXS208" s="1305"/>
      <c r="SXT208" s="1305"/>
      <c r="SXU208" s="1305"/>
      <c r="SXV208" s="1305"/>
      <c r="SXW208" s="1305"/>
      <c r="SXX208" s="1305"/>
      <c r="SXY208" s="1305"/>
      <c r="SXZ208" s="1305"/>
      <c r="SYA208" s="1305"/>
      <c r="SYB208" s="1305"/>
      <c r="SYC208" s="1305"/>
      <c r="SYD208" s="1305"/>
      <c r="SYE208" s="1305"/>
      <c r="SYF208" s="1305"/>
      <c r="SYG208" s="1305"/>
      <c r="SYH208" s="1305"/>
      <c r="SYI208" s="1305"/>
      <c r="SYJ208" s="1305"/>
      <c r="SYK208" s="1305"/>
      <c r="SYL208" s="1305"/>
      <c r="SYM208" s="1305"/>
      <c r="SYN208" s="1305"/>
      <c r="SYO208" s="1305"/>
      <c r="SYP208" s="1305"/>
      <c r="SYQ208" s="1305"/>
      <c r="SYR208" s="1305"/>
      <c r="SYS208" s="1305"/>
      <c r="SYT208" s="1305"/>
      <c r="SYU208" s="1305"/>
      <c r="SYV208" s="1305"/>
      <c r="SYW208" s="1305"/>
      <c r="SYX208" s="1305"/>
      <c r="SYY208" s="1305"/>
      <c r="SYZ208" s="1305"/>
      <c r="SZA208" s="1305"/>
      <c r="SZB208" s="1305"/>
      <c r="SZC208" s="1305"/>
      <c r="SZD208" s="1305"/>
      <c r="SZE208" s="1305"/>
      <c r="SZF208" s="1305"/>
      <c r="SZG208" s="1305"/>
      <c r="SZH208" s="1305"/>
      <c r="SZI208" s="1305"/>
      <c r="SZJ208" s="1305"/>
      <c r="SZK208" s="1305"/>
      <c r="SZL208" s="1305"/>
      <c r="SZM208" s="1305"/>
      <c r="SZN208" s="1305"/>
      <c r="SZO208" s="1305"/>
      <c r="SZP208" s="1305"/>
      <c r="SZQ208" s="1305"/>
      <c r="SZR208" s="1305"/>
      <c r="SZS208" s="1305"/>
      <c r="SZT208" s="1305"/>
      <c r="SZU208" s="1305"/>
      <c r="SZV208" s="1305"/>
      <c r="SZW208" s="1305"/>
      <c r="SZX208" s="1305"/>
      <c r="SZY208" s="1305"/>
      <c r="SZZ208" s="1305"/>
      <c r="TAA208" s="1305"/>
      <c r="TAB208" s="1305"/>
      <c r="TAC208" s="1305"/>
      <c r="TAD208" s="1305"/>
      <c r="TAE208" s="1305"/>
      <c r="TAF208" s="1305"/>
      <c r="TAG208" s="1305"/>
      <c r="TAH208" s="1305"/>
      <c r="TAI208" s="1305"/>
      <c r="TAJ208" s="1305"/>
      <c r="TAK208" s="1305"/>
      <c r="TAL208" s="1305"/>
      <c r="TAM208" s="1305"/>
      <c r="TAN208" s="1305"/>
      <c r="TAO208" s="1305"/>
      <c r="TAP208" s="1305"/>
      <c r="TAQ208" s="1305"/>
      <c r="TAR208" s="1305"/>
      <c r="TAS208" s="1305"/>
      <c r="TAT208" s="1305"/>
      <c r="TAV208" s="1305"/>
      <c r="TAW208" s="1305"/>
      <c r="TAX208" s="1305"/>
      <c r="TAY208" s="1305"/>
      <c r="TAZ208" s="1305"/>
      <c r="TBA208" s="1305"/>
      <c r="TBB208" s="1305"/>
      <c r="TBC208" s="1305"/>
      <c r="TBD208" s="1305"/>
      <c r="TBE208" s="1305"/>
      <c r="TBF208" s="1305"/>
      <c r="TBG208" s="1305"/>
      <c r="TBH208" s="1305"/>
      <c r="TBI208" s="1305"/>
      <c r="TBJ208" s="1305"/>
      <c r="TBK208" s="1305"/>
      <c r="TBL208" s="1305"/>
      <c r="TBM208" s="1305"/>
      <c r="TBN208" s="1305"/>
      <c r="TBO208" s="1305"/>
      <c r="TBP208" s="1305"/>
      <c r="TBQ208" s="1305"/>
      <c r="TBR208" s="1305"/>
      <c r="TBS208" s="1305"/>
      <c r="TBT208" s="1305"/>
      <c r="TBU208" s="1305"/>
      <c r="TBV208" s="1305"/>
      <c r="TBW208" s="1305"/>
      <c r="TBX208" s="1305"/>
      <c r="TBY208" s="1305"/>
      <c r="TBZ208" s="1305"/>
      <c r="TCA208" s="1305"/>
      <c r="TCB208" s="1305"/>
      <c r="TCC208" s="1305"/>
      <c r="TCD208" s="1305"/>
      <c r="TCE208" s="1305"/>
      <c r="TCF208" s="1305"/>
      <c r="TCG208" s="1305"/>
      <c r="TCH208" s="1305"/>
      <c r="TCI208" s="1305"/>
      <c r="TCJ208" s="1305"/>
      <c r="TCK208" s="1305"/>
      <c r="TCL208" s="1305"/>
      <c r="TCM208" s="1305"/>
      <c r="TCN208" s="1305"/>
      <c r="TCO208" s="1305"/>
      <c r="TCP208" s="1305"/>
      <c r="TCQ208" s="1305"/>
      <c r="TCR208" s="1305"/>
      <c r="TCS208" s="1305"/>
      <c r="TCT208" s="1305"/>
      <c r="TCU208" s="1305"/>
      <c r="TCV208" s="1305"/>
      <c r="TCW208" s="1305"/>
      <c r="TCX208" s="1305"/>
      <c r="TCY208" s="1305"/>
      <c r="TCZ208" s="1305"/>
      <c r="TDA208" s="1305"/>
      <c r="TDB208" s="1305"/>
      <c r="TDC208" s="1305"/>
      <c r="TDD208" s="1305"/>
      <c r="TDE208" s="1305"/>
      <c r="TDF208" s="1305"/>
      <c r="TDG208" s="1305"/>
      <c r="TDH208" s="1305"/>
      <c r="TDI208" s="1305"/>
      <c r="TDJ208" s="1305"/>
      <c r="TDK208" s="1305"/>
      <c r="TDL208" s="1305"/>
      <c r="TDM208" s="1305"/>
      <c r="TDN208" s="1305"/>
      <c r="TDO208" s="1305"/>
      <c r="TDP208" s="1305"/>
      <c r="TDQ208" s="1305"/>
      <c r="TDR208" s="1305"/>
      <c r="TDS208" s="1305"/>
      <c r="TDT208" s="1305"/>
      <c r="TDU208" s="1305"/>
      <c r="TDV208" s="1305"/>
      <c r="TDW208" s="1305"/>
      <c r="TDX208" s="1305"/>
      <c r="TDY208" s="1305"/>
      <c r="TDZ208" s="1305"/>
      <c r="TEA208" s="1305"/>
      <c r="TEB208" s="1305"/>
      <c r="TEC208" s="1305"/>
      <c r="TED208" s="1305"/>
      <c r="TEE208" s="1305"/>
      <c r="TEF208" s="1305"/>
      <c r="TEG208" s="1305"/>
      <c r="TEH208" s="1305"/>
      <c r="TEI208" s="1305"/>
      <c r="TEJ208" s="1305"/>
      <c r="TEK208" s="1305"/>
      <c r="TEL208" s="1305"/>
      <c r="TEM208" s="1305"/>
      <c r="TEN208" s="1305"/>
      <c r="TEO208" s="1305"/>
      <c r="TEP208" s="1305"/>
      <c r="TEQ208" s="1305"/>
      <c r="TER208" s="1305"/>
      <c r="TES208" s="1305"/>
      <c r="TET208" s="1305"/>
      <c r="TEU208" s="1305"/>
      <c r="TEV208" s="1305"/>
      <c r="TEW208" s="1305"/>
      <c r="TEX208" s="1305"/>
      <c r="TEY208" s="1305"/>
      <c r="TEZ208" s="1305"/>
      <c r="TFA208" s="1305"/>
      <c r="TFB208" s="1305"/>
      <c r="TFC208" s="1305"/>
      <c r="TFD208" s="1305"/>
      <c r="TFE208" s="1305"/>
      <c r="TFF208" s="1305"/>
      <c r="TFG208" s="1305"/>
      <c r="TFH208" s="1305"/>
      <c r="TFI208" s="1305"/>
      <c r="TFJ208" s="1305"/>
      <c r="TFK208" s="1305"/>
      <c r="TFL208" s="1305"/>
      <c r="TFM208" s="1305"/>
      <c r="TFN208" s="1305"/>
      <c r="TFO208" s="1305"/>
      <c r="TFP208" s="1305"/>
      <c r="TFQ208" s="1305"/>
      <c r="TFR208" s="1305"/>
      <c r="TFS208" s="1305"/>
      <c r="TFT208" s="1305"/>
      <c r="TFU208" s="1305"/>
      <c r="TFV208" s="1305"/>
      <c r="TFW208" s="1305"/>
      <c r="TFX208" s="1305"/>
      <c r="TFY208" s="1305"/>
      <c r="TFZ208" s="1305"/>
      <c r="TGA208" s="1305"/>
      <c r="TGB208" s="1305"/>
      <c r="TGC208" s="1305"/>
      <c r="TGD208" s="1305"/>
      <c r="TGE208" s="1305"/>
      <c r="TGF208" s="1305"/>
      <c r="TGG208" s="1305"/>
      <c r="TGH208" s="1305"/>
      <c r="TGI208" s="1305"/>
      <c r="TGJ208" s="1305"/>
      <c r="TGK208" s="1305"/>
      <c r="TGL208" s="1305"/>
      <c r="TGM208" s="1305"/>
      <c r="TGN208" s="1305"/>
      <c r="TGO208" s="1305"/>
      <c r="TGP208" s="1305"/>
      <c r="TGQ208" s="1305"/>
      <c r="TGR208" s="1305"/>
      <c r="TGS208" s="1305"/>
      <c r="TGT208" s="1305"/>
      <c r="TGU208" s="1305"/>
      <c r="TGV208" s="1305"/>
      <c r="TGW208" s="1305"/>
      <c r="TGX208" s="1305"/>
      <c r="TGY208" s="1305"/>
      <c r="TGZ208" s="1305"/>
      <c r="THA208" s="1305"/>
      <c r="THB208" s="1305"/>
      <c r="THC208" s="1305"/>
      <c r="THD208" s="1305"/>
      <c r="THE208" s="1305"/>
      <c r="THF208" s="1305"/>
      <c r="THG208" s="1305"/>
      <c r="THH208" s="1305"/>
      <c r="THI208" s="1305"/>
      <c r="THJ208" s="1305"/>
      <c r="THK208" s="1305"/>
      <c r="THL208" s="1305"/>
      <c r="THM208" s="1305"/>
      <c r="THN208" s="1305"/>
      <c r="THO208" s="1305"/>
      <c r="THP208" s="1305"/>
      <c r="THQ208" s="1305"/>
      <c r="THR208" s="1305"/>
      <c r="THS208" s="1305"/>
      <c r="THT208" s="1305"/>
      <c r="THU208" s="1305"/>
      <c r="THV208" s="1305"/>
      <c r="THW208" s="1305"/>
      <c r="THX208" s="1305"/>
      <c r="THY208" s="1305"/>
      <c r="THZ208" s="1305"/>
      <c r="TIA208" s="1305"/>
      <c r="TIB208" s="1305"/>
      <c r="TIC208" s="1305"/>
      <c r="TID208" s="1305"/>
      <c r="TIE208" s="1305"/>
      <c r="TIF208" s="1305"/>
      <c r="TIG208" s="1305"/>
      <c r="TIH208" s="1305"/>
      <c r="TII208" s="1305"/>
      <c r="TIJ208" s="1305"/>
      <c r="TIK208" s="1305"/>
      <c r="TIL208" s="1305"/>
      <c r="TIM208" s="1305"/>
      <c r="TIN208" s="1305"/>
      <c r="TIO208" s="1305"/>
      <c r="TIP208" s="1305"/>
      <c r="TIQ208" s="1305"/>
      <c r="TIR208" s="1305"/>
      <c r="TIS208" s="1305"/>
      <c r="TIT208" s="1305"/>
      <c r="TIU208" s="1305"/>
      <c r="TIV208" s="1305"/>
      <c r="TIW208" s="1305"/>
      <c r="TIX208" s="1305"/>
      <c r="TIY208" s="1305"/>
      <c r="TIZ208" s="1305"/>
      <c r="TJA208" s="1305"/>
      <c r="TJB208" s="1305"/>
      <c r="TJC208" s="1305"/>
      <c r="TJD208" s="1305"/>
      <c r="TJE208" s="1305"/>
      <c r="TJF208" s="1305"/>
      <c r="TJG208" s="1305"/>
      <c r="TJH208" s="1305"/>
      <c r="TJI208" s="1305"/>
      <c r="TJJ208" s="1305"/>
      <c r="TJK208" s="1305"/>
      <c r="TJL208" s="1305"/>
      <c r="TJM208" s="1305"/>
      <c r="TJN208" s="1305"/>
      <c r="TJO208" s="1305"/>
      <c r="TJP208" s="1305"/>
      <c r="TJQ208" s="1305"/>
      <c r="TJR208" s="1305"/>
      <c r="TJS208" s="1305"/>
      <c r="TJT208" s="1305"/>
      <c r="TJU208" s="1305"/>
      <c r="TJV208" s="1305"/>
      <c r="TJW208" s="1305"/>
      <c r="TJX208" s="1305"/>
      <c r="TJY208" s="1305"/>
      <c r="TJZ208" s="1305"/>
      <c r="TKA208" s="1305"/>
      <c r="TKB208" s="1305"/>
      <c r="TKC208" s="1305"/>
      <c r="TKD208" s="1305"/>
      <c r="TKE208" s="1305"/>
      <c r="TKF208" s="1305"/>
      <c r="TKG208" s="1305"/>
      <c r="TKH208" s="1305"/>
      <c r="TKI208" s="1305"/>
      <c r="TKJ208" s="1305"/>
      <c r="TKK208" s="1305"/>
      <c r="TKL208" s="1305"/>
      <c r="TKM208" s="1305"/>
      <c r="TKN208" s="1305"/>
      <c r="TKO208" s="1305"/>
      <c r="TKP208" s="1305"/>
      <c r="TKR208" s="1305"/>
      <c r="TKS208" s="1305"/>
      <c r="TKT208" s="1305"/>
      <c r="TKU208" s="1305"/>
      <c r="TKV208" s="1305"/>
      <c r="TKW208" s="1305"/>
      <c r="TKX208" s="1305"/>
      <c r="TKY208" s="1305"/>
      <c r="TKZ208" s="1305"/>
      <c r="TLA208" s="1305"/>
      <c r="TLB208" s="1305"/>
      <c r="TLC208" s="1305"/>
      <c r="TLD208" s="1305"/>
      <c r="TLE208" s="1305"/>
      <c r="TLF208" s="1305"/>
      <c r="TLG208" s="1305"/>
      <c r="TLH208" s="1305"/>
      <c r="TLI208" s="1305"/>
      <c r="TLJ208" s="1305"/>
      <c r="TLK208" s="1305"/>
      <c r="TLL208" s="1305"/>
      <c r="TLM208" s="1305"/>
      <c r="TLN208" s="1305"/>
      <c r="TLO208" s="1305"/>
      <c r="TLP208" s="1305"/>
      <c r="TLQ208" s="1305"/>
      <c r="TLR208" s="1305"/>
      <c r="TLS208" s="1305"/>
      <c r="TLT208" s="1305"/>
      <c r="TLU208" s="1305"/>
      <c r="TLV208" s="1305"/>
      <c r="TLW208" s="1305"/>
      <c r="TLX208" s="1305"/>
      <c r="TLY208" s="1305"/>
      <c r="TLZ208" s="1305"/>
      <c r="TMA208" s="1305"/>
      <c r="TMB208" s="1305"/>
      <c r="TMC208" s="1305"/>
      <c r="TMD208" s="1305"/>
      <c r="TME208" s="1305"/>
      <c r="TMF208" s="1305"/>
      <c r="TMG208" s="1305"/>
      <c r="TMH208" s="1305"/>
      <c r="TMI208" s="1305"/>
      <c r="TMJ208" s="1305"/>
      <c r="TMK208" s="1305"/>
      <c r="TML208" s="1305"/>
      <c r="TMM208" s="1305"/>
      <c r="TMN208" s="1305"/>
      <c r="TMO208" s="1305"/>
      <c r="TMP208" s="1305"/>
      <c r="TMQ208" s="1305"/>
      <c r="TMR208" s="1305"/>
      <c r="TMS208" s="1305"/>
      <c r="TMT208" s="1305"/>
      <c r="TMU208" s="1305"/>
      <c r="TMV208" s="1305"/>
      <c r="TMW208" s="1305"/>
      <c r="TMX208" s="1305"/>
      <c r="TMY208" s="1305"/>
      <c r="TMZ208" s="1305"/>
      <c r="TNA208" s="1305"/>
      <c r="TNB208" s="1305"/>
      <c r="TNC208" s="1305"/>
      <c r="TND208" s="1305"/>
      <c r="TNE208" s="1305"/>
      <c r="TNF208" s="1305"/>
      <c r="TNG208" s="1305"/>
      <c r="TNH208" s="1305"/>
      <c r="TNI208" s="1305"/>
      <c r="TNJ208" s="1305"/>
      <c r="TNK208" s="1305"/>
      <c r="TNL208" s="1305"/>
      <c r="TNM208" s="1305"/>
      <c r="TNN208" s="1305"/>
      <c r="TNO208" s="1305"/>
      <c r="TNP208" s="1305"/>
      <c r="TNQ208" s="1305"/>
      <c r="TNR208" s="1305"/>
      <c r="TNS208" s="1305"/>
      <c r="TNT208" s="1305"/>
      <c r="TNU208" s="1305"/>
      <c r="TNV208" s="1305"/>
      <c r="TNW208" s="1305"/>
      <c r="TNX208" s="1305"/>
      <c r="TNY208" s="1305"/>
      <c r="TNZ208" s="1305"/>
      <c r="TOA208" s="1305"/>
      <c r="TOB208" s="1305"/>
      <c r="TOC208" s="1305"/>
      <c r="TOD208" s="1305"/>
      <c r="TOE208" s="1305"/>
      <c r="TOF208" s="1305"/>
      <c r="TOG208" s="1305"/>
      <c r="TOH208" s="1305"/>
      <c r="TOI208" s="1305"/>
      <c r="TOJ208" s="1305"/>
      <c r="TOK208" s="1305"/>
      <c r="TOL208" s="1305"/>
      <c r="TOM208" s="1305"/>
      <c r="TON208" s="1305"/>
      <c r="TOO208" s="1305"/>
      <c r="TOP208" s="1305"/>
      <c r="TOQ208" s="1305"/>
      <c r="TOR208" s="1305"/>
      <c r="TOS208" s="1305"/>
      <c r="TOT208" s="1305"/>
      <c r="TOU208" s="1305"/>
      <c r="TOV208" s="1305"/>
      <c r="TOW208" s="1305"/>
      <c r="TOX208" s="1305"/>
      <c r="TOY208" s="1305"/>
      <c r="TOZ208" s="1305"/>
      <c r="TPA208" s="1305"/>
      <c r="TPB208" s="1305"/>
      <c r="TPC208" s="1305"/>
      <c r="TPD208" s="1305"/>
      <c r="TPE208" s="1305"/>
      <c r="TPF208" s="1305"/>
      <c r="TPG208" s="1305"/>
      <c r="TPH208" s="1305"/>
      <c r="TPI208" s="1305"/>
      <c r="TPJ208" s="1305"/>
      <c r="TPK208" s="1305"/>
      <c r="TPL208" s="1305"/>
      <c r="TPM208" s="1305"/>
      <c r="TPN208" s="1305"/>
      <c r="TPO208" s="1305"/>
      <c r="TPP208" s="1305"/>
      <c r="TPQ208" s="1305"/>
      <c r="TPR208" s="1305"/>
      <c r="TPS208" s="1305"/>
      <c r="TPT208" s="1305"/>
      <c r="TPU208" s="1305"/>
      <c r="TPV208" s="1305"/>
      <c r="TPW208" s="1305"/>
      <c r="TPX208" s="1305"/>
      <c r="TPY208" s="1305"/>
      <c r="TPZ208" s="1305"/>
      <c r="TQA208" s="1305"/>
      <c r="TQB208" s="1305"/>
      <c r="TQC208" s="1305"/>
      <c r="TQD208" s="1305"/>
      <c r="TQE208" s="1305"/>
      <c r="TQF208" s="1305"/>
      <c r="TQG208" s="1305"/>
      <c r="TQH208" s="1305"/>
      <c r="TQI208" s="1305"/>
      <c r="TQJ208" s="1305"/>
      <c r="TQK208" s="1305"/>
      <c r="TQL208" s="1305"/>
      <c r="TQM208" s="1305"/>
      <c r="TQN208" s="1305"/>
      <c r="TQO208" s="1305"/>
      <c r="TQP208" s="1305"/>
      <c r="TQQ208" s="1305"/>
      <c r="TQR208" s="1305"/>
      <c r="TQS208" s="1305"/>
      <c r="TQT208" s="1305"/>
      <c r="TQU208" s="1305"/>
      <c r="TQV208" s="1305"/>
      <c r="TQW208" s="1305"/>
      <c r="TQX208" s="1305"/>
      <c r="TQY208" s="1305"/>
      <c r="TQZ208" s="1305"/>
      <c r="TRA208" s="1305"/>
      <c r="TRB208" s="1305"/>
      <c r="TRC208" s="1305"/>
      <c r="TRD208" s="1305"/>
      <c r="TRE208" s="1305"/>
      <c r="TRF208" s="1305"/>
      <c r="TRG208" s="1305"/>
      <c r="TRH208" s="1305"/>
      <c r="TRI208" s="1305"/>
      <c r="TRJ208" s="1305"/>
      <c r="TRK208" s="1305"/>
      <c r="TRL208" s="1305"/>
      <c r="TRM208" s="1305"/>
      <c r="TRN208" s="1305"/>
      <c r="TRO208" s="1305"/>
      <c r="TRP208" s="1305"/>
      <c r="TRQ208" s="1305"/>
      <c r="TRR208" s="1305"/>
      <c r="TRS208" s="1305"/>
      <c r="TRT208" s="1305"/>
      <c r="TRU208" s="1305"/>
      <c r="TRV208" s="1305"/>
      <c r="TRW208" s="1305"/>
      <c r="TRX208" s="1305"/>
      <c r="TRY208" s="1305"/>
      <c r="TRZ208" s="1305"/>
      <c r="TSA208" s="1305"/>
      <c r="TSB208" s="1305"/>
      <c r="TSC208" s="1305"/>
      <c r="TSD208" s="1305"/>
      <c r="TSE208" s="1305"/>
      <c r="TSF208" s="1305"/>
      <c r="TSG208" s="1305"/>
      <c r="TSH208" s="1305"/>
      <c r="TSI208" s="1305"/>
      <c r="TSJ208" s="1305"/>
      <c r="TSK208" s="1305"/>
      <c r="TSL208" s="1305"/>
      <c r="TSM208" s="1305"/>
      <c r="TSN208" s="1305"/>
      <c r="TSO208" s="1305"/>
      <c r="TSP208" s="1305"/>
      <c r="TSQ208" s="1305"/>
      <c r="TSR208" s="1305"/>
      <c r="TSS208" s="1305"/>
      <c r="TST208" s="1305"/>
      <c r="TSU208" s="1305"/>
      <c r="TSV208" s="1305"/>
      <c r="TSW208" s="1305"/>
      <c r="TSX208" s="1305"/>
      <c r="TSY208" s="1305"/>
      <c r="TSZ208" s="1305"/>
      <c r="TTA208" s="1305"/>
      <c r="TTB208" s="1305"/>
      <c r="TTC208" s="1305"/>
      <c r="TTD208" s="1305"/>
      <c r="TTE208" s="1305"/>
      <c r="TTF208" s="1305"/>
      <c r="TTG208" s="1305"/>
      <c r="TTH208" s="1305"/>
      <c r="TTI208" s="1305"/>
      <c r="TTJ208" s="1305"/>
      <c r="TTK208" s="1305"/>
      <c r="TTL208" s="1305"/>
      <c r="TTM208" s="1305"/>
      <c r="TTN208" s="1305"/>
      <c r="TTO208" s="1305"/>
      <c r="TTP208" s="1305"/>
      <c r="TTQ208" s="1305"/>
      <c r="TTR208" s="1305"/>
      <c r="TTS208" s="1305"/>
      <c r="TTT208" s="1305"/>
      <c r="TTU208" s="1305"/>
      <c r="TTV208" s="1305"/>
      <c r="TTW208" s="1305"/>
      <c r="TTX208" s="1305"/>
      <c r="TTY208" s="1305"/>
      <c r="TTZ208" s="1305"/>
      <c r="TUA208" s="1305"/>
      <c r="TUB208" s="1305"/>
      <c r="TUC208" s="1305"/>
      <c r="TUD208" s="1305"/>
      <c r="TUE208" s="1305"/>
      <c r="TUF208" s="1305"/>
      <c r="TUG208" s="1305"/>
      <c r="TUH208" s="1305"/>
      <c r="TUI208" s="1305"/>
      <c r="TUJ208" s="1305"/>
      <c r="TUK208" s="1305"/>
      <c r="TUL208" s="1305"/>
      <c r="TUN208" s="1305"/>
      <c r="TUO208" s="1305"/>
      <c r="TUP208" s="1305"/>
      <c r="TUQ208" s="1305"/>
      <c r="TUR208" s="1305"/>
      <c r="TUS208" s="1305"/>
      <c r="TUT208" s="1305"/>
      <c r="TUU208" s="1305"/>
      <c r="TUV208" s="1305"/>
      <c r="TUW208" s="1305"/>
      <c r="TUX208" s="1305"/>
      <c r="TUY208" s="1305"/>
      <c r="TUZ208" s="1305"/>
      <c r="TVA208" s="1305"/>
      <c r="TVB208" s="1305"/>
      <c r="TVC208" s="1305"/>
      <c r="TVD208" s="1305"/>
      <c r="TVE208" s="1305"/>
      <c r="TVF208" s="1305"/>
      <c r="TVG208" s="1305"/>
      <c r="TVH208" s="1305"/>
      <c r="TVI208" s="1305"/>
      <c r="TVJ208" s="1305"/>
      <c r="TVK208" s="1305"/>
      <c r="TVL208" s="1305"/>
      <c r="TVM208" s="1305"/>
      <c r="TVN208" s="1305"/>
      <c r="TVO208" s="1305"/>
      <c r="TVP208" s="1305"/>
      <c r="TVQ208" s="1305"/>
      <c r="TVR208" s="1305"/>
      <c r="TVS208" s="1305"/>
      <c r="TVT208" s="1305"/>
      <c r="TVU208" s="1305"/>
      <c r="TVV208" s="1305"/>
      <c r="TVW208" s="1305"/>
      <c r="TVX208" s="1305"/>
      <c r="TVY208" s="1305"/>
      <c r="TVZ208" s="1305"/>
      <c r="TWA208" s="1305"/>
      <c r="TWB208" s="1305"/>
      <c r="TWC208" s="1305"/>
      <c r="TWD208" s="1305"/>
      <c r="TWE208" s="1305"/>
      <c r="TWF208" s="1305"/>
      <c r="TWG208" s="1305"/>
      <c r="TWH208" s="1305"/>
      <c r="TWI208" s="1305"/>
      <c r="TWJ208" s="1305"/>
      <c r="TWK208" s="1305"/>
      <c r="TWL208" s="1305"/>
      <c r="TWM208" s="1305"/>
      <c r="TWN208" s="1305"/>
      <c r="TWO208" s="1305"/>
      <c r="TWP208" s="1305"/>
      <c r="TWQ208" s="1305"/>
      <c r="TWR208" s="1305"/>
      <c r="TWS208" s="1305"/>
      <c r="TWT208" s="1305"/>
      <c r="TWU208" s="1305"/>
      <c r="TWV208" s="1305"/>
      <c r="TWW208" s="1305"/>
      <c r="TWX208" s="1305"/>
      <c r="TWY208" s="1305"/>
      <c r="TWZ208" s="1305"/>
      <c r="TXA208" s="1305"/>
      <c r="TXB208" s="1305"/>
      <c r="TXC208" s="1305"/>
      <c r="TXD208" s="1305"/>
      <c r="TXE208" s="1305"/>
      <c r="TXF208" s="1305"/>
      <c r="TXG208" s="1305"/>
      <c r="TXH208" s="1305"/>
      <c r="TXI208" s="1305"/>
      <c r="TXJ208" s="1305"/>
      <c r="TXK208" s="1305"/>
      <c r="TXL208" s="1305"/>
      <c r="TXM208" s="1305"/>
      <c r="TXN208" s="1305"/>
      <c r="TXO208" s="1305"/>
      <c r="TXP208" s="1305"/>
      <c r="TXQ208" s="1305"/>
      <c r="TXR208" s="1305"/>
      <c r="TXS208" s="1305"/>
      <c r="TXT208" s="1305"/>
      <c r="TXU208" s="1305"/>
      <c r="TXV208" s="1305"/>
      <c r="TXW208" s="1305"/>
      <c r="TXX208" s="1305"/>
      <c r="TXY208" s="1305"/>
      <c r="TXZ208" s="1305"/>
      <c r="TYA208" s="1305"/>
      <c r="TYB208" s="1305"/>
      <c r="TYC208" s="1305"/>
      <c r="TYD208" s="1305"/>
      <c r="TYE208" s="1305"/>
      <c r="TYF208" s="1305"/>
      <c r="TYG208" s="1305"/>
      <c r="TYH208" s="1305"/>
      <c r="TYI208" s="1305"/>
      <c r="TYJ208" s="1305"/>
      <c r="TYK208" s="1305"/>
      <c r="TYL208" s="1305"/>
      <c r="TYM208" s="1305"/>
      <c r="TYN208" s="1305"/>
      <c r="TYO208" s="1305"/>
      <c r="TYP208" s="1305"/>
      <c r="TYQ208" s="1305"/>
      <c r="TYR208" s="1305"/>
      <c r="TYS208" s="1305"/>
      <c r="TYT208" s="1305"/>
      <c r="TYU208" s="1305"/>
      <c r="TYV208" s="1305"/>
      <c r="TYW208" s="1305"/>
      <c r="TYX208" s="1305"/>
      <c r="TYY208" s="1305"/>
      <c r="TYZ208" s="1305"/>
      <c r="TZA208" s="1305"/>
      <c r="TZB208" s="1305"/>
      <c r="TZC208" s="1305"/>
      <c r="TZD208" s="1305"/>
      <c r="TZE208" s="1305"/>
      <c r="TZF208" s="1305"/>
      <c r="TZG208" s="1305"/>
      <c r="TZH208" s="1305"/>
      <c r="TZI208" s="1305"/>
      <c r="TZJ208" s="1305"/>
      <c r="TZK208" s="1305"/>
      <c r="TZL208" s="1305"/>
      <c r="TZM208" s="1305"/>
      <c r="TZN208" s="1305"/>
      <c r="TZO208" s="1305"/>
      <c r="TZP208" s="1305"/>
      <c r="TZQ208" s="1305"/>
      <c r="TZR208" s="1305"/>
      <c r="TZS208" s="1305"/>
      <c r="TZT208" s="1305"/>
      <c r="TZU208" s="1305"/>
      <c r="TZV208" s="1305"/>
      <c r="TZW208" s="1305"/>
      <c r="TZX208" s="1305"/>
      <c r="TZY208" s="1305"/>
      <c r="TZZ208" s="1305"/>
      <c r="UAA208" s="1305"/>
      <c r="UAB208" s="1305"/>
      <c r="UAC208" s="1305"/>
      <c r="UAD208" s="1305"/>
      <c r="UAE208" s="1305"/>
      <c r="UAF208" s="1305"/>
      <c r="UAG208" s="1305"/>
      <c r="UAH208" s="1305"/>
      <c r="UAI208" s="1305"/>
      <c r="UAJ208" s="1305"/>
      <c r="UAK208" s="1305"/>
      <c r="UAL208" s="1305"/>
      <c r="UAM208" s="1305"/>
      <c r="UAN208" s="1305"/>
      <c r="UAO208" s="1305"/>
      <c r="UAP208" s="1305"/>
      <c r="UAQ208" s="1305"/>
      <c r="UAR208" s="1305"/>
      <c r="UAS208" s="1305"/>
      <c r="UAT208" s="1305"/>
      <c r="UAU208" s="1305"/>
      <c r="UAV208" s="1305"/>
      <c r="UAW208" s="1305"/>
      <c r="UAX208" s="1305"/>
      <c r="UAY208" s="1305"/>
      <c r="UAZ208" s="1305"/>
      <c r="UBA208" s="1305"/>
      <c r="UBB208" s="1305"/>
      <c r="UBC208" s="1305"/>
      <c r="UBD208" s="1305"/>
      <c r="UBE208" s="1305"/>
      <c r="UBF208" s="1305"/>
      <c r="UBG208" s="1305"/>
      <c r="UBH208" s="1305"/>
      <c r="UBI208" s="1305"/>
      <c r="UBJ208" s="1305"/>
      <c r="UBK208" s="1305"/>
      <c r="UBL208" s="1305"/>
      <c r="UBM208" s="1305"/>
      <c r="UBN208" s="1305"/>
      <c r="UBO208" s="1305"/>
      <c r="UBP208" s="1305"/>
      <c r="UBQ208" s="1305"/>
      <c r="UBR208" s="1305"/>
      <c r="UBS208" s="1305"/>
      <c r="UBT208" s="1305"/>
      <c r="UBU208" s="1305"/>
      <c r="UBV208" s="1305"/>
      <c r="UBW208" s="1305"/>
      <c r="UBX208" s="1305"/>
      <c r="UBY208" s="1305"/>
      <c r="UBZ208" s="1305"/>
      <c r="UCA208" s="1305"/>
      <c r="UCB208" s="1305"/>
      <c r="UCC208" s="1305"/>
      <c r="UCD208" s="1305"/>
      <c r="UCE208" s="1305"/>
      <c r="UCF208" s="1305"/>
      <c r="UCG208" s="1305"/>
      <c r="UCH208" s="1305"/>
      <c r="UCI208" s="1305"/>
      <c r="UCJ208" s="1305"/>
      <c r="UCK208" s="1305"/>
      <c r="UCL208" s="1305"/>
      <c r="UCM208" s="1305"/>
      <c r="UCN208" s="1305"/>
      <c r="UCO208" s="1305"/>
      <c r="UCP208" s="1305"/>
      <c r="UCQ208" s="1305"/>
      <c r="UCR208" s="1305"/>
      <c r="UCS208" s="1305"/>
      <c r="UCT208" s="1305"/>
      <c r="UCU208" s="1305"/>
      <c r="UCV208" s="1305"/>
      <c r="UCW208" s="1305"/>
      <c r="UCX208" s="1305"/>
      <c r="UCY208" s="1305"/>
      <c r="UCZ208" s="1305"/>
      <c r="UDA208" s="1305"/>
      <c r="UDB208" s="1305"/>
      <c r="UDC208" s="1305"/>
      <c r="UDD208" s="1305"/>
      <c r="UDE208" s="1305"/>
      <c r="UDF208" s="1305"/>
      <c r="UDG208" s="1305"/>
      <c r="UDH208" s="1305"/>
      <c r="UDI208" s="1305"/>
      <c r="UDJ208" s="1305"/>
      <c r="UDK208" s="1305"/>
      <c r="UDL208" s="1305"/>
      <c r="UDM208" s="1305"/>
      <c r="UDN208" s="1305"/>
      <c r="UDO208" s="1305"/>
      <c r="UDP208" s="1305"/>
      <c r="UDQ208" s="1305"/>
      <c r="UDR208" s="1305"/>
      <c r="UDS208" s="1305"/>
      <c r="UDT208" s="1305"/>
      <c r="UDU208" s="1305"/>
      <c r="UDV208" s="1305"/>
      <c r="UDW208" s="1305"/>
      <c r="UDX208" s="1305"/>
      <c r="UDY208" s="1305"/>
      <c r="UDZ208" s="1305"/>
      <c r="UEA208" s="1305"/>
      <c r="UEB208" s="1305"/>
      <c r="UEC208" s="1305"/>
      <c r="UED208" s="1305"/>
      <c r="UEE208" s="1305"/>
      <c r="UEF208" s="1305"/>
      <c r="UEG208" s="1305"/>
      <c r="UEH208" s="1305"/>
      <c r="UEJ208" s="1305"/>
      <c r="UEK208" s="1305"/>
      <c r="UEL208" s="1305"/>
      <c r="UEM208" s="1305"/>
      <c r="UEN208" s="1305"/>
      <c r="UEO208" s="1305"/>
      <c r="UEP208" s="1305"/>
      <c r="UEQ208" s="1305"/>
      <c r="UER208" s="1305"/>
      <c r="UES208" s="1305"/>
      <c r="UET208" s="1305"/>
      <c r="UEU208" s="1305"/>
      <c r="UEV208" s="1305"/>
      <c r="UEW208" s="1305"/>
      <c r="UEX208" s="1305"/>
      <c r="UEY208" s="1305"/>
      <c r="UEZ208" s="1305"/>
      <c r="UFA208" s="1305"/>
      <c r="UFB208" s="1305"/>
      <c r="UFC208" s="1305"/>
      <c r="UFD208" s="1305"/>
      <c r="UFE208" s="1305"/>
      <c r="UFF208" s="1305"/>
      <c r="UFG208" s="1305"/>
      <c r="UFH208" s="1305"/>
      <c r="UFI208" s="1305"/>
      <c r="UFJ208" s="1305"/>
      <c r="UFK208" s="1305"/>
      <c r="UFL208" s="1305"/>
      <c r="UFM208" s="1305"/>
      <c r="UFN208" s="1305"/>
      <c r="UFO208" s="1305"/>
      <c r="UFP208" s="1305"/>
      <c r="UFQ208" s="1305"/>
      <c r="UFR208" s="1305"/>
      <c r="UFS208" s="1305"/>
      <c r="UFT208" s="1305"/>
      <c r="UFU208" s="1305"/>
      <c r="UFV208" s="1305"/>
      <c r="UFW208" s="1305"/>
      <c r="UFX208" s="1305"/>
      <c r="UFY208" s="1305"/>
      <c r="UFZ208" s="1305"/>
      <c r="UGA208" s="1305"/>
      <c r="UGB208" s="1305"/>
      <c r="UGC208" s="1305"/>
      <c r="UGD208" s="1305"/>
      <c r="UGE208" s="1305"/>
      <c r="UGF208" s="1305"/>
      <c r="UGG208" s="1305"/>
      <c r="UGH208" s="1305"/>
      <c r="UGI208" s="1305"/>
      <c r="UGJ208" s="1305"/>
      <c r="UGK208" s="1305"/>
      <c r="UGL208" s="1305"/>
      <c r="UGM208" s="1305"/>
      <c r="UGN208" s="1305"/>
      <c r="UGO208" s="1305"/>
      <c r="UGP208" s="1305"/>
      <c r="UGQ208" s="1305"/>
      <c r="UGR208" s="1305"/>
      <c r="UGS208" s="1305"/>
      <c r="UGT208" s="1305"/>
      <c r="UGU208" s="1305"/>
      <c r="UGV208" s="1305"/>
      <c r="UGW208" s="1305"/>
      <c r="UGX208" s="1305"/>
      <c r="UGY208" s="1305"/>
      <c r="UGZ208" s="1305"/>
      <c r="UHA208" s="1305"/>
      <c r="UHB208" s="1305"/>
      <c r="UHC208" s="1305"/>
      <c r="UHD208" s="1305"/>
      <c r="UHE208" s="1305"/>
      <c r="UHF208" s="1305"/>
      <c r="UHG208" s="1305"/>
      <c r="UHH208" s="1305"/>
      <c r="UHI208" s="1305"/>
      <c r="UHJ208" s="1305"/>
      <c r="UHK208" s="1305"/>
      <c r="UHL208" s="1305"/>
      <c r="UHM208" s="1305"/>
      <c r="UHN208" s="1305"/>
      <c r="UHO208" s="1305"/>
      <c r="UHP208" s="1305"/>
      <c r="UHQ208" s="1305"/>
      <c r="UHR208" s="1305"/>
      <c r="UHS208" s="1305"/>
      <c r="UHT208" s="1305"/>
      <c r="UHU208" s="1305"/>
      <c r="UHV208" s="1305"/>
      <c r="UHW208" s="1305"/>
      <c r="UHX208" s="1305"/>
      <c r="UHY208" s="1305"/>
      <c r="UHZ208" s="1305"/>
      <c r="UIA208" s="1305"/>
      <c r="UIB208" s="1305"/>
      <c r="UIC208" s="1305"/>
      <c r="UID208" s="1305"/>
      <c r="UIE208" s="1305"/>
      <c r="UIF208" s="1305"/>
      <c r="UIG208" s="1305"/>
      <c r="UIH208" s="1305"/>
      <c r="UII208" s="1305"/>
      <c r="UIJ208" s="1305"/>
      <c r="UIK208" s="1305"/>
      <c r="UIL208" s="1305"/>
      <c r="UIM208" s="1305"/>
      <c r="UIN208" s="1305"/>
      <c r="UIO208" s="1305"/>
      <c r="UIP208" s="1305"/>
      <c r="UIQ208" s="1305"/>
      <c r="UIR208" s="1305"/>
      <c r="UIS208" s="1305"/>
      <c r="UIT208" s="1305"/>
      <c r="UIU208" s="1305"/>
      <c r="UIV208" s="1305"/>
      <c r="UIW208" s="1305"/>
      <c r="UIX208" s="1305"/>
      <c r="UIY208" s="1305"/>
      <c r="UIZ208" s="1305"/>
      <c r="UJA208" s="1305"/>
      <c r="UJB208" s="1305"/>
      <c r="UJC208" s="1305"/>
      <c r="UJD208" s="1305"/>
      <c r="UJE208" s="1305"/>
      <c r="UJF208" s="1305"/>
      <c r="UJG208" s="1305"/>
      <c r="UJH208" s="1305"/>
      <c r="UJI208" s="1305"/>
      <c r="UJJ208" s="1305"/>
      <c r="UJK208" s="1305"/>
      <c r="UJL208" s="1305"/>
      <c r="UJM208" s="1305"/>
      <c r="UJN208" s="1305"/>
      <c r="UJO208" s="1305"/>
      <c r="UJP208" s="1305"/>
      <c r="UJQ208" s="1305"/>
      <c r="UJR208" s="1305"/>
      <c r="UJS208" s="1305"/>
      <c r="UJT208" s="1305"/>
      <c r="UJU208" s="1305"/>
      <c r="UJV208" s="1305"/>
      <c r="UJW208" s="1305"/>
      <c r="UJX208" s="1305"/>
      <c r="UJY208" s="1305"/>
      <c r="UJZ208" s="1305"/>
      <c r="UKA208" s="1305"/>
      <c r="UKB208" s="1305"/>
      <c r="UKC208" s="1305"/>
      <c r="UKD208" s="1305"/>
      <c r="UKE208" s="1305"/>
      <c r="UKF208" s="1305"/>
      <c r="UKG208" s="1305"/>
      <c r="UKH208" s="1305"/>
      <c r="UKI208" s="1305"/>
      <c r="UKJ208" s="1305"/>
      <c r="UKK208" s="1305"/>
      <c r="UKL208" s="1305"/>
      <c r="UKM208" s="1305"/>
      <c r="UKN208" s="1305"/>
      <c r="UKO208" s="1305"/>
      <c r="UKP208" s="1305"/>
      <c r="UKQ208" s="1305"/>
      <c r="UKR208" s="1305"/>
      <c r="UKS208" s="1305"/>
      <c r="UKT208" s="1305"/>
      <c r="UKU208" s="1305"/>
      <c r="UKV208" s="1305"/>
      <c r="UKW208" s="1305"/>
      <c r="UKX208" s="1305"/>
      <c r="UKY208" s="1305"/>
      <c r="UKZ208" s="1305"/>
      <c r="ULA208" s="1305"/>
      <c r="ULB208" s="1305"/>
      <c r="ULC208" s="1305"/>
      <c r="ULD208" s="1305"/>
      <c r="ULE208" s="1305"/>
      <c r="ULF208" s="1305"/>
      <c r="ULG208" s="1305"/>
      <c r="ULH208" s="1305"/>
      <c r="ULI208" s="1305"/>
      <c r="ULJ208" s="1305"/>
      <c r="ULK208" s="1305"/>
      <c r="ULL208" s="1305"/>
      <c r="ULM208" s="1305"/>
      <c r="ULN208" s="1305"/>
      <c r="ULO208" s="1305"/>
      <c r="ULP208" s="1305"/>
      <c r="ULQ208" s="1305"/>
      <c r="ULR208" s="1305"/>
      <c r="ULS208" s="1305"/>
      <c r="ULT208" s="1305"/>
      <c r="ULU208" s="1305"/>
      <c r="ULV208" s="1305"/>
      <c r="ULW208" s="1305"/>
      <c r="ULX208" s="1305"/>
      <c r="ULY208" s="1305"/>
      <c r="ULZ208" s="1305"/>
      <c r="UMA208" s="1305"/>
      <c r="UMB208" s="1305"/>
      <c r="UMC208" s="1305"/>
      <c r="UMD208" s="1305"/>
      <c r="UME208" s="1305"/>
      <c r="UMF208" s="1305"/>
      <c r="UMG208" s="1305"/>
      <c r="UMH208" s="1305"/>
      <c r="UMI208" s="1305"/>
      <c r="UMJ208" s="1305"/>
      <c r="UMK208" s="1305"/>
      <c r="UML208" s="1305"/>
      <c r="UMM208" s="1305"/>
      <c r="UMN208" s="1305"/>
      <c r="UMO208" s="1305"/>
      <c r="UMP208" s="1305"/>
      <c r="UMQ208" s="1305"/>
      <c r="UMR208" s="1305"/>
      <c r="UMS208" s="1305"/>
      <c r="UMT208" s="1305"/>
      <c r="UMU208" s="1305"/>
      <c r="UMV208" s="1305"/>
      <c r="UMW208" s="1305"/>
      <c r="UMX208" s="1305"/>
      <c r="UMY208" s="1305"/>
      <c r="UMZ208" s="1305"/>
      <c r="UNA208" s="1305"/>
      <c r="UNB208" s="1305"/>
      <c r="UNC208" s="1305"/>
      <c r="UND208" s="1305"/>
      <c r="UNE208" s="1305"/>
      <c r="UNF208" s="1305"/>
      <c r="UNG208" s="1305"/>
      <c r="UNH208" s="1305"/>
      <c r="UNI208" s="1305"/>
      <c r="UNJ208" s="1305"/>
      <c r="UNK208" s="1305"/>
      <c r="UNL208" s="1305"/>
      <c r="UNM208" s="1305"/>
      <c r="UNN208" s="1305"/>
      <c r="UNO208" s="1305"/>
      <c r="UNP208" s="1305"/>
      <c r="UNQ208" s="1305"/>
      <c r="UNR208" s="1305"/>
      <c r="UNS208" s="1305"/>
      <c r="UNT208" s="1305"/>
      <c r="UNU208" s="1305"/>
      <c r="UNV208" s="1305"/>
      <c r="UNW208" s="1305"/>
      <c r="UNX208" s="1305"/>
      <c r="UNY208" s="1305"/>
      <c r="UNZ208" s="1305"/>
      <c r="UOA208" s="1305"/>
      <c r="UOB208" s="1305"/>
      <c r="UOC208" s="1305"/>
      <c r="UOD208" s="1305"/>
      <c r="UOF208" s="1305"/>
      <c r="UOG208" s="1305"/>
      <c r="UOH208" s="1305"/>
      <c r="UOI208" s="1305"/>
      <c r="UOJ208" s="1305"/>
      <c r="UOK208" s="1305"/>
      <c r="UOL208" s="1305"/>
      <c r="UOM208" s="1305"/>
      <c r="UON208" s="1305"/>
      <c r="UOO208" s="1305"/>
      <c r="UOP208" s="1305"/>
      <c r="UOQ208" s="1305"/>
      <c r="UOR208" s="1305"/>
      <c r="UOS208" s="1305"/>
      <c r="UOT208" s="1305"/>
      <c r="UOU208" s="1305"/>
      <c r="UOV208" s="1305"/>
      <c r="UOW208" s="1305"/>
      <c r="UOX208" s="1305"/>
      <c r="UOY208" s="1305"/>
      <c r="UOZ208" s="1305"/>
      <c r="UPA208" s="1305"/>
      <c r="UPB208" s="1305"/>
      <c r="UPC208" s="1305"/>
      <c r="UPD208" s="1305"/>
      <c r="UPE208" s="1305"/>
      <c r="UPF208" s="1305"/>
      <c r="UPG208" s="1305"/>
      <c r="UPH208" s="1305"/>
      <c r="UPI208" s="1305"/>
      <c r="UPJ208" s="1305"/>
      <c r="UPK208" s="1305"/>
      <c r="UPL208" s="1305"/>
      <c r="UPM208" s="1305"/>
      <c r="UPN208" s="1305"/>
      <c r="UPO208" s="1305"/>
      <c r="UPP208" s="1305"/>
      <c r="UPQ208" s="1305"/>
      <c r="UPR208" s="1305"/>
      <c r="UPS208" s="1305"/>
      <c r="UPT208" s="1305"/>
      <c r="UPU208" s="1305"/>
      <c r="UPV208" s="1305"/>
      <c r="UPW208" s="1305"/>
      <c r="UPX208" s="1305"/>
      <c r="UPY208" s="1305"/>
      <c r="UPZ208" s="1305"/>
      <c r="UQA208" s="1305"/>
      <c r="UQB208" s="1305"/>
      <c r="UQC208" s="1305"/>
      <c r="UQD208" s="1305"/>
      <c r="UQE208" s="1305"/>
      <c r="UQF208" s="1305"/>
      <c r="UQG208" s="1305"/>
      <c r="UQH208" s="1305"/>
      <c r="UQI208" s="1305"/>
      <c r="UQJ208" s="1305"/>
      <c r="UQK208" s="1305"/>
      <c r="UQL208" s="1305"/>
      <c r="UQM208" s="1305"/>
      <c r="UQN208" s="1305"/>
      <c r="UQO208" s="1305"/>
      <c r="UQP208" s="1305"/>
      <c r="UQQ208" s="1305"/>
      <c r="UQR208" s="1305"/>
      <c r="UQS208" s="1305"/>
      <c r="UQT208" s="1305"/>
      <c r="UQU208" s="1305"/>
      <c r="UQV208" s="1305"/>
      <c r="UQW208" s="1305"/>
      <c r="UQX208" s="1305"/>
      <c r="UQY208" s="1305"/>
      <c r="UQZ208" s="1305"/>
      <c r="URA208" s="1305"/>
      <c r="URB208" s="1305"/>
      <c r="URC208" s="1305"/>
      <c r="URD208" s="1305"/>
      <c r="URE208" s="1305"/>
      <c r="URF208" s="1305"/>
      <c r="URG208" s="1305"/>
      <c r="URH208" s="1305"/>
      <c r="URI208" s="1305"/>
      <c r="URJ208" s="1305"/>
      <c r="URK208" s="1305"/>
      <c r="URL208" s="1305"/>
      <c r="URM208" s="1305"/>
      <c r="URN208" s="1305"/>
      <c r="URO208" s="1305"/>
      <c r="URP208" s="1305"/>
      <c r="URQ208" s="1305"/>
      <c r="URR208" s="1305"/>
      <c r="URS208" s="1305"/>
      <c r="URT208" s="1305"/>
      <c r="URU208" s="1305"/>
      <c r="URV208" s="1305"/>
      <c r="URW208" s="1305"/>
      <c r="URX208" s="1305"/>
      <c r="URY208" s="1305"/>
      <c r="URZ208" s="1305"/>
      <c r="USA208" s="1305"/>
      <c r="USB208" s="1305"/>
      <c r="USC208" s="1305"/>
      <c r="USD208" s="1305"/>
      <c r="USE208" s="1305"/>
      <c r="USF208" s="1305"/>
      <c r="USG208" s="1305"/>
      <c r="USH208" s="1305"/>
      <c r="USI208" s="1305"/>
      <c r="USJ208" s="1305"/>
      <c r="USK208" s="1305"/>
      <c r="USL208" s="1305"/>
      <c r="USM208" s="1305"/>
      <c r="USN208" s="1305"/>
      <c r="USO208" s="1305"/>
      <c r="USP208" s="1305"/>
      <c r="USQ208" s="1305"/>
      <c r="USR208" s="1305"/>
      <c r="USS208" s="1305"/>
      <c r="UST208" s="1305"/>
      <c r="USU208" s="1305"/>
      <c r="USV208" s="1305"/>
      <c r="USW208" s="1305"/>
      <c r="USX208" s="1305"/>
      <c r="USY208" s="1305"/>
      <c r="USZ208" s="1305"/>
      <c r="UTA208" s="1305"/>
      <c r="UTB208" s="1305"/>
      <c r="UTC208" s="1305"/>
      <c r="UTD208" s="1305"/>
      <c r="UTE208" s="1305"/>
      <c r="UTF208" s="1305"/>
      <c r="UTG208" s="1305"/>
      <c r="UTH208" s="1305"/>
      <c r="UTI208" s="1305"/>
      <c r="UTJ208" s="1305"/>
      <c r="UTK208" s="1305"/>
      <c r="UTL208" s="1305"/>
      <c r="UTM208" s="1305"/>
      <c r="UTN208" s="1305"/>
      <c r="UTO208" s="1305"/>
      <c r="UTP208" s="1305"/>
      <c r="UTQ208" s="1305"/>
      <c r="UTR208" s="1305"/>
      <c r="UTS208" s="1305"/>
      <c r="UTT208" s="1305"/>
      <c r="UTU208" s="1305"/>
      <c r="UTV208" s="1305"/>
      <c r="UTW208" s="1305"/>
      <c r="UTX208" s="1305"/>
      <c r="UTY208" s="1305"/>
      <c r="UTZ208" s="1305"/>
      <c r="UUA208" s="1305"/>
      <c r="UUB208" s="1305"/>
      <c r="UUC208" s="1305"/>
      <c r="UUD208" s="1305"/>
      <c r="UUE208" s="1305"/>
      <c r="UUF208" s="1305"/>
      <c r="UUG208" s="1305"/>
      <c r="UUH208" s="1305"/>
      <c r="UUI208" s="1305"/>
      <c r="UUJ208" s="1305"/>
      <c r="UUK208" s="1305"/>
      <c r="UUL208" s="1305"/>
      <c r="UUM208" s="1305"/>
      <c r="UUN208" s="1305"/>
      <c r="UUO208" s="1305"/>
      <c r="UUP208" s="1305"/>
      <c r="UUQ208" s="1305"/>
      <c r="UUR208" s="1305"/>
      <c r="UUS208" s="1305"/>
      <c r="UUT208" s="1305"/>
      <c r="UUU208" s="1305"/>
      <c r="UUV208" s="1305"/>
      <c r="UUW208" s="1305"/>
      <c r="UUX208" s="1305"/>
      <c r="UUY208" s="1305"/>
      <c r="UUZ208" s="1305"/>
      <c r="UVA208" s="1305"/>
      <c r="UVB208" s="1305"/>
      <c r="UVC208" s="1305"/>
      <c r="UVD208" s="1305"/>
      <c r="UVE208" s="1305"/>
      <c r="UVF208" s="1305"/>
      <c r="UVG208" s="1305"/>
      <c r="UVH208" s="1305"/>
      <c r="UVI208" s="1305"/>
      <c r="UVJ208" s="1305"/>
      <c r="UVK208" s="1305"/>
      <c r="UVL208" s="1305"/>
      <c r="UVM208" s="1305"/>
      <c r="UVN208" s="1305"/>
      <c r="UVO208" s="1305"/>
      <c r="UVP208" s="1305"/>
      <c r="UVQ208" s="1305"/>
      <c r="UVR208" s="1305"/>
      <c r="UVS208" s="1305"/>
      <c r="UVT208" s="1305"/>
      <c r="UVU208" s="1305"/>
      <c r="UVV208" s="1305"/>
      <c r="UVW208" s="1305"/>
      <c r="UVX208" s="1305"/>
      <c r="UVY208" s="1305"/>
      <c r="UVZ208" s="1305"/>
      <c r="UWA208" s="1305"/>
      <c r="UWB208" s="1305"/>
      <c r="UWC208" s="1305"/>
      <c r="UWD208" s="1305"/>
      <c r="UWE208" s="1305"/>
      <c r="UWF208" s="1305"/>
      <c r="UWG208" s="1305"/>
      <c r="UWH208" s="1305"/>
      <c r="UWI208" s="1305"/>
      <c r="UWJ208" s="1305"/>
      <c r="UWK208" s="1305"/>
      <c r="UWL208" s="1305"/>
      <c r="UWM208" s="1305"/>
      <c r="UWN208" s="1305"/>
      <c r="UWO208" s="1305"/>
      <c r="UWP208" s="1305"/>
      <c r="UWQ208" s="1305"/>
      <c r="UWR208" s="1305"/>
      <c r="UWS208" s="1305"/>
      <c r="UWT208" s="1305"/>
      <c r="UWU208" s="1305"/>
      <c r="UWV208" s="1305"/>
      <c r="UWW208" s="1305"/>
      <c r="UWX208" s="1305"/>
      <c r="UWY208" s="1305"/>
      <c r="UWZ208" s="1305"/>
      <c r="UXA208" s="1305"/>
      <c r="UXB208" s="1305"/>
      <c r="UXC208" s="1305"/>
      <c r="UXD208" s="1305"/>
      <c r="UXE208" s="1305"/>
      <c r="UXF208" s="1305"/>
      <c r="UXG208" s="1305"/>
      <c r="UXH208" s="1305"/>
      <c r="UXI208" s="1305"/>
      <c r="UXJ208" s="1305"/>
      <c r="UXK208" s="1305"/>
      <c r="UXL208" s="1305"/>
      <c r="UXM208" s="1305"/>
      <c r="UXN208" s="1305"/>
      <c r="UXO208" s="1305"/>
      <c r="UXP208" s="1305"/>
      <c r="UXQ208" s="1305"/>
      <c r="UXR208" s="1305"/>
      <c r="UXS208" s="1305"/>
      <c r="UXT208" s="1305"/>
      <c r="UXU208" s="1305"/>
      <c r="UXV208" s="1305"/>
      <c r="UXW208" s="1305"/>
      <c r="UXX208" s="1305"/>
      <c r="UXY208" s="1305"/>
      <c r="UXZ208" s="1305"/>
      <c r="UYB208" s="1305"/>
      <c r="UYC208" s="1305"/>
      <c r="UYD208" s="1305"/>
      <c r="UYE208" s="1305"/>
      <c r="UYF208" s="1305"/>
      <c r="UYG208" s="1305"/>
      <c r="UYH208" s="1305"/>
      <c r="UYI208" s="1305"/>
      <c r="UYJ208" s="1305"/>
      <c r="UYK208" s="1305"/>
      <c r="UYL208" s="1305"/>
      <c r="UYM208" s="1305"/>
      <c r="UYN208" s="1305"/>
      <c r="UYO208" s="1305"/>
      <c r="UYP208" s="1305"/>
      <c r="UYQ208" s="1305"/>
      <c r="UYR208" s="1305"/>
      <c r="UYS208" s="1305"/>
      <c r="UYT208" s="1305"/>
      <c r="UYU208" s="1305"/>
      <c r="UYV208" s="1305"/>
      <c r="UYW208" s="1305"/>
      <c r="UYX208" s="1305"/>
      <c r="UYY208" s="1305"/>
      <c r="UYZ208" s="1305"/>
      <c r="UZA208" s="1305"/>
      <c r="UZB208" s="1305"/>
      <c r="UZC208" s="1305"/>
      <c r="UZD208" s="1305"/>
      <c r="UZE208" s="1305"/>
      <c r="UZF208" s="1305"/>
      <c r="UZG208" s="1305"/>
      <c r="UZH208" s="1305"/>
      <c r="UZI208" s="1305"/>
      <c r="UZJ208" s="1305"/>
      <c r="UZK208" s="1305"/>
      <c r="UZL208" s="1305"/>
      <c r="UZM208" s="1305"/>
      <c r="UZN208" s="1305"/>
      <c r="UZO208" s="1305"/>
      <c r="UZP208" s="1305"/>
      <c r="UZQ208" s="1305"/>
      <c r="UZR208" s="1305"/>
      <c r="UZS208" s="1305"/>
      <c r="UZT208" s="1305"/>
      <c r="UZU208" s="1305"/>
      <c r="UZV208" s="1305"/>
      <c r="UZW208" s="1305"/>
      <c r="UZX208" s="1305"/>
      <c r="UZY208" s="1305"/>
      <c r="UZZ208" s="1305"/>
      <c r="VAA208" s="1305"/>
      <c r="VAB208" s="1305"/>
      <c r="VAC208" s="1305"/>
      <c r="VAD208" s="1305"/>
      <c r="VAE208" s="1305"/>
      <c r="VAF208" s="1305"/>
      <c r="VAG208" s="1305"/>
      <c r="VAH208" s="1305"/>
      <c r="VAI208" s="1305"/>
      <c r="VAJ208" s="1305"/>
      <c r="VAK208" s="1305"/>
      <c r="VAL208" s="1305"/>
      <c r="VAM208" s="1305"/>
      <c r="VAN208" s="1305"/>
      <c r="VAO208" s="1305"/>
      <c r="VAP208" s="1305"/>
      <c r="VAQ208" s="1305"/>
      <c r="VAR208" s="1305"/>
      <c r="VAS208" s="1305"/>
      <c r="VAT208" s="1305"/>
      <c r="VAU208" s="1305"/>
      <c r="VAV208" s="1305"/>
      <c r="VAW208" s="1305"/>
      <c r="VAX208" s="1305"/>
      <c r="VAY208" s="1305"/>
      <c r="VAZ208" s="1305"/>
      <c r="VBA208" s="1305"/>
      <c r="VBB208" s="1305"/>
      <c r="VBC208" s="1305"/>
      <c r="VBD208" s="1305"/>
      <c r="VBE208" s="1305"/>
      <c r="VBF208" s="1305"/>
      <c r="VBG208" s="1305"/>
      <c r="VBH208" s="1305"/>
      <c r="VBI208" s="1305"/>
      <c r="VBJ208" s="1305"/>
      <c r="VBK208" s="1305"/>
      <c r="VBL208" s="1305"/>
      <c r="VBM208" s="1305"/>
      <c r="VBN208" s="1305"/>
      <c r="VBO208" s="1305"/>
      <c r="VBP208" s="1305"/>
      <c r="VBQ208" s="1305"/>
      <c r="VBR208" s="1305"/>
      <c r="VBS208" s="1305"/>
      <c r="VBT208" s="1305"/>
      <c r="VBU208" s="1305"/>
      <c r="VBV208" s="1305"/>
      <c r="VBW208" s="1305"/>
      <c r="VBX208" s="1305"/>
      <c r="VBY208" s="1305"/>
      <c r="VBZ208" s="1305"/>
      <c r="VCA208" s="1305"/>
      <c r="VCB208" s="1305"/>
      <c r="VCC208" s="1305"/>
      <c r="VCD208" s="1305"/>
      <c r="VCE208" s="1305"/>
      <c r="VCF208" s="1305"/>
      <c r="VCG208" s="1305"/>
      <c r="VCH208" s="1305"/>
      <c r="VCI208" s="1305"/>
      <c r="VCJ208" s="1305"/>
      <c r="VCK208" s="1305"/>
      <c r="VCL208" s="1305"/>
      <c r="VCM208" s="1305"/>
      <c r="VCN208" s="1305"/>
      <c r="VCO208" s="1305"/>
      <c r="VCP208" s="1305"/>
      <c r="VCQ208" s="1305"/>
      <c r="VCR208" s="1305"/>
      <c r="VCS208" s="1305"/>
      <c r="VCT208" s="1305"/>
      <c r="VCU208" s="1305"/>
      <c r="VCV208" s="1305"/>
      <c r="VCW208" s="1305"/>
      <c r="VCX208" s="1305"/>
      <c r="VCY208" s="1305"/>
      <c r="VCZ208" s="1305"/>
      <c r="VDA208" s="1305"/>
      <c r="VDB208" s="1305"/>
      <c r="VDC208" s="1305"/>
      <c r="VDD208" s="1305"/>
      <c r="VDE208" s="1305"/>
      <c r="VDF208" s="1305"/>
      <c r="VDG208" s="1305"/>
      <c r="VDH208" s="1305"/>
      <c r="VDI208" s="1305"/>
      <c r="VDJ208" s="1305"/>
      <c r="VDK208" s="1305"/>
      <c r="VDL208" s="1305"/>
      <c r="VDM208" s="1305"/>
      <c r="VDN208" s="1305"/>
      <c r="VDO208" s="1305"/>
      <c r="VDP208" s="1305"/>
      <c r="VDQ208" s="1305"/>
      <c r="VDR208" s="1305"/>
      <c r="VDS208" s="1305"/>
      <c r="VDT208" s="1305"/>
      <c r="VDU208" s="1305"/>
      <c r="VDV208" s="1305"/>
      <c r="VDW208" s="1305"/>
      <c r="VDX208" s="1305"/>
      <c r="VDY208" s="1305"/>
      <c r="VDZ208" s="1305"/>
      <c r="VEA208" s="1305"/>
      <c r="VEB208" s="1305"/>
      <c r="VEC208" s="1305"/>
      <c r="VED208" s="1305"/>
      <c r="VEE208" s="1305"/>
      <c r="VEF208" s="1305"/>
      <c r="VEG208" s="1305"/>
      <c r="VEH208" s="1305"/>
      <c r="VEI208" s="1305"/>
      <c r="VEJ208" s="1305"/>
      <c r="VEK208" s="1305"/>
      <c r="VEL208" s="1305"/>
      <c r="VEM208" s="1305"/>
      <c r="VEN208" s="1305"/>
      <c r="VEO208" s="1305"/>
      <c r="VEP208" s="1305"/>
      <c r="VEQ208" s="1305"/>
      <c r="VER208" s="1305"/>
      <c r="VES208" s="1305"/>
      <c r="VET208" s="1305"/>
      <c r="VEU208" s="1305"/>
      <c r="VEV208" s="1305"/>
      <c r="VEW208" s="1305"/>
      <c r="VEX208" s="1305"/>
      <c r="VEY208" s="1305"/>
      <c r="VEZ208" s="1305"/>
      <c r="VFA208" s="1305"/>
      <c r="VFB208" s="1305"/>
      <c r="VFC208" s="1305"/>
      <c r="VFD208" s="1305"/>
      <c r="VFE208" s="1305"/>
      <c r="VFF208" s="1305"/>
      <c r="VFG208" s="1305"/>
      <c r="VFH208" s="1305"/>
      <c r="VFI208" s="1305"/>
      <c r="VFJ208" s="1305"/>
      <c r="VFK208" s="1305"/>
      <c r="VFL208" s="1305"/>
      <c r="VFM208" s="1305"/>
      <c r="VFN208" s="1305"/>
      <c r="VFO208" s="1305"/>
      <c r="VFP208" s="1305"/>
      <c r="VFQ208" s="1305"/>
      <c r="VFR208" s="1305"/>
      <c r="VFS208" s="1305"/>
      <c r="VFT208" s="1305"/>
      <c r="VFU208" s="1305"/>
      <c r="VFV208" s="1305"/>
      <c r="VFW208" s="1305"/>
      <c r="VFX208" s="1305"/>
      <c r="VFY208" s="1305"/>
      <c r="VFZ208" s="1305"/>
      <c r="VGA208" s="1305"/>
      <c r="VGB208" s="1305"/>
      <c r="VGC208" s="1305"/>
      <c r="VGD208" s="1305"/>
      <c r="VGE208" s="1305"/>
      <c r="VGF208" s="1305"/>
      <c r="VGG208" s="1305"/>
      <c r="VGH208" s="1305"/>
      <c r="VGI208" s="1305"/>
      <c r="VGJ208" s="1305"/>
      <c r="VGK208" s="1305"/>
      <c r="VGL208" s="1305"/>
      <c r="VGM208" s="1305"/>
      <c r="VGN208" s="1305"/>
      <c r="VGO208" s="1305"/>
      <c r="VGP208" s="1305"/>
      <c r="VGQ208" s="1305"/>
      <c r="VGR208" s="1305"/>
      <c r="VGS208" s="1305"/>
      <c r="VGT208" s="1305"/>
      <c r="VGU208" s="1305"/>
      <c r="VGV208" s="1305"/>
      <c r="VGW208" s="1305"/>
      <c r="VGX208" s="1305"/>
      <c r="VGY208" s="1305"/>
      <c r="VGZ208" s="1305"/>
      <c r="VHA208" s="1305"/>
      <c r="VHB208" s="1305"/>
      <c r="VHC208" s="1305"/>
      <c r="VHD208" s="1305"/>
      <c r="VHE208" s="1305"/>
      <c r="VHF208" s="1305"/>
      <c r="VHG208" s="1305"/>
      <c r="VHH208" s="1305"/>
      <c r="VHI208" s="1305"/>
      <c r="VHJ208" s="1305"/>
      <c r="VHK208" s="1305"/>
      <c r="VHL208" s="1305"/>
      <c r="VHM208" s="1305"/>
      <c r="VHN208" s="1305"/>
      <c r="VHO208" s="1305"/>
      <c r="VHP208" s="1305"/>
      <c r="VHQ208" s="1305"/>
      <c r="VHR208" s="1305"/>
      <c r="VHS208" s="1305"/>
      <c r="VHT208" s="1305"/>
      <c r="VHU208" s="1305"/>
      <c r="VHV208" s="1305"/>
      <c r="VHX208" s="1305"/>
      <c r="VHY208" s="1305"/>
      <c r="VHZ208" s="1305"/>
      <c r="VIA208" s="1305"/>
      <c r="VIB208" s="1305"/>
      <c r="VIC208" s="1305"/>
      <c r="VID208" s="1305"/>
      <c r="VIE208" s="1305"/>
      <c r="VIF208" s="1305"/>
      <c r="VIG208" s="1305"/>
      <c r="VIH208" s="1305"/>
      <c r="VII208" s="1305"/>
      <c r="VIJ208" s="1305"/>
      <c r="VIK208" s="1305"/>
      <c r="VIL208" s="1305"/>
      <c r="VIM208" s="1305"/>
      <c r="VIN208" s="1305"/>
      <c r="VIO208" s="1305"/>
      <c r="VIP208" s="1305"/>
      <c r="VIQ208" s="1305"/>
      <c r="VIR208" s="1305"/>
      <c r="VIS208" s="1305"/>
      <c r="VIT208" s="1305"/>
      <c r="VIU208" s="1305"/>
      <c r="VIV208" s="1305"/>
      <c r="VIW208" s="1305"/>
      <c r="VIX208" s="1305"/>
      <c r="VIY208" s="1305"/>
      <c r="VIZ208" s="1305"/>
      <c r="VJA208" s="1305"/>
      <c r="VJB208" s="1305"/>
      <c r="VJC208" s="1305"/>
      <c r="VJD208" s="1305"/>
      <c r="VJE208" s="1305"/>
      <c r="VJF208" s="1305"/>
      <c r="VJG208" s="1305"/>
      <c r="VJH208" s="1305"/>
      <c r="VJI208" s="1305"/>
      <c r="VJJ208" s="1305"/>
      <c r="VJK208" s="1305"/>
      <c r="VJL208" s="1305"/>
      <c r="VJM208" s="1305"/>
      <c r="VJN208" s="1305"/>
      <c r="VJO208" s="1305"/>
      <c r="VJP208" s="1305"/>
      <c r="VJQ208" s="1305"/>
      <c r="VJR208" s="1305"/>
      <c r="VJS208" s="1305"/>
      <c r="VJT208" s="1305"/>
      <c r="VJU208" s="1305"/>
      <c r="VJV208" s="1305"/>
      <c r="VJW208" s="1305"/>
      <c r="VJX208" s="1305"/>
      <c r="VJY208" s="1305"/>
      <c r="VJZ208" s="1305"/>
      <c r="VKA208" s="1305"/>
      <c r="VKB208" s="1305"/>
      <c r="VKC208" s="1305"/>
      <c r="VKD208" s="1305"/>
      <c r="VKE208" s="1305"/>
      <c r="VKF208" s="1305"/>
      <c r="VKG208" s="1305"/>
      <c r="VKH208" s="1305"/>
      <c r="VKI208" s="1305"/>
      <c r="VKJ208" s="1305"/>
      <c r="VKK208" s="1305"/>
      <c r="VKL208" s="1305"/>
      <c r="VKM208" s="1305"/>
      <c r="VKN208" s="1305"/>
      <c r="VKO208" s="1305"/>
      <c r="VKP208" s="1305"/>
      <c r="VKQ208" s="1305"/>
      <c r="VKR208" s="1305"/>
      <c r="VKS208" s="1305"/>
      <c r="VKT208" s="1305"/>
      <c r="VKU208" s="1305"/>
      <c r="VKV208" s="1305"/>
      <c r="VKW208" s="1305"/>
      <c r="VKX208" s="1305"/>
      <c r="VKY208" s="1305"/>
      <c r="VKZ208" s="1305"/>
      <c r="VLA208" s="1305"/>
      <c r="VLB208" s="1305"/>
      <c r="VLC208" s="1305"/>
      <c r="VLD208" s="1305"/>
      <c r="VLE208" s="1305"/>
      <c r="VLF208" s="1305"/>
      <c r="VLG208" s="1305"/>
      <c r="VLH208" s="1305"/>
      <c r="VLI208" s="1305"/>
      <c r="VLJ208" s="1305"/>
      <c r="VLK208" s="1305"/>
      <c r="VLL208" s="1305"/>
      <c r="VLM208" s="1305"/>
      <c r="VLN208" s="1305"/>
      <c r="VLO208" s="1305"/>
      <c r="VLP208" s="1305"/>
      <c r="VLQ208" s="1305"/>
      <c r="VLR208" s="1305"/>
      <c r="VLS208" s="1305"/>
      <c r="VLT208" s="1305"/>
      <c r="VLU208" s="1305"/>
      <c r="VLV208" s="1305"/>
      <c r="VLW208" s="1305"/>
      <c r="VLX208" s="1305"/>
      <c r="VLY208" s="1305"/>
      <c r="VLZ208" s="1305"/>
      <c r="VMA208" s="1305"/>
      <c r="VMB208" s="1305"/>
      <c r="VMC208" s="1305"/>
      <c r="VMD208" s="1305"/>
      <c r="VME208" s="1305"/>
      <c r="VMF208" s="1305"/>
      <c r="VMG208" s="1305"/>
      <c r="VMH208" s="1305"/>
      <c r="VMI208" s="1305"/>
      <c r="VMJ208" s="1305"/>
      <c r="VMK208" s="1305"/>
      <c r="VML208" s="1305"/>
      <c r="VMM208" s="1305"/>
      <c r="VMN208" s="1305"/>
      <c r="VMO208" s="1305"/>
      <c r="VMP208" s="1305"/>
      <c r="VMQ208" s="1305"/>
      <c r="VMR208" s="1305"/>
      <c r="VMS208" s="1305"/>
      <c r="VMT208" s="1305"/>
      <c r="VMU208" s="1305"/>
      <c r="VMV208" s="1305"/>
      <c r="VMW208" s="1305"/>
      <c r="VMX208" s="1305"/>
      <c r="VMY208" s="1305"/>
      <c r="VMZ208" s="1305"/>
      <c r="VNA208" s="1305"/>
      <c r="VNB208" s="1305"/>
      <c r="VNC208" s="1305"/>
      <c r="VND208" s="1305"/>
      <c r="VNE208" s="1305"/>
      <c r="VNF208" s="1305"/>
      <c r="VNG208" s="1305"/>
      <c r="VNH208" s="1305"/>
      <c r="VNI208" s="1305"/>
      <c r="VNJ208" s="1305"/>
      <c r="VNK208" s="1305"/>
      <c r="VNL208" s="1305"/>
      <c r="VNM208" s="1305"/>
      <c r="VNN208" s="1305"/>
      <c r="VNO208" s="1305"/>
      <c r="VNP208" s="1305"/>
      <c r="VNQ208" s="1305"/>
      <c r="VNR208" s="1305"/>
      <c r="VNS208" s="1305"/>
      <c r="VNT208" s="1305"/>
      <c r="VNU208" s="1305"/>
      <c r="VNV208" s="1305"/>
      <c r="VNW208" s="1305"/>
      <c r="VNX208" s="1305"/>
      <c r="VNY208" s="1305"/>
      <c r="VNZ208" s="1305"/>
      <c r="VOA208" s="1305"/>
      <c r="VOB208" s="1305"/>
      <c r="VOC208" s="1305"/>
      <c r="VOD208" s="1305"/>
      <c r="VOE208" s="1305"/>
      <c r="VOF208" s="1305"/>
      <c r="VOG208" s="1305"/>
      <c r="VOH208" s="1305"/>
      <c r="VOI208" s="1305"/>
      <c r="VOJ208" s="1305"/>
      <c r="VOK208" s="1305"/>
      <c r="VOL208" s="1305"/>
      <c r="VOM208" s="1305"/>
      <c r="VON208" s="1305"/>
      <c r="VOO208" s="1305"/>
      <c r="VOP208" s="1305"/>
      <c r="VOQ208" s="1305"/>
      <c r="VOR208" s="1305"/>
      <c r="VOS208" s="1305"/>
      <c r="VOT208" s="1305"/>
      <c r="VOU208" s="1305"/>
      <c r="VOV208" s="1305"/>
      <c r="VOW208" s="1305"/>
      <c r="VOX208" s="1305"/>
      <c r="VOY208" s="1305"/>
      <c r="VOZ208" s="1305"/>
      <c r="VPA208" s="1305"/>
      <c r="VPB208" s="1305"/>
      <c r="VPC208" s="1305"/>
      <c r="VPD208" s="1305"/>
      <c r="VPE208" s="1305"/>
      <c r="VPF208" s="1305"/>
      <c r="VPG208" s="1305"/>
      <c r="VPH208" s="1305"/>
      <c r="VPI208" s="1305"/>
      <c r="VPJ208" s="1305"/>
      <c r="VPK208" s="1305"/>
      <c r="VPL208" s="1305"/>
      <c r="VPM208" s="1305"/>
      <c r="VPN208" s="1305"/>
      <c r="VPO208" s="1305"/>
      <c r="VPP208" s="1305"/>
      <c r="VPQ208" s="1305"/>
      <c r="VPR208" s="1305"/>
      <c r="VPS208" s="1305"/>
      <c r="VPT208" s="1305"/>
      <c r="VPU208" s="1305"/>
      <c r="VPV208" s="1305"/>
      <c r="VPW208" s="1305"/>
      <c r="VPX208" s="1305"/>
      <c r="VPY208" s="1305"/>
      <c r="VPZ208" s="1305"/>
      <c r="VQA208" s="1305"/>
      <c r="VQB208" s="1305"/>
      <c r="VQC208" s="1305"/>
      <c r="VQD208" s="1305"/>
      <c r="VQE208" s="1305"/>
      <c r="VQF208" s="1305"/>
      <c r="VQG208" s="1305"/>
      <c r="VQH208" s="1305"/>
      <c r="VQI208" s="1305"/>
      <c r="VQJ208" s="1305"/>
      <c r="VQK208" s="1305"/>
      <c r="VQL208" s="1305"/>
      <c r="VQM208" s="1305"/>
      <c r="VQN208" s="1305"/>
      <c r="VQO208" s="1305"/>
      <c r="VQP208" s="1305"/>
      <c r="VQQ208" s="1305"/>
      <c r="VQR208" s="1305"/>
      <c r="VQS208" s="1305"/>
      <c r="VQT208" s="1305"/>
      <c r="VQU208" s="1305"/>
      <c r="VQV208" s="1305"/>
      <c r="VQW208" s="1305"/>
      <c r="VQX208" s="1305"/>
      <c r="VQY208" s="1305"/>
      <c r="VQZ208" s="1305"/>
      <c r="VRA208" s="1305"/>
      <c r="VRB208" s="1305"/>
      <c r="VRC208" s="1305"/>
      <c r="VRD208" s="1305"/>
      <c r="VRE208" s="1305"/>
      <c r="VRF208" s="1305"/>
      <c r="VRG208" s="1305"/>
      <c r="VRH208" s="1305"/>
      <c r="VRI208" s="1305"/>
      <c r="VRJ208" s="1305"/>
      <c r="VRK208" s="1305"/>
      <c r="VRL208" s="1305"/>
      <c r="VRM208" s="1305"/>
      <c r="VRN208" s="1305"/>
      <c r="VRO208" s="1305"/>
      <c r="VRP208" s="1305"/>
      <c r="VRQ208" s="1305"/>
      <c r="VRR208" s="1305"/>
      <c r="VRT208" s="1305"/>
      <c r="VRU208" s="1305"/>
      <c r="VRV208" s="1305"/>
      <c r="VRW208" s="1305"/>
      <c r="VRX208" s="1305"/>
      <c r="VRY208" s="1305"/>
      <c r="VRZ208" s="1305"/>
      <c r="VSA208" s="1305"/>
      <c r="VSB208" s="1305"/>
      <c r="VSC208" s="1305"/>
      <c r="VSD208" s="1305"/>
      <c r="VSE208" s="1305"/>
      <c r="VSF208" s="1305"/>
      <c r="VSG208" s="1305"/>
      <c r="VSH208" s="1305"/>
      <c r="VSI208" s="1305"/>
      <c r="VSJ208" s="1305"/>
      <c r="VSK208" s="1305"/>
      <c r="VSL208" s="1305"/>
      <c r="VSM208" s="1305"/>
      <c r="VSN208" s="1305"/>
      <c r="VSO208" s="1305"/>
      <c r="VSP208" s="1305"/>
      <c r="VSQ208" s="1305"/>
      <c r="VSR208" s="1305"/>
      <c r="VSS208" s="1305"/>
      <c r="VST208" s="1305"/>
      <c r="VSU208" s="1305"/>
      <c r="VSV208" s="1305"/>
      <c r="VSW208" s="1305"/>
      <c r="VSX208" s="1305"/>
      <c r="VSY208" s="1305"/>
      <c r="VSZ208" s="1305"/>
      <c r="VTA208" s="1305"/>
      <c r="VTB208" s="1305"/>
      <c r="VTC208" s="1305"/>
      <c r="VTD208" s="1305"/>
      <c r="VTE208" s="1305"/>
      <c r="VTF208" s="1305"/>
      <c r="VTG208" s="1305"/>
      <c r="VTH208" s="1305"/>
      <c r="VTI208" s="1305"/>
      <c r="VTJ208" s="1305"/>
      <c r="VTK208" s="1305"/>
      <c r="VTL208" s="1305"/>
      <c r="VTM208" s="1305"/>
      <c r="VTN208" s="1305"/>
      <c r="VTO208" s="1305"/>
      <c r="VTP208" s="1305"/>
      <c r="VTQ208" s="1305"/>
      <c r="VTR208" s="1305"/>
      <c r="VTS208" s="1305"/>
      <c r="VTT208" s="1305"/>
      <c r="VTU208" s="1305"/>
      <c r="VTV208" s="1305"/>
      <c r="VTW208" s="1305"/>
      <c r="VTX208" s="1305"/>
      <c r="VTY208" s="1305"/>
      <c r="VTZ208" s="1305"/>
      <c r="VUA208" s="1305"/>
      <c r="VUB208" s="1305"/>
      <c r="VUC208" s="1305"/>
      <c r="VUD208" s="1305"/>
      <c r="VUE208" s="1305"/>
      <c r="VUF208" s="1305"/>
      <c r="VUG208" s="1305"/>
      <c r="VUH208" s="1305"/>
      <c r="VUI208" s="1305"/>
      <c r="VUJ208" s="1305"/>
      <c r="VUK208" s="1305"/>
      <c r="VUL208" s="1305"/>
      <c r="VUM208" s="1305"/>
      <c r="VUN208" s="1305"/>
      <c r="VUO208" s="1305"/>
      <c r="VUP208" s="1305"/>
      <c r="VUQ208" s="1305"/>
      <c r="VUR208" s="1305"/>
      <c r="VUS208" s="1305"/>
      <c r="VUT208" s="1305"/>
      <c r="VUU208" s="1305"/>
      <c r="VUV208" s="1305"/>
      <c r="VUW208" s="1305"/>
      <c r="VUX208" s="1305"/>
      <c r="VUY208" s="1305"/>
      <c r="VUZ208" s="1305"/>
      <c r="VVA208" s="1305"/>
      <c r="VVB208" s="1305"/>
      <c r="VVC208" s="1305"/>
      <c r="VVD208" s="1305"/>
      <c r="VVE208" s="1305"/>
      <c r="VVF208" s="1305"/>
      <c r="VVG208" s="1305"/>
      <c r="VVH208" s="1305"/>
      <c r="VVI208" s="1305"/>
      <c r="VVJ208" s="1305"/>
      <c r="VVK208" s="1305"/>
      <c r="VVL208" s="1305"/>
      <c r="VVM208" s="1305"/>
      <c r="VVN208" s="1305"/>
      <c r="VVO208" s="1305"/>
      <c r="VVP208" s="1305"/>
      <c r="VVQ208" s="1305"/>
      <c r="VVR208" s="1305"/>
      <c r="VVS208" s="1305"/>
      <c r="VVT208" s="1305"/>
      <c r="VVU208" s="1305"/>
      <c r="VVV208" s="1305"/>
      <c r="VVW208" s="1305"/>
      <c r="VVX208" s="1305"/>
      <c r="VVY208" s="1305"/>
      <c r="VVZ208" s="1305"/>
      <c r="VWA208" s="1305"/>
      <c r="VWB208" s="1305"/>
      <c r="VWC208" s="1305"/>
      <c r="VWD208" s="1305"/>
      <c r="VWE208" s="1305"/>
      <c r="VWF208" s="1305"/>
      <c r="VWG208" s="1305"/>
      <c r="VWH208" s="1305"/>
      <c r="VWI208" s="1305"/>
      <c r="VWJ208" s="1305"/>
      <c r="VWK208" s="1305"/>
      <c r="VWL208" s="1305"/>
      <c r="VWM208" s="1305"/>
      <c r="VWN208" s="1305"/>
      <c r="VWO208" s="1305"/>
      <c r="VWP208" s="1305"/>
      <c r="VWQ208" s="1305"/>
      <c r="VWR208" s="1305"/>
      <c r="VWS208" s="1305"/>
      <c r="VWT208" s="1305"/>
      <c r="VWU208" s="1305"/>
      <c r="VWV208" s="1305"/>
      <c r="VWW208" s="1305"/>
      <c r="VWX208" s="1305"/>
      <c r="VWY208" s="1305"/>
      <c r="VWZ208" s="1305"/>
      <c r="VXA208" s="1305"/>
      <c r="VXB208" s="1305"/>
      <c r="VXC208" s="1305"/>
      <c r="VXD208" s="1305"/>
      <c r="VXE208" s="1305"/>
      <c r="VXF208" s="1305"/>
      <c r="VXG208" s="1305"/>
      <c r="VXH208" s="1305"/>
      <c r="VXI208" s="1305"/>
      <c r="VXJ208" s="1305"/>
      <c r="VXK208" s="1305"/>
      <c r="VXL208" s="1305"/>
      <c r="VXM208" s="1305"/>
      <c r="VXN208" s="1305"/>
      <c r="VXO208" s="1305"/>
      <c r="VXP208" s="1305"/>
      <c r="VXQ208" s="1305"/>
      <c r="VXR208" s="1305"/>
      <c r="VXS208" s="1305"/>
      <c r="VXT208" s="1305"/>
      <c r="VXU208" s="1305"/>
      <c r="VXV208" s="1305"/>
      <c r="VXW208" s="1305"/>
      <c r="VXX208" s="1305"/>
      <c r="VXY208" s="1305"/>
      <c r="VXZ208" s="1305"/>
      <c r="VYA208" s="1305"/>
      <c r="VYB208" s="1305"/>
      <c r="VYC208" s="1305"/>
      <c r="VYD208" s="1305"/>
      <c r="VYE208" s="1305"/>
      <c r="VYF208" s="1305"/>
      <c r="VYG208" s="1305"/>
      <c r="VYH208" s="1305"/>
      <c r="VYI208" s="1305"/>
      <c r="VYJ208" s="1305"/>
      <c r="VYK208" s="1305"/>
      <c r="VYL208" s="1305"/>
      <c r="VYM208" s="1305"/>
      <c r="VYN208" s="1305"/>
      <c r="VYO208" s="1305"/>
      <c r="VYP208" s="1305"/>
      <c r="VYQ208" s="1305"/>
      <c r="VYR208" s="1305"/>
      <c r="VYS208" s="1305"/>
      <c r="VYT208" s="1305"/>
      <c r="VYU208" s="1305"/>
      <c r="VYV208" s="1305"/>
      <c r="VYW208" s="1305"/>
      <c r="VYX208" s="1305"/>
      <c r="VYY208" s="1305"/>
      <c r="VYZ208" s="1305"/>
      <c r="VZA208" s="1305"/>
      <c r="VZB208" s="1305"/>
      <c r="VZC208" s="1305"/>
      <c r="VZD208" s="1305"/>
      <c r="VZE208" s="1305"/>
      <c r="VZF208" s="1305"/>
      <c r="VZG208" s="1305"/>
      <c r="VZH208" s="1305"/>
      <c r="VZI208" s="1305"/>
      <c r="VZJ208" s="1305"/>
      <c r="VZK208" s="1305"/>
      <c r="VZL208" s="1305"/>
      <c r="VZM208" s="1305"/>
      <c r="VZN208" s="1305"/>
      <c r="VZO208" s="1305"/>
      <c r="VZP208" s="1305"/>
      <c r="VZQ208" s="1305"/>
      <c r="VZR208" s="1305"/>
      <c r="VZS208" s="1305"/>
      <c r="VZT208" s="1305"/>
      <c r="VZU208" s="1305"/>
      <c r="VZV208" s="1305"/>
      <c r="VZW208" s="1305"/>
      <c r="VZX208" s="1305"/>
      <c r="VZY208" s="1305"/>
      <c r="VZZ208" s="1305"/>
      <c r="WAA208" s="1305"/>
      <c r="WAB208" s="1305"/>
      <c r="WAC208" s="1305"/>
      <c r="WAD208" s="1305"/>
      <c r="WAE208" s="1305"/>
      <c r="WAF208" s="1305"/>
      <c r="WAG208" s="1305"/>
      <c r="WAH208" s="1305"/>
      <c r="WAI208" s="1305"/>
      <c r="WAJ208" s="1305"/>
      <c r="WAK208" s="1305"/>
      <c r="WAL208" s="1305"/>
      <c r="WAM208" s="1305"/>
      <c r="WAN208" s="1305"/>
      <c r="WAO208" s="1305"/>
      <c r="WAP208" s="1305"/>
      <c r="WAQ208" s="1305"/>
      <c r="WAR208" s="1305"/>
      <c r="WAS208" s="1305"/>
      <c r="WAT208" s="1305"/>
      <c r="WAU208" s="1305"/>
      <c r="WAV208" s="1305"/>
      <c r="WAW208" s="1305"/>
      <c r="WAX208" s="1305"/>
      <c r="WAY208" s="1305"/>
      <c r="WAZ208" s="1305"/>
      <c r="WBA208" s="1305"/>
      <c r="WBB208" s="1305"/>
      <c r="WBC208" s="1305"/>
      <c r="WBD208" s="1305"/>
      <c r="WBE208" s="1305"/>
      <c r="WBF208" s="1305"/>
      <c r="WBG208" s="1305"/>
      <c r="WBH208" s="1305"/>
      <c r="WBI208" s="1305"/>
      <c r="WBJ208" s="1305"/>
      <c r="WBK208" s="1305"/>
      <c r="WBL208" s="1305"/>
      <c r="WBM208" s="1305"/>
      <c r="WBN208" s="1305"/>
      <c r="WBP208" s="1305"/>
      <c r="WBQ208" s="1305"/>
      <c r="WBR208" s="1305"/>
      <c r="WBS208" s="1305"/>
      <c r="WBT208" s="1305"/>
      <c r="WBU208" s="1305"/>
      <c r="WBV208" s="1305"/>
      <c r="WBW208" s="1305"/>
      <c r="WBX208" s="1305"/>
      <c r="WBY208" s="1305"/>
      <c r="WBZ208" s="1305"/>
      <c r="WCA208" s="1305"/>
      <c r="WCB208" s="1305"/>
      <c r="WCC208" s="1305"/>
      <c r="WCD208" s="1305"/>
      <c r="WCE208" s="1305"/>
      <c r="WCF208" s="1305"/>
      <c r="WCG208" s="1305"/>
      <c r="WCH208" s="1305"/>
      <c r="WCI208" s="1305"/>
      <c r="WCJ208" s="1305"/>
      <c r="WCK208" s="1305"/>
      <c r="WCL208" s="1305"/>
      <c r="WCM208" s="1305"/>
      <c r="WCN208" s="1305"/>
      <c r="WCO208" s="1305"/>
      <c r="WCP208" s="1305"/>
      <c r="WCQ208" s="1305"/>
      <c r="WCR208" s="1305"/>
      <c r="WCS208" s="1305"/>
      <c r="WCT208" s="1305"/>
      <c r="WCU208" s="1305"/>
      <c r="WCV208" s="1305"/>
      <c r="WCW208" s="1305"/>
      <c r="WCX208" s="1305"/>
      <c r="WCY208" s="1305"/>
      <c r="WCZ208" s="1305"/>
      <c r="WDA208" s="1305"/>
      <c r="WDB208" s="1305"/>
      <c r="WDC208" s="1305"/>
      <c r="WDD208" s="1305"/>
      <c r="WDE208" s="1305"/>
      <c r="WDF208" s="1305"/>
      <c r="WDG208" s="1305"/>
      <c r="WDH208" s="1305"/>
      <c r="WDI208" s="1305"/>
      <c r="WDJ208" s="1305"/>
      <c r="WDK208" s="1305"/>
      <c r="WDL208" s="1305"/>
      <c r="WDM208" s="1305"/>
      <c r="WDN208" s="1305"/>
      <c r="WDO208" s="1305"/>
      <c r="WDP208" s="1305"/>
      <c r="WDQ208" s="1305"/>
      <c r="WDR208" s="1305"/>
      <c r="WDS208" s="1305"/>
      <c r="WDT208" s="1305"/>
      <c r="WDU208" s="1305"/>
      <c r="WDV208" s="1305"/>
      <c r="WDW208" s="1305"/>
      <c r="WDX208" s="1305"/>
      <c r="WDY208" s="1305"/>
      <c r="WDZ208" s="1305"/>
      <c r="WEA208" s="1305"/>
      <c r="WEB208" s="1305"/>
      <c r="WEC208" s="1305"/>
      <c r="WED208" s="1305"/>
      <c r="WEE208" s="1305"/>
      <c r="WEF208" s="1305"/>
      <c r="WEG208" s="1305"/>
      <c r="WEH208" s="1305"/>
      <c r="WEI208" s="1305"/>
      <c r="WEJ208" s="1305"/>
      <c r="WEK208" s="1305"/>
      <c r="WEL208" s="1305"/>
      <c r="WEM208" s="1305"/>
      <c r="WEN208" s="1305"/>
      <c r="WEO208" s="1305"/>
      <c r="WEP208" s="1305"/>
      <c r="WEQ208" s="1305"/>
      <c r="WER208" s="1305"/>
      <c r="WES208" s="1305"/>
      <c r="WET208" s="1305"/>
      <c r="WEU208" s="1305"/>
      <c r="WEV208" s="1305"/>
      <c r="WEW208" s="1305"/>
      <c r="WEX208" s="1305"/>
      <c r="WEY208" s="1305"/>
      <c r="WEZ208" s="1305"/>
      <c r="WFA208" s="1305"/>
      <c r="WFB208" s="1305"/>
      <c r="WFC208" s="1305"/>
      <c r="WFD208" s="1305"/>
      <c r="WFE208" s="1305"/>
      <c r="WFF208" s="1305"/>
      <c r="WFG208" s="1305"/>
      <c r="WFH208" s="1305"/>
      <c r="WFI208" s="1305"/>
      <c r="WFJ208" s="1305"/>
      <c r="WFK208" s="1305"/>
      <c r="WFL208" s="1305"/>
      <c r="WFM208" s="1305"/>
      <c r="WFN208" s="1305"/>
      <c r="WFO208" s="1305"/>
      <c r="WFP208" s="1305"/>
      <c r="WFQ208" s="1305"/>
      <c r="WFR208" s="1305"/>
      <c r="WFS208" s="1305"/>
      <c r="WFT208" s="1305"/>
      <c r="WFU208" s="1305"/>
      <c r="WFV208" s="1305"/>
      <c r="WFW208" s="1305"/>
      <c r="WFX208" s="1305"/>
      <c r="WFY208" s="1305"/>
      <c r="WFZ208" s="1305"/>
      <c r="WGA208" s="1305"/>
      <c r="WGB208" s="1305"/>
      <c r="WGC208" s="1305"/>
      <c r="WGD208" s="1305"/>
      <c r="WGE208" s="1305"/>
      <c r="WGF208" s="1305"/>
      <c r="WGG208" s="1305"/>
      <c r="WGH208" s="1305"/>
      <c r="WGI208" s="1305"/>
      <c r="WGJ208" s="1305"/>
      <c r="WGK208" s="1305"/>
      <c r="WGL208" s="1305"/>
      <c r="WGM208" s="1305"/>
      <c r="WGN208" s="1305"/>
      <c r="WGO208" s="1305"/>
      <c r="WGP208" s="1305"/>
      <c r="WGQ208" s="1305"/>
      <c r="WGR208" s="1305"/>
      <c r="WGS208" s="1305"/>
      <c r="WGT208" s="1305"/>
      <c r="WGU208" s="1305"/>
      <c r="WGV208" s="1305"/>
      <c r="WGW208" s="1305"/>
      <c r="WGX208" s="1305"/>
      <c r="WGY208" s="1305"/>
      <c r="WGZ208" s="1305"/>
      <c r="WHA208" s="1305"/>
      <c r="WHB208" s="1305"/>
      <c r="WHC208" s="1305"/>
      <c r="WHD208" s="1305"/>
      <c r="WHE208" s="1305"/>
      <c r="WHF208" s="1305"/>
      <c r="WHG208" s="1305"/>
      <c r="WHH208" s="1305"/>
      <c r="WHI208" s="1305"/>
      <c r="WHJ208" s="1305"/>
      <c r="WHK208" s="1305"/>
      <c r="WHL208" s="1305"/>
      <c r="WHM208" s="1305"/>
      <c r="WHN208" s="1305"/>
      <c r="WHO208" s="1305"/>
      <c r="WHP208" s="1305"/>
      <c r="WHQ208" s="1305"/>
      <c r="WHR208" s="1305"/>
      <c r="WHS208" s="1305"/>
      <c r="WHT208" s="1305"/>
      <c r="WHU208" s="1305"/>
      <c r="WHV208" s="1305"/>
      <c r="WHW208" s="1305"/>
      <c r="WHX208" s="1305"/>
      <c r="WHY208" s="1305"/>
      <c r="WHZ208" s="1305"/>
      <c r="WIA208" s="1305"/>
      <c r="WIB208" s="1305"/>
      <c r="WIC208" s="1305"/>
      <c r="WID208" s="1305"/>
      <c r="WIE208" s="1305"/>
      <c r="WIF208" s="1305"/>
      <c r="WIG208" s="1305"/>
      <c r="WIH208" s="1305"/>
      <c r="WII208" s="1305"/>
      <c r="WIJ208" s="1305"/>
      <c r="WIK208" s="1305"/>
      <c r="WIL208" s="1305"/>
      <c r="WIM208" s="1305"/>
      <c r="WIN208" s="1305"/>
      <c r="WIO208" s="1305"/>
      <c r="WIP208" s="1305"/>
      <c r="WIQ208" s="1305"/>
      <c r="WIR208" s="1305"/>
      <c r="WIS208" s="1305"/>
      <c r="WIT208" s="1305"/>
      <c r="WIU208" s="1305"/>
      <c r="WIV208" s="1305"/>
      <c r="WIW208" s="1305"/>
      <c r="WIX208" s="1305"/>
      <c r="WIY208" s="1305"/>
      <c r="WIZ208" s="1305"/>
      <c r="WJA208" s="1305"/>
      <c r="WJB208" s="1305"/>
      <c r="WJC208" s="1305"/>
      <c r="WJD208" s="1305"/>
      <c r="WJE208" s="1305"/>
      <c r="WJF208" s="1305"/>
      <c r="WJG208" s="1305"/>
      <c r="WJH208" s="1305"/>
      <c r="WJI208" s="1305"/>
      <c r="WJJ208" s="1305"/>
      <c r="WJK208" s="1305"/>
      <c r="WJL208" s="1305"/>
      <c r="WJM208" s="1305"/>
      <c r="WJN208" s="1305"/>
      <c r="WJO208" s="1305"/>
      <c r="WJP208" s="1305"/>
      <c r="WJQ208" s="1305"/>
      <c r="WJR208" s="1305"/>
      <c r="WJS208" s="1305"/>
      <c r="WJT208" s="1305"/>
      <c r="WJU208" s="1305"/>
      <c r="WJV208" s="1305"/>
      <c r="WJW208" s="1305"/>
      <c r="WJX208" s="1305"/>
      <c r="WJY208" s="1305"/>
      <c r="WJZ208" s="1305"/>
      <c r="WKA208" s="1305"/>
      <c r="WKB208" s="1305"/>
      <c r="WKC208" s="1305"/>
      <c r="WKD208" s="1305"/>
      <c r="WKE208" s="1305"/>
      <c r="WKF208" s="1305"/>
      <c r="WKG208" s="1305"/>
      <c r="WKH208" s="1305"/>
      <c r="WKI208" s="1305"/>
      <c r="WKJ208" s="1305"/>
      <c r="WKK208" s="1305"/>
      <c r="WKL208" s="1305"/>
      <c r="WKM208" s="1305"/>
      <c r="WKN208" s="1305"/>
      <c r="WKO208" s="1305"/>
      <c r="WKP208" s="1305"/>
      <c r="WKQ208" s="1305"/>
      <c r="WKR208" s="1305"/>
      <c r="WKS208" s="1305"/>
      <c r="WKT208" s="1305"/>
      <c r="WKU208" s="1305"/>
      <c r="WKV208" s="1305"/>
      <c r="WKW208" s="1305"/>
      <c r="WKX208" s="1305"/>
      <c r="WKY208" s="1305"/>
      <c r="WKZ208" s="1305"/>
      <c r="WLA208" s="1305"/>
      <c r="WLB208" s="1305"/>
      <c r="WLC208" s="1305"/>
      <c r="WLD208" s="1305"/>
      <c r="WLE208" s="1305"/>
      <c r="WLF208" s="1305"/>
      <c r="WLG208" s="1305"/>
      <c r="WLH208" s="1305"/>
      <c r="WLI208" s="1305"/>
      <c r="WLJ208" s="1305"/>
      <c r="WLL208" s="1305"/>
      <c r="WLM208" s="1305"/>
      <c r="WLN208" s="1305"/>
      <c r="WLO208" s="1305"/>
      <c r="WLP208" s="1305"/>
      <c r="WLQ208" s="1305"/>
      <c r="WLR208" s="1305"/>
      <c r="WLS208" s="1305"/>
      <c r="WLT208" s="1305"/>
      <c r="WLU208" s="1305"/>
      <c r="WLV208" s="1305"/>
      <c r="WLW208" s="1305"/>
      <c r="WLX208" s="1305"/>
      <c r="WLY208" s="1305"/>
      <c r="WLZ208" s="1305"/>
      <c r="WMA208" s="1305"/>
      <c r="WMB208" s="1305"/>
      <c r="WMC208" s="1305"/>
      <c r="WMD208" s="1305"/>
      <c r="WME208" s="1305"/>
      <c r="WMF208" s="1305"/>
      <c r="WMG208" s="1305"/>
      <c r="WMH208" s="1305"/>
      <c r="WMI208" s="1305"/>
      <c r="WMJ208" s="1305"/>
      <c r="WMK208" s="1305"/>
      <c r="WML208" s="1305"/>
      <c r="WMM208" s="1305"/>
      <c r="WMN208" s="1305"/>
      <c r="WMO208" s="1305"/>
      <c r="WMP208" s="1305"/>
      <c r="WMQ208" s="1305"/>
      <c r="WMR208" s="1305"/>
      <c r="WMS208" s="1305"/>
      <c r="WMT208" s="1305"/>
      <c r="WMU208" s="1305"/>
      <c r="WMV208" s="1305"/>
      <c r="WMW208" s="1305"/>
      <c r="WMX208" s="1305"/>
      <c r="WMY208" s="1305"/>
      <c r="WMZ208" s="1305"/>
      <c r="WNA208" s="1305"/>
      <c r="WNB208" s="1305"/>
      <c r="WNC208" s="1305"/>
      <c r="WND208" s="1305"/>
      <c r="WNE208" s="1305"/>
      <c r="WNF208" s="1305"/>
      <c r="WNG208" s="1305"/>
      <c r="WNH208" s="1305"/>
      <c r="WNI208" s="1305"/>
      <c r="WNJ208" s="1305"/>
      <c r="WNK208" s="1305"/>
      <c r="WNL208" s="1305"/>
      <c r="WNM208" s="1305"/>
      <c r="WNN208" s="1305"/>
      <c r="WNO208" s="1305"/>
      <c r="WNP208" s="1305"/>
      <c r="WNQ208" s="1305"/>
      <c r="WNR208" s="1305"/>
      <c r="WNS208" s="1305"/>
      <c r="WNT208" s="1305"/>
      <c r="WNU208" s="1305"/>
      <c r="WNV208" s="1305"/>
      <c r="WNW208" s="1305"/>
      <c r="WNX208" s="1305"/>
      <c r="WNY208" s="1305"/>
      <c r="WNZ208" s="1305"/>
      <c r="WOA208" s="1305"/>
      <c r="WOB208" s="1305"/>
      <c r="WOC208" s="1305"/>
      <c r="WOD208" s="1305"/>
      <c r="WOE208" s="1305"/>
      <c r="WOF208" s="1305"/>
      <c r="WOG208" s="1305"/>
      <c r="WOH208" s="1305"/>
      <c r="WOI208" s="1305"/>
      <c r="WOJ208" s="1305"/>
      <c r="WOK208" s="1305"/>
      <c r="WOL208" s="1305"/>
      <c r="WOM208" s="1305"/>
      <c r="WON208" s="1305"/>
      <c r="WOO208" s="1305"/>
      <c r="WOP208" s="1305"/>
      <c r="WOQ208" s="1305"/>
      <c r="WOR208" s="1305"/>
      <c r="WOS208" s="1305"/>
      <c r="WOT208" s="1305"/>
      <c r="WOU208" s="1305"/>
      <c r="WOV208" s="1305"/>
      <c r="WOW208" s="1305"/>
      <c r="WOX208" s="1305"/>
      <c r="WOY208" s="1305"/>
      <c r="WOZ208" s="1305"/>
      <c r="WPA208" s="1305"/>
      <c r="WPB208" s="1305"/>
      <c r="WPC208" s="1305"/>
      <c r="WPD208" s="1305"/>
      <c r="WPE208" s="1305"/>
      <c r="WPF208" s="1305"/>
      <c r="WPG208" s="1305"/>
      <c r="WPH208" s="1305"/>
      <c r="WPI208" s="1305"/>
      <c r="WPJ208" s="1305"/>
      <c r="WPK208" s="1305"/>
      <c r="WPL208" s="1305"/>
      <c r="WPM208" s="1305"/>
      <c r="WPN208" s="1305"/>
      <c r="WPO208" s="1305"/>
      <c r="WPP208" s="1305"/>
      <c r="WPQ208" s="1305"/>
      <c r="WPR208" s="1305"/>
      <c r="WPS208" s="1305"/>
      <c r="WPT208" s="1305"/>
      <c r="WPU208" s="1305"/>
      <c r="WPV208" s="1305"/>
      <c r="WPW208" s="1305"/>
      <c r="WPX208" s="1305"/>
      <c r="WPY208" s="1305"/>
      <c r="WPZ208" s="1305"/>
      <c r="WQA208" s="1305"/>
      <c r="WQB208" s="1305"/>
      <c r="WQC208" s="1305"/>
      <c r="WQD208" s="1305"/>
      <c r="WQE208" s="1305"/>
      <c r="WQF208" s="1305"/>
      <c r="WQG208" s="1305"/>
      <c r="WQH208" s="1305"/>
      <c r="WQI208" s="1305"/>
      <c r="WQJ208" s="1305"/>
      <c r="WQK208" s="1305"/>
      <c r="WQL208" s="1305"/>
      <c r="WQM208" s="1305"/>
      <c r="WQN208" s="1305"/>
      <c r="WQO208" s="1305"/>
      <c r="WQP208" s="1305"/>
      <c r="WQQ208" s="1305"/>
      <c r="WQR208" s="1305"/>
      <c r="WQS208" s="1305"/>
      <c r="WQT208" s="1305"/>
      <c r="WQU208" s="1305"/>
      <c r="WQV208" s="1305"/>
      <c r="WQW208" s="1305"/>
      <c r="WQX208" s="1305"/>
      <c r="WQY208" s="1305"/>
      <c r="WQZ208" s="1305"/>
      <c r="WRA208" s="1305"/>
      <c r="WRB208" s="1305"/>
      <c r="WRC208" s="1305"/>
      <c r="WRD208" s="1305"/>
      <c r="WRE208" s="1305"/>
      <c r="WRF208" s="1305"/>
      <c r="WRG208" s="1305"/>
      <c r="WRH208" s="1305"/>
      <c r="WRI208" s="1305"/>
      <c r="WRJ208" s="1305"/>
      <c r="WRK208" s="1305"/>
      <c r="WRL208" s="1305"/>
      <c r="WRM208" s="1305"/>
      <c r="WRN208" s="1305"/>
      <c r="WRO208" s="1305"/>
      <c r="WRP208" s="1305"/>
      <c r="WRQ208" s="1305"/>
      <c r="WRR208" s="1305"/>
      <c r="WRS208" s="1305"/>
      <c r="WRT208" s="1305"/>
      <c r="WRU208" s="1305"/>
      <c r="WRV208" s="1305"/>
      <c r="WRW208" s="1305"/>
      <c r="WRX208" s="1305"/>
      <c r="WRY208" s="1305"/>
      <c r="WRZ208" s="1305"/>
      <c r="WSA208" s="1305"/>
      <c r="WSB208" s="1305"/>
      <c r="WSC208" s="1305"/>
      <c r="WSD208" s="1305"/>
      <c r="WSE208" s="1305"/>
      <c r="WSF208" s="1305"/>
      <c r="WSG208" s="1305"/>
      <c r="WSH208" s="1305"/>
      <c r="WSI208" s="1305"/>
      <c r="WSJ208" s="1305"/>
      <c r="WSK208" s="1305"/>
      <c r="WSL208" s="1305"/>
      <c r="WSM208" s="1305"/>
      <c r="WSN208" s="1305"/>
      <c r="WSO208" s="1305"/>
      <c r="WSP208" s="1305"/>
      <c r="WSQ208" s="1305"/>
      <c r="WSR208" s="1305"/>
      <c r="WSS208" s="1305"/>
      <c r="WST208" s="1305"/>
      <c r="WSU208" s="1305"/>
      <c r="WSV208" s="1305"/>
      <c r="WSW208" s="1305"/>
      <c r="WSX208" s="1305"/>
      <c r="WSY208" s="1305"/>
      <c r="WSZ208" s="1305"/>
      <c r="WTA208" s="1305"/>
      <c r="WTB208" s="1305"/>
      <c r="WTC208" s="1305"/>
      <c r="WTD208" s="1305"/>
      <c r="WTE208" s="1305"/>
      <c r="WTF208" s="1305"/>
      <c r="WTG208" s="1305"/>
      <c r="WTH208" s="1305"/>
      <c r="WTI208" s="1305"/>
      <c r="WTJ208" s="1305"/>
      <c r="WTK208" s="1305"/>
      <c r="WTL208" s="1305"/>
      <c r="WTM208" s="1305"/>
      <c r="WTN208" s="1305"/>
      <c r="WTO208" s="1305"/>
      <c r="WTP208" s="1305"/>
      <c r="WTQ208" s="1305"/>
      <c r="WTR208" s="1305"/>
      <c r="WTS208" s="1305"/>
      <c r="WTT208" s="1305"/>
      <c r="WTU208" s="1305"/>
      <c r="WTV208" s="1305"/>
      <c r="WTW208" s="1305"/>
      <c r="WTX208" s="1305"/>
      <c r="WTY208" s="1305"/>
      <c r="WTZ208" s="1305"/>
      <c r="WUA208" s="1305"/>
      <c r="WUB208" s="1305"/>
      <c r="WUC208" s="1305"/>
      <c r="WUD208" s="1305"/>
      <c r="WUE208" s="1305"/>
      <c r="WUF208" s="1305"/>
      <c r="WUG208" s="1305"/>
      <c r="WUH208" s="1305"/>
      <c r="WUI208" s="1305"/>
      <c r="WUJ208" s="1305"/>
      <c r="WUK208" s="1305"/>
      <c r="WUL208" s="1305"/>
      <c r="WUM208" s="1305"/>
      <c r="WUN208" s="1305"/>
      <c r="WUO208" s="1305"/>
      <c r="WUP208" s="1305"/>
      <c r="WUQ208" s="1305"/>
      <c r="WUR208" s="1305"/>
      <c r="WUS208" s="1305"/>
      <c r="WUT208" s="1305"/>
      <c r="WUU208" s="1305"/>
      <c r="WUV208" s="1305"/>
      <c r="WUW208" s="1305"/>
      <c r="WUX208" s="1305"/>
      <c r="WUY208" s="1305"/>
      <c r="WUZ208" s="1305"/>
      <c r="WVA208" s="1305"/>
      <c r="WVB208" s="1305"/>
      <c r="WVC208" s="1305"/>
      <c r="WVD208" s="1305"/>
      <c r="WVE208" s="1305"/>
      <c r="WVF208" s="1305"/>
      <c r="WVH208" s="1305"/>
      <c r="WVI208" s="1305"/>
      <c r="WVJ208" s="1305"/>
      <c r="WVK208" s="1305"/>
      <c r="WVL208" s="1305"/>
      <c r="WVM208" s="1305"/>
    </row>
    <row r="209" spans="1:16133">
      <c r="A209" s="324">
        <f t="shared" si="8"/>
        <v>202</v>
      </c>
      <c r="B209" s="622" t="s">
        <v>747</v>
      </c>
      <c r="C209" s="324"/>
      <c r="D209" s="324" t="s">
        <v>168</v>
      </c>
      <c r="E209" s="1010">
        <v>1.57</v>
      </c>
      <c r="F209" s="1010">
        <v>11.05</v>
      </c>
      <c r="G209" s="1010">
        <v>115.3</v>
      </c>
      <c r="H209" s="825">
        <v>0.91900000000000004</v>
      </c>
      <c r="I209" s="1010">
        <v>0.29899999999999999</v>
      </c>
      <c r="J209" s="324"/>
      <c r="K209" s="1552" t="s">
        <v>196</v>
      </c>
      <c r="L209" s="1080">
        <v>45904</v>
      </c>
      <c r="M209" s="1080">
        <v>45925</v>
      </c>
      <c r="N209" s="1487" t="s">
        <v>1559</v>
      </c>
      <c r="O209" s="1011"/>
      <c r="P209" s="1012" t="s">
        <v>197</v>
      </c>
    </row>
    <row r="210" spans="1:16133" s="1305" customFormat="1">
      <c r="A210" s="324">
        <f t="shared" si="8"/>
        <v>203</v>
      </c>
      <c r="B210" s="622" t="s">
        <v>1705</v>
      </c>
      <c r="C210" s="324"/>
      <c r="D210" s="324" t="s">
        <v>129</v>
      </c>
      <c r="E210" s="324">
        <f>1.81+1.12</f>
        <v>2.93</v>
      </c>
      <c r="F210" s="324">
        <f>8.16+12.18</f>
        <v>20.34</v>
      </c>
      <c r="G210" s="324">
        <f>79.95+144.9</f>
        <v>224.85000000000002</v>
      </c>
      <c r="H210" s="324">
        <f>1.476+1.188</f>
        <v>2.6639999999999997</v>
      </c>
      <c r="I210" s="324">
        <f>(265.195+236.256)/1000</f>
        <v>0.50145099999999998</v>
      </c>
      <c r="J210" s="324"/>
      <c r="K210" s="1552" t="s">
        <v>196</v>
      </c>
      <c r="L210" s="1080">
        <v>45921</v>
      </c>
      <c r="M210" s="1080">
        <v>45925</v>
      </c>
      <c r="N210" s="1487" t="s">
        <v>1873</v>
      </c>
      <c r="O210" s="1296"/>
      <c r="P210" s="1012" t="s">
        <v>197</v>
      </c>
      <c r="Q210" s="829"/>
      <c r="R210" s="829"/>
      <c r="S210" s="829"/>
      <c r="T210" s="829"/>
      <c r="U210" s="829"/>
      <c r="V210" s="1296"/>
      <c r="W210" s="1296"/>
      <c r="X210" s="1296"/>
      <c r="Y210" s="1296"/>
      <c r="Z210" s="1296"/>
      <c r="AA210" s="1296"/>
      <c r="AB210" s="1296"/>
      <c r="AC210" s="1296"/>
      <c r="AD210" s="1296"/>
      <c r="AE210" s="1296"/>
      <c r="AF210" s="1296"/>
      <c r="AG210" s="1296"/>
      <c r="AH210" s="1296"/>
      <c r="AI210" s="1296"/>
      <c r="AJ210" s="1296"/>
      <c r="AK210" s="1296"/>
      <c r="AL210" s="1296"/>
      <c r="AM210" s="1296"/>
      <c r="AN210" s="1296"/>
      <c r="AO210" s="1296"/>
      <c r="AP210" s="1296"/>
      <c r="AQ210" s="1296"/>
      <c r="AR210" s="1296"/>
      <c r="AS210" s="1296"/>
      <c r="AT210" s="1296"/>
      <c r="AU210" s="1296"/>
      <c r="AV210" s="1296"/>
      <c r="AW210" s="1296"/>
      <c r="AX210" s="1296"/>
      <c r="AY210" s="1296"/>
      <c r="AZ210" s="1296"/>
      <c r="BA210" s="1296"/>
      <c r="BB210" s="1296"/>
      <c r="BC210" s="1296"/>
      <c r="BD210" s="1296"/>
      <c r="BE210" s="1296"/>
      <c r="BF210" s="1296"/>
      <c r="BG210" s="1296"/>
      <c r="BH210" s="1296"/>
      <c r="BI210" s="1296"/>
      <c r="BJ210" s="1296"/>
      <c r="BK210" s="1296"/>
      <c r="BL210" s="1296"/>
      <c r="BM210" s="1296"/>
      <c r="BN210" s="1296"/>
      <c r="BO210" s="1296"/>
      <c r="BP210" s="1296"/>
      <c r="BQ210" s="1296"/>
      <c r="BR210" s="1296"/>
      <c r="BS210" s="1296"/>
      <c r="BT210" s="1296"/>
      <c r="BU210" s="1296"/>
      <c r="BV210" s="1296"/>
      <c r="BW210" s="1296"/>
      <c r="BX210" s="1296"/>
      <c r="BY210" s="1296"/>
      <c r="BZ210" s="1296"/>
      <c r="CA210" s="1296"/>
      <c r="CB210" s="1296"/>
      <c r="CC210" s="1296"/>
      <c r="CD210" s="1296"/>
      <c r="CE210" s="1296"/>
      <c r="CF210" s="1296"/>
      <c r="CG210" s="1296"/>
      <c r="CH210" s="1296"/>
      <c r="CI210" s="1296"/>
      <c r="CJ210" s="1296"/>
      <c r="CK210" s="1296"/>
      <c r="CL210" s="1296"/>
      <c r="CM210" s="1296"/>
      <c r="CN210" s="1296"/>
      <c r="CO210" s="1296"/>
      <c r="CP210" s="1296"/>
      <c r="CQ210" s="1296"/>
      <c r="CR210" s="1296"/>
      <c r="CS210" s="1296"/>
      <c r="CT210" s="1296"/>
      <c r="CU210" s="1296"/>
      <c r="CV210" s="1296"/>
      <c r="CW210" s="1296"/>
      <c r="CX210" s="1296"/>
      <c r="CY210" s="1296"/>
      <c r="CZ210" s="1296"/>
      <c r="DA210" s="1296"/>
      <c r="DB210" s="1296"/>
      <c r="DC210" s="1296"/>
      <c r="DD210" s="1296"/>
      <c r="DE210" s="1296"/>
      <c r="DF210" s="1296"/>
      <c r="DG210" s="1296"/>
      <c r="DH210" s="1296"/>
      <c r="DI210" s="1296"/>
      <c r="DJ210" s="1296"/>
      <c r="DK210" s="1296"/>
      <c r="DL210" s="1296"/>
      <c r="DM210" s="1296"/>
      <c r="DN210" s="1296"/>
      <c r="DO210" s="1296"/>
      <c r="DP210" s="1296"/>
      <c r="DQ210" s="1296"/>
      <c r="DR210" s="1296"/>
      <c r="DS210" s="1296"/>
      <c r="DT210" s="1296"/>
      <c r="DU210" s="1296"/>
      <c r="DV210" s="1296"/>
      <c r="DW210" s="1296"/>
      <c r="DX210" s="1296"/>
      <c r="DY210" s="1296"/>
      <c r="DZ210" s="1296"/>
      <c r="EA210" s="1296"/>
      <c r="EB210" s="1296"/>
      <c r="EC210" s="1296"/>
      <c r="ED210" s="1296"/>
      <c r="EE210" s="1296"/>
      <c r="EF210" s="1296"/>
      <c r="EG210" s="1296"/>
      <c r="EH210" s="1296"/>
      <c r="EI210" s="1296"/>
      <c r="EJ210" s="1296"/>
      <c r="EK210" s="1296"/>
      <c r="EL210" s="1296"/>
      <c r="EM210" s="1296"/>
      <c r="EN210" s="1296"/>
      <c r="EO210" s="1296"/>
      <c r="EP210" s="1296"/>
      <c r="EQ210" s="1296"/>
      <c r="ER210" s="1296"/>
      <c r="ES210" s="1296"/>
      <c r="ET210" s="1296"/>
      <c r="EU210" s="1296"/>
      <c r="EV210" s="1296"/>
      <c r="EW210" s="1296"/>
      <c r="EX210" s="1296"/>
      <c r="EY210" s="1296"/>
      <c r="EZ210" s="1296"/>
      <c r="FA210" s="1296"/>
      <c r="FB210" s="1296"/>
      <c r="FC210" s="1296"/>
      <c r="FD210" s="1296"/>
      <c r="FE210" s="1296"/>
      <c r="FF210" s="1296"/>
      <c r="FG210" s="1296"/>
      <c r="FH210" s="1296"/>
      <c r="FI210" s="1296"/>
      <c r="FJ210" s="1296"/>
      <c r="FK210" s="1296"/>
      <c r="FL210" s="1296"/>
      <c r="FM210" s="1296"/>
      <c r="FN210" s="1296"/>
      <c r="FO210" s="1296"/>
      <c r="FP210" s="1296"/>
      <c r="FQ210" s="1296"/>
      <c r="FR210" s="1296"/>
      <c r="FS210" s="1296"/>
      <c r="FT210" s="1296"/>
      <c r="FU210" s="1296"/>
      <c r="FV210" s="1296"/>
      <c r="FW210" s="1296"/>
      <c r="FX210" s="1296"/>
      <c r="FY210" s="1296"/>
      <c r="FZ210" s="1296"/>
      <c r="GA210" s="1296"/>
      <c r="GB210" s="1296"/>
      <c r="GC210" s="1296"/>
      <c r="GD210" s="1296"/>
      <c r="GE210" s="1296"/>
      <c r="GF210" s="1296"/>
      <c r="GG210" s="1296"/>
      <c r="GH210" s="1296"/>
      <c r="GI210" s="1296"/>
      <c r="GJ210" s="1296"/>
      <c r="GK210" s="1296"/>
      <c r="GL210" s="1296"/>
      <c r="GM210" s="1296"/>
      <c r="GN210" s="1296"/>
      <c r="GO210" s="1296"/>
      <c r="GP210" s="1296"/>
      <c r="GQ210" s="1296"/>
      <c r="GR210" s="1296"/>
      <c r="GS210" s="1296"/>
      <c r="GT210" s="1296"/>
      <c r="GU210" s="1296"/>
      <c r="GV210" s="1296"/>
      <c r="GW210" s="1296"/>
      <c r="GX210" s="1296"/>
      <c r="GY210" s="1296"/>
      <c r="GZ210" s="1296"/>
      <c r="HA210" s="1296"/>
      <c r="HB210" s="1296"/>
      <c r="HC210" s="1296"/>
      <c r="HD210" s="1296"/>
      <c r="HE210" s="1296"/>
      <c r="HF210" s="1296"/>
      <c r="HG210" s="1296"/>
      <c r="HH210" s="1296"/>
      <c r="HI210" s="1296"/>
      <c r="HJ210" s="1296"/>
      <c r="HK210" s="1296"/>
      <c r="HL210" s="1296"/>
      <c r="HM210" s="1296"/>
      <c r="HN210" s="1296"/>
      <c r="HO210" s="1296"/>
      <c r="HP210" s="1296"/>
      <c r="HQ210" s="1296"/>
      <c r="HR210" s="1296"/>
      <c r="HS210" s="1296"/>
      <c r="HT210" s="1296"/>
      <c r="HU210" s="1296"/>
      <c r="HV210" s="1296"/>
      <c r="HW210" s="1296"/>
      <c r="HX210" s="1296"/>
      <c r="HY210" s="1296"/>
      <c r="HZ210" s="1296"/>
      <c r="IA210" s="1296"/>
      <c r="IB210" s="1296"/>
      <c r="IC210" s="1296"/>
      <c r="ID210" s="1296"/>
      <c r="IE210" s="1296"/>
      <c r="IF210" s="1296"/>
      <c r="IG210" s="1296"/>
      <c r="IH210" s="1296"/>
      <c r="II210" s="1296"/>
      <c r="IJ210" s="1296"/>
      <c r="IK210" s="1296"/>
      <c r="IL210" s="1296"/>
      <c r="IM210" s="1296"/>
      <c r="IN210" s="1296"/>
      <c r="IO210" s="1296"/>
      <c r="IP210" s="1296"/>
      <c r="IQ210" s="1296"/>
      <c r="IR210" s="1296"/>
      <c r="IS210" s="1296"/>
      <c r="IT210" s="1296"/>
      <c r="IU210" s="1296"/>
      <c r="IV210" s="1296"/>
      <c r="IW210" s="1296"/>
      <c r="IX210" s="1296"/>
      <c r="IY210" s="1296"/>
      <c r="IZ210" s="1296"/>
      <c r="JA210" s="1296"/>
      <c r="JB210" s="1296"/>
      <c r="JC210" s="1296"/>
      <c r="JD210" s="1296"/>
      <c r="JE210" s="1296"/>
      <c r="JF210" s="1296"/>
      <c r="JG210" s="1296"/>
      <c r="JH210" s="1296"/>
      <c r="JI210" s="1296"/>
      <c r="JJ210" s="1296"/>
      <c r="JK210" s="1296"/>
      <c r="JL210" s="1296"/>
      <c r="JM210" s="1296"/>
      <c r="JN210" s="1296"/>
      <c r="JO210" s="1296"/>
      <c r="JP210" s="1296"/>
      <c r="JQ210" s="1296"/>
      <c r="JR210" s="1296"/>
      <c r="JS210" s="1296"/>
      <c r="JT210" s="1296"/>
      <c r="JU210" s="1296"/>
      <c r="JV210" s="1296"/>
      <c r="JW210" s="1296"/>
      <c r="JX210" s="1296"/>
      <c r="JY210" s="1296"/>
      <c r="JZ210" s="1296"/>
      <c r="KA210" s="1296"/>
      <c r="KB210" s="1296"/>
      <c r="KC210" s="1296"/>
      <c r="KD210" s="1296"/>
      <c r="KE210" s="1296"/>
      <c r="KF210" s="1296"/>
      <c r="KG210" s="1296"/>
      <c r="KH210" s="1296"/>
      <c r="KI210" s="1296"/>
      <c r="KJ210" s="1296"/>
      <c r="KK210" s="1296"/>
      <c r="KL210" s="1296"/>
      <c r="KM210" s="1296"/>
      <c r="KN210" s="1296"/>
      <c r="KO210" s="1296"/>
      <c r="KP210" s="1296"/>
      <c r="KQ210" s="1296"/>
      <c r="KR210" s="1296"/>
      <c r="KS210" s="1296"/>
      <c r="KT210" s="1296"/>
      <c r="KU210" s="1296"/>
      <c r="KV210" s="1296"/>
      <c r="KW210" s="1296"/>
      <c r="KX210" s="1296"/>
      <c r="KY210" s="1296"/>
      <c r="KZ210" s="1296"/>
      <c r="LA210" s="1296"/>
      <c r="LB210" s="1296"/>
      <c r="LC210" s="1296"/>
      <c r="LD210" s="1296"/>
      <c r="LE210" s="1296"/>
      <c r="LF210" s="1296"/>
      <c r="LG210" s="1296"/>
      <c r="LH210" s="1296"/>
      <c r="LI210" s="1296"/>
      <c r="LJ210" s="1296"/>
      <c r="LK210" s="1296"/>
      <c r="LL210" s="1296"/>
      <c r="LM210" s="1296"/>
      <c r="LN210" s="1296"/>
      <c r="LO210" s="1296"/>
      <c r="LP210" s="1296"/>
      <c r="LQ210" s="1296"/>
      <c r="LR210" s="1296"/>
      <c r="LS210" s="1296"/>
      <c r="LT210" s="1296"/>
      <c r="LU210" s="1296"/>
      <c r="LV210" s="1296"/>
      <c r="LW210" s="1296"/>
      <c r="LX210" s="1296"/>
      <c r="LY210" s="1296"/>
      <c r="LZ210" s="1296"/>
      <c r="MA210" s="1296"/>
      <c r="MB210" s="1296"/>
      <c r="MC210" s="1296"/>
      <c r="MD210" s="1296"/>
      <c r="ME210" s="1296"/>
      <c r="MF210" s="1296"/>
      <c r="MG210" s="1296"/>
      <c r="MH210" s="1296"/>
      <c r="MI210" s="1296"/>
      <c r="MJ210" s="1296"/>
      <c r="MK210" s="1296"/>
      <c r="ML210" s="1296"/>
      <c r="MM210" s="1296"/>
      <c r="MN210" s="1296"/>
      <c r="MO210" s="1296"/>
      <c r="MP210" s="1296"/>
      <c r="MQ210" s="1296"/>
      <c r="MR210" s="1296"/>
      <c r="MS210" s="1296"/>
      <c r="MT210" s="1296"/>
      <c r="MU210" s="1296"/>
      <c r="MV210" s="1296"/>
      <c r="MW210" s="1296"/>
      <c r="MX210" s="1296"/>
      <c r="MY210" s="1296"/>
      <c r="MZ210" s="1296"/>
      <c r="NA210" s="1296"/>
      <c r="NB210" s="1296"/>
      <c r="NC210" s="1296"/>
      <c r="ND210" s="1296"/>
      <c r="NE210" s="1296"/>
      <c r="NF210" s="1296"/>
      <c r="NG210" s="1296"/>
      <c r="NH210" s="1296"/>
      <c r="NI210" s="1296"/>
      <c r="NJ210" s="1296"/>
      <c r="NK210" s="1296"/>
      <c r="NL210" s="1296"/>
      <c r="NM210" s="1296"/>
      <c r="NN210" s="1296"/>
      <c r="NO210" s="1296"/>
      <c r="NP210" s="1296"/>
      <c r="NQ210" s="1296"/>
      <c r="NR210" s="1296"/>
      <c r="NS210" s="1296"/>
      <c r="NT210" s="1296"/>
      <c r="NU210" s="1296"/>
      <c r="NV210" s="1296"/>
      <c r="NW210" s="1296"/>
      <c r="NX210" s="1296"/>
      <c r="NY210" s="1296"/>
      <c r="NZ210" s="1296"/>
      <c r="OA210" s="1296"/>
      <c r="OB210" s="1296"/>
      <c r="OC210" s="1296"/>
      <c r="OD210" s="1296"/>
      <c r="OE210" s="1296"/>
      <c r="OF210" s="1296"/>
      <c r="OG210" s="1296"/>
      <c r="OH210" s="1296"/>
      <c r="OI210" s="1296"/>
      <c r="OJ210" s="1296"/>
      <c r="OK210" s="1296"/>
      <c r="OL210" s="1296"/>
      <c r="OM210" s="1296"/>
      <c r="ON210" s="1296"/>
      <c r="OO210" s="1296"/>
      <c r="OP210" s="1296"/>
      <c r="OQ210" s="1296"/>
      <c r="OR210" s="1296"/>
      <c r="OS210" s="1296"/>
      <c r="OT210" s="1296"/>
      <c r="OU210" s="1296"/>
      <c r="OV210" s="1296"/>
      <c r="OW210" s="1296"/>
      <c r="OX210" s="1296"/>
      <c r="OY210" s="1296"/>
      <c r="OZ210" s="1296"/>
      <c r="PA210" s="1296"/>
      <c r="PB210" s="1296"/>
      <c r="PC210" s="1296"/>
      <c r="PD210" s="1296"/>
      <c r="PE210" s="1296"/>
      <c r="PF210" s="1296"/>
      <c r="PG210" s="1296"/>
      <c r="PH210" s="1296"/>
      <c r="PI210" s="1296"/>
      <c r="PJ210" s="1296"/>
      <c r="PK210" s="1296"/>
      <c r="PL210" s="1296"/>
      <c r="PM210" s="1296"/>
      <c r="PN210" s="1296"/>
      <c r="PO210" s="1296"/>
      <c r="PP210" s="1296"/>
      <c r="PQ210" s="1296"/>
      <c r="PR210" s="1296"/>
      <c r="PS210" s="1296"/>
      <c r="PT210" s="1296"/>
      <c r="PU210" s="1296"/>
      <c r="PV210" s="1296"/>
      <c r="PW210" s="1296"/>
      <c r="PX210" s="1296"/>
      <c r="PY210" s="1296"/>
      <c r="PZ210" s="1296"/>
      <c r="QA210" s="1296"/>
      <c r="QB210" s="1296"/>
      <c r="QC210" s="1296"/>
      <c r="QD210" s="1296"/>
      <c r="QE210" s="1296"/>
      <c r="QF210" s="1296"/>
      <c r="QG210" s="1296"/>
      <c r="QH210" s="1296"/>
      <c r="QI210" s="1296"/>
      <c r="QJ210" s="1296"/>
      <c r="QK210" s="1296"/>
      <c r="QL210" s="1296"/>
      <c r="QM210" s="1296"/>
      <c r="QN210" s="1296"/>
      <c r="QO210" s="1296"/>
      <c r="QP210" s="1296"/>
      <c r="QQ210" s="1296"/>
      <c r="QR210" s="1296"/>
      <c r="QS210" s="1296"/>
      <c r="QT210" s="1296"/>
      <c r="QU210" s="1296"/>
      <c r="QV210" s="1296"/>
      <c r="QW210" s="1296"/>
      <c r="QX210" s="1296"/>
      <c r="QY210" s="1296"/>
      <c r="QZ210" s="1296"/>
      <c r="RA210" s="1296"/>
      <c r="RB210" s="1296"/>
      <c r="RC210" s="1296"/>
      <c r="RD210" s="1296"/>
      <c r="RE210" s="1296"/>
      <c r="RF210" s="1296"/>
      <c r="RG210" s="1296"/>
      <c r="RH210" s="1296"/>
      <c r="RI210" s="1296"/>
      <c r="RJ210" s="1296"/>
      <c r="RK210" s="1296"/>
      <c r="RL210" s="1296"/>
      <c r="RM210" s="1296"/>
      <c r="RN210" s="1296"/>
      <c r="RO210" s="1296"/>
      <c r="RP210" s="1296"/>
      <c r="RQ210" s="1296"/>
      <c r="RR210" s="1296"/>
      <c r="RS210" s="1296"/>
      <c r="RT210" s="1296"/>
      <c r="RU210" s="1296"/>
      <c r="RV210" s="1296"/>
      <c r="RW210" s="1296"/>
      <c r="RX210" s="1296"/>
      <c r="RY210" s="1296"/>
      <c r="RZ210" s="1296"/>
      <c r="SA210" s="1296"/>
      <c r="SB210" s="1296"/>
      <c r="SC210" s="1296"/>
      <c r="SD210" s="1296"/>
      <c r="SE210" s="1296"/>
      <c r="SF210" s="1296"/>
      <c r="SG210" s="1296"/>
      <c r="SH210" s="1296"/>
      <c r="SI210" s="1296"/>
      <c r="SJ210" s="1296"/>
      <c r="SK210" s="1296"/>
      <c r="SL210" s="1296"/>
      <c r="SM210" s="1296"/>
      <c r="SN210" s="1296"/>
      <c r="SO210" s="1296"/>
      <c r="SP210" s="1296"/>
      <c r="SQ210" s="1296"/>
      <c r="SR210" s="1296"/>
      <c r="SS210" s="1296"/>
      <c r="ST210" s="1296"/>
      <c r="SU210" s="1296"/>
      <c r="SV210" s="1296"/>
      <c r="SW210" s="1296"/>
      <c r="SX210" s="1296"/>
      <c r="SY210" s="1296"/>
      <c r="SZ210" s="1296"/>
      <c r="TA210" s="1296"/>
      <c r="TB210" s="1296"/>
      <c r="TC210" s="1296"/>
      <c r="TD210" s="1296"/>
      <c r="TE210" s="1296"/>
      <c r="TF210" s="1296"/>
      <c r="TG210" s="1296"/>
      <c r="TH210" s="1296"/>
      <c r="TI210" s="1296"/>
      <c r="TJ210" s="1296"/>
      <c r="TK210" s="1296"/>
      <c r="TL210" s="1296"/>
      <c r="TM210" s="1296"/>
      <c r="TN210" s="1296"/>
      <c r="TO210" s="1296"/>
      <c r="TP210" s="1296"/>
      <c r="TQ210" s="1296"/>
      <c r="TR210" s="1296"/>
      <c r="TS210" s="1296"/>
      <c r="TT210" s="1296"/>
      <c r="TU210" s="1296"/>
      <c r="TV210" s="1296"/>
      <c r="TW210" s="1296"/>
      <c r="TX210" s="1296"/>
      <c r="TY210" s="1296"/>
      <c r="TZ210" s="1296"/>
      <c r="UA210" s="1296"/>
      <c r="UB210" s="1296"/>
      <c r="UC210" s="1296"/>
      <c r="UD210" s="1296"/>
      <c r="UE210" s="1296"/>
      <c r="UF210" s="1296"/>
      <c r="UG210" s="1296"/>
      <c r="UH210" s="1296"/>
      <c r="UI210" s="1296"/>
      <c r="UJ210" s="1296"/>
      <c r="UK210" s="1296"/>
      <c r="UL210" s="1296"/>
      <c r="UM210" s="1296"/>
      <c r="UN210" s="1296"/>
      <c r="UO210" s="1296"/>
      <c r="UP210" s="1296"/>
      <c r="UQ210" s="1296"/>
      <c r="UR210" s="1296"/>
      <c r="US210" s="1296"/>
      <c r="UT210" s="1296"/>
      <c r="UU210" s="1296"/>
      <c r="UV210" s="1296"/>
      <c r="UW210" s="1296"/>
      <c r="UX210" s="1296"/>
      <c r="UY210" s="1296"/>
      <c r="UZ210" s="1296"/>
      <c r="VA210" s="1296"/>
      <c r="VB210" s="1296"/>
      <c r="VC210" s="1296"/>
      <c r="VD210" s="1296"/>
      <c r="VE210" s="1296"/>
      <c r="VF210" s="1296"/>
      <c r="VG210" s="1296"/>
      <c r="VH210" s="1296"/>
      <c r="VI210" s="1296"/>
      <c r="VJ210" s="1296"/>
      <c r="VK210" s="1296"/>
      <c r="VL210" s="1296"/>
      <c r="VM210" s="1296"/>
      <c r="VN210" s="1296"/>
      <c r="VO210" s="1296"/>
      <c r="VP210" s="1296"/>
      <c r="VQ210" s="1296"/>
      <c r="VR210" s="1296"/>
      <c r="VS210" s="1296"/>
      <c r="VT210" s="1296"/>
      <c r="VU210" s="1296"/>
      <c r="VV210" s="1296"/>
      <c r="VW210" s="1296"/>
      <c r="VX210" s="1296"/>
      <c r="VY210" s="1296"/>
      <c r="VZ210" s="1296"/>
      <c r="WA210" s="1296"/>
      <c r="WB210" s="1296"/>
      <c r="WC210" s="1296"/>
      <c r="WD210" s="1296"/>
      <c r="WE210" s="1296"/>
      <c r="WF210" s="1296"/>
      <c r="WG210" s="1296"/>
      <c r="WH210" s="1296"/>
      <c r="WI210" s="1296"/>
      <c r="WJ210" s="1296"/>
      <c r="WK210" s="1296"/>
      <c r="WL210" s="1296"/>
      <c r="WM210" s="1296"/>
      <c r="WN210" s="1296"/>
      <c r="WO210" s="1296"/>
      <c r="WP210" s="1296"/>
      <c r="WQ210" s="1296"/>
      <c r="WR210" s="1296"/>
      <c r="WS210" s="1296"/>
      <c r="WT210" s="1296"/>
      <c r="WU210" s="1296"/>
      <c r="WV210" s="1296"/>
      <c r="WW210" s="1296"/>
      <c r="WX210" s="1296"/>
      <c r="WY210" s="1296"/>
      <c r="WZ210" s="1296"/>
      <c r="XA210" s="1296"/>
      <c r="XB210" s="1296"/>
      <c r="XC210" s="1296"/>
      <c r="XD210" s="1296"/>
      <c r="XE210" s="1296"/>
      <c r="XF210" s="1296"/>
      <c r="XG210" s="1296"/>
      <c r="XH210" s="1296"/>
      <c r="XI210" s="1296"/>
      <c r="XJ210" s="1296"/>
      <c r="XK210" s="1296"/>
      <c r="XL210" s="1296"/>
      <c r="XM210" s="1296"/>
      <c r="XN210" s="1296"/>
      <c r="XO210" s="1296"/>
      <c r="XP210" s="1296"/>
      <c r="XQ210" s="1296"/>
      <c r="XR210" s="1296"/>
      <c r="XS210" s="1296"/>
      <c r="XT210" s="1296"/>
      <c r="XU210" s="1296"/>
      <c r="XV210" s="1296"/>
      <c r="XW210" s="1296"/>
      <c r="XX210" s="1296"/>
      <c r="XY210" s="1296"/>
      <c r="XZ210" s="1296"/>
      <c r="YA210" s="1296"/>
      <c r="YB210" s="1296"/>
      <c r="YC210" s="1296"/>
      <c r="YD210" s="1296"/>
      <c r="YE210" s="1296"/>
      <c r="YF210" s="1296"/>
      <c r="YG210" s="1296"/>
      <c r="YH210" s="1296"/>
      <c r="YI210" s="1296"/>
      <c r="YJ210" s="1296"/>
      <c r="YK210" s="1296"/>
      <c r="YL210" s="1296"/>
      <c r="YM210" s="1296"/>
      <c r="YN210" s="1296"/>
      <c r="YO210" s="1296"/>
      <c r="YP210" s="1296"/>
      <c r="YQ210" s="1296"/>
      <c r="YR210" s="1296"/>
      <c r="YS210" s="1296"/>
      <c r="YT210" s="1296"/>
      <c r="YU210" s="1296"/>
      <c r="YV210" s="1296"/>
      <c r="YW210" s="1296"/>
      <c r="YX210" s="1296"/>
      <c r="YY210" s="1296"/>
      <c r="YZ210" s="1296"/>
      <c r="ZA210" s="1296"/>
      <c r="ZB210" s="1296"/>
      <c r="ZC210" s="1296"/>
      <c r="ZD210" s="1296"/>
      <c r="ZE210" s="1296"/>
      <c r="ZF210" s="1296"/>
      <c r="ZG210" s="1296"/>
      <c r="ZH210" s="1296"/>
      <c r="ZI210" s="1296"/>
      <c r="ZJ210" s="1296"/>
      <c r="ZK210" s="1296"/>
      <c r="ZL210" s="1296"/>
      <c r="ZM210" s="1296"/>
      <c r="ZN210" s="1296"/>
      <c r="ZO210" s="1296"/>
      <c r="ZP210" s="1296"/>
      <c r="ZQ210" s="1296"/>
      <c r="ZR210" s="1296"/>
      <c r="ZS210" s="1296"/>
      <c r="ZT210" s="1296"/>
      <c r="ZU210" s="1296"/>
      <c r="ZV210" s="1296"/>
      <c r="ZW210" s="1296"/>
      <c r="ZX210" s="1296"/>
      <c r="ZY210" s="1296"/>
      <c r="ZZ210" s="1296"/>
      <c r="AAA210" s="1296"/>
      <c r="AAB210" s="1296"/>
      <c r="AAC210" s="1296"/>
      <c r="AAD210" s="1296"/>
      <c r="AAE210" s="1296"/>
      <c r="AAF210" s="1296"/>
      <c r="AAG210" s="1296"/>
      <c r="AAH210" s="1296"/>
      <c r="AAI210" s="1296"/>
      <c r="AAJ210" s="1296"/>
      <c r="AAK210" s="1296"/>
      <c r="AAL210" s="1296"/>
      <c r="AAM210" s="1296"/>
      <c r="AAN210" s="1296"/>
      <c r="AAO210" s="1296"/>
      <c r="AAP210" s="1296"/>
      <c r="AAQ210" s="1296"/>
      <c r="AAR210" s="1296"/>
      <c r="AAS210" s="1296"/>
      <c r="AAT210" s="1296"/>
      <c r="AAU210" s="1296"/>
      <c r="AAV210" s="1296"/>
      <c r="AAW210" s="1296"/>
      <c r="AAX210" s="1296"/>
      <c r="AAY210" s="1296"/>
      <c r="AAZ210" s="1296"/>
      <c r="ABA210" s="1296"/>
      <c r="ABB210" s="1296"/>
      <c r="ABC210" s="1296"/>
      <c r="ABD210" s="1296"/>
      <c r="ABE210" s="1296"/>
      <c r="ABF210" s="1296"/>
      <c r="ABG210" s="1296"/>
      <c r="ABH210" s="1296"/>
      <c r="ABI210" s="1296"/>
      <c r="ABJ210" s="1296"/>
      <c r="ABK210" s="1296"/>
      <c r="ABL210" s="1296"/>
      <c r="ABM210" s="1296"/>
      <c r="ABN210" s="1296"/>
      <c r="ABO210" s="1296"/>
      <c r="ABP210" s="1296"/>
      <c r="ABQ210" s="1296"/>
      <c r="ABR210" s="1296"/>
      <c r="ABS210" s="1296"/>
      <c r="ABT210" s="1296"/>
      <c r="ABU210" s="1296"/>
      <c r="ABV210" s="1296"/>
      <c r="ABW210" s="1296"/>
      <c r="ABX210" s="1296"/>
      <c r="ABY210" s="1296"/>
      <c r="ABZ210" s="1296"/>
      <c r="ACA210" s="1296"/>
      <c r="ACB210" s="1296"/>
      <c r="ACC210" s="1296"/>
      <c r="ACD210" s="1296"/>
      <c r="ACE210" s="1296"/>
      <c r="ACF210" s="1296"/>
      <c r="ACG210" s="1296"/>
      <c r="ACH210" s="1296"/>
      <c r="ACI210" s="1296"/>
      <c r="ACJ210" s="1296"/>
      <c r="ACK210" s="1296"/>
      <c r="ACL210" s="1296"/>
      <c r="ACM210" s="1296"/>
      <c r="ACN210" s="1296"/>
      <c r="ACO210" s="1296"/>
      <c r="ACP210" s="1296"/>
      <c r="ACQ210" s="1296"/>
      <c r="ACR210" s="1296"/>
      <c r="ACS210" s="1296"/>
      <c r="ACT210" s="1296"/>
      <c r="ACU210" s="1296"/>
      <c r="ACV210" s="1296"/>
      <c r="ACW210" s="1296"/>
      <c r="ACX210" s="1296"/>
      <c r="ACY210" s="1296"/>
      <c r="ACZ210" s="1296"/>
      <c r="ADA210" s="1296"/>
      <c r="ADB210" s="1296"/>
      <c r="ADC210" s="1296"/>
      <c r="ADD210" s="1296"/>
      <c r="ADE210" s="1296"/>
      <c r="ADF210" s="1296"/>
      <c r="ADG210" s="1296"/>
      <c r="ADH210" s="1296"/>
      <c r="ADI210" s="1296"/>
      <c r="ADJ210" s="1296"/>
      <c r="ADK210" s="1296"/>
      <c r="ADL210" s="1296"/>
      <c r="ADM210" s="1296"/>
      <c r="ADN210" s="1296"/>
      <c r="ADO210" s="1296"/>
      <c r="ADP210" s="1296"/>
      <c r="ADQ210" s="1296"/>
      <c r="ADR210" s="1296"/>
      <c r="ADS210" s="1296"/>
      <c r="ADT210" s="1296"/>
      <c r="ADU210" s="1296"/>
      <c r="ADV210" s="1296"/>
      <c r="ADW210" s="1296"/>
      <c r="ADX210" s="1296"/>
      <c r="ADY210" s="1296"/>
      <c r="ADZ210" s="1296"/>
      <c r="AEA210" s="1296"/>
      <c r="AEB210" s="1296"/>
      <c r="AEC210" s="1296"/>
      <c r="AED210" s="1296"/>
      <c r="AEE210" s="1296"/>
      <c r="AEF210" s="1296"/>
      <c r="AEG210" s="1296"/>
      <c r="AEH210" s="1296"/>
      <c r="AEI210" s="1296"/>
      <c r="AEJ210" s="1296"/>
      <c r="AEK210" s="1296"/>
      <c r="AEL210" s="1296"/>
      <c r="AEM210" s="1296"/>
      <c r="AEN210" s="1296"/>
      <c r="AEO210" s="1296"/>
      <c r="AEP210" s="1296"/>
      <c r="AEQ210" s="1296"/>
      <c r="AER210" s="1296"/>
      <c r="AES210" s="1296"/>
      <c r="AET210" s="1296"/>
      <c r="AEU210" s="1296"/>
      <c r="AEV210" s="1296"/>
      <c r="AEW210" s="1296"/>
      <c r="AEX210" s="1296"/>
      <c r="AEY210" s="1296"/>
      <c r="AEZ210" s="1296"/>
      <c r="AFA210" s="1296"/>
      <c r="AFB210" s="1296"/>
      <c r="AFC210" s="1296"/>
      <c r="AFD210" s="1296"/>
      <c r="AFE210" s="1296"/>
      <c r="AFF210" s="1296"/>
      <c r="AFG210" s="1296"/>
      <c r="AFH210" s="1296"/>
      <c r="AFI210" s="1296"/>
      <c r="AFJ210" s="1296"/>
      <c r="AFK210" s="1296"/>
      <c r="AFL210" s="1296"/>
      <c r="AFM210" s="1296"/>
      <c r="AFN210" s="1296"/>
      <c r="AFO210" s="1296"/>
      <c r="AFP210" s="1296"/>
      <c r="AFQ210" s="1296"/>
      <c r="AFR210" s="1296"/>
      <c r="AFS210" s="1296"/>
      <c r="AFT210" s="1296"/>
      <c r="AFU210" s="1296"/>
      <c r="AFV210" s="1296"/>
      <c r="AFW210" s="1296"/>
      <c r="AFX210" s="1296"/>
      <c r="AFY210" s="1296"/>
      <c r="AFZ210" s="1296"/>
      <c r="AGA210" s="1296"/>
      <c r="AGB210" s="1296"/>
      <c r="AGC210" s="1296"/>
      <c r="AGD210" s="1296"/>
      <c r="AGE210" s="1296"/>
      <c r="AGF210" s="1296"/>
      <c r="AGG210" s="1296"/>
      <c r="AGH210" s="1296"/>
      <c r="AGI210" s="1296"/>
      <c r="AGJ210" s="1296"/>
      <c r="AGK210" s="1296"/>
      <c r="AGL210" s="1296"/>
      <c r="AGM210" s="1296"/>
      <c r="AGN210" s="1296"/>
      <c r="AGO210" s="1296"/>
      <c r="AGP210" s="1296"/>
      <c r="AGQ210" s="1296"/>
      <c r="AGR210" s="1296"/>
      <c r="AGS210" s="1296"/>
      <c r="AGT210" s="1296"/>
      <c r="AGU210" s="1296"/>
      <c r="AGV210" s="1296"/>
      <c r="AGW210" s="1296"/>
      <c r="AGX210" s="1296"/>
      <c r="AGY210" s="1296"/>
      <c r="AGZ210" s="1296"/>
      <c r="AHA210" s="1296"/>
      <c r="AHB210" s="1296"/>
      <c r="AHC210" s="1296"/>
      <c r="AHD210" s="1296"/>
      <c r="AHE210" s="1296"/>
      <c r="AHF210" s="1296"/>
      <c r="AHG210" s="1296"/>
      <c r="AHH210" s="1296"/>
      <c r="AHI210" s="1296"/>
      <c r="AHJ210" s="1296"/>
      <c r="AHK210" s="1296"/>
      <c r="AHL210" s="1296"/>
      <c r="AHM210" s="1296"/>
      <c r="AHN210" s="1296"/>
      <c r="AHO210" s="1296"/>
      <c r="AHP210" s="1296"/>
      <c r="AHQ210" s="1296"/>
      <c r="AHR210" s="1296"/>
      <c r="AHS210" s="1296"/>
      <c r="AHT210" s="1296"/>
      <c r="AHU210" s="1296"/>
      <c r="AHV210" s="1296"/>
      <c r="AHW210" s="1296"/>
      <c r="AHX210" s="1296"/>
      <c r="AHY210" s="1296"/>
      <c r="AHZ210" s="1296"/>
      <c r="AIA210" s="1296"/>
      <c r="AIB210" s="1296"/>
      <c r="AIC210" s="1296"/>
      <c r="AID210" s="1296"/>
      <c r="AIE210" s="1296"/>
      <c r="AIF210" s="1296"/>
      <c r="AIG210" s="1296"/>
      <c r="AIH210" s="1296"/>
      <c r="AII210" s="1296"/>
      <c r="AIJ210" s="1296"/>
      <c r="AIK210" s="1296"/>
      <c r="AIL210" s="1296"/>
      <c r="AIM210" s="1296"/>
      <c r="AIN210" s="1296"/>
      <c r="AIO210" s="1296"/>
      <c r="AIP210" s="1296"/>
      <c r="AIQ210" s="1296"/>
      <c r="AIR210" s="1296"/>
      <c r="AIS210" s="1296"/>
      <c r="AIT210" s="1296"/>
      <c r="AIU210" s="1296"/>
      <c r="AIV210" s="1296"/>
      <c r="AIW210" s="1296"/>
      <c r="AIX210" s="1296"/>
      <c r="AIY210" s="1296"/>
      <c r="AIZ210" s="1296"/>
      <c r="AJA210" s="1296"/>
      <c r="AJB210" s="1296"/>
      <c r="AJC210" s="1296"/>
      <c r="AJD210" s="1296"/>
      <c r="AJE210" s="1296"/>
      <c r="AJF210" s="1296"/>
      <c r="AJG210" s="1296"/>
      <c r="AJH210" s="1296"/>
      <c r="AJI210" s="1296"/>
      <c r="AJJ210" s="1296"/>
      <c r="AJK210" s="1296"/>
      <c r="AJL210" s="1296"/>
      <c r="AJM210" s="1296"/>
      <c r="AJN210" s="1296"/>
      <c r="AJO210" s="1296"/>
      <c r="AJP210" s="1296"/>
      <c r="AJQ210" s="1296"/>
      <c r="AJR210" s="1296"/>
      <c r="AJS210" s="1296"/>
      <c r="AJT210" s="1296"/>
      <c r="AJU210" s="1296"/>
      <c r="AJV210" s="1296"/>
      <c r="AJW210" s="1296"/>
      <c r="AJX210" s="1296"/>
      <c r="AJY210" s="1296"/>
      <c r="AJZ210" s="1296"/>
      <c r="AKA210" s="1296"/>
      <c r="AKB210" s="1296"/>
      <c r="AKC210" s="1296"/>
      <c r="AKD210" s="1296"/>
      <c r="AKE210" s="1296"/>
      <c r="AKF210" s="1296"/>
      <c r="AKG210" s="1296"/>
      <c r="AKH210" s="1296"/>
      <c r="AKI210" s="1296"/>
      <c r="AKJ210" s="1296"/>
      <c r="AKK210" s="1296"/>
      <c r="AKL210" s="1296"/>
      <c r="AKM210" s="1296"/>
      <c r="AKN210" s="1296"/>
      <c r="AKO210" s="1296"/>
      <c r="AKP210" s="1296"/>
      <c r="AKQ210" s="1296"/>
      <c r="AKR210" s="1296"/>
      <c r="AKS210" s="1296"/>
      <c r="AKT210" s="1296"/>
      <c r="AKU210" s="1296"/>
      <c r="AKV210" s="1296"/>
      <c r="AKW210" s="1296"/>
      <c r="AKX210" s="1296"/>
      <c r="AKY210" s="1296"/>
      <c r="AKZ210" s="1296"/>
      <c r="ALA210" s="1296"/>
      <c r="ALB210" s="1296"/>
      <c r="ALC210" s="1296"/>
      <c r="ALD210" s="1296"/>
      <c r="ALE210" s="1296"/>
      <c r="ALF210" s="1296"/>
      <c r="ALG210" s="1296"/>
      <c r="ALH210" s="1296"/>
      <c r="ALI210" s="1296"/>
      <c r="ALJ210" s="1296"/>
      <c r="ALK210" s="1296"/>
      <c r="ALL210" s="1296"/>
      <c r="ALM210" s="1296"/>
      <c r="ALN210" s="1296"/>
      <c r="ALO210" s="1296"/>
      <c r="ALP210" s="1296"/>
      <c r="ALQ210" s="1296"/>
      <c r="ALR210" s="1296"/>
      <c r="ALS210" s="1296"/>
      <c r="ALT210" s="1296"/>
      <c r="ALU210" s="1296"/>
      <c r="ALV210" s="1296"/>
      <c r="ALW210" s="1296"/>
      <c r="ALX210" s="1296"/>
      <c r="ALY210" s="1296"/>
      <c r="ALZ210" s="1296"/>
      <c r="AMA210" s="1296"/>
      <c r="AMB210" s="1296"/>
      <c r="AMC210" s="1296"/>
      <c r="AMD210" s="1296"/>
      <c r="AME210" s="1296"/>
      <c r="AMF210" s="1296"/>
      <c r="AMG210" s="1296"/>
      <c r="AMH210" s="1296"/>
      <c r="AMI210" s="1296"/>
      <c r="AMJ210" s="1296"/>
      <c r="AMK210" s="1296"/>
      <c r="AML210" s="1296"/>
      <c r="AMM210" s="1296"/>
      <c r="AMN210" s="1296"/>
      <c r="AMO210" s="1296"/>
      <c r="AMP210" s="1296"/>
      <c r="AMQ210" s="1296"/>
      <c r="AMR210" s="1296"/>
      <c r="AMS210" s="1296"/>
      <c r="AMT210" s="1296"/>
      <c r="AMU210" s="1296"/>
      <c r="AMV210" s="1296"/>
      <c r="AMW210" s="1296"/>
      <c r="AMX210" s="1296"/>
      <c r="AMY210" s="1296"/>
      <c r="AMZ210" s="1296"/>
      <c r="ANA210" s="1296"/>
      <c r="ANB210" s="1296"/>
      <c r="ANC210" s="1296"/>
      <c r="AND210" s="1296"/>
      <c r="ANE210" s="1296"/>
      <c r="ANF210" s="1296"/>
      <c r="ANG210" s="1296"/>
      <c r="ANH210" s="1296"/>
      <c r="ANI210" s="1296"/>
      <c r="ANJ210" s="1296"/>
      <c r="ANK210" s="1296"/>
      <c r="ANL210" s="1296"/>
      <c r="ANM210" s="1296"/>
      <c r="ANN210" s="1296"/>
      <c r="ANO210" s="1296"/>
      <c r="ANP210" s="1296"/>
      <c r="ANQ210" s="1296"/>
      <c r="ANR210" s="1296"/>
      <c r="ANS210" s="1296"/>
      <c r="ANT210" s="1296"/>
      <c r="ANU210" s="1296"/>
      <c r="ANV210" s="1296"/>
      <c r="ANW210" s="1296"/>
      <c r="ANX210" s="1296"/>
      <c r="ANY210" s="1296"/>
      <c r="ANZ210" s="1296"/>
      <c r="AOA210" s="1296"/>
      <c r="AOB210" s="1296"/>
      <c r="AOC210" s="1296"/>
      <c r="AOD210" s="1296"/>
      <c r="AOE210" s="1296"/>
      <c r="AOF210" s="1296"/>
      <c r="AOG210" s="1296"/>
      <c r="AOH210" s="1296"/>
      <c r="AOI210" s="1296"/>
      <c r="AOJ210" s="1296"/>
      <c r="AOK210" s="1296"/>
      <c r="AOL210" s="1296"/>
      <c r="AOM210" s="1296"/>
      <c r="AON210" s="1296"/>
      <c r="AOO210" s="1296"/>
      <c r="AOP210" s="1296"/>
      <c r="AOQ210" s="1296"/>
      <c r="AOR210" s="1296"/>
      <c r="AOS210" s="1296"/>
      <c r="AOT210" s="1296"/>
      <c r="AOU210" s="1296"/>
      <c r="AOV210" s="1296"/>
      <c r="AOW210" s="1296"/>
      <c r="AOX210" s="1296"/>
      <c r="AOY210" s="1296"/>
      <c r="AOZ210" s="1296"/>
      <c r="APA210" s="1296"/>
      <c r="APB210" s="1296"/>
      <c r="APC210" s="1296"/>
      <c r="APD210" s="1296"/>
      <c r="APE210" s="1296"/>
      <c r="APF210" s="1296"/>
      <c r="APG210" s="1296"/>
      <c r="APH210" s="1296"/>
      <c r="API210" s="1296"/>
      <c r="APJ210" s="1296"/>
      <c r="APK210" s="1296"/>
      <c r="APL210" s="1296"/>
      <c r="APM210" s="1296"/>
      <c r="APN210" s="1296"/>
      <c r="APO210" s="1296"/>
      <c r="APP210" s="1296"/>
      <c r="APQ210" s="1296"/>
      <c r="APR210" s="1296"/>
      <c r="APS210" s="1296"/>
      <c r="APT210" s="1296"/>
      <c r="APU210" s="1296"/>
      <c r="APV210" s="1296"/>
      <c r="APW210" s="1296"/>
      <c r="APX210" s="1296"/>
      <c r="APY210" s="1296"/>
      <c r="APZ210" s="1296"/>
      <c r="AQA210" s="1296"/>
      <c r="AQB210" s="1296"/>
      <c r="AQC210" s="1296"/>
      <c r="AQD210" s="1296"/>
      <c r="AQE210" s="1296"/>
      <c r="AQF210" s="1296"/>
      <c r="AQG210" s="1296"/>
      <c r="AQH210" s="1296"/>
      <c r="AQI210" s="1296"/>
      <c r="AQJ210" s="1296"/>
      <c r="AQK210" s="1296"/>
      <c r="AQL210" s="1296"/>
      <c r="AQM210" s="1296"/>
      <c r="AQN210" s="1296"/>
      <c r="AQO210" s="1296"/>
      <c r="AQP210" s="1296"/>
      <c r="AQQ210" s="1296"/>
      <c r="AQR210" s="1296"/>
      <c r="AQS210" s="1296"/>
      <c r="AQT210" s="1296"/>
      <c r="AQU210" s="1296"/>
      <c r="AQV210" s="1296"/>
      <c r="AQW210" s="1296"/>
      <c r="AQX210" s="1296"/>
      <c r="AQY210" s="1296"/>
      <c r="AQZ210" s="1296"/>
      <c r="ARA210" s="1296"/>
      <c r="ARB210" s="1296"/>
      <c r="ARC210" s="1296"/>
      <c r="ARD210" s="1296"/>
      <c r="ARE210" s="1296"/>
      <c r="ARF210" s="1296"/>
      <c r="ARG210" s="1296"/>
      <c r="ARH210" s="1296"/>
      <c r="ARI210" s="1296"/>
      <c r="ARJ210" s="1296"/>
      <c r="ARK210" s="1296"/>
      <c r="ARL210" s="1296"/>
      <c r="ARM210" s="1296"/>
      <c r="ARN210" s="1296"/>
      <c r="ARO210" s="1296"/>
      <c r="ARP210" s="1296"/>
      <c r="ARQ210" s="1296"/>
      <c r="ARR210" s="1296"/>
      <c r="ARS210" s="1296"/>
      <c r="ART210" s="1296"/>
      <c r="ARU210" s="1296"/>
      <c r="ARV210" s="1296"/>
      <c r="ARW210" s="1296"/>
      <c r="ARX210" s="1296"/>
      <c r="ARY210" s="1296"/>
      <c r="ARZ210" s="1296"/>
      <c r="ASA210" s="1296"/>
      <c r="ASB210" s="1296"/>
      <c r="ASC210" s="1296"/>
      <c r="ASD210" s="1296"/>
      <c r="ASE210" s="1296"/>
      <c r="ASF210" s="1296"/>
      <c r="ASG210" s="1296"/>
      <c r="ASH210" s="1296"/>
      <c r="ASI210" s="1296"/>
      <c r="ASJ210" s="1296"/>
      <c r="ASK210" s="1296"/>
      <c r="ASL210" s="1296"/>
      <c r="ASM210" s="1296"/>
      <c r="ASN210" s="1296"/>
      <c r="ASO210" s="1296"/>
      <c r="ASP210" s="1296"/>
      <c r="ASQ210" s="1296"/>
      <c r="ASR210" s="1296"/>
      <c r="ASS210" s="1296"/>
      <c r="AST210" s="1296"/>
      <c r="ASU210" s="1296"/>
      <c r="ASV210" s="1296"/>
      <c r="ASW210" s="1296"/>
      <c r="ASX210" s="1296"/>
      <c r="ASY210" s="1296"/>
      <c r="ASZ210" s="1296"/>
      <c r="ATA210" s="1296"/>
      <c r="ATB210" s="1296"/>
      <c r="ATC210" s="1296"/>
      <c r="ATD210" s="1296"/>
      <c r="ATE210" s="1296"/>
      <c r="ATF210" s="1296"/>
      <c r="ATG210" s="1296"/>
      <c r="ATH210" s="1296"/>
      <c r="ATI210" s="1296"/>
      <c r="ATJ210" s="1296"/>
      <c r="ATK210" s="1296"/>
      <c r="ATL210" s="1296"/>
      <c r="ATM210" s="1296"/>
      <c r="ATN210" s="1296"/>
      <c r="ATO210" s="1296"/>
      <c r="ATP210" s="1296"/>
      <c r="ATQ210" s="1296"/>
      <c r="ATR210" s="1296"/>
      <c r="ATS210" s="1296"/>
      <c r="ATT210" s="1296"/>
      <c r="ATU210" s="1296"/>
      <c r="ATV210" s="1296"/>
      <c r="ATW210" s="1296"/>
      <c r="ATX210" s="1296"/>
      <c r="ATY210" s="1296"/>
      <c r="ATZ210" s="1296"/>
      <c r="AUA210" s="1296"/>
      <c r="AUB210" s="1296"/>
      <c r="AUC210" s="1296"/>
      <c r="AUD210" s="1296"/>
      <c r="AUE210" s="1296"/>
      <c r="AUF210" s="1296"/>
      <c r="AUG210" s="1296"/>
      <c r="AUH210" s="1296"/>
      <c r="AUI210" s="1296"/>
      <c r="AUJ210" s="1296"/>
      <c r="AUK210" s="1296"/>
      <c r="AUL210" s="1296"/>
      <c r="AUM210" s="1296"/>
      <c r="AUN210" s="1296"/>
      <c r="AUO210" s="1296"/>
      <c r="AUP210" s="1296"/>
      <c r="AUQ210" s="1296"/>
      <c r="AUR210" s="1296"/>
      <c r="AUS210" s="1296"/>
      <c r="AUT210" s="1296"/>
      <c r="AUU210" s="1296"/>
      <c r="AUV210" s="1296"/>
      <c r="AUW210" s="1296"/>
      <c r="AUX210" s="1296"/>
      <c r="AUY210" s="1296"/>
      <c r="AUZ210" s="1296"/>
      <c r="AVA210" s="1296"/>
      <c r="AVB210" s="1296"/>
      <c r="AVC210" s="1296"/>
      <c r="AVD210" s="1296"/>
      <c r="AVE210" s="1296"/>
      <c r="AVF210" s="1296"/>
      <c r="AVG210" s="1296"/>
      <c r="AVH210" s="1296"/>
      <c r="AVI210" s="1296"/>
      <c r="AVJ210" s="1296"/>
      <c r="AVK210" s="1296"/>
      <c r="AVL210" s="1296"/>
      <c r="AVM210" s="1296"/>
      <c r="AVN210" s="1296"/>
      <c r="AVO210" s="1296"/>
      <c r="AVP210" s="1296"/>
      <c r="AVQ210" s="1296"/>
      <c r="AVR210" s="1296"/>
      <c r="AVS210" s="1296"/>
      <c r="AVT210" s="1296"/>
      <c r="AVU210" s="1296"/>
      <c r="AVV210" s="1296"/>
      <c r="AVW210" s="1296"/>
      <c r="AVX210" s="1296"/>
      <c r="AVY210" s="1296"/>
      <c r="AVZ210" s="1296"/>
      <c r="AWA210" s="1296"/>
      <c r="AWB210" s="1296"/>
      <c r="AWC210" s="1296"/>
      <c r="AWD210" s="1296"/>
      <c r="AWE210" s="1296"/>
      <c r="AWF210" s="1296"/>
      <c r="AWG210" s="1296"/>
      <c r="AWH210" s="1296"/>
      <c r="AWI210" s="1296"/>
      <c r="AWJ210" s="1296"/>
      <c r="AWK210" s="1296"/>
      <c r="AWL210" s="1296"/>
      <c r="AWM210" s="1296"/>
      <c r="AWN210" s="1296"/>
      <c r="AWO210" s="1296"/>
      <c r="AWP210" s="1296"/>
      <c r="AWQ210" s="1296"/>
      <c r="AWR210" s="1296"/>
      <c r="AWS210" s="1296"/>
      <c r="AWT210" s="1296"/>
      <c r="AWU210" s="1296"/>
      <c r="AWV210" s="1296"/>
      <c r="AWW210" s="1296"/>
      <c r="AWX210" s="1296"/>
      <c r="AWY210" s="1296"/>
      <c r="AWZ210" s="1296"/>
      <c r="AXA210" s="1296"/>
      <c r="AXB210" s="1296"/>
      <c r="AXC210" s="1296"/>
      <c r="AXD210" s="1296"/>
      <c r="AXE210" s="1296"/>
      <c r="AXF210" s="1296"/>
      <c r="AXG210" s="1296"/>
      <c r="AXH210" s="1296"/>
      <c r="AXI210" s="1296"/>
      <c r="AXJ210" s="1296"/>
      <c r="AXK210" s="1296"/>
      <c r="AXL210" s="1296"/>
      <c r="AXM210" s="1296"/>
      <c r="AXN210" s="1296"/>
      <c r="AXO210" s="1296"/>
      <c r="AXP210" s="1296"/>
      <c r="AXQ210" s="1296"/>
      <c r="AXR210" s="1296"/>
      <c r="AXS210" s="1296"/>
      <c r="AXT210" s="1296"/>
      <c r="AXU210" s="1296"/>
      <c r="AXV210" s="1296"/>
      <c r="AXW210" s="1296"/>
      <c r="AXX210" s="1296"/>
      <c r="AXY210" s="1296"/>
      <c r="AXZ210" s="1296"/>
      <c r="AYA210" s="1296"/>
      <c r="AYB210" s="1296"/>
      <c r="AYC210" s="1296"/>
      <c r="AYD210" s="1296"/>
      <c r="AYE210" s="1296"/>
      <c r="AYF210" s="1296"/>
      <c r="AYG210" s="1296"/>
      <c r="AYH210" s="1296"/>
      <c r="AYI210" s="1296"/>
      <c r="AYJ210" s="1296"/>
      <c r="AYK210" s="1296"/>
      <c r="AYL210" s="1296"/>
      <c r="AYM210" s="1296"/>
      <c r="AYN210" s="1296"/>
      <c r="AYO210" s="1296"/>
      <c r="AYP210" s="1296"/>
      <c r="AYQ210" s="1296"/>
      <c r="AYR210" s="1296"/>
      <c r="AYS210" s="1296"/>
      <c r="AYT210" s="1296"/>
      <c r="AYU210" s="1296"/>
      <c r="AYV210" s="1296"/>
      <c r="AYW210" s="1296"/>
      <c r="AYX210" s="1296"/>
      <c r="AYY210" s="1296"/>
      <c r="AYZ210" s="1296"/>
      <c r="AZA210" s="1296"/>
      <c r="AZB210" s="1296"/>
      <c r="AZC210" s="1296"/>
      <c r="AZD210" s="1296"/>
      <c r="AZE210" s="1296"/>
      <c r="AZF210" s="1296"/>
      <c r="AZG210" s="1296"/>
      <c r="AZH210" s="1296"/>
      <c r="AZI210" s="1296"/>
      <c r="AZJ210" s="1296"/>
      <c r="AZK210" s="1296"/>
      <c r="AZL210" s="1296"/>
      <c r="AZM210" s="1296"/>
      <c r="AZN210" s="1296"/>
      <c r="AZO210" s="1296"/>
      <c r="AZP210" s="1296"/>
      <c r="AZQ210" s="1296"/>
      <c r="AZR210" s="1296"/>
      <c r="AZS210" s="1296"/>
      <c r="AZT210" s="1296"/>
      <c r="AZU210" s="1296"/>
      <c r="AZV210" s="1296"/>
      <c r="AZW210" s="1296"/>
      <c r="AZX210" s="1296"/>
      <c r="AZY210" s="1296"/>
      <c r="AZZ210" s="1296"/>
      <c r="BAA210" s="1296"/>
      <c r="BAB210" s="1296"/>
      <c r="BAC210" s="1296"/>
      <c r="BAD210" s="1296"/>
      <c r="BAE210" s="1296"/>
      <c r="BAF210" s="1296"/>
      <c r="BAG210" s="1296"/>
      <c r="BAH210" s="1296"/>
      <c r="BAI210" s="1296"/>
      <c r="BAJ210" s="1296"/>
      <c r="BAK210" s="1296"/>
      <c r="BAL210" s="1296"/>
      <c r="BAM210" s="1296"/>
      <c r="BAN210" s="1296"/>
      <c r="BAO210" s="1296"/>
      <c r="BAP210" s="1296"/>
      <c r="BAQ210" s="1296"/>
      <c r="BAR210" s="1296"/>
      <c r="BAS210" s="1296"/>
      <c r="BAT210" s="1296"/>
      <c r="BAU210" s="1296"/>
      <c r="BAV210" s="1296"/>
      <c r="BAW210" s="1296"/>
      <c r="BAX210" s="1296"/>
      <c r="BAY210" s="1296"/>
      <c r="BAZ210" s="1296"/>
      <c r="BBA210" s="1296"/>
      <c r="BBB210" s="1296"/>
      <c r="BBC210" s="1296"/>
      <c r="BBD210" s="1296"/>
      <c r="BBE210" s="1296"/>
      <c r="BBF210" s="1296"/>
      <c r="BBG210" s="1296"/>
      <c r="BBH210" s="1296"/>
      <c r="BBI210" s="1296"/>
      <c r="BBJ210" s="1296"/>
      <c r="BBK210" s="1296"/>
      <c r="BBL210" s="1296"/>
      <c r="BBM210" s="1296"/>
      <c r="BBN210" s="1296"/>
      <c r="BBO210" s="1296"/>
      <c r="BBP210" s="1296"/>
      <c r="BBQ210" s="1296"/>
      <c r="BBR210" s="1296"/>
      <c r="BBS210" s="1296"/>
      <c r="BBT210" s="1296"/>
      <c r="BBU210" s="1296"/>
      <c r="BBV210" s="1296"/>
      <c r="BBW210" s="1296"/>
      <c r="BBX210" s="1296"/>
      <c r="BBY210" s="1296"/>
      <c r="BBZ210" s="1296"/>
      <c r="BCA210" s="1296"/>
      <c r="BCB210" s="1296"/>
      <c r="BCC210" s="1296"/>
      <c r="BCD210" s="1296"/>
      <c r="BCE210" s="1296"/>
      <c r="BCF210" s="1296"/>
      <c r="BCG210" s="1296"/>
      <c r="BCH210" s="1296"/>
      <c r="BCI210" s="1296"/>
      <c r="BCJ210" s="1296"/>
      <c r="BCK210" s="1296"/>
      <c r="BCL210" s="1296"/>
      <c r="BCM210" s="1296"/>
      <c r="BCN210" s="1296"/>
      <c r="BCO210" s="1296"/>
      <c r="BCP210" s="1296"/>
      <c r="BCQ210" s="1296"/>
      <c r="BCR210" s="1296"/>
      <c r="BCS210" s="1296"/>
      <c r="BCT210" s="1296"/>
      <c r="BCU210" s="1296"/>
      <c r="BCV210" s="1296"/>
      <c r="BCW210" s="1296"/>
      <c r="BCX210" s="1296"/>
      <c r="BCY210" s="1296"/>
      <c r="BCZ210" s="1296"/>
      <c r="BDA210" s="1296"/>
      <c r="BDB210" s="1296"/>
      <c r="BDC210" s="1296"/>
      <c r="BDD210" s="1296"/>
      <c r="BDE210" s="1296"/>
      <c r="BDF210" s="1296"/>
      <c r="BDG210" s="1296"/>
      <c r="BDH210" s="1296"/>
      <c r="BDI210" s="1296"/>
      <c r="BDJ210" s="1296"/>
      <c r="BDK210" s="1296"/>
      <c r="BDL210" s="1296"/>
      <c r="BDM210" s="1296"/>
      <c r="BDN210" s="1296"/>
      <c r="BDO210" s="1296"/>
      <c r="BDP210" s="1296"/>
      <c r="BDQ210" s="1296"/>
      <c r="BDR210" s="1296"/>
      <c r="BDS210" s="1296"/>
      <c r="BDT210" s="1296"/>
      <c r="BDU210" s="1296"/>
      <c r="BDV210" s="1296"/>
      <c r="BDW210" s="1296"/>
      <c r="BDX210" s="1296"/>
      <c r="BDY210" s="1296"/>
      <c r="BDZ210" s="1296"/>
      <c r="BEA210" s="1296"/>
      <c r="BEB210" s="1296"/>
      <c r="BEC210" s="1296"/>
      <c r="BED210" s="1296"/>
      <c r="BEE210" s="1296"/>
      <c r="BEF210" s="1296"/>
      <c r="BEG210" s="1296"/>
      <c r="BEH210" s="1296"/>
      <c r="BEI210" s="1296"/>
      <c r="BEJ210" s="1296"/>
      <c r="BEK210" s="1296"/>
      <c r="BEL210" s="1296"/>
      <c r="BEM210" s="1296"/>
      <c r="BEN210" s="1296"/>
      <c r="BEO210" s="1296"/>
      <c r="BEP210" s="1296"/>
      <c r="BEQ210" s="1296"/>
      <c r="BER210" s="1296"/>
      <c r="BES210" s="1296"/>
      <c r="BET210" s="1296"/>
      <c r="BEU210" s="1296"/>
      <c r="BEV210" s="1296"/>
      <c r="BEW210" s="1296"/>
      <c r="BEX210" s="1296"/>
      <c r="BEY210" s="1296"/>
      <c r="BEZ210" s="1296"/>
      <c r="BFA210" s="1296"/>
      <c r="BFB210" s="1296"/>
      <c r="BFC210" s="1296"/>
      <c r="BFD210" s="1296"/>
      <c r="BFE210" s="1296"/>
      <c r="BFF210" s="1296"/>
      <c r="BFG210" s="1296"/>
      <c r="BFH210" s="1296"/>
      <c r="BFI210" s="1296"/>
      <c r="BFJ210" s="1296"/>
      <c r="BFK210" s="1296"/>
      <c r="BFL210" s="1296"/>
      <c r="BFM210" s="1296"/>
      <c r="BFN210" s="1296"/>
      <c r="BFO210" s="1296"/>
      <c r="BFP210" s="1296"/>
      <c r="BFQ210" s="1296"/>
      <c r="BFR210" s="1296"/>
      <c r="BFS210" s="1296"/>
      <c r="BFT210" s="1296"/>
      <c r="BFU210" s="1296"/>
      <c r="BFV210" s="1296"/>
      <c r="BFW210" s="1296"/>
      <c r="BFX210" s="1296"/>
      <c r="BFY210" s="1296"/>
      <c r="BFZ210" s="1296"/>
      <c r="BGA210" s="1296"/>
      <c r="BGB210" s="1296"/>
      <c r="BGC210" s="1296"/>
      <c r="BGD210" s="1296"/>
      <c r="BGE210" s="1296"/>
      <c r="BGF210" s="1296"/>
      <c r="BGG210" s="1296"/>
      <c r="BGH210" s="1296"/>
      <c r="BGI210" s="1296"/>
      <c r="BGJ210" s="1296"/>
      <c r="BGK210" s="1296"/>
      <c r="BGL210" s="1296"/>
      <c r="BGM210" s="1296"/>
      <c r="BGN210" s="1296"/>
      <c r="BGO210" s="1296"/>
      <c r="BGP210" s="1296"/>
      <c r="BGQ210" s="1296"/>
      <c r="BGR210" s="1296"/>
      <c r="BGS210" s="1296"/>
      <c r="BGT210" s="1296"/>
      <c r="BGU210" s="1296"/>
      <c r="BGV210" s="1296"/>
      <c r="BGW210" s="1296"/>
      <c r="BGX210" s="1296"/>
      <c r="BGY210" s="1296"/>
      <c r="BGZ210" s="1296"/>
      <c r="BHA210" s="1296"/>
      <c r="BHB210" s="1296"/>
      <c r="BHC210" s="1296"/>
      <c r="BHD210" s="1296"/>
      <c r="BHE210" s="1296"/>
      <c r="BHF210" s="1296"/>
      <c r="BHG210" s="1296"/>
      <c r="BHH210" s="1296"/>
      <c r="BHI210" s="1296"/>
      <c r="BHJ210" s="1296"/>
      <c r="BHK210" s="1296"/>
      <c r="BHL210" s="1296"/>
      <c r="BHM210" s="1296"/>
      <c r="BHN210" s="1296"/>
      <c r="BHO210" s="1296"/>
      <c r="BHP210" s="1296"/>
      <c r="BHQ210" s="1296"/>
      <c r="BHR210" s="1296"/>
      <c r="BHS210" s="1296"/>
      <c r="BHT210" s="1296"/>
      <c r="BHU210" s="1296"/>
      <c r="BHV210" s="1296"/>
      <c r="BHW210" s="1296"/>
      <c r="BHX210" s="1296"/>
      <c r="BHY210" s="1296"/>
      <c r="BHZ210" s="1296"/>
      <c r="BIA210" s="1296"/>
      <c r="BIB210" s="1296"/>
      <c r="BIC210" s="1296"/>
      <c r="BID210" s="1296"/>
      <c r="BIE210" s="1296"/>
      <c r="BIF210" s="1296"/>
      <c r="BIG210" s="1296"/>
      <c r="BIH210" s="1296"/>
      <c r="BII210" s="1296"/>
      <c r="BIJ210" s="1296"/>
      <c r="BIK210" s="1296"/>
      <c r="BIL210" s="1296"/>
      <c r="BIM210" s="1296"/>
      <c r="BIN210" s="1296"/>
      <c r="BIO210" s="1296"/>
      <c r="BIP210" s="1296"/>
      <c r="BIQ210" s="1296"/>
      <c r="BIR210" s="1296"/>
      <c r="BIS210" s="1296"/>
      <c r="BIT210" s="1296"/>
      <c r="BIU210" s="1296"/>
      <c r="BIV210" s="1296"/>
      <c r="BIW210" s="1296"/>
      <c r="BIX210" s="1296"/>
      <c r="BIY210" s="1296"/>
      <c r="BIZ210" s="1296"/>
      <c r="BJA210" s="1296"/>
      <c r="BJB210" s="1296"/>
      <c r="BJC210" s="1296"/>
      <c r="BJD210" s="1296"/>
      <c r="BJE210" s="1296"/>
      <c r="BJF210" s="1296"/>
      <c r="BJG210" s="1296"/>
      <c r="BJH210" s="1296"/>
      <c r="BJI210" s="1296"/>
      <c r="BJJ210" s="1296"/>
      <c r="BJK210" s="1296"/>
      <c r="BJL210" s="1296"/>
      <c r="BJM210" s="1296"/>
      <c r="BJN210" s="1296"/>
      <c r="BJO210" s="1296"/>
      <c r="BJP210" s="1296"/>
      <c r="BJQ210" s="1296"/>
      <c r="BJR210" s="1296"/>
      <c r="BJS210" s="1296"/>
      <c r="BJT210" s="1296"/>
      <c r="BJU210" s="1296"/>
      <c r="BJV210" s="1296"/>
      <c r="BJW210" s="1296"/>
      <c r="BJX210" s="1296"/>
      <c r="BJY210" s="1296"/>
      <c r="BJZ210" s="1296"/>
      <c r="BKA210" s="1296"/>
      <c r="BKB210" s="1296"/>
      <c r="BKC210" s="1296"/>
      <c r="BKD210" s="1296"/>
      <c r="BKE210" s="1296"/>
      <c r="BKF210" s="1296"/>
      <c r="BKG210" s="1296"/>
      <c r="BKH210" s="1296"/>
      <c r="BKI210" s="1296"/>
      <c r="BKJ210" s="1296"/>
      <c r="BKK210" s="1296"/>
      <c r="BKL210" s="1296"/>
      <c r="BKM210" s="1296"/>
      <c r="BKN210" s="1296"/>
      <c r="BKO210" s="1296"/>
      <c r="BKP210" s="1296"/>
      <c r="BKQ210" s="1296"/>
      <c r="BKR210" s="1296"/>
      <c r="BKS210" s="1296"/>
      <c r="BKT210" s="1296"/>
      <c r="BKU210" s="1296"/>
      <c r="BKV210" s="1296"/>
      <c r="BKW210" s="1296"/>
      <c r="BKX210" s="1296"/>
      <c r="BKY210" s="1296"/>
      <c r="BKZ210" s="1296"/>
      <c r="BLA210" s="1296"/>
      <c r="BLB210" s="1296"/>
      <c r="BLC210" s="1296"/>
      <c r="BLD210" s="1296"/>
      <c r="BLE210" s="1296"/>
      <c r="BLF210" s="1296"/>
      <c r="BLG210" s="1296"/>
      <c r="BLH210" s="1296"/>
      <c r="BLI210" s="1296"/>
      <c r="BLJ210" s="1296"/>
      <c r="BLK210" s="1296"/>
      <c r="BLL210" s="1296"/>
      <c r="BLM210" s="1296"/>
      <c r="BLN210" s="1296"/>
      <c r="BLO210" s="1296"/>
      <c r="BLP210" s="1296"/>
      <c r="BLQ210" s="1296"/>
      <c r="BLR210" s="1296"/>
      <c r="BLS210" s="1296"/>
      <c r="BLT210" s="1296"/>
      <c r="BLU210" s="1296"/>
      <c r="BLV210" s="1296"/>
      <c r="BLW210" s="1296"/>
      <c r="BLX210" s="1296"/>
      <c r="BLY210" s="1296"/>
      <c r="BLZ210" s="1296"/>
      <c r="BMA210" s="1296"/>
      <c r="BMB210" s="1296"/>
      <c r="BMC210" s="1296"/>
      <c r="BMD210" s="1296"/>
      <c r="BME210" s="1296"/>
      <c r="BMF210" s="1296"/>
      <c r="BMG210" s="1296"/>
      <c r="BMH210" s="1296"/>
      <c r="BMI210" s="1296"/>
      <c r="BMJ210" s="1296"/>
      <c r="BMK210" s="1296"/>
      <c r="BML210" s="1296"/>
      <c r="BMM210" s="1296"/>
      <c r="BMN210" s="1296"/>
      <c r="BMO210" s="1296"/>
      <c r="BMP210" s="1296"/>
      <c r="BMQ210" s="1296"/>
      <c r="BMR210" s="1296"/>
      <c r="BMS210" s="1296"/>
      <c r="BMT210" s="1296"/>
      <c r="BMU210" s="1296"/>
      <c r="BMV210" s="1296"/>
      <c r="BMW210" s="1296"/>
      <c r="BMX210" s="1296"/>
      <c r="BMY210" s="1296"/>
      <c r="BMZ210" s="1296"/>
      <c r="BNA210" s="1296"/>
      <c r="BNB210" s="1296"/>
      <c r="BNC210" s="1296"/>
      <c r="BND210" s="1296"/>
      <c r="BNE210" s="1296"/>
      <c r="BNF210" s="1296"/>
      <c r="BNG210" s="1296"/>
      <c r="BNH210" s="1296"/>
      <c r="BNI210" s="1296"/>
      <c r="BNJ210" s="1296"/>
      <c r="BNK210" s="1296"/>
      <c r="BNL210" s="1296"/>
      <c r="BNM210" s="1296"/>
      <c r="BNN210" s="1296"/>
      <c r="BNO210" s="1296"/>
      <c r="BNP210" s="1296"/>
      <c r="BNQ210" s="1296"/>
      <c r="BNR210" s="1296"/>
      <c r="BNS210" s="1296"/>
      <c r="BNT210" s="1296"/>
      <c r="BNU210" s="1296"/>
      <c r="BNV210" s="1296"/>
      <c r="BNW210" s="1296"/>
      <c r="BNX210" s="1296"/>
      <c r="BNY210" s="1296"/>
      <c r="BNZ210" s="1296"/>
      <c r="BOA210" s="1296"/>
      <c r="BOB210" s="1296"/>
      <c r="BOC210" s="1296"/>
      <c r="BOD210" s="1296"/>
      <c r="BOE210" s="1296"/>
      <c r="BOF210" s="1296"/>
      <c r="BOG210" s="1296"/>
      <c r="BOH210" s="1296"/>
      <c r="BOI210" s="1296"/>
      <c r="BOJ210" s="1296"/>
      <c r="BOK210" s="1296"/>
      <c r="BOL210" s="1296"/>
      <c r="BOM210" s="1296"/>
      <c r="BON210" s="1296"/>
      <c r="BOO210" s="1296"/>
      <c r="BOP210" s="1296"/>
      <c r="BOQ210" s="1296"/>
      <c r="BOR210" s="1296"/>
      <c r="BOS210" s="1296"/>
      <c r="BOT210" s="1296"/>
      <c r="BOU210" s="1296"/>
      <c r="BOV210" s="1296"/>
      <c r="BOW210" s="1296"/>
      <c r="BOX210" s="1296"/>
      <c r="BOY210" s="1296"/>
      <c r="BOZ210" s="1296"/>
      <c r="BPA210" s="1296"/>
      <c r="BPB210" s="1296"/>
      <c r="BPC210" s="1296"/>
      <c r="BPD210" s="1296"/>
      <c r="BPE210" s="1296"/>
      <c r="BPF210" s="1296"/>
      <c r="BPG210" s="1296"/>
      <c r="BPH210" s="1296"/>
      <c r="BPI210" s="1296"/>
      <c r="BPJ210" s="1296"/>
      <c r="BPK210" s="1296"/>
      <c r="BPL210" s="1296"/>
      <c r="BPM210" s="1296"/>
      <c r="BPN210" s="1296"/>
      <c r="BPO210" s="1296"/>
      <c r="BPP210" s="1296"/>
      <c r="BPQ210" s="1296"/>
      <c r="BPR210" s="1296"/>
      <c r="BPS210" s="1296"/>
      <c r="BPT210" s="1296"/>
      <c r="BPU210" s="1296"/>
      <c r="BPV210" s="1296"/>
      <c r="BPW210" s="1296"/>
      <c r="BPX210" s="1296"/>
      <c r="BPY210" s="1296"/>
      <c r="BPZ210" s="1296"/>
      <c r="BQA210" s="1296"/>
      <c r="BQB210" s="1296"/>
      <c r="BQC210" s="1296"/>
      <c r="BQD210" s="1296"/>
      <c r="BQE210" s="1296"/>
      <c r="BQF210" s="1296"/>
      <c r="BQG210" s="1296"/>
      <c r="BQH210" s="1296"/>
      <c r="BQI210" s="1296"/>
      <c r="BQJ210" s="1296"/>
      <c r="BQK210" s="1296"/>
      <c r="BQL210" s="1296"/>
      <c r="BQM210" s="1296"/>
      <c r="BQN210" s="1296"/>
      <c r="BQO210" s="1296"/>
      <c r="BQP210" s="1296"/>
      <c r="BQQ210" s="1296"/>
      <c r="BQR210" s="1296"/>
      <c r="BQS210" s="1296"/>
      <c r="BQT210" s="1296"/>
      <c r="BQU210" s="1296"/>
      <c r="BQV210" s="1296"/>
      <c r="BQW210" s="1296"/>
      <c r="BQX210" s="1296"/>
      <c r="BQY210" s="1296"/>
      <c r="BQZ210" s="1296"/>
      <c r="BRA210" s="1296"/>
      <c r="BRB210" s="1296"/>
      <c r="BRC210" s="1296"/>
      <c r="BRD210" s="1296"/>
      <c r="BRE210" s="1296"/>
      <c r="BRF210" s="1296"/>
      <c r="BRG210" s="1296"/>
      <c r="BRH210" s="1296"/>
      <c r="BRI210" s="1296"/>
      <c r="BRJ210" s="1296"/>
      <c r="BRK210" s="1296"/>
      <c r="BRL210" s="1296"/>
      <c r="BRM210" s="1296"/>
      <c r="BRN210" s="1296"/>
      <c r="BRO210" s="1296"/>
      <c r="BRP210" s="1296"/>
      <c r="BRQ210" s="1296"/>
      <c r="BRR210" s="1296"/>
      <c r="BRS210" s="1296"/>
      <c r="BRT210" s="1296"/>
      <c r="BRU210" s="1296"/>
      <c r="BRV210" s="1296"/>
      <c r="BRW210" s="1296"/>
      <c r="BRX210" s="1296"/>
      <c r="BRY210" s="1296"/>
      <c r="BRZ210" s="1296"/>
      <c r="BSA210" s="1296"/>
      <c r="BSB210" s="1296"/>
      <c r="BSC210" s="1296"/>
      <c r="BSD210" s="1296"/>
      <c r="BSE210" s="1296"/>
      <c r="BSF210" s="1296"/>
      <c r="BSG210" s="1296"/>
      <c r="BSH210" s="1296"/>
      <c r="BSI210" s="1296"/>
      <c r="BSJ210" s="1296"/>
      <c r="BSK210" s="1296"/>
      <c r="BSL210" s="1296"/>
      <c r="BSM210" s="1296"/>
      <c r="BSN210" s="1296"/>
      <c r="BSO210" s="1296"/>
      <c r="BSP210" s="1296"/>
      <c r="BSQ210" s="1296"/>
      <c r="BSR210" s="1296"/>
      <c r="BSS210" s="1296"/>
      <c r="BST210" s="1296"/>
      <c r="BSU210" s="1296"/>
      <c r="BSV210" s="1296"/>
      <c r="BSW210" s="1296"/>
      <c r="BSX210" s="1296"/>
      <c r="BSY210" s="1296"/>
      <c r="BSZ210" s="1296"/>
      <c r="BTA210" s="1296"/>
      <c r="BTB210" s="1296"/>
      <c r="BTC210" s="1296"/>
      <c r="BTD210" s="1296"/>
      <c r="BTE210" s="1296"/>
      <c r="BTF210" s="1296"/>
      <c r="BTG210" s="1296"/>
      <c r="BTH210" s="1296"/>
      <c r="BTI210" s="1296"/>
      <c r="BTJ210" s="1296"/>
      <c r="BTK210" s="1296"/>
      <c r="BTL210" s="1296"/>
      <c r="BTM210" s="1296"/>
      <c r="BTN210" s="1296"/>
      <c r="BTO210" s="1296"/>
      <c r="BTP210" s="1296"/>
      <c r="BTQ210" s="1296"/>
      <c r="BTR210" s="1296"/>
      <c r="BTS210" s="1296"/>
      <c r="BTT210" s="1296"/>
      <c r="BTU210" s="1296"/>
      <c r="BTV210" s="1296"/>
      <c r="BTW210" s="1296"/>
      <c r="BTX210" s="1296"/>
      <c r="BTY210" s="1296"/>
      <c r="BTZ210" s="1296"/>
      <c r="BUA210" s="1296"/>
      <c r="BUB210" s="1296"/>
      <c r="BUC210" s="1296"/>
      <c r="BUD210" s="1296"/>
      <c r="BUE210" s="1296"/>
      <c r="BUF210" s="1296"/>
      <c r="BUG210" s="1296"/>
      <c r="BUH210" s="1296"/>
      <c r="BUI210" s="1296"/>
      <c r="BUJ210" s="1296"/>
      <c r="BUK210" s="1296"/>
      <c r="BUL210" s="1296"/>
      <c r="BUM210" s="1296"/>
      <c r="BUN210" s="1296"/>
      <c r="BUO210" s="1296"/>
      <c r="BUP210" s="1296"/>
      <c r="BUQ210" s="1296"/>
      <c r="BUR210" s="1296"/>
      <c r="BUS210" s="1296"/>
      <c r="BUT210" s="1296"/>
      <c r="BUU210" s="1296"/>
      <c r="BUV210" s="1296"/>
      <c r="BUW210" s="1296"/>
      <c r="BUX210" s="1296"/>
      <c r="BUY210" s="1296"/>
      <c r="BUZ210" s="1296"/>
      <c r="BVA210" s="1296"/>
      <c r="BVB210" s="1296"/>
      <c r="BVC210" s="1296"/>
      <c r="BVD210" s="1296"/>
      <c r="BVE210" s="1296"/>
      <c r="BVF210" s="1296"/>
      <c r="BVG210" s="1296"/>
      <c r="BVH210" s="1296"/>
      <c r="BVI210" s="1296"/>
      <c r="BVJ210" s="1296"/>
      <c r="BVK210" s="1296"/>
      <c r="BVL210" s="1296"/>
      <c r="BVM210" s="1296"/>
      <c r="BVN210" s="1296"/>
      <c r="BVO210" s="1296"/>
      <c r="BVP210" s="1296"/>
      <c r="BVQ210" s="1296"/>
      <c r="BVR210" s="1296"/>
      <c r="BVS210" s="1296"/>
      <c r="BVT210" s="1296"/>
      <c r="BVU210" s="1296"/>
      <c r="BVV210" s="1296"/>
      <c r="BVW210" s="1296"/>
      <c r="BVX210" s="1296"/>
      <c r="BVY210" s="1296"/>
      <c r="BVZ210" s="1296"/>
      <c r="BWA210" s="1296"/>
      <c r="BWB210" s="1296"/>
      <c r="BWC210" s="1296"/>
      <c r="BWD210" s="1296"/>
      <c r="BWE210" s="1296"/>
      <c r="BWF210" s="1296"/>
      <c r="BWG210" s="1296"/>
      <c r="BWH210" s="1296"/>
      <c r="BWI210" s="1296"/>
      <c r="BWJ210" s="1296"/>
      <c r="BWK210" s="1296"/>
      <c r="BWL210" s="1296"/>
      <c r="BWM210" s="1296"/>
      <c r="BWN210" s="1296"/>
      <c r="BWO210" s="1296"/>
      <c r="BWP210" s="1296"/>
      <c r="BWQ210" s="1296"/>
      <c r="BWR210" s="1296"/>
      <c r="BWS210" s="1296"/>
      <c r="BWT210" s="1296"/>
      <c r="BWU210" s="1296"/>
      <c r="BWV210" s="1296"/>
      <c r="BWW210" s="1296"/>
      <c r="BWX210" s="1296"/>
      <c r="BWY210" s="1296"/>
      <c r="BWZ210" s="1296"/>
      <c r="BXA210" s="1296"/>
      <c r="BXB210" s="1296"/>
      <c r="BXC210" s="1296"/>
      <c r="BXD210" s="1296"/>
      <c r="BXE210" s="1296"/>
      <c r="BXF210" s="1296"/>
      <c r="BXG210" s="1296"/>
      <c r="BXH210" s="1296"/>
      <c r="BXI210" s="1296"/>
      <c r="BXJ210" s="1296"/>
      <c r="BXK210" s="1296"/>
      <c r="BXL210" s="1296"/>
      <c r="BXM210" s="1296"/>
      <c r="BXN210" s="1296"/>
      <c r="BXO210" s="1296"/>
      <c r="BXP210" s="1296"/>
      <c r="BXQ210" s="1296"/>
      <c r="BXR210" s="1296"/>
      <c r="BXS210" s="1296"/>
      <c r="BXT210" s="1296"/>
      <c r="BXU210" s="1296"/>
      <c r="BXV210" s="1296"/>
      <c r="BXW210" s="1296"/>
      <c r="BXX210" s="1296"/>
      <c r="BXY210" s="1296"/>
      <c r="BXZ210" s="1296"/>
      <c r="BYA210" s="1296"/>
      <c r="BYB210" s="1296"/>
      <c r="BYC210" s="1296"/>
      <c r="BYD210" s="1296"/>
      <c r="BYE210" s="1296"/>
      <c r="BYF210" s="1296"/>
      <c r="BYG210" s="1296"/>
      <c r="BYH210" s="1296"/>
      <c r="BYI210" s="1296"/>
      <c r="BYJ210" s="1296"/>
      <c r="BYK210" s="1296"/>
      <c r="BYL210" s="1296"/>
      <c r="BYM210" s="1296"/>
      <c r="BYN210" s="1296"/>
      <c r="BYO210" s="1296"/>
      <c r="BYP210" s="1296"/>
      <c r="BYQ210" s="1296"/>
      <c r="BYR210" s="1296"/>
      <c r="BYS210" s="1296"/>
      <c r="BYT210" s="1296"/>
      <c r="BYU210" s="1296"/>
      <c r="BYV210" s="1296"/>
      <c r="BYW210" s="1296"/>
      <c r="BYX210" s="1296"/>
      <c r="BYY210" s="1296"/>
      <c r="BYZ210" s="1296"/>
      <c r="BZA210" s="1296"/>
      <c r="BZB210" s="1296"/>
      <c r="BZC210" s="1296"/>
      <c r="BZD210" s="1296"/>
      <c r="BZE210" s="1296"/>
      <c r="BZF210" s="1296"/>
      <c r="BZG210" s="1296"/>
      <c r="BZH210" s="1296"/>
      <c r="BZI210" s="1296"/>
      <c r="BZJ210" s="1296"/>
      <c r="BZK210" s="1296"/>
      <c r="BZL210" s="1296"/>
      <c r="BZM210" s="1296"/>
      <c r="BZN210" s="1296"/>
      <c r="BZO210" s="1296"/>
      <c r="BZP210" s="1296"/>
      <c r="BZQ210" s="1296"/>
      <c r="BZR210" s="1296"/>
      <c r="BZS210" s="1296"/>
      <c r="BZT210" s="1296"/>
      <c r="BZU210" s="1296"/>
      <c r="BZV210" s="1296"/>
      <c r="BZW210" s="1296"/>
      <c r="BZX210" s="1296"/>
      <c r="BZY210" s="1296"/>
      <c r="BZZ210" s="1296"/>
      <c r="CAA210" s="1296"/>
      <c r="CAB210" s="1296"/>
      <c r="CAC210" s="1296"/>
      <c r="CAD210" s="1296"/>
      <c r="CAE210" s="1296"/>
      <c r="CAF210" s="1296"/>
      <c r="CAG210" s="1296"/>
      <c r="CAH210" s="1296"/>
      <c r="CAI210" s="1296"/>
      <c r="CAJ210" s="1296"/>
      <c r="CAK210" s="1296"/>
      <c r="CAL210" s="1296"/>
      <c r="CAM210" s="1296"/>
      <c r="CAN210" s="1296"/>
      <c r="CAO210" s="1296"/>
      <c r="CAP210" s="1296"/>
      <c r="CAQ210" s="1296"/>
      <c r="CAR210" s="1296"/>
      <c r="CAS210" s="1296"/>
      <c r="CAT210" s="1296"/>
      <c r="CAU210" s="1296"/>
      <c r="CAV210" s="1296"/>
      <c r="CAW210" s="1296"/>
      <c r="CAX210" s="1296"/>
      <c r="CAY210" s="1296"/>
      <c r="CAZ210" s="1296"/>
      <c r="CBA210" s="1296"/>
      <c r="CBB210" s="1296"/>
      <c r="CBC210" s="1296"/>
      <c r="CBD210" s="1296"/>
      <c r="CBE210" s="1296"/>
      <c r="CBF210" s="1296"/>
      <c r="CBG210" s="1296"/>
      <c r="CBH210" s="1296"/>
      <c r="CBI210" s="1296"/>
      <c r="CBJ210" s="1296"/>
      <c r="CBK210" s="1296"/>
      <c r="CBL210" s="1296"/>
      <c r="CBM210" s="1296"/>
      <c r="CBN210" s="1296"/>
      <c r="CBO210" s="1296"/>
      <c r="CBP210" s="1296"/>
      <c r="CBQ210" s="1296"/>
      <c r="CBR210" s="1296"/>
      <c r="CBS210" s="1296"/>
      <c r="CBT210" s="1296"/>
      <c r="CBU210" s="1296"/>
      <c r="CBV210" s="1296"/>
      <c r="CBW210" s="1296"/>
      <c r="CBX210" s="1296"/>
      <c r="CBY210" s="1296"/>
      <c r="CBZ210" s="1296"/>
      <c r="CCA210" s="1296"/>
      <c r="CCB210" s="1296"/>
      <c r="CCC210" s="1296"/>
      <c r="CCD210" s="1296"/>
      <c r="CCE210" s="1296"/>
      <c r="CCF210" s="1296"/>
      <c r="CCG210" s="1296"/>
      <c r="CCH210" s="1296"/>
      <c r="CCI210" s="1296"/>
      <c r="CCJ210" s="1296"/>
      <c r="CCK210" s="1296"/>
      <c r="CCL210" s="1296"/>
      <c r="CCM210" s="1296"/>
      <c r="CCN210" s="1296"/>
      <c r="CCO210" s="1296"/>
      <c r="CCP210" s="1296"/>
      <c r="CCQ210" s="1296"/>
      <c r="CCR210" s="1296"/>
      <c r="CCS210" s="1296"/>
      <c r="CCT210" s="1296"/>
      <c r="CCU210" s="1296"/>
      <c r="CCV210" s="1296"/>
      <c r="CCW210" s="1296"/>
      <c r="CCX210" s="1296"/>
      <c r="CCY210" s="1296"/>
      <c r="CCZ210" s="1296"/>
      <c r="CDA210" s="1296"/>
      <c r="CDB210" s="1296"/>
      <c r="CDC210" s="1296"/>
      <c r="CDD210" s="1296"/>
      <c r="CDE210" s="1296"/>
      <c r="CDF210" s="1296"/>
      <c r="CDG210" s="1296"/>
      <c r="CDH210" s="1296"/>
      <c r="CDI210" s="1296"/>
      <c r="CDJ210" s="1296"/>
      <c r="CDK210" s="1296"/>
      <c r="CDL210" s="1296"/>
      <c r="CDM210" s="1296"/>
      <c r="CDN210" s="1296"/>
      <c r="CDO210" s="1296"/>
      <c r="CDP210" s="1296"/>
      <c r="CDQ210" s="1296"/>
      <c r="CDR210" s="1296"/>
      <c r="CDS210" s="1296"/>
      <c r="CDT210" s="1296"/>
      <c r="CDU210" s="1296"/>
      <c r="CDV210" s="1296"/>
      <c r="CDW210" s="1296"/>
      <c r="CDX210" s="1296"/>
      <c r="CDY210" s="1296"/>
      <c r="CDZ210" s="1296"/>
      <c r="CEA210" s="1296"/>
      <c r="CEB210" s="1296"/>
      <c r="CEC210" s="1296"/>
      <c r="CED210" s="1296"/>
      <c r="CEE210" s="1296"/>
      <c r="CEF210" s="1296"/>
      <c r="CEG210" s="1296"/>
      <c r="CEH210" s="1296"/>
      <c r="CEI210" s="1296"/>
      <c r="CEJ210" s="1296"/>
      <c r="CEK210" s="1296"/>
      <c r="CEL210" s="1296"/>
      <c r="CEM210" s="1296"/>
      <c r="CEN210" s="1296"/>
      <c r="CEO210" s="1296"/>
      <c r="CEP210" s="1296"/>
      <c r="CEQ210" s="1296"/>
      <c r="CER210" s="1296"/>
      <c r="CES210" s="1296"/>
      <c r="CET210" s="1296"/>
      <c r="CEU210" s="1296"/>
      <c r="CEV210" s="1296"/>
      <c r="CEW210" s="1296"/>
      <c r="CEX210" s="1296"/>
      <c r="CEY210" s="1296"/>
      <c r="CEZ210" s="1296"/>
      <c r="CFA210" s="1296"/>
      <c r="CFB210" s="1296"/>
      <c r="CFC210" s="1296"/>
      <c r="CFD210" s="1296"/>
      <c r="CFE210" s="1296"/>
      <c r="CFF210" s="1296"/>
      <c r="CFG210" s="1296"/>
      <c r="CFH210" s="1296"/>
      <c r="CFI210" s="1296"/>
      <c r="CFJ210" s="1296"/>
      <c r="CFK210" s="1296"/>
      <c r="CFL210" s="1296"/>
      <c r="CFM210" s="1296"/>
      <c r="CFN210" s="1296"/>
      <c r="CFO210" s="1296"/>
      <c r="CFP210" s="1296"/>
      <c r="CFQ210" s="1296"/>
      <c r="CFR210" s="1296"/>
      <c r="CFS210" s="1296"/>
      <c r="CFT210" s="1296"/>
      <c r="CFU210" s="1296"/>
      <c r="CFV210" s="1296"/>
      <c r="CFW210" s="1296"/>
      <c r="CFX210" s="1296"/>
      <c r="CFY210" s="1296"/>
      <c r="CFZ210" s="1296"/>
      <c r="CGA210" s="1296"/>
      <c r="CGB210" s="1296"/>
      <c r="CGC210" s="1296"/>
      <c r="CGD210" s="1296"/>
      <c r="CGE210" s="1296"/>
      <c r="CGF210" s="1296"/>
      <c r="CGG210" s="1296"/>
      <c r="CGH210" s="1296"/>
      <c r="CGI210" s="1296"/>
      <c r="CGJ210" s="1296"/>
      <c r="CGK210" s="1296"/>
      <c r="CGL210" s="1296"/>
      <c r="CGM210" s="1296"/>
      <c r="CGN210" s="1296"/>
      <c r="CGO210" s="1296"/>
      <c r="CGP210" s="1296"/>
      <c r="CGQ210" s="1296"/>
      <c r="CGR210" s="1296"/>
      <c r="CGS210" s="1296"/>
      <c r="CGT210" s="1296"/>
      <c r="CGU210" s="1296"/>
      <c r="CGV210" s="1296"/>
      <c r="CGW210" s="1296"/>
      <c r="CGX210" s="1296"/>
      <c r="CGY210" s="1296"/>
      <c r="CGZ210" s="1296"/>
      <c r="CHA210" s="1296"/>
      <c r="CHB210" s="1296"/>
      <c r="CHC210" s="1296"/>
      <c r="CHD210" s="1296"/>
      <c r="CHE210" s="1296"/>
      <c r="CHF210" s="1296"/>
      <c r="CHG210" s="1296"/>
      <c r="CHH210" s="1296"/>
      <c r="CHI210" s="1296"/>
      <c r="CHJ210" s="1296"/>
      <c r="CHK210" s="1296"/>
      <c r="CHL210" s="1296"/>
      <c r="CHM210" s="1296"/>
      <c r="CHN210" s="1296"/>
      <c r="CHO210" s="1296"/>
      <c r="CHP210" s="1296"/>
      <c r="CHQ210" s="1296"/>
      <c r="CHR210" s="1296"/>
      <c r="CHS210" s="1296"/>
      <c r="CHT210" s="1296"/>
      <c r="CHU210" s="1296"/>
      <c r="CHV210" s="1296"/>
      <c r="CHW210" s="1296"/>
      <c r="CHX210" s="1296"/>
      <c r="CHY210" s="1296"/>
      <c r="CHZ210" s="1296"/>
      <c r="CIA210" s="1296"/>
      <c r="CIB210" s="1296"/>
      <c r="CIC210" s="1296"/>
      <c r="CID210" s="1296"/>
      <c r="CIE210" s="1296"/>
      <c r="CIF210" s="1296"/>
      <c r="CIG210" s="1296"/>
      <c r="CIH210" s="1296"/>
      <c r="CII210" s="1296"/>
      <c r="CIJ210" s="1296"/>
      <c r="CIK210" s="1296"/>
      <c r="CIL210" s="1296"/>
      <c r="CIM210" s="1296"/>
      <c r="CIN210" s="1296"/>
      <c r="CIO210" s="1296"/>
      <c r="CIP210" s="1296"/>
      <c r="CIQ210" s="1296"/>
      <c r="CIR210" s="1296"/>
      <c r="CIS210" s="1296"/>
      <c r="CIT210" s="1296"/>
      <c r="CIU210" s="1296"/>
      <c r="CIV210" s="1296"/>
      <c r="CIW210" s="1296"/>
      <c r="CIX210" s="1296"/>
      <c r="CIY210" s="1296"/>
      <c r="CIZ210" s="1296"/>
      <c r="CJA210" s="1296"/>
      <c r="CJB210" s="1296"/>
      <c r="CJC210" s="1296"/>
      <c r="CJD210" s="1296"/>
      <c r="CJE210" s="1296"/>
      <c r="CJF210" s="1296"/>
      <c r="CJG210" s="1296"/>
      <c r="CJH210" s="1296"/>
      <c r="CJI210" s="1296"/>
      <c r="CJJ210" s="1296"/>
      <c r="CJK210" s="1296"/>
      <c r="CJL210" s="1296"/>
      <c r="CJM210" s="1296"/>
      <c r="CJN210" s="1296"/>
      <c r="CJO210" s="1296"/>
      <c r="CJP210" s="1296"/>
      <c r="CJQ210" s="1296"/>
      <c r="CJR210" s="1296"/>
      <c r="CJS210" s="1296"/>
      <c r="CJT210" s="1296"/>
      <c r="CJU210" s="1296"/>
      <c r="CJV210" s="1296"/>
      <c r="CJW210" s="1296"/>
      <c r="CJX210" s="1296"/>
      <c r="CJY210" s="1296"/>
      <c r="CJZ210" s="1296"/>
      <c r="CKA210" s="1296"/>
      <c r="CKB210" s="1296"/>
      <c r="CKC210" s="1296"/>
      <c r="CKD210" s="1296"/>
      <c r="CKE210" s="1296"/>
      <c r="CKF210" s="1296"/>
      <c r="CKG210" s="1296"/>
      <c r="CKH210" s="1296"/>
      <c r="CKI210" s="1296"/>
      <c r="CKJ210" s="1296"/>
      <c r="CKK210" s="1296"/>
      <c r="CKL210" s="1296"/>
      <c r="CKM210" s="1296"/>
      <c r="CKN210" s="1296"/>
      <c r="CKO210" s="1296"/>
      <c r="CKP210" s="1296"/>
      <c r="CKQ210" s="1296"/>
      <c r="CKR210" s="1296"/>
      <c r="CKS210" s="1296"/>
      <c r="CKT210" s="1296"/>
      <c r="CKU210" s="1296"/>
      <c r="CKV210" s="1296"/>
      <c r="CKW210" s="1296"/>
      <c r="CKX210" s="1296"/>
      <c r="CKY210" s="1296"/>
      <c r="CKZ210" s="1296"/>
      <c r="CLA210" s="1296"/>
      <c r="CLB210" s="1296"/>
      <c r="CLC210" s="1296"/>
      <c r="CLD210" s="1296"/>
      <c r="CLE210" s="1296"/>
      <c r="CLF210" s="1296"/>
      <c r="CLG210" s="1296"/>
      <c r="CLH210" s="1296"/>
      <c r="CLI210" s="1296"/>
      <c r="CLJ210" s="1296"/>
      <c r="CLK210" s="1296"/>
      <c r="CLL210" s="1296"/>
      <c r="CLM210" s="1296"/>
      <c r="CLN210" s="1296"/>
      <c r="CLO210" s="1296"/>
      <c r="CLP210" s="1296"/>
      <c r="CLQ210" s="1296"/>
      <c r="CLR210" s="1296"/>
      <c r="CLS210" s="1296"/>
      <c r="CLT210" s="1296"/>
      <c r="CLU210" s="1296"/>
      <c r="CLV210" s="1296"/>
      <c r="CLW210" s="1296"/>
      <c r="CLX210" s="1296"/>
      <c r="CLY210" s="1296"/>
      <c r="CLZ210" s="1296"/>
      <c r="CMA210" s="1296"/>
      <c r="CMB210" s="1296"/>
      <c r="CMC210" s="1296"/>
      <c r="CMD210" s="1296"/>
      <c r="CME210" s="1296"/>
      <c r="CMF210" s="1296"/>
      <c r="CMG210" s="1296"/>
      <c r="CMH210" s="1296"/>
      <c r="CMI210" s="1296"/>
      <c r="CMJ210" s="1296"/>
      <c r="CMK210" s="1296"/>
      <c r="CML210" s="1296"/>
      <c r="CMM210" s="1296"/>
      <c r="CMN210" s="1296"/>
      <c r="CMO210" s="1296"/>
      <c r="CMP210" s="1296"/>
      <c r="CMQ210" s="1296"/>
      <c r="CMR210" s="1296"/>
      <c r="CMS210" s="1296"/>
      <c r="CMT210" s="1296"/>
      <c r="CMU210" s="1296"/>
      <c r="CMV210" s="1296"/>
      <c r="CMW210" s="1296"/>
      <c r="CMX210" s="1296"/>
      <c r="CMY210" s="1296"/>
      <c r="CMZ210" s="1296"/>
      <c r="CNA210" s="1296"/>
      <c r="CNB210" s="1296"/>
      <c r="CNC210" s="1296"/>
      <c r="CND210" s="1296"/>
      <c r="CNE210" s="1296"/>
      <c r="CNF210" s="1296"/>
      <c r="CNG210" s="1296"/>
      <c r="CNH210" s="1296"/>
      <c r="CNI210" s="1296"/>
      <c r="CNJ210" s="1296"/>
      <c r="CNK210" s="1296"/>
      <c r="CNL210" s="1296"/>
      <c r="CNM210" s="1296"/>
      <c r="CNN210" s="1296"/>
      <c r="CNO210" s="1296"/>
      <c r="CNP210" s="1296"/>
      <c r="CNQ210" s="1296"/>
      <c r="CNR210" s="1296"/>
      <c r="CNS210" s="1296"/>
      <c r="CNT210" s="1296"/>
      <c r="CNU210" s="1296"/>
      <c r="CNV210" s="1296"/>
      <c r="CNW210" s="1296"/>
      <c r="CNX210" s="1296"/>
      <c r="CNY210" s="1296"/>
      <c r="CNZ210" s="1296"/>
      <c r="COA210" s="1296"/>
      <c r="COB210" s="1296"/>
      <c r="COC210" s="1296"/>
      <c r="COD210" s="1296"/>
      <c r="COE210" s="1296"/>
      <c r="COF210" s="1296"/>
      <c r="COG210" s="1296"/>
      <c r="COH210" s="1296"/>
      <c r="COI210" s="1296"/>
      <c r="COJ210" s="1296"/>
      <c r="COK210" s="1296"/>
      <c r="COL210" s="1296"/>
      <c r="COM210" s="1296"/>
      <c r="CON210" s="1296"/>
      <c r="COO210" s="1296"/>
      <c r="COP210" s="1296"/>
      <c r="COQ210" s="1296"/>
      <c r="COR210" s="1296"/>
      <c r="COS210" s="1296"/>
      <c r="COT210" s="1296"/>
      <c r="COU210" s="1296"/>
      <c r="COV210" s="1296"/>
      <c r="COW210" s="1296"/>
      <c r="COX210" s="1296"/>
      <c r="COY210" s="1296"/>
      <c r="COZ210" s="1296"/>
      <c r="CPA210" s="1296"/>
      <c r="CPB210" s="1296"/>
      <c r="CPC210" s="1296"/>
      <c r="CPD210" s="1296"/>
      <c r="CPE210" s="1296"/>
      <c r="CPF210" s="1296"/>
      <c r="CPG210" s="1296"/>
      <c r="CPH210" s="1296"/>
      <c r="CPI210" s="1296"/>
      <c r="CPJ210" s="1296"/>
      <c r="CPK210" s="1296"/>
      <c r="CPL210" s="1296"/>
      <c r="CPM210" s="1296"/>
      <c r="CPN210" s="1296"/>
      <c r="CPO210" s="1296"/>
      <c r="CPP210" s="1296"/>
      <c r="CPQ210" s="1296"/>
      <c r="CPR210" s="1296"/>
      <c r="CPS210" s="1296"/>
      <c r="CPT210" s="1296"/>
      <c r="CPU210" s="1296"/>
      <c r="CPV210" s="1296"/>
      <c r="CPW210" s="1296"/>
      <c r="CPX210" s="1296"/>
      <c r="CPY210" s="1296"/>
      <c r="CPZ210" s="1296"/>
      <c r="CQA210" s="1296"/>
      <c r="CQB210" s="1296"/>
      <c r="CQC210" s="1296"/>
      <c r="CQD210" s="1296"/>
      <c r="CQE210" s="1296"/>
      <c r="CQF210" s="1296"/>
      <c r="CQG210" s="1296"/>
      <c r="CQH210" s="1296"/>
      <c r="CQI210" s="1296"/>
      <c r="CQJ210" s="1296"/>
      <c r="CQK210" s="1296"/>
      <c r="CQL210" s="1296"/>
      <c r="CQM210" s="1296"/>
      <c r="CQN210" s="1296"/>
      <c r="CQO210" s="1296"/>
      <c r="CQP210" s="1296"/>
      <c r="CQQ210" s="1296"/>
      <c r="CQR210" s="1296"/>
      <c r="CQS210" s="1296"/>
      <c r="CQT210" s="1296"/>
      <c r="CQU210" s="1296"/>
      <c r="CQV210" s="1296"/>
      <c r="CQW210" s="1296"/>
      <c r="CQX210" s="1296"/>
      <c r="CQY210" s="1296"/>
      <c r="CQZ210" s="1296"/>
      <c r="CRA210" s="1296"/>
      <c r="CRB210" s="1296"/>
      <c r="CRC210" s="1296"/>
      <c r="CRD210" s="1296"/>
      <c r="CRE210" s="1296"/>
      <c r="CRF210" s="1296"/>
      <c r="CRG210" s="1296"/>
      <c r="CRH210" s="1296"/>
      <c r="CRI210" s="1296"/>
      <c r="CRJ210" s="1296"/>
      <c r="CRK210" s="1296"/>
      <c r="CRL210" s="1296"/>
      <c r="CRM210" s="1296"/>
      <c r="CRN210" s="1296"/>
      <c r="CRO210" s="1296"/>
      <c r="CRP210" s="1296"/>
      <c r="CRQ210" s="1296"/>
      <c r="CRR210" s="1296"/>
      <c r="CRS210" s="1296"/>
      <c r="CRT210" s="1296"/>
      <c r="CRU210" s="1296"/>
      <c r="CRV210" s="1296"/>
      <c r="CRW210" s="1296"/>
      <c r="CRX210" s="1296"/>
      <c r="CRY210" s="1296"/>
      <c r="CRZ210" s="1296"/>
      <c r="CSA210" s="1296"/>
      <c r="CSB210" s="1296"/>
      <c r="CSC210" s="1296"/>
      <c r="CSD210" s="1296"/>
      <c r="CSE210" s="1296"/>
      <c r="CSF210" s="1296"/>
      <c r="CSG210" s="1296"/>
      <c r="CSH210" s="1296"/>
      <c r="CSI210" s="1296"/>
      <c r="CSJ210" s="1296"/>
      <c r="CSK210" s="1296"/>
      <c r="CSL210" s="1296"/>
      <c r="CSM210" s="1296"/>
      <c r="CSN210" s="1296"/>
      <c r="CSO210" s="1296"/>
      <c r="CSP210" s="1296"/>
      <c r="CSQ210" s="1296"/>
      <c r="CSR210" s="1296"/>
      <c r="CSS210" s="1296"/>
      <c r="CST210" s="1296"/>
      <c r="CSU210" s="1296"/>
      <c r="CSV210" s="1296"/>
      <c r="CSW210" s="1296"/>
      <c r="CSX210" s="1296"/>
      <c r="CSY210" s="1296"/>
      <c r="CSZ210" s="1296"/>
      <c r="CTA210" s="1296"/>
      <c r="CTB210" s="1296"/>
      <c r="CTC210" s="1296"/>
      <c r="CTD210" s="1296"/>
      <c r="CTE210" s="1296"/>
      <c r="CTF210" s="1296"/>
      <c r="CTG210" s="1296"/>
      <c r="CTH210" s="1296"/>
      <c r="CTI210" s="1296"/>
      <c r="CTJ210" s="1296"/>
      <c r="CTK210" s="1296"/>
      <c r="CTL210" s="1296"/>
      <c r="CTM210" s="1296"/>
      <c r="CTN210" s="1296"/>
      <c r="CTO210" s="1296"/>
      <c r="CTP210" s="1296"/>
      <c r="CTQ210" s="1296"/>
      <c r="CTR210" s="1296"/>
      <c r="CTS210" s="1296"/>
      <c r="CTT210" s="1296"/>
      <c r="CTU210" s="1296"/>
      <c r="CTV210" s="1296"/>
      <c r="CTW210" s="1296"/>
      <c r="CTX210" s="1296"/>
      <c r="CTY210" s="1296"/>
      <c r="CTZ210" s="1296"/>
      <c r="CUA210" s="1296"/>
      <c r="CUB210" s="1296"/>
      <c r="CUC210" s="1296"/>
      <c r="CUD210" s="1296"/>
      <c r="CUE210" s="1296"/>
      <c r="CUF210" s="1296"/>
      <c r="CUG210" s="1296"/>
      <c r="CUH210" s="1296"/>
      <c r="CUI210" s="1296"/>
      <c r="CUJ210" s="1296"/>
      <c r="CUK210" s="1296"/>
      <c r="CUL210" s="1296"/>
      <c r="CUM210" s="1296"/>
      <c r="CUN210" s="1296"/>
      <c r="CUO210" s="1296"/>
      <c r="CUP210" s="1296"/>
      <c r="CUQ210" s="1296"/>
      <c r="CUR210" s="1296"/>
      <c r="CUS210" s="1296"/>
      <c r="CUT210" s="1296"/>
      <c r="CUU210" s="1296"/>
      <c r="CUV210" s="1296"/>
      <c r="CUW210" s="1296"/>
      <c r="CUX210" s="1296"/>
      <c r="CUY210" s="1296"/>
      <c r="CUZ210" s="1296"/>
      <c r="CVA210" s="1296"/>
      <c r="CVB210" s="1296"/>
      <c r="CVC210" s="1296"/>
      <c r="CVD210" s="1296"/>
      <c r="CVE210" s="1296"/>
      <c r="CVF210" s="1296"/>
      <c r="CVG210" s="1296"/>
      <c r="CVH210" s="1296"/>
      <c r="CVI210" s="1296"/>
      <c r="CVJ210" s="1296"/>
      <c r="CVK210" s="1296"/>
      <c r="CVL210" s="1296"/>
      <c r="CVM210" s="1296"/>
      <c r="CVN210" s="1296"/>
      <c r="CVO210" s="1296"/>
      <c r="CVP210" s="1296"/>
      <c r="CVQ210" s="1296"/>
      <c r="CVR210" s="1296"/>
      <c r="CVS210" s="1296"/>
      <c r="CVT210" s="1296"/>
      <c r="CVU210" s="1296"/>
      <c r="CVV210" s="1296"/>
      <c r="CVW210" s="1296"/>
      <c r="CVX210" s="1296"/>
      <c r="CVY210" s="1296"/>
      <c r="CVZ210" s="1296"/>
      <c r="CWA210" s="1296"/>
      <c r="CWB210" s="1296"/>
      <c r="CWC210" s="1296"/>
      <c r="CWD210" s="1296"/>
      <c r="CWE210" s="1296"/>
      <c r="CWF210" s="1296"/>
      <c r="CWG210" s="1296"/>
      <c r="CWH210" s="1296"/>
      <c r="CWI210" s="1296"/>
      <c r="CWJ210" s="1296"/>
      <c r="CWK210" s="1296"/>
      <c r="CWL210" s="1296"/>
      <c r="CWM210" s="1296"/>
      <c r="CWN210" s="1296"/>
      <c r="CWO210" s="1296"/>
      <c r="CWP210" s="1296"/>
      <c r="CWQ210" s="1296"/>
      <c r="CWR210" s="1296"/>
      <c r="CWS210" s="1296"/>
      <c r="CWT210" s="1296"/>
      <c r="CWU210" s="1296"/>
      <c r="CWV210" s="1296"/>
      <c r="CWW210" s="1296"/>
      <c r="CWX210" s="1296"/>
      <c r="CWY210" s="1296"/>
      <c r="CWZ210" s="1296"/>
      <c r="CXA210" s="1296"/>
      <c r="CXB210" s="1296"/>
      <c r="CXC210" s="1296"/>
      <c r="CXD210" s="1296"/>
      <c r="CXE210" s="1296"/>
      <c r="CXF210" s="1296"/>
      <c r="CXG210" s="1296"/>
      <c r="CXH210" s="1296"/>
      <c r="CXI210" s="1296"/>
      <c r="CXJ210" s="1296"/>
      <c r="CXK210" s="1296"/>
      <c r="CXL210" s="1296"/>
      <c r="CXM210" s="1296"/>
      <c r="CXN210" s="1296"/>
      <c r="CXO210" s="1296"/>
      <c r="CXP210" s="1296"/>
      <c r="CXQ210" s="1296"/>
      <c r="CXR210" s="1296"/>
      <c r="CXS210" s="1296"/>
      <c r="CXT210" s="1296"/>
      <c r="CXU210" s="1296"/>
      <c r="CXV210" s="1296"/>
      <c r="CXW210" s="1296"/>
      <c r="CXX210" s="1296"/>
      <c r="CXY210" s="1296"/>
      <c r="CXZ210" s="1296"/>
      <c r="CYA210" s="1296"/>
      <c r="CYB210" s="1296"/>
      <c r="CYC210" s="1296"/>
      <c r="CYD210" s="1296"/>
      <c r="CYE210" s="1296"/>
      <c r="CYF210" s="1296"/>
      <c r="CYG210" s="1296"/>
      <c r="CYH210" s="1296"/>
      <c r="CYI210" s="1296"/>
      <c r="CYJ210" s="1296"/>
      <c r="CYK210" s="1296"/>
      <c r="CYL210" s="1296"/>
      <c r="CYM210" s="1296"/>
      <c r="CYN210" s="1296"/>
      <c r="CYO210" s="1296"/>
      <c r="CYP210" s="1296"/>
      <c r="CYQ210" s="1296"/>
      <c r="CYR210" s="1296"/>
      <c r="CYS210" s="1296"/>
      <c r="CYT210" s="1296"/>
      <c r="CYU210" s="1296"/>
      <c r="CYV210" s="1296"/>
      <c r="CYW210" s="1296"/>
      <c r="CYX210" s="1296"/>
      <c r="CYY210" s="1296"/>
      <c r="CYZ210" s="1296"/>
      <c r="CZA210" s="1296"/>
      <c r="CZB210" s="1296"/>
      <c r="CZC210" s="1296"/>
      <c r="CZD210" s="1296"/>
      <c r="CZE210" s="1296"/>
      <c r="CZF210" s="1296"/>
      <c r="CZG210" s="1296"/>
      <c r="CZH210" s="1296"/>
      <c r="CZI210" s="1296"/>
      <c r="CZJ210" s="1296"/>
      <c r="CZK210" s="1296"/>
      <c r="CZL210" s="1296"/>
      <c r="CZM210" s="1296"/>
      <c r="CZN210" s="1296"/>
      <c r="CZO210" s="1296"/>
      <c r="CZP210" s="1296"/>
      <c r="CZQ210" s="1296"/>
      <c r="CZR210" s="1296"/>
      <c r="CZS210" s="1296"/>
      <c r="CZT210" s="1296"/>
      <c r="CZU210" s="1296"/>
      <c r="CZV210" s="1296"/>
      <c r="CZW210" s="1296"/>
      <c r="CZX210" s="1296"/>
      <c r="CZY210" s="1296"/>
      <c r="CZZ210" s="1296"/>
      <c r="DAA210" s="1296"/>
      <c r="DAB210" s="1296"/>
      <c r="DAC210" s="1296"/>
      <c r="DAD210" s="1296"/>
      <c r="DAE210" s="1296"/>
      <c r="DAF210" s="1296"/>
      <c r="DAG210" s="1296"/>
      <c r="DAH210" s="1296"/>
      <c r="DAI210" s="1296"/>
      <c r="DAJ210" s="1296"/>
      <c r="DAK210" s="1296"/>
      <c r="DAL210" s="1296"/>
      <c r="DAM210" s="1296"/>
      <c r="DAN210" s="1296"/>
      <c r="DAO210" s="1296"/>
      <c r="DAP210" s="1296"/>
      <c r="DAQ210" s="1296"/>
      <c r="DAR210" s="1296"/>
      <c r="DAS210" s="1296"/>
      <c r="DAT210" s="1296"/>
      <c r="DAU210" s="1296"/>
      <c r="DAV210" s="1296"/>
      <c r="DAW210" s="1296"/>
      <c r="DAX210" s="1296"/>
      <c r="DAY210" s="1296"/>
      <c r="DAZ210" s="1296"/>
      <c r="DBA210" s="1296"/>
      <c r="DBB210" s="1296"/>
      <c r="DBC210" s="1296"/>
      <c r="DBD210" s="1296"/>
      <c r="DBE210" s="1296"/>
      <c r="DBF210" s="1296"/>
      <c r="DBG210" s="1296"/>
      <c r="DBH210" s="1296"/>
      <c r="DBI210" s="1296"/>
      <c r="DBJ210" s="1296"/>
      <c r="DBK210" s="1296"/>
      <c r="DBL210" s="1296"/>
      <c r="DBM210" s="1296"/>
      <c r="DBN210" s="1296"/>
      <c r="DBO210" s="1296"/>
      <c r="DBP210" s="1296"/>
      <c r="DBQ210" s="1296"/>
      <c r="DBR210" s="1296"/>
      <c r="DBS210" s="1296"/>
      <c r="DBT210" s="1296"/>
      <c r="DBU210" s="1296"/>
      <c r="DBV210" s="1296"/>
      <c r="DBW210" s="1296"/>
      <c r="DBX210" s="1296"/>
      <c r="DBY210" s="1296"/>
      <c r="DBZ210" s="1296"/>
      <c r="DCA210" s="1296"/>
      <c r="DCB210" s="1296"/>
      <c r="DCC210" s="1296"/>
      <c r="DCD210" s="1296"/>
      <c r="DCE210" s="1296"/>
      <c r="DCF210" s="1296"/>
      <c r="DCG210" s="1296"/>
      <c r="DCH210" s="1296"/>
      <c r="DCI210" s="1296"/>
      <c r="DCJ210" s="1296"/>
      <c r="DCK210" s="1296"/>
      <c r="DCL210" s="1296"/>
      <c r="DCM210" s="1296"/>
      <c r="DCN210" s="1296"/>
      <c r="DCO210" s="1296"/>
      <c r="DCP210" s="1296"/>
      <c r="DCQ210" s="1296"/>
      <c r="DCR210" s="1296"/>
      <c r="DCS210" s="1296"/>
      <c r="DCT210" s="1296"/>
      <c r="DCU210" s="1296"/>
      <c r="DCV210" s="1296"/>
      <c r="DCW210" s="1296"/>
      <c r="DCX210" s="1296"/>
      <c r="DCY210" s="1296"/>
      <c r="DCZ210" s="1296"/>
      <c r="DDA210" s="1296"/>
      <c r="DDB210" s="1296"/>
      <c r="DDC210" s="1296"/>
      <c r="DDD210" s="1296"/>
      <c r="DDE210" s="1296"/>
      <c r="DDF210" s="1296"/>
      <c r="DDG210" s="1296"/>
      <c r="DDH210" s="1296"/>
      <c r="DDI210" s="1296"/>
      <c r="DDJ210" s="1296"/>
      <c r="DDK210" s="1296"/>
      <c r="DDL210" s="1296"/>
      <c r="DDM210" s="1296"/>
      <c r="DDN210" s="1296"/>
      <c r="DDO210" s="1296"/>
      <c r="DDP210" s="1296"/>
      <c r="DDQ210" s="1296"/>
      <c r="DDR210" s="1296"/>
      <c r="DDS210" s="1296"/>
      <c r="DDT210" s="1296"/>
      <c r="DDU210" s="1296"/>
      <c r="DDV210" s="1296"/>
      <c r="DDW210" s="1296"/>
      <c r="DDX210" s="1296"/>
      <c r="DDY210" s="1296"/>
      <c r="DDZ210" s="1296"/>
      <c r="DEA210" s="1296"/>
      <c r="DEB210" s="1296"/>
      <c r="DEC210" s="1296"/>
      <c r="DED210" s="1296"/>
      <c r="DEE210" s="1296"/>
      <c r="DEF210" s="1296"/>
      <c r="DEG210" s="1296"/>
      <c r="DEH210" s="1296"/>
      <c r="DEI210" s="1296"/>
      <c r="DEJ210" s="1296"/>
      <c r="DEK210" s="1296"/>
      <c r="DEL210" s="1296"/>
      <c r="DEM210" s="1296"/>
      <c r="DEN210" s="1296"/>
      <c r="DEO210" s="1296"/>
      <c r="DEP210" s="1296"/>
      <c r="DEQ210" s="1296"/>
      <c r="DER210" s="1296"/>
      <c r="DES210" s="1296"/>
      <c r="DET210" s="1296"/>
      <c r="DEU210" s="1296"/>
      <c r="DEV210" s="1296"/>
      <c r="DEW210" s="1296"/>
      <c r="DEX210" s="1296"/>
      <c r="DEY210" s="1296"/>
      <c r="DEZ210" s="1296"/>
      <c r="DFA210" s="1296"/>
      <c r="DFB210" s="1296"/>
      <c r="DFC210" s="1296"/>
      <c r="DFD210" s="1296"/>
      <c r="DFE210" s="1296"/>
      <c r="DFF210" s="1296"/>
      <c r="DFG210" s="1296"/>
      <c r="DFH210" s="1296"/>
      <c r="DFI210" s="1296"/>
      <c r="DFJ210" s="1296"/>
      <c r="DFK210" s="1296"/>
      <c r="DFL210" s="1296"/>
      <c r="DFM210" s="1296"/>
      <c r="DFN210" s="1296"/>
      <c r="DFO210" s="1296"/>
      <c r="DFP210" s="1296"/>
      <c r="DFQ210" s="1296"/>
      <c r="DFR210" s="1296"/>
      <c r="DFS210" s="1296"/>
      <c r="DFT210" s="1296"/>
      <c r="DFU210" s="1296"/>
      <c r="DFV210" s="1296"/>
      <c r="DFW210" s="1296"/>
      <c r="DFX210" s="1296"/>
      <c r="DFY210" s="1296"/>
      <c r="DFZ210" s="1296"/>
      <c r="DGA210" s="1296"/>
      <c r="DGB210" s="1296"/>
      <c r="DGC210" s="1296"/>
      <c r="DGD210" s="1296"/>
      <c r="DGE210" s="1296"/>
      <c r="DGF210" s="1296"/>
      <c r="DGG210" s="1296"/>
      <c r="DGH210" s="1296"/>
      <c r="DGI210" s="1296"/>
      <c r="DGJ210" s="1296"/>
      <c r="DGK210" s="1296"/>
      <c r="DGL210" s="1296"/>
      <c r="DGM210" s="1296"/>
      <c r="DGN210" s="1296"/>
      <c r="DGO210" s="1296"/>
      <c r="DGP210" s="1296"/>
      <c r="DGQ210" s="1296"/>
      <c r="DGR210" s="1296"/>
      <c r="DGS210" s="1296"/>
      <c r="DGT210" s="1296"/>
      <c r="DGU210" s="1296"/>
      <c r="DGV210" s="1296"/>
      <c r="DGW210" s="1296"/>
      <c r="DGX210" s="1296"/>
      <c r="DGY210" s="1296"/>
      <c r="DGZ210" s="1296"/>
      <c r="DHA210" s="1296"/>
      <c r="DHB210" s="1296"/>
      <c r="DHC210" s="1296"/>
      <c r="DHD210" s="1296"/>
      <c r="DHE210" s="1296"/>
      <c r="DHF210" s="1296"/>
      <c r="DHG210" s="1296"/>
      <c r="DHH210" s="1296"/>
      <c r="DHI210" s="1296"/>
      <c r="DHJ210" s="1296"/>
      <c r="DHK210" s="1296"/>
      <c r="DHL210" s="1296"/>
      <c r="DHM210" s="1296"/>
      <c r="DHN210" s="1296"/>
      <c r="DHO210" s="1296"/>
      <c r="DHP210" s="1296"/>
      <c r="DHQ210" s="1296"/>
      <c r="DHR210" s="1296"/>
      <c r="DHS210" s="1296"/>
      <c r="DHT210" s="1296"/>
      <c r="DHU210" s="1296"/>
      <c r="DHV210" s="1296"/>
      <c r="DHW210" s="1296"/>
      <c r="DHX210" s="1296"/>
      <c r="DHY210" s="1296"/>
      <c r="DHZ210" s="1296"/>
      <c r="DIA210" s="1296"/>
      <c r="DIB210" s="1296"/>
      <c r="DIC210" s="1296"/>
      <c r="DID210" s="1296"/>
      <c r="DIE210" s="1296"/>
      <c r="DIF210" s="1296"/>
      <c r="DIG210" s="1296"/>
      <c r="DIH210" s="1296"/>
      <c r="DII210" s="1296"/>
      <c r="DIJ210" s="1296"/>
      <c r="DIK210" s="1296"/>
      <c r="DIL210" s="1296"/>
      <c r="DIM210" s="1296"/>
      <c r="DIN210" s="1296"/>
      <c r="DIO210" s="1296"/>
      <c r="DIP210" s="1296"/>
      <c r="DIQ210" s="1296"/>
      <c r="DIR210" s="1296"/>
      <c r="DIS210" s="1296"/>
      <c r="DIT210" s="1296"/>
      <c r="DIU210" s="1296"/>
      <c r="DIV210" s="1296"/>
      <c r="DIW210" s="1296"/>
      <c r="DIX210" s="1296"/>
      <c r="DIY210" s="1296"/>
      <c r="DIZ210" s="1296"/>
      <c r="DJA210" s="1296"/>
      <c r="DJB210" s="1296"/>
      <c r="DJC210" s="1296"/>
      <c r="DJD210" s="1296"/>
      <c r="DJE210" s="1296"/>
      <c r="DJF210" s="1296"/>
      <c r="DJG210" s="1296"/>
      <c r="DJH210" s="1296"/>
      <c r="DJI210" s="1296"/>
      <c r="DJJ210" s="1296"/>
      <c r="DJK210" s="1296"/>
      <c r="DJL210" s="1296"/>
      <c r="DJM210" s="1296"/>
      <c r="DJN210" s="1296"/>
      <c r="DJO210" s="1296"/>
      <c r="DJP210" s="1296"/>
      <c r="DJQ210" s="1296"/>
      <c r="DJR210" s="1296"/>
      <c r="DJS210" s="1296"/>
      <c r="DJT210" s="1296"/>
      <c r="DJU210" s="1296"/>
      <c r="DJV210" s="1296"/>
      <c r="DJW210" s="1296"/>
      <c r="DJX210" s="1296"/>
      <c r="DJY210" s="1296"/>
      <c r="DJZ210" s="1296"/>
      <c r="DKA210" s="1296"/>
      <c r="DKB210" s="1296"/>
      <c r="DKC210" s="1296"/>
      <c r="DKD210" s="1296"/>
      <c r="DKE210" s="1296"/>
      <c r="DKF210" s="1296"/>
      <c r="DKG210" s="1296"/>
      <c r="DKH210" s="1296"/>
      <c r="DKI210" s="1296"/>
      <c r="DKJ210" s="1296"/>
      <c r="DKK210" s="1296"/>
      <c r="DKL210" s="1296"/>
      <c r="DKM210" s="1296"/>
      <c r="DKN210" s="1296"/>
      <c r="DKO210" s="1296"/>
      <c r="DKP210" s="1296"/>
      <c r="DKQ210" s="1296"/>
      <c r="DKR210" s="1296"/>
      <c r="DKS210" s="1296"/>
      <c r="DKT210" s="1296"/>
      <c r="DKU210" s="1296"/>
      <c r="DKV210" s="1296"/>
      <c r="DKW210" s="1296"/>
      <c r="DKX210" s="1296"/>
      <c r="DKY210" s="1296"/>
      <c r="DKZ210" s="1296"/>
      <c r="DLA210" s="1296"/>
      <c r="DLB210" s="1296"/>
      <c r="DLC210" s="1296"/>
      <c r="DLD210" s="1296"/>
      <c r="DLE210" s="1296"/>
      <c r="DLF210" s="1296"/>
      <c r="DLG210" s="1296"/>
      <c r="DLH210" s="1296"/>
      <c r="DLI210" s="1296"/>
      <c r="DLJ210" s="1296"/>
      <c r="DLK210" s="1296"/>
      <c r="DLL210" s="1296"/>
      <c r="DLM210" s="1296"/>
      <c r="DLN210" s="1296"/>
      <c r="DLO210" s="1296"/>
      <c r="DLP210" s="1296"/>
      <c r="DLQ210" s="1296"/>
      <c r="DLR210" s="1296"/>
      <c r="DLS210" s="1296"/>
      <c r="DLT210" s="1296"/>
      <c r="DLU210" s="1296"/>
      <c r="DLV210" s="1296"/>
      <c r="DLW210" s="1296"/>
      <c r="DLX210" s="1296"/>
      <c r="DLY210" s="1296"/>
      <c r="DLZ210" s="1296"/>
      <c r="DMA210" s="1296"/>
      <c r="DMB210" s="1296"/>
      <c r="DMC210" s="1296"/>
      <c r="DMD210" s="1296"/>
      <c r="DME210" s="1296"/>
      <c r="DMF210" s="1296"/>
      <c r="DMG210" s="1296"/>
      <c r="DMH210" s="1296"/>
      <c r="DMI210" s="1296"/>
      <c r="DMJ210" s="1296"/>
      <c r="DMK210" s="1296"/>
      <c r="DML210" s="1296"/>
      <c r="DMM210" s="1296"/>
      <c r="DMN210" s="1296"/>
      <c r="DMO210" s="1296"/>
      <c r="DMP210" s="1296"/>
      <c r="DMQ210" s="1296"/>
      <c r="DMR210" s="1296"/>
      <c r="DMS210" s="1296"/>
      <c r="DMT210" s="1296"/>
      <c r="DMU210" s="1296"/>
      <c r="DMV210" s="1296"/>
      <c r="DMW210" s="1296"/>
      <c r="DMX210" s="1296"/>
      <c r="DMY210" s="1296"/>
      <c r="DMZ210" s="1296"/>
      <c r="DNA210" s="1296"/>
      <c r="DNB210" s="1296"/>
      <c r="DNC210" s="1296"/>
      <c r="DND210" s="1296"/>
      <c r="DNE210" s="1296"/>
      <c r="DNF210" s="1296"/>
      <c r="DNG210" s="1296"/>
      <c r="DNH210" s="1296"/>
      <c r="DNI210" s="1296"/>
      <c r="DNJ210" s="1296"/>
      <c r="DNK210" s="1296"/>
      <c r="DNL210" s="1296"/>
      <c r="DNM210" s="1296"/>
      <c r="DNN210" s="1296"/>
      <c r="DNO210" s="1296"/>
      <c r="DNP210" s="1296"/>
      <c r="DNQ210" s="1296"/>
      <c r="DNR210" s="1296"/>
      <c r="DNS210" s="1296"/>
      <c r="DNT210" s="1296"/>
      <c r="DNU210" s="1296"/>
      <c r="DNV210" s="1296"/>
      <c r="DNW210" s="1296"/>
      <c r="DNX210" s="1296"/>
      <c r="DNY210" s="1296"/>
      <c r="DNZ210" s="1296"/>
      <c r="DOA210" s="1296"/>
      <c r="DOB210" s="1296"/>
      <c r="DOC210" s="1296"/>
      <c r="DOD210" s="1296"/>
      <c r="DOE210" s="1296"/>
      <c r="DOF210" s="1296"/>
      <c r="DOG210" s="1296"/>
      <c r="DOH210" s="1296"/>
      <c r="DOI210" s="1296"/>
      <c r="DOJ210" s="1296"/>
      <c r="DOK210" s="1296"/>
      <c r="DOL210" s="1296"/>
      <c r="DOM210" s="1296"/>
      <c r="DON210" s="1296"/>
      <c r="DOO210" s="1296"/>
      <c r="DOP210" s="1296"/>
      <c r="DOQ210" s="1296"/>
      <c r="DOR210" s="1296"/>
      <c r="DOS210" s="1296"/>
      <c r="DOT210" s="1296"/>
      <c r="DOU210" s="1296"/>
      <c r="DOV210" s="1296"/>
      <c r="DOW210" s="1296"/>
      <c r="DOX210" s="1296"/>
      <c r="DOY210" s="1296"/>
      <c r="DOZ210" s="1296"/>
      <c r="DPA210" s="1296"/>
      <c r="DPB210" s="1296"/>
      <c r="DPC210" s="1296"/>
      <c r="DPD210" s="1296"/>
      <c r="DPE210" s="1296"/>
      <c r="DPF210" s="1296"/>
      <c r="DPG210" s="1296"/>
      <c r="DPH210" s="1296"/>
      <c r="DPI210" s="1296"/>
      <c r="DPJ210" s="1296"/>
      <c r="DPK210" s="1296"/>
      <c r="DPL210" s="1296"/>
      <c r="DPM210" s="1296"/>
      <c r="DPN210" s="1296"/>
      <c r="DPO210" s="1296"/>
      <c r="DPP210" s="1296"/>
      <c r="DPQ210" s="1296"/>
      <c r="DPR210" s="1296"/>
      <c r="DPS210" s="1296"/>
      <c r="DPT210" s="1296"/>
      <c r="DPU210" s="1296"/>
      <c r="DPV210" s="1296"/>
      <c r="DPW210" s="1296"/>
      <c r="DPX210" s="1296"/>
      <c r="DPY210" s="1296"/>
      <c r="DPZ210" s="1296"/>
      <c r="DQA210" s="1296"/>
      <c r="DQB210" s="1296"/>
      <c r="DQC210" s="1296"/>
      <c r="DQD210" s="1296"/>
      <c r="DQE210" s="1296"/>
      <c r="DQF210" s="1296"/>
      <c r="DQG210" s="1296"/>
      <c r="DQH210" s="1296"/>
      <c r="DQI210" s="1296"/>
      <c r="DQJ210" s="1296"/>
      <c r="DQK210" s="1296"/>
      <c r="DQL210" s="1296"/>
      <c r="DQM210" s="1296"/>
      <c r="DQN210" s="1296"/>
      <c r="DQO210" s="1296"/>
      <c r="DQP210" s="1296"/>
      <c r="DQQ210" s="1296"/>
      <c r="DQR210" s="1296"/>
      <c r="DQS210" s="1296"/>
      <c r="DQT210" s="1296"/>
      <c r="DQU210" s="1296"/>
      <c r="DQV210" s="1296"/>
      <c r="DQW210" s="1296"/>
      <c r="DQX210" s="1296"/>
      <c r="DQY210" s="1296"/>
      <c r="DQZ210" s="1296"/>
      <c r="DRA210" s="1296"/>
      <c r="DRB210" s="1296"/>
      <c r="DRC210" s="1296"/>
      <c r="DRD210" s="1296"/>
      <c r="DRE210" s="1296"/>
      <c r="DRF210" s="1296"/>
      <c r="DRG210" s="1296"/>
      <c r="DRH210" s="1296"/>
      <c r="DRI210" s="1296"/>
      <c r="DRJ210" s="1296"/>
      <c r="DRK210" s="1296"/>
      <c r="DRL210" s="1296"/>
      <c r="DRM210" s="1296"/>
      <c r="DRN210" s="1296"/>
      <c r="DRO210" s="1296"/>
      <c r="DRP210" s="1296"/>
      <c r="DRQ210" s="1296"/>
      <c r="DRR210" s="1296"/>
      <c r="DRS210" s="1296"/>
      <c r="DRT210" s="1296"/>
      <c r="DRU210" s="1296"/>
      <c r="DRV210" s="1296"/>
      <c r="DRW210" s="1296"/>
      <c r="DRX210" s="1296"/>
      <c r="DRY210" s="1296"/>
      <c r="DRZ210" s="1296"/>
      <c r="DSA210" s="1296"/>
      <c r="DSB210" s="1296"/>
      <c r="DSC210" s="1296"/>
      <c r="DSD210" s="1296"/>
      <c r="DSE210" s="1296"/>
      <c r="DSF210" s="1296"/>
      <c r="DSG210" s="1296"/>
      <c r="DSH210" s="1296"/>
      <c r="DSI210" s="1296"/>
      <c r="DSJ210" s="1296"/>
      <c r="DSK210" s="1296"/>
      <c r="DSL210" s="1296"/>
      <c r="DSM210" s="1296"/>
      <c r="DSN210" s="1296"/>
      <c r="DSO210" s="1296"/>
      <c r="DSP210" s="1296"/>
      <c r="DSQ210" s="1296"/>
      <c r="DSR210" s="1296"/>
      <c r="DSS210" s="1296"/>
      <c r="DST210" s="1296"/>
      <c r="DSU210" s="1296"/>
      <c r="DSV210" s="1296"/>
      <c r="DSW210" s="1296"/>
      <c r="DSX210" s="1296"/>
      <c r="DSY210" s="1296"/>
      <c r="DSZ210" s="1296"/>
      <c r="DTA210" s="1296"/>
      <c r="DTB210" s="1296"/>
      <c r="DTC210" s="1296"/>
      <c r="DTD210" s="1296"/>
      <c r="DTE210" s="1296"/>
      <c r="DTF210" s="1296"/>
      <c r="DTG210" s="1296"/>
      <c r="DTH210" s="1296"/>
      <c r="DTI210" s="1296"/>
      <c r="DTJ210" s="1296"/>
      <c r="DTK210" s="1296"/>
      <c r="DTL210" s="1296"/>
      <c r="DTM210" s="1296"/>
      <c r="DTN210" s="1296"/>
      <c r="DTO210" s="1296"/>
      <c r="DTP210" s="1296"/>
      <c r="DTQ210" s="1296"/>
      <c r="DTR210" s="1296"/>
      <c r="DTS210" s="1296"/>
      <c r="DTT210" s="1296"/>
      <c r="DTU210" s="1296"/>
      <c r="DTV210" s="1296"/>
      <c r="DTW210" s="1296"/>
      <c r="DTX210" s="1296"/>
      <c r="DTY210" s="1296"/>
      <c r="DTZ210" s="1296"/>
      <c r="DUA210" s="1296"/>
      <c r="DUB210" s="1296"/>
      <c r="DUC210" s="1296"/>
      <c r="DUD210" s="1296"/>
      <c r="DUE210" s="1296"/>
      <c r="DUF210" s="1296"/>
      <c r="DUG210" s="1296"/>
      <c r="DUH210" s="1296"/>
      <c r="DUI210" s="1296"/>
      <c r="DUJ210" s="1296"/>
      <c r="DUK210" s="1296"/>
      <c r="DUL210" s="1296"/>
      <c r="DUM210" s="1296"/>
      <c r="DUN210" s="1296"/>
      <c r="DUO210" s="1296"/>
      <c r="DUP210" s="1296"/>
      <c r="DUQ210" s="1296"/>
      <c r="DUR210" s="1296"/>
      <c r="DUS210" s="1296"/>
      <c r="DUT210" s="1296"/>
      <c r="DUU210" s="1296"/>
      <c r="DUV210" s="1296"/>
      <c r="DUW210" s="1296"/>
      <c r="DUX210" s="1296"/>
      <c r="DUY210" s="1296"/>
      <c r="DUZ210" s="1296"/>
      <c r="DVA210" s="1296"/>
      <c r="DVB210" s="1296"/>
      <c r="DVC210" s="1296"/>
      <c r="DVD210" s="1296"/>
      <c r="DVE210" s="1296"/>
      <c r="DVF210" s="1296"/>
      <c r="DVG210" s="1296"/>
      <c r="DVH210" s="1296"/>
      <c r="DVI210" s="1296"/>
      <c r="DVJ210" s="1296"/>
      <c r="DVK210" s="1296"/>
      <c r="DVL210" s="1296"/>
      <c r="DVM210" s="1296"/>
      <c r="DVN210" s="1296"/>
      <c r="DVO210" s="1296"/>
      <c r="DVP210" s="1296"/>
      <c r="DVQ210" s="1296"/>
      <c r="DVR210" s="1296"/>
      <c r="DVS210" s="1296"/>
      <c r="DVT210" s="1296"/>
      <c r="DVU210" s="1296"/>
      <c r="DVV210" s="1296"/>
      <c r="DVW210" s="1296"/>
      <c r="DVX210" s="1296"/>
      <c r="DVY210" s="1296"/>
      <c r="DVZ210" s="1296"/>
      <c r="DWA210" s="1296"/>
      <c r="DWB210" s="1296"/>
      <c r="DWC210" s="1296"/>
      <c r="DWD210" s="1296"/>
      <c r="DWE210" s="1296"/>
      <c r="DWF210" s="1296"/>
      <c r="DWG210" s="1296"/>
      <c r="DWH210" s="1296"/>
      <c r="DWI210" s="1296"/>
      <c r="DWJ210" s="1296"/>
      <c r="DWK210" s="1296"/>
      <c r="DWL210" s="1296"/>
      <c r="DWM210" s="1296"/>
      <c r="DWN210" s="1296"/>
      <c r="DWO210" s="1296"/>
      <c r="DWP210" s="1296"/>
      <c r="DWQ210" s="1296"/>
      <c r="DWR210" s="1296"/>
      <c r="DWS210" s="1296"/>
      <c r="DWT210" s="1296"/>
      <c r="DWU210" s="1296"/>
      <c r="DWV210" s="1296"/>
      <c r="DWW210" s="1296"/>
      <c r="DWX210" s="1296"/>
      <c r="DWY210" s="1296"/>
      <c r="DWZ210" s="1296"/>
      <c r="DXA210" s="1296"/>
      <c r="DXB210" s="1296"/>
      <c r="DXC210" s="1296"/>
      <c r="DXD210" s="1296"/>
      <c r="DXE210" s="1296"/>
      <c r="DXF210" s="1296"/>
      <c r="DXG210" s="1296"/>
      <c r="DXH210" s="1296"/>
      <c r="DXI210" s="1296"/>
      <c r="DXJ210" s="1296"/>
      <c r="DXK210" s="1296"/>
      <c r="DXL210" s="1296"/>
      <c r="DXM210" s="1296"/>
      <c r="DXN210" s="1296"/>
      <c r="DXO210" s="1296"/>
      <c r="DXP210" s="1296"/>
      <c r="DXQ210" s="1296"/>
      <c r="DXR210" s="1296"/>
      <c r="DXS210" s="1296"/>
      <c r="DXT210" s="1296"/>
      <c r="DXU210" s="1296"/>
      <c r="DXV210" s="1296"/>
      <c r="DXW210" s="1296"/>
      <c r="DXX210" s="1296"/>
      <c r="DXY210" s="1296"/>
      <c r="DXZ210" s="1296"/>
      <c r="DYA210" s="1296"/>
      <c r="DYB210" s="1296"/>
      <c r="DYC210" s="1296"/>
      <c r="DYD210" s="1296"/>
      <c r="DYE210" s="1296"/>
      <c r="DYF210" s="1296"/>
      <c r="DYG210" s="1296"/>
      <c r="DYH210" s="1296"/>
      <c r="DYI210" s="1296"/>
      <c r="DYJ210" s="1296"/>
      <c r="DYK210" s="1296"/>
      <c r="DYL210" s="1296"/>
      <c r="DYM210" s="1296"/>
      <c r="DYN210" s="1296"/>
      <c r="DYO210" s="1296"/>
      <c r="DYP210" s="1296"/>
      <c r="DYQ210" s="1296"/>
      <c r="DYR210" s="1296"/>
      <c r="DYS210" s="1296"/>
      <c r="DYT210" s="1296"/>
      <c r="DYU210" s="1296"/>
      <c r="DYV210" s="1296"/>
      <c r="DYW210" s="1296"/>
      <c r="DYX210" s="1296"/>
      <c r="DYY210" s="1296"/>
      <c r="DYZ210" s="1296"/>
      <c r="DZA210" s="1296"/>
      <c r="DZB210" s="1296"/>
      <c r="DZC210" s="1296"/>
      <c r="DZD210" s="1296"/>
      <c r="DZE210" s="1296"/>
      <c r="DZF210" s="1296"/>
      <c r="DZG210" s="1296"/>
      <c r="DZH210" s="1296"/>
      <c r="DZI210" s="1296"/>
      <c r="DZJ210" s="1296"/>
      <c r="DZK210" s="1296"/>
      <c r="DZL210" s="1296"/>
      <c r="DZM210" s="1296"/>
      <c r="DZN210" s="1296"/>
      <c r="DZO210" s="1296"/>
      <c r="DZP210" s="1296"/>
      <c r="DZQ210" s="1296"/>
      <c r="DZR210" s="1296"/>
      <c r="DZS210" s="1296"/>
      <c r="DZT210" s="1296"/>
      <c r="DZU210" s="1296"/>
      <c r="DZV210" s="1296"/>
      <c r="DZW210" s="1296"/>
      <c r="DZX210" s="1296"/>
      <c r="DZY210" s="1296"/>
      <c r="DZZ210" s="1296"/>
      <c r="EAA210" s="1296"/>
      <c r="EAB210" s="1296"/>
      <c r="EAC210" s="1296"/>
      <c r="EAD210" s="1296"/>
      <c r="EAE210" s="1296"/>
      <c r="EAF210" s="1296"/>
      <c r="EAG210" s="1296"/>
      <c r="EAH210" s="1296"/>
      <c r="EAI210" s="1296"/>
      <c r="EAJ210" s="1296"/>
      <c r="EAK210" s="1296"/>
      <c r="EAL210" s="1296"/>
      <c r="EAM210" s="1296"/>
      <c r="EAN210" s="1296"/>
      <c r="EAO210" s="1296"/>
      <c r="EAP210" s="1296"/>
      <c r="EAQ210" s="1296"/>
      <c r="EAR210" s="1296"/>
      <c r="EAS210" s="1296"/>
      <c r="EAT210" s="1296"/>
      <c r="EAU210" s="1296"/>
      <c r="EAV210" s="1296"/>
      <c r="EAW210" s="1296"/>
      <c r="EAX210" s="1296"/>
      <c r="EAY210" s="1296"/>
      <c r="EAZ210" s="1296"/>
      <c r="EBA210" s="1296"/>
      <c r="EBB210" s="1296"/>
      <c r="EBC210" s="1296"/>
      <c r="EBD210" s="1296"/>
      <c r="EBE210" s="1296"/>
      <c r="EBF210" s="1296"/>
      <c r="EBG210" s="1296"/>
      <c r="EBH210" s="1296"/>
      <c r="EBI210" s="1296"/>
      <c r="EBJ210" s="1296"/>
      <c r="EBK210" s="1296"/>
      <c r="EBL210" s="1296"/>
      <c r="EBM210" s="1296"/>
      <c r="EBN210" s="1296"/>
      <c r="EBO210" s="1296"/>
      <c r="EBP210" s="1296"/>
      <c r="EBQ210" s="1296"/>
      <c r="EBR210" s="1296"/>
      <c r="EBS210" s="1296"/>
      <c r="EBT210" s="1296"/>
      <c r="EBU210" s="1296"/>
      <c r="EBV210" s="1296"/>
      <c r="EBW210" s="1296"/>
      <c r="EBX210" s="1296"/>
      <c r="EBY210" s="1296"/>
      <c r="EBZ210" s="1296"/>
      <c r="ECA210" s="1296"/>
      <c r="ECB210" s="1296"/>
      <c r="ECC210" s="1296"/>
      <c r="ECD210" s="1296"/>
      <c r="ECE210" s="1296"/>
      <c r="ECF210" s="1296"/>
      <c r="ECG210" s="1296"/>
      <c r="ECH210" s="1296"/>
      <c r="ECI210" s="1296"/>
      <c r="ECJ210" s="1296"/>
      <c r="ECK210" s="1296"/>
      <c r="ECL210" s="1296"/>
      <c r="ECM210" s="1296"/>
      <c r="ECN210" s="1296"/>
      <c r="ECO210" s="1296"/>
      <c r="ECP210" s="1296"/>
      <c r="ECQ210" s="1296"/>
      <c r="ECR210" s="1296"/>
      <c r="ECS210" s="1296"/>
      <c r="ECT210" s="1296"/>
      <c r="ECU210" s="1296"/>
      <c r="ECV210" s="1296"/>
      <c r="ECW210" s="1296"/>
      <c r="ECX210" s="1296"/>
      <c r="ECY210" s="1296"/>
      <c r="ECZ210" s="1296"/>
      <c r="EDA210" s="1296"/>
      <c r="EDB210" s="1296"/>
      <c r="EDC210" s="1296"/>
      <c r="EDD210" s="1296"/>
      <c r="EDE210" s="1296"/>
      <c r="EDF210" s="1296"/>
      <c r="EDG210" s="1296"/>
      <c r="EDH210" s="1296"/>
      <c r="EDI210" s="1296"/>
      <c r="EDJ210" s="1296"/>
      <c r="EDK210" s="1296"/>
      <c r="EDL210" s="1296"/>
      <c r="EDM210" s="1296"/>
      <c r="EDN210" s="1296"/>
      <c r="EDO210" s="1296"/>
      <c r="EDP210" s="1296"/>
      <c r="EDQ210" s="1296"/>
      <c r="EDR210" s="1296"/>
      <c r="EDS210" s="1296"/>
      <c r="EDT210" s="1296"/>
      <c r="EDU210" s="1296"/>
      <c r="EDV210" s="1296"/>
      <c r="EDW210" s="1296"/>
      <c r="EDX210" s="1296"/>
      <c r="EDY210" s="1296"/>
      <c r="EDZ210" s="1296"/>
      <c r="EEA210" s="1296"/>
      <c r="EEB210" s="1296"/>
      <c r="EEC210" s="1296"/>
      <c r="EED210" s="1296"/>
      <c r="EEE210" s="1296"/>
      <c r="EEF210" s="1296"/>
      <c r="EEG210" s="1296"/>
      <c r="EEH210" s="1296"/>
      <c r="EEI210" s="1296"/>
      <c r="EEJ210" s="1296"/>
      <c r="EEK210" s="1296"/>
      <c r="EEL210" s="1296"/>
      <c r="EEM210" s="1296"/>
      <c r="EEN210" s="1296"/>
      <c r="EEO210" s="1296"/>
      <c r="EEP210" s="1296"/>
      <c r="EEQ210" s="1296"/>
      <c r="EER210" s="1296"/>
      <c r="EES210" s="1296"/>
      <c r="EET210" s="1296"/>
      <c r="EEU210" s="1296"/>
      <c r="EEV210" s="1296"/>
      <c r="EEW210" s="1296"/>
      <c r="EEX210" s="1296"/>
      <c r="EEY210" s="1296"/>
      <c r="EEZ210" s="1296"/>
      <c r="EFA210" s="1296"/>
      <c r="EFB210" s="1296"/>
      <c r="EFC210" s="1296"/>
      <c r="EFD210" s="1296"/>
      <c r="EFE210" s="1296"/>
      <c r="EFF210" s="1296"/>
      <c r="EFG210" s="1296"/>
      <c r="EFH210" s="1296"/>
      <c r="EFI210" s="1296"/>
      <c r="EFJ210" s="1296"/>
      <c r="EFK210" s="1296"/>
      <c r="EFL210" s="1296"/>
      <c r="EFM210" s="1296"/>
      <c r="EFN210" s="1296"/>
      <c r="EFO210" s="1296"/>
      <c r="EFP210" s="1296"/>
      <c r="EFQ210" s="1296"/>
      <c r="EFR210" s="1296"/>
      <c r="EFS210" s="1296"/>
      <c r="EFT210" s="1296"/>
      <c r="EFU210" s="1296"/>
      <c r="EFV210" s="1296"/>
      <c r="EFW210" s="1296"/>
      <c r="EFX210" s="1296"/>
      <c r="EFY210" s="1296"/>
      <c r="EFZ210" s="1296"/>
      <c r="EGA210" s="1296"/>
      <c r="EGB210" s="1296"/>
      <c r="EGC210" s="1296"/>
      <c r="EGD210" s="1296"/>
      <c r="EGE210" s="1296"/>
      <c r="EGF210" s="1296"/>
      <c r="EGG210" s="1296"/>
      <c r="EGH210" s="1296"/>
      <c r="EGI210" s="1296"/>
      <c r="EGJ210" s="1296"/>
      <c r="EGK210" s="1296"/>
      <c r="EGL210" s="1296"/>
      <c r="EGM210" s="1296"/>
      <c r="EGN210" s="1296"/>
      <c r="EGO210" s="1296"/>
      <c r="EGP210" s="1296"/>
      <c r="EGQ210" s="1296"/>
      <c r="EGR210" s="1296"/>
      <c r="EGS210" s="1296"/>
      <c r="EGT210" s="1296"/>
      <c r="EGU210" s="1296"/>
      <c r="EGV210" s="1296"/>
      <c r="EGW210" s="1296"/>
      <c r="EGX210" s="1296"/>
      <c r="EGY210" s="1296"/>
      <c r="EGZ210" s="1296"/>
      <c r="EHA210" s="1296"/>
      <c r="EHB210" s="1296"/>
      <c r="EHC210" s="1296"/>
      <c r="EHD210" s="1296"/>
      <c r="EHE210" s="1296"/>
      <c r="EHF210" s="1296"/>
      <c r="EHG210" s="1296"/>
      <c r="EHH210" s="1296"/>
      <c r="EHI210" s="1296"/>
      <c r="EHJ210" s="1296"/>
      <c r="EHK210" s="1296"/>
      <c r="EHL210" s="1296"/>
      <c r="EHM210" s="1296"/>
      <c r="EHN210" s="1296"/>
      <c r="EHO210" s="1296"/>
      <c r="EHP210" s="1296"/>
      <c r="EHQ210" s="1296"/>
      <c r="EHR210" s="1296"/>
      <c r="EHS210" s="1296"/>
      <c r="EHT210" s="1296"/>
      <c r="EHU210" s="1296"/>
      <c r="EHV210" s="1296"/>
      <c r="EHW210" s="1296"/>
      <c r="EHX210" s="1296"/>
      <c r="EHY210" s="1296"/>
      <c r="EHZ210" s="1296"/>
      <c r="EIA210" s="1296"/>
      <c r="EIB210" s="1296"/>
      <c r="EIC210" s="1296"/>
      <c r="EID210" s="1296"/>
      <c r="EIE210" s="1296"/>
      <c r="EIF210" s="1296"/>
      <c r="EIG210" s="1296"/>
      <c r="EIH210" s="1296"/>
      <c r="EII210" s="1296"/>
      <c r="EIJ210" s="1296"/>
      <c r="EIK210" s="1296"/>
      <c r="EIL210" s="1296"/>
      <c r="EIM210" s="1296"/>
      <c r="EIN210" s="1296"/>
      <c r="EIO210" s="1296"/>
      <c r="EIP210" s="1296"/>
      <c r="EIQ210" s="1296"/>
      <c r="EIR210" s="1296"/>
      <c r="EIS210" s="1296"/>
      <c r="EIT210" s="1296"/>
      <c r="EIU210" s="1296"/>
      <c r="EIV210" s="1296"/>
      <c r="EIW210" s="1296"/>
      <c r="EIX210" s="1296"/>
      <c r="EIY210" s="1296"/>
      <c r="EIZ210" s="1296"/>
      <c r="EJA210" s="1296"/>
      <c r="EJB210" s="1296"/>
      <c r="EJC210" s="1296"/>
      <c r="EJD210" s="1296"/>
      <c r="EJE210" s="1296"/>
      <c r="EJF210" s="1296"/>
      <c r="EJG210" s="1296"/>
      <c r="EJH210" s="1296"/>
      <c r="EJI210" s="1296"/>
      <c r="EJJ210" s="1296"/>
      <c r="EJK210" s="1296"/>
      <c r="EJL210" s="1296"/>
      <c r="EJM210" s="1296"/>
      <c r="EJN210" s="1296"/>
      <c r="EJO210" s="1296"/>
      <c r="EJP210" s="1296"/>
      <c r="EJQ210" s="1296"/>
      <c r="EJR210" s="1296"/>
      <c r="EJS210" s="1296"/>
      <c r="EJT210" s="1296"/>
      <c r="EJU210" s="1296"/>
      <c r="EJV210" s="1296"/>
      <c r="EJW210" s="1296"/>
      <c r="EJX210" s="1296"/>
      <c r="EJY210" s="1296"/>
      <c r="EJZ210" s="1296"/>
      <c r="EKA210" s="1296"/>
      <c r="EKB210" s="1296"/>
      <c r="EKC210" s="1296"/>
      <c r="EKD210" s="1296"/>
      <c r="EKE210" s="1296"/>
      <c r="EKF210" s="1296"/>
      <c r="EKG210" s="1296"/>
      <c r="EKH210" s="1296"/>
      <c r="EKI210" s="1296"/>
      <c r="EKJ210" s="1296"/>
      <c r="EKK210" s="1296"/>
      <c r="EKL210" s="1296"/>
      <c r="EKM210" s="1296"/>
      <c r="EKN210" s="1296"/>
      <c r="EKO210" s="1296"/>
      <c r="EKP210" s="1296"/>
      <c r="EKQ210" s="1296"/>
      <c r="EKR210" s="1296"/>
      <c r="EKS210" s="1296"/>
      <c r="EKT210" s="1296"/>
      <c r="EKU210" s="1296"/>
      <c r="EKV210" s="1296"/>
      <c r="EKW210" s="1296"/>
      <c r="EKX210" s="1296"/>
      <c r="EKY210" s="1296"/>
      <c r="EKZ210" s="1296"/>
      <c r="ELA210" s="1296"/>
      <c r="ELB210" s="1296"/>
      <c r="ELC210" s="1296"/>
      <c r="ELD210" s="1296"/>
      <c r="ELE210" s="1296"/>
      <c r="ELF210" s="1296"/>
      <c r="ELG210" s="1296"/>
      <c r="ELH210" s="1296"/>
      <c r="ELI210" s="1296"/>
      <c r="ELJ210" s="1296"/>
      <c r="ELK210" s="1296"/>
      <c r="ELL210" s="1296"/>
      <c r="ELM210" s="1296"/>
      <c r="ELN210" s="1296"/>
      <c r="ELO210" s="1296"/>
      <c r="ELP210" s="1296"/>
      <c r="ELQ210" s="1296"/>
      <c r="ELR210" s="1296"/>
      <c r="ELS210" s="1296"/>
      <c r="ELT210" s="1296"/>
      <c r="ELU210" s="1296"/>
      <c r="ELV210" s="1296"/>
      <c r="ELW210" s="1296"/>
      <c r="ELX210" s="1296"/>
      <c r="ELY210" s="1296"/>
      <c r="ELZ210" s="1296"/>
      <c r="EMA210" s="1296"/>
      <c r="EMB210" s="1296"/>
      <c r="EMC210" s="1296"/>
      <c r="EMD210" s="1296"/>
      <c r="EME210" s="1296"/>
      <c r="EMF210" s="1296"/>
      <c r="EMG210" s="1296"/>
      <c r="EMH210" s="1296"/>
      <c r="EMI210" s="1296"/>
      <c r="EMJ210" s="1296"/>
      <c r="EMK210" s="1296"/>
      <c r="EML210" s="1296"/>
      <c r="EMM210" s="1296"/>
      <c r="EMN210" s="1296"/>
      <c r="EMO210" s="1296"/>
      <c r="EMP210" s="1296"/>
      <c r="EMQ210" s="1296"/>
      <c r="EMR210" s="1296"/>
      <c r="EMS210" s="1296"/>
      <c r="EMT210" s="1296"/>
      <c r="EMU210" s="1296"/>
      <c r="EMV210" s="1296"/>
      <c r="EMW210" s="1296"/>
      <c r="EMX210" s="1296"/>
      <c r="EMY210" s="1296"/>
      <c r="EMZ210" s="1296"/>
      <c r="ENA210" s="1296"/>
      <c r="ENB210" s="1296"/>
      <c r="ENC210" s="1296"/>
      <c r="END210" s="1296"/>
      <c r="ENE210" s="1296"/>
      <c r="ENF210" s="1296"/>
      <c r="ENG210" s="1296"/>
      <c r="ENH210" s="1296"/>
      <c r="ENI210" s="1296"/>
      <c r="ENJ210" s="1296"/>
      <c r="ENK210" s="1296"/>
      <c r="ENL210" s="1296"/>
      <c r="ENM210" s="1296"/>
      <c r="ENN210" s="1296"/>
      <c r="ENO210" s="1296"/>
      <c r="ENP210" s="1296"/>
      <c r="ENQ210" s="1296"/>
      <c r="ENR210" s="1296"/>
      <c r="ENS210" s="1296"/>
      <c r="ENT210" s="1296"/>
      <c r="ENU210" s="1296"/>
      <c r="ENV210" s="1296"/>
      <c r="ENW210" s="1296"/>
      <c r="ENX210" s="1296"/>
      <c r="ENY210" s="1296"/>
      <c r="ENZ210" s="1296"/>
      <c r="EOA210" s="1296"/>
      <c r="EOB210" s="1296"/>
      <c r="EOC210" s="1296"/>
      <c r="EOD210" s="1296"/>
      <c r="EOE210" s="1296"/>
      <c r="EOF210" s="1296"/>
      <c r="EOG210" s="1296"/>
      <c r="EOH210" s="1296"/>
      <c r="EOI210" s="1296"/>
      <c r="EOJ210" s="1296"/>
      <c r="EOK210" s="1296"/>
      <c r="EOL210" s="1296"/>
      <c r="EOM210" s="1296"/>
      <c r="EON210" s="1296"/>
      <c r="EOO210" s="1296"/>
      <c r="EOP210" s="1296"/>
      <c r="EOQ210" s="1296"/>
      <c r="EOR210" s="1296"/>
      <c r="EOS210" s="1296"/>
      <c r="EOT210" s="1296"/>
      <c r="EOU210" s="1296"/>
      <c r="EOV210" s="1296"/>
      <c r="EOW210" s="1296"/>
      <c r="EOX210" s="1296"/>
      <c r="EOY210" s="1296"/>
      <c r="EOZ210" s="1296"/>
      <c r="EPA210" s="1296"/>
      <c r="EPB210" s="1296"/>
      <c r="EPC210" s="1296"/>
      <c r="EPD210" s="1296"/>
      <c r="EPE210" s="1296"/>
      <c r="EPF210" s="1296"/>
      <c r="EPG210" s="1296"/>
      <c r="EPH210" s="1296"/>
      <c r="EPI210" s="1296"/>
      <c r="EPJ210" s="1296"/>
      <c r="EPK210" s="1296"/>
      <c r="EPL210" s="1296"/>
      <c r="EPM210" s="1296"/>
      <c r="EPN210" s="1296"/>
      <c r="EPO210" s="1296"/>
      <c r="EPP210" s="1296"/>
      <c r="EPQ210" s="1296"/>
      <c r="EPR210" s="1296"/>
      <c r="EPS210" s="1296"/>
      <c r="EPT210" s="1296"/>
      <c r="EPU210" s="1296"/>
      <c r="EPV210" s="1296"/>
      <c r="EPW210" s="1296"/>
      <c r="EPX210" s="1296"/>
      <c r="EPY210" s="1296"/>
      <c r="EPZ210" s="1296"/>
      <c r="EQA210" s="1296"/>
      <c r="EQB210" s="1296"/>
      <c r="EQC210" s="1296"/>
      <c r="EQD210" s="1296"/>
      <c r="EQE210" s="1296"/>
      <c r="EQF210" s="1296"/>
      <c r="EQG210" s="1296"/>
      <c r="EQH210" s="1296"/>
      <c r="EQI210" s="1296"/>
      <c r="EQJ210" s="1296"/>
      <c r="EQK210" s="1296"/>
      <c r="EQL210" s="1296"/>
      <c r="EQM210" s="1296"/>
      <c r="EQN210" s="1296"/>
      <c r="EQO210" s="1296"/>
      <c r="EQP210" s="1296"/>
      <c r="EQQ210" s="1296"/>
      <c r="EQR210" s="1296"/>
      <c r="EQS210" s="1296"/>
      <c r="EQT210" s="1296"/>
      <c r="EQU210" s="1296"/>
      <c r="EQV210" s="1296"/>
      <c r="EQW210" s="1296"/>
      <c r="EQX210" s="1296"/>
      <c r="EQY210" s="1296"/>
      <c r="EQZ210" s="1296"/>
      <c r="ERA210" s="1296"/>
      <c r="ERB210" s="1296"/>
      <c r="ERC210" s="1296"/>
      <c r="ERD210" s="1296"/>
      <c r="ERE210" s="1296"/>
      <c r="ERF210" s="1296"/>
      <c r="ERG210" s="1296"/>
      <c r="ERH210" s="1296"/>
      <c r="ERI210" s="1296"/>
      <c r="ERJ210" s="1296"/>
      <c r="ERK210" s="1296"/>
      <c r="ERL210" s="1296"/>
      <c r="ERM210" s="1296"/>
      <c r="ERN210" s="1296"/>
      <c r="ERO210" s="1296"/>
      <c r="ERP210" s="1296"/>
      <c r="ERQ210" s="1296"/>
      <c r="ERR210" s="1296"/>
      <c r="ERS210" s="1296"/>
      <c r="ERT210" s="1296"/>
      <c r="ERU210" s="1296"/>
      <c r="ERV210" s="1296"/>
      <c r="ERW210" s="1296"/>
      <c r="ERX210" s="1296"/>
      <c r="ERY210" s="1296"/>
      <c r="ERZ210" s="1296"/>
      <c r="ESA210" s="1296"/>
      <c r="ESB210" s="1296"/>
      <c r="ESC210" s="1296"/>
      <c r="ESD210" s="1296"/>
      <c r="ESE210" s="1296"/>
      <c r="ESF210" s="1296"/>
      <c r="ESG210" s="1296"/>
      <c r="ESH210" s="1296"/>
      <c r="ESI210" s="1296"/>
      <c r="ESJ210" s="1296"/>
      <c r="ESK210" s="1296"/>
      <c r="ESL210" s="1296"/>
      <c r="ESM210" s="1296"/>
      <c r="ESN210" s="1296"/>
      <c r="ESO210" s="1296"/>
      <c r="ESP210" s="1296"/>
      <c r="ESQ210" s="1296"/>
      <c r="ESR210" s="1296"/>
      <c r="ESS210" s="1296"/>
      <c r="EST210" s="1296"/>
      <c r="ESU210" s="1296"/>
      <c r="ESV210" s="1296"/>
      <c r="ESW210" s="1296"/>
      <c r="ESX210" s="1296"/>
      <c r="ESY210" s="1296"/>
      <c r="ESZ210" s="1296"/>
      <c r="ETA210" s="1296"/>
      <c r="ETB210" s="1296"/>
      <c r="ETC210" s="1296"/>
      <c r="ETD210" s="1296"/>
      <c r="ETE210" s="1296"/>
      <c r="ETF210" s="1296"/>
      <c r="ETG210" s="1296"/>
      <c r="ETH210" s="1296"/>
      <c r="ETI210" s="1296"/>
      <c r="ETJ210" s="1296"/>
      <c r="ETK210" s="1296"/>
      <c r="ETL210" s="1296"/>
      <c r="ETM210" s="1296"/>
      <c r="ETN210" s="1296"/>
      <c r="ETO210" s="1296"/>
      <c r="ETP210" s="1296"/>
      <c r="ETQ210" s="1296"/>
      <c r="ETR210" s="1296"/>
      <c r="ETS210" s="1296"/>
      <c r="ETT210" s="1296"/>
      <c r="ETU210" s="1296"/>
      <c r="ETV210" s="1296"/>
      <c r="ETW210" s="1296"/>
      <c r="ETX210" s="1296"/>
      <c r="ETY210" s="1296"/>
      <c r="ETZ210" s="1296"/>
      <c r="EUA210" s="1296"/>
      <c r="EUB210" s="1296"/>
      <c r="EUC210" s="1296"/>
      <c r="EUD210" s="1296"/>
      <c r="EUE210" s="1296"/>
      <c r="EUF210" s="1296"/>
      <c r="EUG210" s="1296"/>
      <c r="EUH210" s="1296"/>
      <c r="EUI210" s="1296"/>
      <c r="EUJ210" s="1296"/>
      <c r="EUK210" s="1296"/>
      <c r="EUL210" s="1296"/>
      <c r="EUM210" s="1296"/>
      <c r="EUN210" s="1296"/>
      <c r="EUO210" s="1296"/>
      <c r="EUP210" s="1296"/>
      <c r="EUQ210" s="1296"/>
      <c r="EUR210" s="1296"/>
      <c r="EUS210" s="1296"/>
      <c r="EUT210" s="1296"/>
      <c r="EUU210" s="1296"/>
      <c r="EUV210" s="1296"/>
      <c r="EUW210" s="1296"/>
      <c r="EUX210" s="1296"/>
      <c r="EUY210" s="1296"/>
      <c r="EUZ210" s="1296"/>
      <c r="EVA210" s="1296"/>
      <c r="EVB210" s="1296"/>
      <c r="EVC210" s="1296"/>
      <c r="EVD210" s="1296"/>
      <c r="EVE210" s="1296"/>
      <c r="EVF210" s="1296"/>
      <c r="EVG210" s="1296"/>
      <c r="EVH210" s="1296"/>
      <c r="EVI210" s="1296"/>
      <c r="EVJ210" s="1296"/>
      <c r="EVK210" s="1296"/>
      <c r="EVL210" s="1296"/>
      <c r="EVM210" s="1296"/>
      <c r="EVN210" s="1296"/>
      <c r="EVO210" s="1296"/>
      <c r="EVP210" s="1296"/>
      <c r="EVQ210" s="1296"/>
      <c r="EVR210" s="1296"/>
      <c r="EVS210" s="1296"/>
      <c r="EVT210" s="1296"/>
      <c r="EVU210" s="1296"/>
      <c r="EVV210" s="1296"/>
      <c r="EVW210" s="1296"/>
      <c r="EVX210" s="1296"/>
      <c r="EVY210" s="1296"/>
      <c r="EVZ210" s="1296"/>
      <c r="EWA210" s="1296"/>
      <c r="EWB210" s="1296"/>
      <c r="EWC210" s="1296"/>
      <c r="EWD210" s="1296"/>
      <c r="EWE210" s="1296"/>
      <c r="EWF210" s="1296"/>
      <c r="EWG210" s="1296"/>
      <c r="EWH210" s="1296"/>
      <c r="EWI210" s="1296"/>
      <c r="EWJ210" s="1296"/>
      <c r="EWK210" s="1296"/>
      <c r="EWL210" s="1296"/>
      <c r="EWM210" s="1296"/>
      <c r="EWN210" s="1296"/>
      <c r="EWO210" s="1296"/>
      <c r="EWP210" s="1296"/>
      <c r="EWQ210" s="1296"/>
      <c r="EWR210" s="1296"/>
      <c r="EWS210" s="1296"/>
      <c r="EWT210" s="1296"/>
      <c r="EWU210" s="1296"/>
      <c r="EWV210" s="1296"/>
      <c r="EWW210" s="1296"/>
      <c r="EWX210" s="1296"/>
      <c r="EWY210" s="1296"/>
      <c r="EWZ210" s="1296"/>
      <c r="EXA210" s="1296"/>
      <c r="EXB210" s="1296"/>
      <c r="EXC210" s="1296"/>
      <c r="EXD210" s="1296"/>
      <c r="EXE210" s="1296"/>
      <c r="EXF210" s="1296"/>
      <c r="EXG210" s="1296"/>
      <c r="EXH210" s="1296"/>
      <c r="EXI210" s="1296"/>
      <c r="EXJ210" s="1296"/>
      <c r="EXK210" s="1296"/>
      <c r="EXL210" s="1296"/>
      <c r="EXM210" s="1296"/>
      <c r="EXN210" s="1296"/>
      <c r="EXO210" s="1296"/>
      <c r="EXP210" s="1296"/>
      <c r="EXQ210" s="1296"/>
      <c r="EXR210" s="1296"/>
      <c r="EXS210" s="1296"/>
      <c r="EXT210" s="1296"/>
      <c r="EXU210" s="1296"/>
      <c r="EXV210" s="1296"/>
      <c r="EXW210" s="1296"/>
      <c r="EXX210" s="1296"/>
      <c r="EXY210" s="1296"/>
      <c r="EXZ210" s="1296"/>
      <c r="EYA210" s="1296"/>
      <c r="EYB210" s="1296"/>
      <c r="EYC210" s="1296"/>
      <c r="EYD210" s="1296"/>
      <c r="EYE210" s="1296"/>
      <c r="EYF210" s="1296"/>
      <c r="EYG210" s="1296"/>
      <c r="EYH210" s="1296"/>
      <c r="EYI210" s="1296"/>
      <c r="EYJ210" s="1296"/>
      <c r="EYK210" s="1296"/>
      <c r="EYL210" s="1296"/>
      <c r="EYM210" s="1296"/>
      <c r="EYN210" s="1296"/>
      <c r="EYO210" s="1296"/>
      <c r="EYP210" s="1296"/>
      <c r="EYQ210" s="1296"/>
      <c r="EYR210" s="1296"/>
      <c r="EYS210" s="1296"/>
      <c r="EYT210" s="1296"/>
      <c r="EYU210" s="1296"/>
      <c r="EYV210" s="1296"/>
      <c r="EYW210" s="1296"/>
      <c r="EYX210" s="1296"/>
      <c r="EYY210" s="1296"/>
      <c r="EYZ210" s="1296"/>
      <c r="EZA210" s="1296"/>
      <c r="EZB210" s="1296"/>
      <c r="EZC210" s="1296"/>
      <c r="EZD210" s="1296"/>
      <c r="EZE210" s="1296"/>
      <c r="EZF210" s="1296"/>
      <c r="EZG210" s="1296"/>
      <c r="EZH210" s="1296"/>
      <c r="EZI210" s="1296"/>
      <c r="EZJ210" s="1296"/>
      <c r="EZK210" s="1296"/>
      <c r="EZL210" s="1296"/>
      <c r="EZM210" s="1296"/>
      <c r="EZN210" s="1296"/>
      <c r="EZO210" s="1296"/>
      <c r="EZP210" s="1296"/>
      <c r="EZQ210" s="1296"/>
      <c r="EZR210" s="1296"/>
      <c r="EZS210" s="1296"/>
      <c r="EZT210" s="1296"/>
      <c r="EZU210" s="1296"/>
      <c r="EZV210" s="1296"/>
      <c r="EZW210" s="1296"/>
      <c r="EZX210" s="1296"/>
      <c r="EZY210" s="1296"/>
      <c r="EZZ210" s="1296"/>
      <c r="FAA210" s="1296"/>
      <c r="FAB210" s="1296"/>
      <c r="FAC210" s="1296"/>
      <c r="FAD210" s="1296"/>
      <c r="FAE210" s="1296"/>
      <c r="FAF210" s="1296"/>
      <c r="FAG210" s="1296"/>
      <c r="FAH210" s="1296"/>
      <c r="FAI210" s="1296"/>
      <c r="FAJ210" s="1296"/>
      <c r="FAK210" s="1296"/>
      <c r="FAL210" s="1296"/>
      <c r="FAM210" s="1296"/>
      <c r="FAN210" s="1296"/>
      <c r="FAO210" s="1296"/>
      <c r="FAP210" s="1296"/>
      <c r="FAQ210" s="1296"/>
      <c r="FAR210" s="1296"/>
      <c r="FAS210" s="1296"/>
      <c r="FAT210" s="1296"/>
      <c r="FAU210" s="1296"/>
      <c r="FAV210" s="1296"/>
      <c r="FAW210" s="1296"/>
      <c r="FAX210" s="1296"/>
      <c r="FAY210" s="1296"/>
      <c r="FAZ210" s="1296"/>
      <c r="FBA210" s="1296"/>
      <c r="FBB210" s="1296"/>
      <c r="FBC210" s="1296"/>
      <c r="FBD210" s="1296"/>
      <c r="FBE210" s="1296"/>
      <c r="FBF210" s="1296"/>
      <c r="FBG210" s="1296"/>
      <c r="FBH210" s="1296"/>
      <c r="FBI210" s="1296"/>
      <c r="FBJ210" s="1296"/>
      <c r="FBK210" s="1296"/>
      <c r="FBL210" s="1296"/>
      <c r="FBM210" s="1296"/>
      <c r="FBN210" s="1296"/>
      <c r="FBO210" s="1296"/>
      <c r="FBP210" s="1296"/>
      <c r="FBQ210" s="1296"/>
      <c r="FBR210" s="1296"/>
      <c r="FBS210" s="1296"/>
      <c r="FBT210" s="1296"/>
      <c r="FBU210" s="1296"/>
      <c r="FBV210" s="1296"/>
      <c r="FBW210" s="1296"/>
      <c r="FBX210" s="1296"/>
      <c r="FBY210" s="1296"/>
      <c r="FBZ210" s="1296"/>
      <c r="FCA210" s="1296"/>
      <c r="FCB210" s="1296"/>
      <c r="FCC210" s="1296"/>
      <c r="FCD210" s="1296"/>
      <c r="FCE210" s="1296"/>
      <c r="FCF210" s="1296"/>
      <c r="FCG210" s="1296"/>
      <c r="FCH210" s="1296"/>
      <c r="FCI210" s="1296"/>
      <c r="FCJ210" s="1296"/>
      <c r="FCK210" s="1296"/>
      <c r="FCL210" s="1296"/>
      <c r="FCM210" s="1296"/>
      <c r="FCN210" s="1296"/>
      <c r="FCO210" s="1296"/>
      <c r="FCP210" s="1296"/>
      <c r="FCQ210" s="1296"/>
      <c r="FCR210" s="1296"/>
      <c r="FCS210" s="1296"/>
      <c r="FCT210" s="1296"/>
      <c r="FCU210" s="1296"/>
      <c r="FCV210" s="1296"/>
      <c r="FCW210" s="1296"/>
      <c r="FCX210" s="1296"/>
      <c r="FCY210" s="1296"/>
      <c r="FCZ210" s="1296"/>
      <c r="FDA210" s="1296"/>
      <c r="FDB210" s="1296"/>
      <c r="FDC210" s="1296"/>
      <c r="FDD210" s="1296"/>
      <c r="FDE210" s="1296"/>
      <c r="FDF210" s="1296"/>
      <c r="FDG210" s="1296"/>
      <c r="FDH210" s="1296"/>
      <c r="FDI210" s="1296"/>
      <c r="FDJ210" s="1296"/>
      <c r="FDK210" s="1296"/>
      <c r="FDL210" s="1296"/>
      <c r="FDM210" s="1296"/>
      <c r="FDN210" s="1296"/>
      <c r="FDO210" s="1296"/>
      <c r="FDP210" s="1296"/>
      <c r="FDQ210" s="1296"/>
      <c r="FDR210" s="1296"/>
      <c r="FDS210" s="1296"/>
      <c r="FDT210" s="1296"/>
      <c r="FDU210" s="1296"/>
      <c r="FDV210" s="1296"/>
      <c r="FDW210" s="1296"/>
      <c r="FDX210" s="1296"/>
      <c r="FDY210" s="1296"/>
      <c r="FDZ210" s="1296"/>
      <c r="FEA210" s="1296"/>
      <c r="FEB210" s="1296"/>
      <c r="FEC210" s="1296"/>
      <c r="FED210" s="1296"/>
      <c r="FEE210" s="1296"/>
      <c r="FEF210" s="1296"/>
      <c r="FEG210" s="1296"/>
      <c r="FEH210" s="1296"/>
      <c r="FEI210" s="1296"/>
      <c r="FEJ210" s="1296"/>
      <c r="FEK210" s="1296"/>
      <c r="FEL210" s="1296"/>
      <c r="FEM210" s="1296"/>
      <c r="FEN210" s="1296"/>
      <c r="FEO210" s="1296"/>
      <c r="FEP210" s="1296"/>
      <c r="FEQ210" s="1296"/>
      <c r="FER210" s="1296"/>
      <c r="FES210" s="1296"/>
      <c r="FET210" s="1296"/>
      <c r="FEU210" s="1296"/>
      <c r="FEV210" s="1296"/>
      <c r="FEW210" s="1296"/>
      <c r="FEX210" s="1296"/>
      <c r="FEY210" s="1296"/>
      <c r="FEZ210" s="1296"/>
      <c r="FFA210" s="1296"/>
      <c r="FFB210" s="1296"/>
      <c r="FFC210" s="1296"/>
      <c r="FFD210" s="1296"/>
      <c r="FFE210" s="1296"/>
      <c r="FFF210" s="1296"/>
      <c r="FFG210" s="1296"/>
      <c r="FFH210" s="1296"/>
      <c r="FFI210" s="1296"/>
      <c r="FFJ210" s="1296"/>
      <c r="FFK210" s="1296"/>
      <c r="FFL210" s="1296"/>
      <c r="FFM210" s="1296"/>
      <c r="FFN210" s="1296"/>
      <c r="FFO210" s="1296"/>
      <c r="FFP210" s="1296"/>
      <c r="FFQ210" s="1296"/>
      <c r="FFR210" s="1296"/>
      <c r="FFS210" s="1296"/>
      <c r="FFT210" s="1296"/>
      <c r="FFU210" s="1296"/>
      <c r="FFV210" s="1296"/>
      <c r="FFW210" s="1296"/>
      <c r="FFX210" s="1296"/>
      <c r="FFY210" s="1296"/>
      <c r="FFZ210" s="1296"/>
      <c r="FGA210" s="1296"/>
      <c r="FGB210" s="1296"/>
      <c r="FGC210" s="1296"/>
      <c r="FGD210" s="1296"/>
      <c r="FGE210" s="1296"/>
      <c r="FGF210" s="1296"/>
      <c r="FGG210" s="1296"/>
      <c r="FGH210" s="1296"/>
      <c r="FGI210" s="1296"/>
      <c r="FGJ210" s="1296"/>
      <c r="FGK210" s="1296"/>
      <c r="FGL210" s="1296"/>
      <c r="FGM210" s="1296"/>
      <c r="FGN210" s="1296"/>
      <c r="FGO210" s="1296"/>
      <c r="FGP210" s="1296"/>
      <c r="FGQ210" s="1296"/>
      <c r="FGR210" s="1296"/>
      <c r="FGS210" s="1296"/>
      <c r="FGT210" s="1296"/>
      <c r="FGU210" s="1296"/>
      <c r="FGV210" s="1296"/>
      <c r="FGW210" s="1296"/>
      <c r="FGX210" s="1296"/>
      <c r="FGY210" s="1296"/>
      <c r="FGZ210" s="1296"/>
      <c r="FHA210" s="1296"/>
      <c r="FHB210" s="1296"/>
      <c r="FHC210" s="1296"/>
      <c r="FHD210" s="1296"/>
      <c r="FHE210" s="1296"/>
      <c r="FHF210" s="1296"/>
      <c r="FHG210" s="1296"/>
      <c r="FHH210" s="1296"/>
      <c r="FHI210" s="1296"/>
      <c r="FHJ210" s="1296"/>
      <c r="FHK210" s="1296"/>
      <c r="FHL210" s="1296"/>
      <c r="FHM210" s="1296"/>
      <c r="FHN210" s="1296"/>
      <c r="FHO210" s="1296"/>
      <c r="FHP210" s="1296"/>
      <c r="FHQ210" s="1296"/>
      <c r="FHR210" s="1296"/>
      <c r="FHS210" s="1296"/>
      <c r="FHT210" s="1296"/>
      <c r="FHU210" s="1296"/>
      <c r="FHV210" s="1296"/>
      <c r="FHW210" s="1296"/>
      <c r="FHX210" s="1296"/>
      <c r="FHY210" s="1296"/>
      <c r="FHZ210" s="1296"/>
      <c r="FIA210" s="1296"/>
      <c r="FIB210" s="1296"/>
      <c r="FIC210" s="1296"/>
      <c r="FID210" s="1296"/>
      <c r="FIE210" s="1296"/>
      <c r="FIF210" s="1296"/>
      <c r="FIG210" s="1296"/>
      <c r="FIH210" s="1296"/>
      <c r="FII210" s="1296"/>
      <c r="FIJ210" s="1296"/>
      <c r="FIK210" s="1296"/>
      <c r="FIL210" s="1296"/>
      <c r="FIM210" s="1296"/>
      <c r="FIN210" s="1296"/>
      <c r="FIO210" s="1296"/>
      <c r="FIP210" s="1296"/>
      <c r="FIQ210" s="1296"/>
      <c r="FIR210" s="1296"/>
      <c r="FIS210" s="1296"/>
      <c r="FIT210" s="1296"/>
      <c r="FIU210" s="1296"/>
      <c r="FIV210" s="1296"/>
      <c r="FIW210" s="1296"/>
      <c r="FIX210" s="1296"/>
      <c r="FIY210" s="1296"/>
      <c r="FIZ210" s="1296"/>
      <c r="FJA210" s="1296"/>
      <c r="FJB210" s="1296"/>
      <c r="FJC210" s="1296"/>
      <c r="FJD210" s="1296"/>
      <c r="FJE210" s="1296"/>
      <c r="FJF210" s="1296"/>
      <c r="FJG210" s="1296"/>
      <c r="FJH210" s="1296"/>
      <c r="FJI210" s="1296"/>
      <c r="FJJ210" s="1296"/>
      <c r="FJK210" s="1296"/>
      <c r="FJL210" s="1296"/>
      <c r="FJM210" s="1296"/>
      <c r="FJN210" s="1296"/>
      <c r="FJO210" s="1296"/>
      <c r="FJP210" s="1296"/>
      <c r="FJQ210" s="1296"/>
      <c r="FJR210" s="1296"/>
      <c r="FJS210" s="1296"/>
      <c r="FJT210" s="1296"/>
      <c r="FJU210" s="1296"/>
      <c r="FJV210" s="1296"/>
      <c r="FJW210" s="1296"/>
      <c r="FJX210" s="1296"/>
      <c r="FJY210" s="1296"/>
      <c r="FJZ210" s="1296"/>
      <c r="FKA210" s="1296"/>
      <c r="FKB210" s="1296"/>
      <c r="FKC210" s="1296"/>
      <c r="FKD210" s="1296"/>
      <c r="FKE210" s="1296"/>
      <c r="FKF210" s="1296"/>
      <c r="FKG210" s="1296"/>
      <c r="FKH210" s="1296"/>
      <c r="FKI210" s="1296"/>
      <c r="FKJ210" s="1296"/>
      <c r="FKK210" s="1296"/>
      <c r="FKL210" s="1296"/>
      <c r="FKM210" s="1296"/>
      <c r="FKN210" s="1296"/>
      <c r="FKO210" s="1296"/>
      <c r="FKP210" s="1296"/>
      <c r="FKQ210" s="1296"/>
      <c r="FKR210" s="1296"/>
      <c r="FKS210" s="1296"/>
      <c r="FKT210" s="1296"/>
      <c r="FKU210" s="1296"/>
      <c r="FKV210" s="1296"/>
      <c r="FKW210" s="1296"/>
      <c r="FKX210" s="1296"/>
      <c r="FKY210" s="1296"/>
      <c r="FKZ210" s="1296"/>
      <c r="FLA210" s="1296"/>
      <c r="FLB210" s="1296"/>
      <c r="FLC210" s="1296"/>
      <c r="FLD210" s="1296"/>
      <c r="FLE210" s="1296"/>
      <c r="FLF210" s="1296"/>
      <c r="FLG210" s="1296"/>
      <c r="FLH210" s="1296"/>
      <c r="FLI210" s="1296"/>
      <c r="FLJ210" s="1296"/>
      <c r="FLK210" s="1296"/>
      <c r="FLL210" s="1296"/>
      <c r="FLM210" s="1296"/>
      <c r="FLN210" s="1296"/>
      <c r="FLO210" s="1296"/>
      <c r="FLP210" s="1296"/>
      <c r="FLQ210" s="1296"/>
      <c r="FLR210" s="1296"/>
      <c r="FLS210" s="1296"/>
      <c r="FLT210" s="1296"/>
      <c r="FLU210" s="1296"/>
      <c r="FLV210" s="1296"/>
      <c r="FLW210" s="1296"/>
      <c r="FLX210" s="1296"/>
      <c r="FLY210" s="1296"/>
      <c r="FLZ210" s="1296"/>
      <c r="FMA210" s="1296"/>
      <c r="FMB210" s="1296"/>
      <c r="FMC210" s="1296"/>
      <c r="FMD210" s="1296"/>
      <c r="FME210" s="1296"/>
      <c r="FMF210" s="1296"/>
      <c r="FMG210" s="1296"/>
      <c r="FMH210" s="1296"/>
      <c r="FMI210" s="1296"/>
      <c r="FMJ210" s="1296"/>
      <c r="FMK210" s="1296"/>
      <c r="FML210" s="1296"/>
      <c r="FMM210" s="1296"/>
      <c r="FMN210" s="1296"/>
      <c r="FMO210" s="1296"/>
      <c r="FMP210" s="1296"/>
      <c r="FMQ210" s="1296"/>
      <c r="FMR210" s="1296"/>
      <c r="FMS210" s="1296"/>
      <c r="FMT210" s="1296"/>
      <c r="FMU210" s="1296"/>
      <c r="FMV210" s="1296"/>
      <c r="FMW210" s="1296"/>
      <c r="FMX210" s="1296"/>
      <c r="FMY210" s="1296"/>
      <c r="FMZ210" s="1296"/>
      <c r="FNA210" s="1296"/>
      <c r="FNB210" s="1296"/>
      <c r="FNC210" s="1296"/>
      <c r="FND210" s="1296"/>
      <c r="FNE210" s="1296"/>
      <c r="FNF210" s="1296"/>
      <c r="FNG210" s="1296"/>
      <c r="FNH210" s="1296"/>
      <c r="FNI210" s="1296"/>
      <c r="FNJ210" s="1296"/>
      <c r="FNK210" s="1296"/>
      <c r="FNL210" s="1296"/>
      <c r="FNM210" s="1296"/>
      <c r="FNN210" s="1296"/>
      <c r="FNO210" s="1296"/>
      <c r="FNP210" s="1296"/>
      <c r="FNQ210" s="1296"/>
      <c r="FNR210" s="1296"/>
      <c r="FNS210" s="1296"/>
      <c r="FNT210" s="1296"/>
      <c r="FNU210" s="1296"/>
      <c r="FNV210" s="1296"/>
      <c r="FNW210" s="1296"/>
      <c r="FNX210" s="1296"/>
      <c r="FNY210" s="1296"/>
      <c r="FNZ210" s="1296"/>
      <c r="FOA210" s="1296"/>
      <c r="FOB210" s="1296"/>
      <c r="FOC210" s="1296"/>
      <c r="FOD210" s="1296"/>
      <c r="FOE210" s="1296"/>
      <c r="FOF210" s="1296"/>
      <c r="FOG210" s="1296"/>
      <c r="FOH210" s="1296"/>
      <c r="FOI210" s="1296"/>
      <c r="FOJ210" s="1296"/>
      <c r="FOK210" s="1296"/>
      <c r="FOL210" s="1296"/>
      <c r="FOM210" s="1296"/>
      <c r="FON210" s="1296"/>
      <c r="FOO210" s="1296"/>
      <c r="FOP210" s="1296"/>
      <c r="FOQ210" s="1296"/>
      <c r="FOR210" s="1296"/>
      <c r="FOS210" s="1296"/>
      <c r="FOT210" s="1296"/>
      <c r="FOU210" s="1296"/>
      <c r="FOV210" s="1296"/>
      <c r="FOW210" s="1296"/>
      <c r="FOX210" s="1296"/>
      <c r="FOY210" s="1296"/>
      <c r="FOZ210" s="1296"/>
      <c r="FPA210" s="1296"/>
      <c r="FPB210" s="1296"/>
      <c r="FPC210" s="1296"/>
      <c r="FPD210" s="1296"/>
      <c r="FPE210" s="1296"/>
      <c r="FPF210" s="1296"/>
      <c r="FPG210" s="1296"/>
      <c r="FPH210" s="1296"/>
      <c r="FPI210" s="1296"/>
      <c r="FPJ210" s="1296"/>
      <c r="FPK210" s="1296"/>
      <c r="FPL210" s="1296"/>
      <c r="FPM210" s="1296"/>
      <c r="FPN210" s="1296"/>
      <c r="FPO210" s="1296"/>
      <c r="FPP210" s="1296"/>
      <c r="FPQ210" s="1296"/>
      <c r="FPR210" s="1296"/>
      <c r="FPS210" s="1296"/>
      <c r="FPT210" s="1296"/>
      <c r="FPU210" s="1296"/>
      <c r="FPV210" s="1296"/>
      <c r="FPW210" s="1296"/>
      <c r="FPX210" s="1296"/>
      <c r="FPY210" s="1296"/>
      <c r="FPZ210" s="1296"/>
      <c r="FQA210" s="1296"/>
      <c r="FQB210" s="1296"/>
      <c r="FQC210" s="1296"/>
      <c r="FQD210" s="1296"/>
      <c r="FQE210" s="1296"/>
      <c r="FQF210" s="1296"/>
      <c r="FQG210" s="1296"/>
      <c r="FQH210" s="1296"/>
      <c r="FQI210" s="1296"/>
      <c r="FQJ210" s="1296"/>
      <c r="FQK210" s="1296"/>
      <c r="FQL210" s="1296"/>
      <c r="FQM210" s="1296"/>
      <c r="FQN210" s="1296"/>
      <c r="FQO210" s="1296"/>
      <c r="FQP210" s="1296"/>
      <c r="FQQ210" s="1296"/>
      <c r="FQR210" s="1296"/>
      <c r="FQS210" s="1296"/>
      <c r="FQT210" s="1296"/>
      <c r="FQU210" s="1296"/>
      <c r="FQV210" s="1296"/>
      <c r="FQW210" s="1296"/>
      <c r="FQX210" s="1296"/>
      <c r="FQY210" s="1296"/>
      <c r="FQZ210" s="1296"/>
      <c r="FRA210" s="1296"/>
      <c r="FRB210" s="1296"/>
      <c r="FRC210" s="1296"/>
      <c r="FRD210" s="1296"/>
      <c r="FRE210" s="1296"/>
      <c r="FRF210" s="1296"/>
      <c r="FRG210" s="1296"/>
      <c r="FRH210" s="1296"/>
      <c r="FRI210" s="1296"/>
      <c r="FRJ210" s="1296"/>
      <c r="FRK210" s="1296"/>
      <c r="FRL210" s="1296"/>
      <c r="FRM210" s="1296"/>
      <c r="FRN210" s="1296"/>
      <c r="FRO210" s="1296"/>
      <c r="FRP210" s="1296"/>
      <c r="FRQ210" s="1296"/>
      <c r="FRR210" s="1296"/>
      <c r="FRS210" s="1296"/>
      <c r="FRT210" s="1296"/>
      <c r="FRU210" s="1296"/>
      <c r="FRV210" s="1296"/>
      <c r="FRW210" s="1296"/>
      <c r="FRX210" s="1296"/>
      <c r="FRY210" s="1296"/>
      <c r="FRZ210" s="1296"/>
      <c r="FSA210" s="1296"/>
      <c r="FSB210" s="1296"/>
      <c r="FSC210" s="1296"/>
      <c r="FSD210" s="1296"/>
      <c r="FSE210" s="1296"/>
      <c r="FSF210" s="1296"/>
      <c r="FSG210" s="1296"/>
      <c r="FSH210" s="1296"/>
      <c r="FSI210" s="1296"/>
      <c r="FSJ210" s="1296"/>
      <c r="FSK210" s="1296"/>
      <c r="FSL210" s="1296"/>
      <c r="FSM210" s="1296"/>
      <c r="FSN210" s="1296"/>
      <c r="FSO210" s="1296"/>
      <c r="FSP210" s="1296"/>
      <c r="FSQ210" s="1296"/>
      <c r="FSR210" s="1296"/>
      <c r="FSS210" s="1296"/>
      <c r="FST210" s="1296"/>
      <c r="FSU210" s="1296"/>
      <c r="FSV210" s="1296"/>
      <c r="FSW210" s="1296"/>
      <c r="FSX210" s="1296"/>
      <c r="FSY210" s="1296"/>
      <c r="FSZ210" s="1296"/>
      <c r="FTA210" s="1296"/>
      <c r="FTB210" s="1296"/>
      <c r="FTC210" s="1296"/>
      <c r="FTD210" s="1296"/>
      <c r="FTE210" s="1296"/>
      <c r="FTF210" s="1296"/>
      <c r="FTG210" s="1296"/>
      <c r="FTH210" s="1296"/>
      <c r="FTI210" s="1296"/>
      <c r="FTJ210" s="1296"/>
      <c r="FTK210" s="1296"/>
      <c r="FTL210" s="1296"/>
      <c r="FTM210" s="1296"/>
      <c r="FTN210" s="1296"/>
      <c r="FTO210" s="1296"/>
      <c r="FTP210" s="1296"/>
      <c r="FTQ210" s="1296"/>
      <c r="FTR210" s="1296"/>
      <c r="FTS210" s="1296"/>
      <c r="FTT210" s="1296"/>
      <c r="FTU210" s="1296"/>
      <c r="FTV210" s="1296"/>
      <c r="FTW210" s="1296"/>
      <c r="FTX210" s="1296"/>
      <c r="FTY210" s="1296"/>
      <c r="FTZ210" s="1296"/>
      <c r="FUA210" s="1296"/>
      <c r="FUB210" s="1296"/>
      <c r="FUC210" s="1296"/>
      <c r="FUD210" s="1296"/>
      <c r="FUE210" s="1296"/>
      <c r="FUF210" s="1296"/>
      <c r="FUG210" s="1296"/>
      <c r="FUH210" s="1296"/>
      <c r="FUI210" s="1296"/>
      <c r="FUJ210" s="1296"/>
      <c r="FUK210" s="1296"/>
      <c r="FUL210" s="1296"/>
      <c r="FUM210" s="1296"/>
      <c r="FUN210" s="1296"/>
      <c r="FUO210" s="1296"/>
      <c r="FUP210" s="1296"/>
      <c r="FUQ210" s="1296"/>
      <c r="FUR210" s="1296"/>
      <c r="FUS210" s="1296"/>
      <c r="FUT210" s="1296"/>
      <c r="FUU210" s="1296"/>
      <c r="FUV210" s="1296"/>
      <c r="FUW210" s="1296"/>
      <c r="FUX210" s="1296"/>
      <c r="FUY210" s="1296"/>
      <c r="FUZ210" s="1296"/>
      <c r="FVA210" s="1296"/>
      <c r="FVB210" s="1296"/>
      <c r="FVC210" s="1296"/>
      <c r="FVD210" s="1296"/>
      <c r="FVE210" s="1296"/>
      <c r="FVF210" s="1296"/>
      <c r="FVG210" s="1296"/>
      <c r="FVH210" s="1296"/>
      <c r="FVI210" s="1296"/>
      <c r="FVJ210" s="1296"/>
      <c r="FVK210" s="1296"/>
      <c r="FVL210" s="1296"/>
      <c r="FVM210" s="1296"/>
      <c r="FVN210" s="1296"/>
      <c r="FVO210" s="1296"/>
      <c r="FVP210" s="1296"/>
      <c r="FVQ210" s="1296"/>
      <c r="FVR210" s="1296"/>
      <c r="FVS210" s="1296"/>
      <c r="FVT210" s="1296"/>
      <c r="FVU210" s="1296"/>
      <c r="FVV210" s="1296"/>
      <c r="FVW210" s="1296"/>
      <c r="FVX210" s="1296"/>
      <c r="FVY210" s="1296"/>
      <c r="FVZ210" s="1296"/>
      <c r="FWA210" s="1296"/>
      <c r="FWB210" s="1296"/>
      <c r="FWC210" s="1296"/>
      <c r="FWD210" s="1296"/>
      <c r="FWE210" s="1296"/>
      <c r="FWF210" s="1296"/>
      <c r="FWG210" s="1296"/>
      <c r="FWH210" s="1296"/>
      <c r="FWI210" s="1296"/>
      <c r="FWJ210" s="1296"/>
      <c r="FWK210" s="1296"/>
      <c r="FWL210" s="1296"/>
      <c r="FWM210" s="1296"/>
      <c r="FWN210" s="1296"/>
      <c r="FWO210" s="1296"/>
      <c r="FWP210" s="1296"/>
      <c r="FWQ210" s="1296"/>
      <c r="FWR210" s="1296"/>
      <c r="FWS210" s="1296"/>
      <c r="FWT210" s="1296"/>
      <c r="FWU210" s="1296"/>
      <c r="FWV210" s="1296"/>
      <c r="FWW210" s="1296"/>
      <c r="FWX210" s="1296"/>
      <c r="FWY210" s="1296"/>
      <c r="FWZ210" s="1296"/>
      <c r="FXA210" s="1296"/>
      <c r="FXB210" s="1296"/>
      <c r="FXC210" s="1296"/>
      <c r="FXD210" s="1296"/>
      <c r="FXE210" s="1296"/>
      <c r="FXF210" s="1296"/>
      <c r="FXG210" s="1296"/>
      <c r="FXH210" s="1296"/>
      <c r="FXI210" s="1296"/>
      <c r="FXJ210" s="1296"/>
      <c r="FXK210" s="1296"/>
      <c r="FXL210" s="1296"/>
      <c r="FXM210" s="1296"/>
      <c r="FXN210" s="1296"/>
      <c r="FXO210" s="1296"/>
      <c r="FXP210" s="1296"/>
      <c r="FXQ210" s="1296"/>
      <c r="FXR210" s="1296"/>
      <c r="FXS210" s="1296"/>
      <c r="FXT210" s="1296"/>
      <c r="FXU210" s="1296"/>
      <c r="FXV210" s="1296"/>
      <c r="FXW210" s="1296"/>
      <c r="FXX210" s="1296"/>
      <c r="FXY210" s="1296"/>
      <c r="FXZ210" s="1296"/>
      <c r="FYA210" s="1296"/>
      <c r="FYB210" s="1296"/>
      <c r="FYC210" s="1296"/>
      <c r="FYD210" s="1296"/>
      <c r="FYE210" s="1296"/>
      <c r="FYF210" s="1296"/>
      <c r="FYG210" s="1296"/>
      <c r="FYH210" s="1296"/>
      <c r="FYI210" s="1296"/>
      <c r="FYJ210" s="1296"/>
      <c r="FYK210" s="1296"/>
      <c r="FYL210" s="1296"/>
      <c r="FYM210" s="1296"/>
      <c r="FYN210" s="1296"/>
      <c r="FYO210" s="1296"/>
      <c r="FYP210" s="1296"/>
      <c r="FYQ210" s="1296"/>
      <c r="FYR210" s="1296"/>
      <c r="FYS210" s="1296"/>
      <c r="FYT210" s="1296"/>
      <c r="FYU210" s="1296"/>
      <c r="FYV210" s="1296"/>
      <c r="FYW210" s="1296"/>
      <c r="FYX210" s="1296"/>
      <c r="FYY210" s="1296"/>
      <c r="FYZ210" s="1296"/>
      <c r="FZA210" s="1296"/>
      <c r="FZB210" s="1296"/>
      <c r="FZC210" s="1296"/>
      <c r="FZD210" s="1296"/>
      <c r="FZE210" s="1296"/>
      <c r="FZF210" s="1296"/>
      <c r="FZG210" s="1296"/>
      <c r="FZH210" s="1296"/>
      <c r="FZI210" s="1296"/>
      <c r="FZJ210" s="1296"/>
      <c r="FZK210" s="1296"/>
      <c r="FZL210" s="1296"/>
      <c r="FZM210" s="1296"/>
      <c r="FZN210" s="1296"/>
      <c r="FZO210" s="1296"/>
      <c r="FZP210" s="1296"/>
      <c r="FZQ210" s="1296"/>
      <c r="FZR210" s="1296"/>
      <c r="FZS210" s="1296"/>
      <c r="FZT210" s="1296"/>
      <c r="FZU210" s="1296"/>
      <c r="FZV210" s="1296"/>
      <c r="FZW210" s="1296"/>
      <c r="FZX210" s="1296"/>
      <c r="FZY210" s="1296"/>
      <c r="FZZ210" s="1296"/>
      <c r="GAA210" s="1296"/>
      <c r="GAB210" s="1296"/>
      <c r="GAC210" s="1296"/>
      <c r="GAD210" s="1296"/>
      <c r="GAE210" s="1296"/>
      <c r="GAF210" s="1296"/>
      <c r="GAG210" s="1296"/>
      <c r="GAH210" s="1296"/>
      <c r="GAI210" s="1296"/>
      <c r="GAJ210" s="1296"/>
      <c r="GAK210" s="1296"/>
      <c r="GAL210" s="1296"/>
      <c r="GAM210" s="1296"/>
      <c r="GAN210" s="1296"/>
      <c r="GAO210" s="1296"/>
      <c r="GAP210" s="1296"/>
      <c r="GAQ210" s="1296"/>
      <c r="GAR210" s="1296"/>
      <c r="GAS210" s="1296"/>
      <c r="GAT210" s="1296"/>
      <c r="GAU210" s="1296"/>
      <c r="GAV210" s="1296"/>
      <c r="GAW210" s="1296"/>
      <c r="GAX210" s="1296"/>
      <c r="GAY210" s="1296"/>
      <c r="GAZ210" s="1296"/>
      <c r="GBA210" s="1296"/>
      <c r="GBB210" s="1296"/>
      <c r="GBC210" s="1296"/>
      <c r="GBD210" s="1296"/>
      <c r="GBE210" s="1296"/>
      <c r="GBF210" s="1296"/>
      <c r="GBG210" s="1296"/>
      <c r="GBH210" s="1296"/>
      <c r="GBI210" s="1296"/>
      <c r="GBJ210" s="1296"/>
      <c r="GBK210" s="1296"/>
      <c r="GBL210" s="1296"/>
      <c r="GBM210" s="1296"/>
      <c r="GBN210" s="1296"/>
      <c r="GBO210" s="1296"/>
      <c r="GBP210" s="1296"/>
      <c r="GBQ210" s="1296"/>
      <c r="GBR210" s="1296"/>
      <c r="GBS210" s="1296"/>
      <c r="GBT210" s="1296"/>
      <c r="GBU210" s="1296"/>
      <c r="GBV210" s="1296"/>
      <c r="GBW210" s="1296"/>
      <c r="GBX210" s="1296"/>
      <c r="GBY210" s="1296"/>
      <c r="GBZ210" s="1296"/>
      <c r="GCA210" s="1296"/>
      <c r="GCB210" s="1296"/>
      <c r="GCC210" s="1296"/>
      <c r="GCD210" s="1296"/>
      <c r="GCE210" s="1296"/>
      <c r="GCF210" s="1296"/>
      <c r="GCG210" s="1296"/>
      <c r="GCH210" s="1296"/>
      <c r="GCI210" s="1296"/>
      <c r="GCJ210" s="1296"/>
      <c r="GCK210" s="1296"/>
      <c r="GCL210" s="1296"/>
      <c r="GCM210" s="1296"/>
      <c r="GCN210" s="1296"/>
      <c r="GCO210" s="1296"/>
      <c r="GCP210" s="1296"/>
      <c r="GCQ210" s="1296"/>
      <c r="GCR210" s="1296"/>
      <c r="GCS210" s="1296"/>
      <c r="GCT210" s="1296"/>
      <c r="GCU210" s="1296"/>
      <c r="GCV210" s="1296"/>
      <c r="GCW210" s="1296"/>
      <c r="GCX210" s="1296"/>
      <c r="GCY210" s="1296"/>
      <c r="GCZ210" s="1296"/>
      <c r="GDA210" s="1296"/>
      <c r="GDB210" s="1296"/>
      <c r="GDC210" s="1296"/>
      <c r="GDD210" s="1296"/>
      <c r="GDE210" s="1296"/>
      <c r="GDF210" s="1296"/>
      <c r="GDG210" s="1296"/>
      <c r="GDH210" s="1296"/>
      <c r="GDI210" s="1296"/>
      <c r="GDJ210" s="1296"/>
      <c r="GDK210" s="1296"/>
      <c r="GDL210" s="1296"/>
      <c r="GDM210" s="1296"/>
      <c r="GDN210" s="1296"/>
      <c r="GDO210" s="1296"/>
      <c r="GDP210" s="1296"/>
      <c r="GDQ210" s="1296"/>
      <c r="GDR210" s="1296"/>
      <c r="GDS210" s="1296"/>
      <c r="GDT210" s="1296"/>
      <c r="GDU210" s="1296"/>
      <c r="GDV210" s="1296"/>
      <c r="GDW210" s="1296"/>
      <c r="GDX210" s="1296"/>
      <c r="GDY210" s="1296"/>
      <c r="GDZ210" s="1296"/>
      <c r="GEA210" s="1296"/>
      <c r="GEB210" s="1296"/>
      <c r="GEC210" s="1296"/>
      <c r="GED210" s="1296"/>
      <c r="GEE210" s="1296"/>
      <c r="GEF210" s="1296"/>
      <c r="GEG210" s="1296"/>
      <c r="GEH210" s="1296"/>
      <c r="GEI210" s="1296"/>
      <c r="GEJ210" s="1296"/>
      <c r="GEK210" s="1296"/>
      <c r="GEL210" s="1296"/>
      <c r="GEM210" s="1296"/>
      <c r="GEN210" s="1296"/>
      <c r="GEO210" s="1296"/>
      <c r="GEP210" s="1296"/>
      <c r="GEQ210" s="1296"/>
      <c r="GER210" s="1296"/>
      <c r="GES210" s="1296"/>
      <c r="GET210" s="1296"/>
      <c r="GEU210" s="1296"/>
      <c r="GEV210" s="1296"/>
      <c r="GEW210" s="1296"/>
      <c r="GEX210" s="1296"/>
      <c r="GEY210" s="1296"/>
      <c r="GEZ210" s="1296"/>
      <c r="GFA210" s="1296"/>
      <c r="GFB210" s="1296"/>
      <c r="GFC210" s="1296"/>
      <c r="GFD210" s="1296"/>
      <c r="GFE210" s="1296"/>
      <c r="GFF210" s="1296"/>
      <c r="GFG210" s="1296"/>
      <c r="GFH210" s="1296"/>
      <c r="GFI210" s="1296"/>
      <c r="GFJ210" s="1296"/>
      <c r="GFK210" s="1296"/>
      <c r="GFL210" s="1296"/>
      <c r="GFM210" s="1296"/>
      <c r="GFN210" s="1296"/>
      <c r="GFO210" s="1296"/>
      <c r="GFP210" s="1296"/>
      <c r="GFQ210" s="1296"/>
      <c r="GFR210" s="1296"/>
      <c r="GFS210" s="1296"/>
      <c r="GFT210" s="1296"/>
      <c r="GFU210" s="1296"/>
      <c r="GFV210" s="1296"/>
      <c r="GFW210" s="1296"/>
      <c r="GFX210" s="1296"/>
      <c r="GFY210" s="1296"/>
      <c r="GFZ210" s="1296"/>
      <c r="GGA210" s="1296"/>
      <c r="GGB210" s="1296"/>
      <c r="GGC210" s="1296"/>
      <c r="GGD210" s="1296"/>
      <c r="GGE210" s="1296"/>
      <c r="GGF210" s="1296"/>
      <c r="GGG210" s="1296"/>
      <c r="GGH210" s="1296"/>
      <c r="GGI210" s="1296"/>
      <c r="GGJ210" s="1296"/>
      <c r="GGK210" s="1296"/>
      <c r="GGL210" s="1296"/>
      <c r="GGM210" s="1296"/>
      <c r="GGN210" s="1296"/>
      <c r="GGO210" s="1296"/>
      <c r="GGP210" s="1296"/>
      <c r="GGQ210" s="1296"/>
      <c r="GGR210" s="1296"/>
      <c r="GGS210" s="1296"/>
      <c r="GGT210" s="1296"/>
      <c r="GGU210" s="1296"/>
      <c r="GGV210" s="1296"/>
      <c r="GGW210" s="1296"/>
      <c r="GGX210" s="1296"/>
      <c r="GGY210" s="1296"/>
      <c r="GGZ210" s="1296"/>
      <c r="GHA210" s="1296"/>
      <c r="GHB210" s="1296"/>
      <c r="GHC210" s="1296"/>
      <c r="GHD210" s="1296"/>
      <c r="GHE210" s="1296"/>
      <c r="GHF210" s="1296"/>
      <c r="GHG210" s="1296"/>
      <c r="GHH210" s="1296"/>
      <c r="GHI210" s="1296"/>
      <c r="GHJ210" s="1296"/>
      <c r="GHK210" s="1296"/>
      <c r="GHL210" s="1296"/>
      <c r="GHM210" s="1296"/>
      <c r="GHN210" s="1296"/>
      <c r="GHO210" s="1296"/>
      <c r="GHP210" s="1296"/>
      <c r="GHQ210" s="1296"/>
      <c r="GHR210" s="1296"/>
      <c r="GHS210" s="1296"/>
      <c r="GHT210" s="1296"/>
      <c r="GHU210" s="1296"/>
      <c r="GHV210" s="1296"/>
      <c r="GHW210" s="1296"/>
      <c r="GHX210" s="1296"/>
      <c r="GHY210" s="1296"/>
      <c r="GHZ210" s="1296"/>
      <c r="GIA210" s="1296"/>
      <c r="GIB210" s="1296"/>
      <c r="GIC210" s="1296"/>
      <c r="GID210" s="1296"/>
      <c r="GIE210" s="1296"/>
      <c r="GIF210" s="1296"/>
      <c r="GIG210" s="1296"/>
      <c r="GIH210" s="1296"/>
      <c r="GII210" s="1296"/>
      <c r="GIJ210" s="1296"/>
      <c r="GIK210" s="1296"/>
      <c r="GIL210" s="1296"/>
      <c r="GIM210" s="1296"/>
      <c r="GIN210" s="1296"/>
      <c r="GIO210" s="1296"/>
      <c r="GIP210" s="1296"/>
      <c r="GIQ210" s="1296"/>
      <c r="GIR210" s="1296"/>
      <c r="GIS210" s="1296"/>
      <c r="GIT210" s="1296"/>
      <c r="GIU210" s="1296"/>
      <c r="GIV210" s="1296"/>
      <c r="GIW210" s="1296"/>
      <c r="GIX210" s="1296"/>
      <c r="GIY210" s="1296"/>
      <c r="GIZ210" s="1296"/>
      <c r="GJA210" s="1296"/>
      <c r="GJB210" s="1296"/>
      <c r="GJC210" s="1296"/>
      <c r="GJD210" s="1296"/>
      <c r="GJE210" s="1296"/>
      <c r="GJF210" s="1296"/>
      <c r="GJG210" s="1296"/>
      <c r="GJH210" s="1296"/>
      <c r="GJI210" s="1296"/>
      <c r="GJJ210" s="1296"/>
      <c r="GJK210" s="1296"/>
      <c r="GJL210" s="1296"/>
      <c r="GJM210" s="1296"/>
      <c r="GJN210" s="1296"/>
      <c r="GJO210" s="1296"/>
      <c r="GJP210" s="1296"/>
      <c r="GJQ210" s="1296"/>
      <c r="GJR210" s="1296"/>
      <c r="GJS210" s="1296"/>
      <c r="GJT210" s="1296"/>
      <c r="GJU210" s="1296"/>
      <c r="GJV210" s="1296"/>
      <c r="GJW210" s="1296"/>
      <c r="GJX210" s="1296"/>
      <c r="GJY210" s="1296"/>
      <c r="GJZ210" s="1296"/>
      <c r="GKA210" s="1296"/>
      <c r="GKB210" s="1296"/>
      <c r="GKC210" s="1296"/>
      <c r="GKD210" s="1296"/>
      <c r="GKE210" s="1296"/>
      <c r="GKF210" s="1296"/>
      <c r="GKG210" s="1296"/>
      <c r="GKH210" s="1296"/>
      <c r="GKI210" s="1296"/>
      <c r="GKJ210" s="1296"/>
      <c r="GKK210" s="1296"/>
      <c r="GKL210" s="1296"/>
      <c r="GKM210" s="1296"/>
      <c r="GKN210" s="1296"/>
      <c r="GKO210" s="1296"/>
      <c r="GKP210" s="1296"/>
      <c r="GKQ210" s="1296"/>
      <c r="GKR210" s="1296"/>
      <c r="GKS210" s="1296"/>
      <c r="GKT210" s="1296"/>
      <c r="GKU210" s="1296"/>
      <c r="GKV210" s="1296"/>
      <c r="GKW210" s="1296"/>
      <c r="GKX210" s="1296"/>
      <c r="GKY210" s="1296"/>
      <c r="GKZ210" s="1296"/>
      <c r="GLA210" s="1296"/>
      <c r="GLB210" s="1296"/>
      <c r="GLC210" s="1296"/>
      <c r="GLD210" s="1296"/>
      <c r="GLE210" s="1296"/>
      <c r="GLF210" s="1296"/>
      <c r="GLG210" s="1296"/>
      <c r="GLH210" s="1296"/>
      <c r="GLI210" s="1296"/>
      <c r="GLJ210" s="1296"/>
      <c r="GLK210" s="1296"/>
      <c r="GLL210" s="1296"/>
      <c r="GLM210" s="1296"/>
      <c r="GLN210" s="1296"/>
      <c r="GLO210" s="1296"/>
      <c r="GLP210" s="1296"/>
      <c r="GLQ210" s="1296"/>
      <c r="GLR210" s="1296"/>
      <c r="GLS210" s="1296"/>
      <c r="GLT210" s="1296"/>
      <c r="GLU210" s="1296"/>
      <c r="GLV210" s="1296"/>
      <c r="GLW210" s="1296"/>
      <c r="GLX210" s="1296"/>
      <c r="GLY210" s="1296"/>
      <c r="GLZ210" s="1296"/>
      <c r="GMA210" s="1296"/>
      <c r="GMB210" s="1296"/>
      <c r="GMC210" s="1296"/>
      <c r="GMD210" s="1296"/>
      <c r="GME210" s="1296"/>
      <c r="GMF210" s="1296"/>
      <c r="GMG210" s="1296"/>
      <c r="GMH210" s="1296"/>
      <c r="GMI210" s="1296"/>
      <c r="GMJ210" s="1296"/>
      <c r="GMK210" s="1296"/>
      <c r="GML210" s="1296"/>
      <c r="GMM210" s="1296"/>
      <c r="GMN210" s="1296"/>
      <c r="GMO210" s="1296"/>
      <c r="GMP210" s="1296"/>
      <c r="GMQ210" s="1296"/>
      <c r="GMR210" s="1296"/>
      <c r="GMS210" s="1296"/>
      <c r="GMT210" s="1296"/>
      <c r="GMU210" s="1296"/>
      <c r="GMV210" s="1296"/>
      <c r="GMW210" s="1296"/>
      <c r="GMX210" s="1296"/>
      <c r="GMY210" s="1296"/>
      <c r="GMZ210" s="1296"/>
      <c r="GNA210" s="1296"/>
      <c r="GNB210" s="1296"/>
      <c r="GNC210" s="1296"/>
      <c r="GND210" s="1296"/>
      <c r="GNE210" s="1296"/>
      <c r="GNF210" s="1296"/>
      <c r="GNG210" s="1296"/>
      <c r="GNH210" s="1296"/>
      <c r="GNI210" s="1296"/>
      <c r="GNJ210" s="1296"/>
      <c r="GNK210" s="1296"/>
      <c r="GNL210" s="1296"/>
      <c r="GNM210" s="1296"/>
      <c r="GNN210" s="1296"/>
      <c r="GNO210" s="1296"/>
      <c r="GNP210" s="1296"/>
      <c r="GNQ210" s="1296"/>
      <c r="GNR210" s="1296"/>
      <c r="GNS210" s="1296"/>
      <c r="GNT210" s="1296"/>
      <c r="GNU210" s="1296"/>
      <c r="GNV210" s="1296"/>
      <c r="GNW210" s="1296"/>
      <c r="GNX210" s="1296"/>
      <c r="GNY210" s="1296"/>
      <c r="GNZ210" s="1296"/>
      <c r="GOA210" s="1296"/>
      <c r="GOB210" s="1296"/>
      <c r="GOC210" s="1296"/>
      <c r="GOD210" s="1296"/>
      <c r="GOE210" s="1296"/>
      <c r="GOF210" s="1296"/>
      <c r="GOG210" s="1296"/>
      <c r="GOH210" s="1296"/>
      <c r="GOI210" s="1296"/>
      <c r="GOJ210" s="1296"/>
      <c r="GOK210" s="1296"/>
      <c r="GOL210" s="1296"/>
      <c r="GOM210" s="1296"/>
      <c r="GON210" s="1296"/>
      <c r="GOO210" s="1296"/>
      <c r="GOP210" s="1296"/>
      <c r="GOQ210" s="1296"/>
      <c r="GOR210" s="1296"/>
      <c r="GOS210" s="1296"/>
      <c r="GOT210" s="1296"/>
      <c r="GOU210" s="1296"/>
      <c r="GOV210" s="1296"/>
      <c r="GOW210" s="1296"/>
      <c r="GOX210" s="1296"/>
      <c r="GOY210" s="1296"/>
      <c r="GOZ210" s="1296"/>
      <c r="GPA210" s="1296"/>
      <c r="GPB210" s="1296"/>
      <c r="GPC210" s="1296"/>
      <c r="GPD210" s="1296"/>
      <c r="GPE210" s="1296"/>
      <c r="GPF210" s="1296"/>
      <c r="GPG210" s="1296"/>
      <c r="GPH210" s="1296"/>
      <c r="GPI210" s="1296"/>
      <c r="GPJ210" s="1296"/>
      <c r="GPK210" s="1296"/>
      <c r="GPL210" s="1296"/>
      <c r="GPM210" s="1296"/>
      <c r="GPN210" s="1296"/>
      <c r="GPO210" s="1296"/>
      <c r="GPP210" s="1296"/>
      <c r="GPQ210" s="1296"/>
      <c r="GPR210" s="1296"/>
      <c r="GPS210" s="1296"/>
      <c r="GPT210" s="1296"/>
      <c r="GPU210" s="1296"/>
      <c r="GPV210" s="1296"/>
      <c r="GPW210" s="1296"/>
      <c r="GPX210" s="1296"/>
      <c r="GPY210" s="1296"/>
      <c r="GPZ210" s="1296"/>
      <c r="GQA210" s="1296"/>
      <c r="GQB210" s="1296"/>
      <c r="GQC210" s="1296"/>
      <c r="GQD210" s="1296"/>
      <c r="GQE210" s="1296"/>
      <c r="GQF210" s="1296"/>
      <c r="GQG210" s="1296"/>
      <c r="GQH210" s="1296"/>
      <c r="GQI210" s="1296"/>
      <c r="GQJ210" s="1296"/>
      <c r="GQK210" s="1296"/>
      <c r="GQL210" s="1296"/>
      <c r="GQM210" s="1296"/>
      <c r="GQN210" s="1296"/>
      <c r="GQO210" s="1296"/>
      <c r="GQP210" s="1296"/>
      <c r="GQQ210" s="1296"/>
      <c r="GQR210" s="1296"/>
      <c r="GQS210" s="1296"/>
      <c r="GQT210" s="1296"/>
      <c r="GQU210" s="1296"/>
      <c r="GQV210" s="1296"/>
      <c r="GQW210" s="1296"/>
      <c r="GQX210" s="1296"/>
      <c r="GQY210" s="1296"/>
      <c r="GQZ210" s="1296"/>
      <c r="GRA210" s="1296"/>
      <c r="GRB210" s="1296"/>
      <c r="GRC210" s="1296"/>
      <c r="GRD210" s="1296"/>
      <c r="GRE210" s="1296"/>
      <c r="GRF210" s="1296"/>
      <c r="GRG210" s="1296"/>
      <c r="GRH210" s="1296"/>
      <c r="GRI210" s="1296"/>
      <c r="GRJ210" s="1296"/>
      <c r="GRK210" s="1296"/>
      <c r="GRL210" s="1296"/>
      <c r="GRM210" s="1296"/>
      <c r="GRN210" s="1296"/>
      <c r="GRO210" s="1296"/>
      <c r="GRP210" s="1296"/>
      <c r="GRQ210" s="1296"/>
      <c r="GRR210" s="1296"/>
      <c r="GRS210" s="1296"/>
      <c r="GRT210" s="1296"/>
      <c r="GRU210" s="1296"/>
      <c r="GRV210" s="1296"/>
      <c r="GRW210" s="1296"/>
      <c r="GRX210" s="1296"/>
      <c r="GRY210" s="1296"/>
      <c r="GRZ210" s="1296"/>
      <c r="GSA210" s="1296"/>
      <c r="GSB210" s="1296"/>
      <c r="GSC210" s="1296"/>
      <c r="GSD210" s="1296"/>
      <c r="GSE210" s="1296"/>
      <c r="GSF210" s="1296"/>
      <c r="GSG210" s="1296"/>
      <c r="GSH210" s="1296"/>
      <c r="GSI210" s="1296"/>
      <c r="GSJ210" s="1296"/>
      <c r="GSK210" s="1296"/>
      <c r="GSL210" s="1296"/>
      <c r="GSM210" s="1296"/>
      <c r="GSN210" s="1296"/>
      <c r="GSO210" s="1296"/>
      <c r="GSP210" s="1296"/>
      <c r="GSQ210" s="1296"/>
      <c r="GSR210" s="1296"/>
      <c r="GSS210" s="1296"/>
      <c r="GST210" s="1296"/>
      <c r="GSU210" s="1296"/>
      <c r="GSV210" s="1296"/>
      <c r="GSW210" s="1296"/>
      <c r="GSX210" s="1296"/>
      <c r="GSY210" s="1296"/>
      <c r="GSZ210" s="1296"/>
      <c r="GTA210" s="1296"/>
      <c r="GTB210" s="1296"/>
      <c r="GTC210" s="1296"/>
      <c r="GTD210" s="1296"/>
      <c r="GTE210" s="1296"/>
      <c r="GTF210" s="1296"/>
      <c r="GTG210" s="1296"/>
      <c r="GTH210" s="1296"/>
      <c r="GTI210" s="1296"/>
      <c r="GTJ210" s="1296"/>
      <c r="GTK210" s="1296"/>
      <c r="GTL210" s="1296"/>
      <c r="GTM210" s="1296"/>
      <c r="GTN210" s="1296"/>
      <c r="GTO210" s="1296"/>
      <c r="GTP210" s="1296"/>
      <c r="GTQ210" s="1296"/>
      <c r="GTR210" s="1296"/>
      <c r="GTS210" s="1296"/>
      <c r="GTT210" s="1296"/>
      <c r="GTU210" s="1296"/>
      <c r="GTV210" s="1296"/>
      <c r="GTW210" s="1296"/>
      <c r="GTX210" s="1296"/>
      <c r="GTY210" s="1296"/>
      <c r="GTZ210" s="1296"/>
      <c r="GUA210" s="1296"/>
      <c r="GUB210" s="1296"/>
      <c r="GUC210" s="1296"/>
      <c r="GUD210" s="1296"/>
      <c r="GUE210" s="1296"/>
      <c r="GUF210" s="1296"/>
      <c r="GUG210" s="1296"/>
      <c r="GUH210" s="1296"/>
      <c r="GUI210" s="1296"/>
      <c r="GUJ210" s="1296"/>
      <c r="GUK210" s="1296"/>
      <c r="GUL210" s="1296"/>
      <c r="GUM210" s="1296"/>
      <c r="GUN210" s="1296"/>
      <c r="GUO210" s="1296"/>
      <c r="GUP210" s="1296"/>
      <c r="GUQ210" s="1296"/>
      <c r="GUR210" s="1296"/>
      <c r="GUS210" s="1296"/>
      <c r="GUT210" s="1296"/>
      <c r="GUU210" s="1296"/>
      <c r="GUV210" s="1296"/>
      <c r="GUW210" s="1296"/>
      <c r="GUX210" s="1296"/>
      <c r="GUY210" s="1296"/>
      <c r="GUZ210" s="1296"/>
      <c r="GVA210" s="1296"/>
      <c r="GVB210" s="1296"/>
      <c r="GVC210" s="1296"/>
      <c r="GVD210" s="1296"/>
      <c r="GVE210" s="1296"/>
      <c r="GVF210" s="1296"/>
      <c r="GVG210" s="1296"/>
      <c r="GVH210" s="1296"/>
      <c r="GVI210" s="1296"/>
      <c r="GVJ210" s="1296"/>
      <c r="GVK210" s="1296"/>
      <c r="GVL210" s="1296"/>
      <c r="GVM210" s="1296"/>
      <c r="GVN210" s="1296"/>
      <c r="GVO210" s="1296"/>
      <c r="GVP210" s="1296"/>
      <c r="GVQ210" s="1296"/>
      <c r="GVR210" s="1296"/>
      <c r="GVS210" s="1296"/>
      <c r="GVT210" s="1296"/>
      <c r="GVU210" s="1296"/>
      <c r="GVV210" s="1296"/>
      <c r="GVW210" s="1296"/>
      <c r="GVX210" s="1296"/>
      <c r="GVY210" s="1296"/>
      <c r="GVZ210" s="1296"/>
      <c r="GWA210" s="1296"/>
      <c r="GWB210" s="1296"/>
      <c r="GWC210" s="1296"/>
      <c r="GWD210" s="1296"/>
      <c r="GWE210" s="1296"/>
      <c r="GWF210" s="1296"/>
      <c r="GWG210" s="1296"/>
      <c r="GWH210" s="1296"/>
      <c r="GWI210" s="1296"/>
      <c r="GWJ210" s="1296"/>
      <c r="GWK210" s="1296"/>
      <c r="GWL210" s="1296"/>
      <c r="GWM210" s="1296"/>
      <c r="GWN210" s="1296"/>
      <c r="GWO210" s="1296"/>
      <c r="GWP210" s="1296"/>
      <c r="GWQ210" s="1296"/>
      <c r="GWR210" s="1296"/>
      <c r="GWS210" s="1296"/>
      <c r="GWT210" s="1296"/>
      <c r="GWU210" s="1296"/>
      <c r="GWV210" s="1296"/>
      <c r="GWW210" s="1296"/>
      <c r="GWX210" s="1296"/>
      <c r="GWY210" s="1296"/>
      <c r="GWZ210" s="1296"/>
      <c r="GXA210" s="1296"/>
      <c r="GXB210" s="1296"/>
      <c r="GXC210" s="1296"/>
      <c r="GXD210" s="1296"/>
      <c r="GXE210" s="1296"/>
      <c r="GXF210" s="1296"/>
      <c r="GXG210" s="1296"/>
      <c r="GXH210" s="1296"/>
      <c r="GXI210" s="1296"/>
      <c r="GXJ210" s="1296"/>
      <c r="GXK210" s="1296"/>
      <c r="GXL210" s="1296"/>
      <c r="GXM210" s="1296"/>
      <c r="GXN210" s="1296"/>
      <c r="GXO210" s="1296"/>
      <c r="GXP210" s="1296"/>
      <c r="GXQ210" s="1296"/>
      <c r="GXR210" s="1296"/>
      <c r="GXS210" s="1296"/>
      <c r="GXT210" s="1296"/>
      <c r="GXU210" s="1296"/>
      <c r="GXV210" s="1296"/>
      <c r="GXW210" s="1296"/>
      <c r="GXX210" s="1296"/>
      <c r="GXY210" s="1296"/>
      <c r="GXZ210" s="1296"/>
      <c r="GYA210" s="1296"/>
      <c r="GYB210" s="1296"/>
      <c r="GYC210" s="1296"/>
      <c r="GYD210" s="1296"/>
      <c r="GYE210" s="1296"/>
      <c r="GYF210" s="1296"/>
      <c r="GYG210" s="1296"/>
      <c r="GYH210" s="1296"/>
      <c r="GYI210" s="1296"/>
      <c r="GYJ210" s="1296"/>
      <c r="GYK210" s="1296"/>
      <c r="GYL210" s="1296"/>
      <c r="GYM210" s="1296"/>
      <c r="GYN210" s="1296"/>
      <c r="GYO210" s="1296"/>
      <c r="GYP210" s="1296"/>
      <c r="GYQ210" s="1296"/>
      <c r="GYR210" s="1296"/>
      <c r="GYS210" s="1296"/>
      <c r="GYT210" s="1296"/>
      <c r="GYU210" s="1296"/>
      <c r="GYV210" s="1296"/>
      <c r="GYW210" s="1296"/>
      <c r="GYX210" s="1296"/>
      <c r="GYY210" s="1296"/>
      <c r="GYZ210" s="1296"/>
      <c r="GZA210" s="1296"/>
      <c r="GZB210" s="1296"/>
      <c r="GZC210" s="1296"/>
      <c r="GZD210" s="1296"/>
      <c r="GZE210" s="1296"/>
      <c r="GZF210" s="1296"/>
      <c r="GZG210" s="1296"/>
      <c r="GZH210" s="1296"/>
      <c r="GZI210" s="1296"/>
      <c r="GZJ210" s="1296"/>
      <c r="GZK210" s="1296"/>
      <c r="GZL210" s="1296"/>
      <c r="GZM210" s="1296"/>
      <c r="GZN210" s="1296"/>
      <c r="GZO210" s="1296"/>
      <c r="GZP210" s="1296"/>
      <c r="GZQ210" s="1296"/>
      <c r="GZR210" s="1296"/>
      <c r="GZS210" s="1296"/>
      <c r="GZT210" s="1296"/>
      <c r="GZU210" s="1296"/>
      <c r="GZV210" s="1296"/>
      <c r="GZW210" s="1296"/>
      <c r="GZX210" s="1296"/>
      <c r="GZY210" s="1296"/>
      <c r="GZZ210" s="1296"/>
      <c r="HAA210" s="1296"/>
      <c r="HAB210" s="1296"/>
      <c r="HAC210" s="1296"/>
      <c r="HAD210" s="1296"/>
      <c r="HAE210" s="1296"/>
      <c r="HAF210" s="1296"/>
      <c r="HAG210" s="1296"/>
      <c r="HAH210" s="1296"/>
      <c r="HAI210" s="1296"/>
      <c r="HAJ210" s="1296"/>
      <c r="HAK210" s="1296"/>
      <c r="HAL210" s="1296"/>
      <c r="HAM210" s="1296"/>
      <c r="HAN210" s="1296"/>
      <c r="HAO210" s="1296"/>
      <c r="HAP210" s="1296"/>
      <c r="HAQ210" s="1296"/>
      <c r="HAR210" s="1296"/>
      <c r="HAS210" s="1296"/>
      <c r="HAT210" s="1296"/>
      <c r="HAU210" s="1296"/>
      <c r="HAV210" s="1296"/>
      <c r="HAW210" s="1296"/>
      <c r="HAX210" s="1296"/>
      <c r="HAY210" s="1296"/>
      <c r="HAZ210" s="1296"/>
      <c r="HBA210" s="1296"/>
      <c r="HBB210" s="1296"/>
      <c r="HBC210" s="1296"/>
      <c r="HBD210" s="1296"/>
      <c r="HBE210" s="1296"/>
      <c r="HBF210" s="1296"/>
      <c r="HBG210" s="1296"/>
      <c r="HBH210" s="1296"/>
      <c r="HBI210" s="1296"/>
      <c r="HBJ210" s="1296"/>
      <c r="HBK210" s="1296"/>
      <c r="HBL210" s="1296"/>
      <c r="HBM210" s="1296"/>
      <c r="HBN210" s="1296"/>
      <c r="HBO210" s="1296"/>
      <c r="HBP210" s="1296"/>
      <c r="HBQ210" s="1296"/>
      <c r="HBR210" s="1296"/>
      <c r="HBS210" s="1296"/>
      <c r="HBT210" s="1296"/>
      <c r="HBU210" s="1296"/>
      <c r="HBV210" s="1296"/>
      <c r="HBW210" s="1296"/>
      <c r="HBX210" s="1296"/>
      <c r="HBY210" s="1296"/>
      <c r="HBZ210" s="1296"/>
      <c r="HCA210" s="1296"/>
      <c r="HCB210" s="1296"/>
      <c r="HCC210" s="1296"/>
      <c r="HCD210" s="1296"/>
      <c r="HCE210" s="1296"/>
      <c r="HCF210" s="1296"/>
      <c r="HCG210" s="1296"/>
      <c r="HCH210" s="1296"/>
      <c r="HCI210" s="1296"/>
      <c r="HCJ210" s="1296"/>
      <c r="HCK210" s="1296"/>
      <c r="HCL210" s="1296"/>
      <c r="HCM210" s="1296"/>
      <c r="HCN210" s="1296"/>
      <c r="HCO210" s="1296"/>
      <c r="HCP210" s="1296"/>
      <c r="HCQ210" s="1296"/>
      <c r="HCR210" s="1296"/>
      <c r="HCS210" s="1296"/>
      <c r="HCT210" s="1296"/>
      <c r="HCU210" s="1296"/>
      <c r="HCV210" s="1296"/>
      <c r="HCW210" s="1296"/>
      <c r="HCX210" s="1296"/>
      <c r="HCY210" s="1296"/>
      <c r="HCZ210" s="1296"/>
      <c r="HDA210" s="1296"/>
      <c r="HDB210" s="1296"/>
      <c r="HDC210" s="1296"/>
      <c r="HDD210" s="1296"/>
      <c r="HDE210" s="1296"/>
      <c r="HDF210" s="1296"/>
      <c r="HDG210" s="1296"/>
      <c r="HDH210" s="1296"/>
      <c r="HDI210" s="1296"/>
      <c r="HDJ210" s="1296"/>
      <c r="HDK210" s="1296"/>
      <c r="HDL210" s="1296"/>
      <c r="HDM210" s="1296"/>
      <c r="HDN210" s="1296"/>
      <c r="HDO210" s="1296"/>
      <c r="HDP210" s="1296"/>
      <c r="HDQ210" s="1296"/>
      <c r="HDR210" s="1296"/>
      <c r="HDS210" s="1296"/>
      <c r="HDT210" s="1296"/>
      <c r="HDU210" s="1296"/>
      <c r="HDV210" s="1296"/>
      <c r="HDW210" s="1296"/>
      <c r="HDX210" s="1296"/>
      <c r="HDY210" s="1296"/>
      <c r="HDZ210" s="1296"/>
      <c r="HEA210" s="1296"/>
      <c r="HEB210" s="1296"/>
      <c r="HEC210" s="1296"/>
      <c r="HED210" s="1296"/>
      <c r="HEE210" s="1296"/>
      <c r="HEF210" s="1296"/>
      <c r="HEG210" s="1296"/>
      <c r="HEH210" s="1296"/>
      <c r="HEI210" s="1296"/>
      <c r="HEJ210" s="1296"/>
      <c r="HEK210" s="1296"/>
      <c r="HEL210" s="1296"/>
      <c r="HEM210" s="1296"/>
      <c r="HEN210" s="1296"/>
      <c r="HEO210" s="1296"/>
      <c r="HEP210" s="1296"/>
      <c r="HEQ210" s="1296"/>
      <c r="HER210" s="1296"/>
      <c r="HES210" s="1296"/>
      <c r="HET210" s="1296"/>
      <c r="HEU210" s="1296"/>
      <c r="HEV210" s="1296"/>
      <c r="HEW210" s="1296"/>
      <c r="HEX210" s="1296"/>
      <c r="HEY210" s="1296"/>
      <c r="HEZ210" s="1296"/>
      <c r="HFA210" s="1296"/>
      <c r="HFB210" s="1296"/>
      <c r="HFC210" s="1296"/>
      <c r="HFD210" s="1296"/>
      <c r="HFE210" s="1296"/>
      <c r="HFF210" s="1296"/>
      <c r="HFG210" s="1296"/>
      <c r="HFH210" s="1296"/>
      <c r="HFI210" s="1296"/>
      <c r="HFJ210" s="1296"/>
      <c r="HFK210" s="1296"/>
      <c r="HFL210" s="1296"/>
      <c r="HFM210" s="1296"/>
      <c r="HFN210" s="1296"/>
      <c r="HFO210" s="1296"/>
      <c r="HFP210" s="1296"/>
      <c r="HFQ210" s="1296"/>
      <c r="HFR210" s="1296"/>
      <c r="HFS210" s="1296"/>
      <c r="HFT210" s="1296"/>
      <c r="HFU210" s="1296"/>
      <c r="HFV210" s="1296"/>
      <c r="HFW210" s="1296"/>
      <c r="HFX210" s="1296"/>
      <c r="HFY210" s="1296"/>
      <c r="HFZ210" s="1296"/>
      <c r="HGA210" s="1296"/>
      <c r="HGB210" s="1296"/>
      <c r="HGC210" s="1296"/>
      <c r="HGD210" s="1296"/>
      <c r="HGE210" s="1296"/>
      <c r="HGF210" s="1296"/>
      <c r="HGG210" s="1296"/>
      <c r="HGH210" s="1296"/>
      <c r="HGI210" s="1296"/>
      <c r="HGJ210" s="1296"/>
      <c r="HGK210" s="1296"/>
      <c r="HGL210" s="1296"/>
      <c r="HGM210" s="1296"/>
      <c r="HGN210" s="1296"/>
      <c r="HGO210" s="1296"/>
      <c r="HGP210" s="1296"/>
      <c r="HGQ210" s="1296"/>
      <c r="HGR210" s="1296"/>
      <c r="HGS210" s="1296"/>
      <c r="HGT210" s="1296"/>
      <c r="HGU210" s="1296"/>
      <c r="HGV210" s="1296"/>
      <c r="HGW210" s="1296"/>
      <c r="HGX210" s="1296"/>
      <c r="HGY210" s="1296"/>
      <c r="HGZ210" s="1296"/>
      <c r="HHA210" s="1296"/>
      <c r="HHB210" s="1296"/>
      <c r="HHC210" s="1296"/>
      <c r="HHD210" s="1296"/>
      <c r="HHE210" s="1296"/>
      <c r="HHF210" s="1296"/>
      <c r="HHG210" s="1296"/>
      <c r="HHH210" s="1296"/>
      <c r="HHI210" s="1296"/>
      <c r="HHJ210" s="1296"/>
      <c r="HHK210" s="1296"/>
      <c r="HHL210" s="1296"/>
      <c r="HHM210" s="1296"/>
      <c r="HHN210" s="1296"/>
      <c r="HHO210" s="1296"/>
      <c r="HHP210" s="1296"/>
      <c r="HHQ210" s="1296"/>
      <c r="HHR210" s="1296"/>
      <c r="HHS210" s="1296"/>
      <c r="HHT210" s="1296"/>
      <c r="HHU210" s="1296"/>
      <c r="HHV210" s="1296"/>
      <c r="HHW210" s="1296"/>
      <c r="HHX210" s="1296"/>
      <c r="HHY210" s="1296"/>
      <c r="HHZ210" s="1296"/>
      <c r="HIA210" s="1296"/>
      <c r="HIB210" s="1296"/>
      <c r="HIC210" s="1296"/>
      <c r="HID210" s="1296"/>
      <c r="HIE210" s="1296"/>
      <c r="HIF210" s="1296"/>
      <c r="HIG210" s="1296"/>
      <c r="HIH210" s="1296"/>
      <c r="HII210" s="1296"/>
      <c r="HIJ210" s="1296"/>
      <c r="HIK210" s="1296"/>
      <c r="HIL210" s="1296"/>
      <c r="HIM210" s="1296"/>
      <c r="HIN210" s="1296"/>
      <c r="HIO210" s="1296"/>
      <c r="HIP210" s="1296"/>
      <c r="HIQ210" s="1296"/>
      <c r="HIR210" s="1296"/>
      <c r="HIS210" s="1296"/>
      <c r="HIT210" s="1296"/>
      <c r="HIU210" s="1296"/>
      <c r="HIV210" s="1296"/>
      <c r="HIW210" s="1296"/>
      <c r="HIX210" s="1296"/>
      <c r="HIY210" s="1296"/>
      <c r="HIZ210" s="1296"/>
      <c r="HJA210" s="1296"/>
      <c r="HJB210" s="1296"/>
      <c r="HJC210" s="1296"/>
      <c r="HJD210" s="1296"/>
      <c r="HJE210" s="1296"/>
      <c r="HJF210" s="1296"/>
      <c r="HJG210" s="1296"/>
      <c r="HJH210" s="1296"/>
      <c r="HJI210" s="1296"/>
      <c r="HJJ210" s="1296"/>
      <c r="HJK210" s="1296"/>
      <c r="HJL210" s="1296"/>
      <c r="HJM210" s="1296"/>
      <c r="HJN210" s="1296"/>
      <c r="HJO210" s="1296"/>
      <c r="HJP210" s="1296"/>
      <c r="HJQ210" s="1296"/>
      <c r="HJR210" s="1296"/>
      <c r="HJS210" s="1296"/>
      <c r="HJT210" s="1296"/>
      <c r="HJU210" s="1296"/>
      <c r="HJV210" s="1296"/>
      <c r="HJW210" s="1296"/>
      <c r="HJX210" s="1296"/>
      <c r="HJY210" s="1296"/>
      <c r="HJZ210" s="1296"/>
      <c r="HKA210" s="1296"/>
      <c r="HKB210" s="1296"/>
      <c r="HKC210" s="1296"/>
      <c r="HKD210" s="1296"/>
      <c r="HKE210" s="1296"/>
      <c r="HKF210" s="1296"/>
      <c r="HKG210" s="1296"/>
      <c r="HKH210" s="1296"/>
      <c r="HKI210" s="1296"/>
      <c r="HKJ210" s="1296"/>
      <c r="HKK210" s="1296"/>
      <c r="HKL210" s="1296"/>
      <c r="HKM210" s="1296"/>
      <c r="HKN210" s="1296"/>
      <c r="HKO210" s="1296"/>
      <c r="HKP210" s="1296"/>
      <c r="HKQ210" s="1296"/>
      <c r="HKR210" s="1296"/>
      <c r="HKS210" s="1296"/>
      <c r="HKT210" s="1296"/>
      <c r="HKU210" s="1296"/>
      <c r="HKV210" s="1296"/>
      <c r="HKW210" s="1296"/>
      <c r="HKX210" s="1296"/>
      <c r="HKY210" s="1296"/>
      <c r="HKZ210" s="1296"/>
      <c r="HLA210" s="1296"/>
      <c r="HLB210" s="1296"/>
      <c r="HLC210" s="1296"/>
      <c r="HLD210" s="1296"/>
      <c r="HLE210" s="1296"/>
      <c r="HLF210" s="1296"/>
      <c r="HLG210" s="1296"/>
      <c r="HLH210" s="1296"/>
      <c r="HLI210" s="1296"/>
      <c r="HLJ210" s="1296"/>
      <c r="HLK210" s="1296"/>
      <c r="HLL210" s="1296"/>
      <c r="HLM210" s="1296"/>
      <c r="HLN210" s="1296"/>
      <c r="HLO210" s="1296"/>
      <c r="HLP210" s="1296"/>
      <c r="HLQ210" s="1296"/>
      <c r="HLR210" s="1296"/>
      <c r="HLS210" s="1296"/>
      <c r="HLT210" s="1296"/>
      <c r="HLU210" s="1296"/>
      <c r="HLV210" s="1296"/>
      <c r="HLW210" s="1296"/>
      <c r="HLX210" s="1296"/>
      <c r="HLY210" s="1296"/>
      <c r="HLZ210" s="1296"/>
      <c r="HMA210" s="1296"/>
      <c r="HMB210" s="1296"/>
      <c r="HMC210" s="1296"/>
      <c r="HMD210" s="1296"/>
      <c r="HME210" s="1296"/>
      <c r="HMF210" s="1296"/>
      <c r="HMG210" s="1296"/>
      <c r="HMH210" s="1296"/>
      <c r="HMI210" s="1296"/>
      <c r="HMJ210" s="1296"/>
      <c r="HMK210" s="1296"/>
      <c r="HML210" s="1296"/>
      <c r="HMM210" s="1296"/>
      <c r="HMN210" s="1296"/>
      <c r="HMO210" s="1296"/>
      <c r="HMP210" s="1296"/>
      <c r="HMQ210" s="1296"/>
      <c r="HMR210" s="1296"/>
      <c r="HMS210" s="1296"/>
      <c r="HMT210" s="1296"/>
      <c r="HMU210" s="1296"/>
      <c r="HMV210" s="1296"/>
      <c r="HMW210" s="1296"/>
      <c r="HMX210" s="1296"/>
      <c r="HMY210" s="1296"/>
      <c r="HMZ210" s="1296"/>
      <c r="HNA210" s="1296"/>
      <c r="HNB210" s="1296"/>
      <c r="HNC210" s="1296"/>
      <c r="HND210" s="1296"/>
      <c r="HNE210" s="1296"/>
      <c r="HNF210" s="1296"/>
      <c r="HNG210" s="1296"/>
      <c r="HNH210" s="1296"/>
      <c r="HNI210" s="1296"/>
      <c r="HNJ210" s="1296"/>
      <c r="HNK210" s="1296"/>
      <c r="HNL210" s="1296"/>
      <c r="HNM210" s="1296"/>
      <c r="HNN210" s="1296"/>
      <c r="HNO210" s="1296"/>
      <c r="HNP210" s="1296"/>
      <c r="HNQ210" s="1296"/>
      <c r="HNR210" s="1296"/>
      <c r="HNS210" s="1296"/>
      <c r="HNT210" s="1296"/>
      <c r="HNU210" s="1296"/>
      <c r="HNV210" s="1296"/>
      <c r="HNW210" s="1296"/>
      <c r="HNX210" s="1296"/>
      <c r="HNY210" s="1296"/>
      <c r="HNZ210" s="1296"/>
      <c r="HOA210" s="1296"/>
      <c r="HOB210" s="1296"/>
      <c r="HOC210" s="1296"/>
      <c r="HOD210" s="1296"/>
      <c r="HOE210" s="1296"/>
      <c r="HOF210" s="1296"/>
      <c r="HOG210" s="1296"/>
      <c r="HOH210" s="1296"/>
      <c r="HOI210" s="1296"/>
      <c r="HOJ210" s="1296"/>
      <c r="HOK210" s="1296"/>
      <c r="HOL210" s="1296"/>
      <c r="HOM210" s="1296"/>
      <c r="HON210" s="1296"/>
      <c r="HOO210" s="1296"/>
      <c r="HOP210" s="1296"/>
      <c r="HOQ210" s="1296"/>
      <c r="HOR210" s="1296"/>
      <c r="HOS210" s="1296"/>
      <c r="HOT210" s="1296"/>
      <c r="HOU210" s="1296"/>
      <c r="HOV210" s="1296"/>
      <c r="HOW210" s="1296"/>
      <c r="HOX210" s="1296"/>
      <c r="HOY210" s="1296"/>
      <c r="HOZ210" s="1296"/>
      <c r="HPA210" s="1296"/>
      <c r="HPB210" s="1296"/>
      <c r="HPC210" s="1296"/>
      <c r="HPD210" s="1296"/>
      <c r="HPE210" s="1296"/>
      <c r="HPF210" s="1296"/>
      <c r="HPG210" s="1296"/>
      <c r="HPH210" s="1296"/>
      <c r="HPI210" s="1296"/>
      <c r="HPJ210" s="1296"/>
      <c r="HPK210" s="1296"/>
      <c r="HPL210" s="1296"/>
      <c r="HPM210" s="1296"/>
      <c r="HPN210" s="1296"/>
      <c r="HPO210" s="1296"/>
      <c r="HPP210" s="1296"/>
      <c r="HPQ210" s="1296"/>
      <c r="HPR210" s="1296"/>
      <c r="HPS210" s="1296"/>
      <c r="HPT210" s="1296"/>
      <c r="HPU210" s="1296"/>
      <c r="HPV210" s="1296"/>
      <c r="HPW210" s="1296"/>
      <c r="HPX210" s="1296"/>
      <c r="HPY210" s="1296"/>
      <c r="HPZ210" s="1296"/>
      <c r="HQA210" s="1296"/>
      <c r="HQB210" s="1296"/>
      <c r="HQC210" s="1296"/>
      <c r="HQD210" s="1296"/>
      <c r="HQE210" s="1296"/>
      <c r="HQF210" s="1296"/>
      <c r="HQG210" s="1296"/>
      <c r="HQH210" s="1296"/>
      <c r="HQI210" s="1296"/>
      <c r="HQJ210" s="1296"/>
      <c r="HQK210" s="1296"/>
      <c r="HQL210" s="1296"/>
      <c r="HQM210" s="1296"/>
      <c r="HQN210" s="1296"/>
      <c r="HQO210" s="1296"/>
      <c r="HQP210" s="1296"/>
      <c r="HQQ210" s="1296"/>
      <c r="HQR210" s="1296"/>
      <c r="HQS210" s="1296"/>
      <c r="HQT210" s="1296"/>
      <c r="HQU210" s="1296"/>
      <c r="HQV210" s="1296"/>
      <c r="HQW210" s="1296"/>
      <c r="HQX210" s="1296"/>
      <c r="HQY210" s="1296"/>
      <c r="HQZ210" s="1296"/>
      <c r="HRA210" s="1296"/>
      <c r="HRB210" s="1296"/>
      <c r="HRC210" s="1296"/>
      <c r="HRD210" s="1296"/>
      <c r="HRE210" s="1296"/>
      <c r="HRF210" s="1296"/>
      <c r="HRG210" s="1296"/>
      <c r="HRH210" s="1296"/>
      <c r="HRI210" s="1296"/>
      <c r="HRJ210" s="1296"/>
      <c r="HRK210" s="1296"/>
      <c r="HRL210" s="1296"/>
      <c r="HRM210" s="1296"/>
      <c r="HRN210" s="1296"/>
      <c r="HRO210" s="1296"/>
      <c r="HRP210" s="1296"/>
      <c r="HRQ210" s="1296"/>
      <c r="HRR210" s="1296"/>
      <c r="HRS210" s="1296"/>
      <c r="HRT210" s="1296"/>
      <c r="HRU210" s="1296"/>
      <c r="HRV210" s="1296"/>
      <c r="HRW210" s="1296"/>
      <c r="HRX210" s="1296"/>
      <c r="HRY210" s="1296"/>
      <c r="HRZ210" s="1296"/>
      <c r="HSA210" s="1296"/>
      <c r="HSB210" s="1296"/>
      <c r="HSC210" s="1296"/>
      <c r="HSD210" s="1296"/>
      <c r="HSE210" s="1296"/>
      <c r="HSF210" s="1296"/>
      <c r="HSG210" s="1296"/>
      <c r="HSH210" s="1296"/>
      <c r="HSI210" s="1296"/>
      <c r="HSJ210" s="1296"/>
      <c r="HSK210" s="1296"/>
      <c r="HSL210" s="1296"/>
      <c r="HSM210" s="1296"/>
      <c r="HSN210" s="1296"/>
      <c r="HSO210" s="1296"/>
      <c r="HSP210" s="1296"/>
      <c r="HSQ210" s="1296"/>
      <c r="HSR210" s="1296"/>
      <c r="HSS210" s="1296"/>
      <c r="HST210" s="1296"/>
      <c r="HSU210" s="1296"/>
      <c r="HSV210" s="1296"/>
      <c r="HSW210" s="1296"/>
      <c r="HSX210" s="1296"/>
      <c r="HSY210" s="1296"/>
      <c r="HSZ210" s="1296"/>
      <c r="HTA210" s="1296"/>
      <c r="HTB210" s="1296"/>
      <c r="HTC210" s="1296"/>
      <c r="HTD210" s="1296"/>
      <c r="HTE210" s="1296"/>
      <c r="HTF210" s="1296"/>
      <c r="HTG210" s="1296"/>
      <c r="HTH210" s="1296"/>
      <c r="HTI210" s="1296"/>
      <c r="HTJ210" s="1296"/>
      <c r="HTK210" s="1296"/>
      <c r="HTL210" s="1296"/>
      <c r="HTM210" s="1296"/>
      <c r="HTN210" s="1296"/>
      <c r="HTO210" s="1296"/>
      <c r="HTP210" s="1296"/>
      <c r="HTQ210" s="1296"/>
      <c r="HTR210" s="1296"/>
      <c r="HTS210" s="1296"/>
      <c r="HTT210" s="1296"/>
      <c r="HTU210" s="1296"/>
      <c r="HTV210" s="1296"/>
      <c r="HTW210" s="1296"/>
      <c r="HTX210" s="1296"/>
      <c r="HTY210" s="1296"/>
      <c r="HTZ210" s="1296"/>
      <c r="HUA210" s="1296"/>
      <c r="HUB210" s="1296"/>
      <c r="HUC210" s="1296"/>
      <c r="HUD210" s="1296"/>
      <c r="HUE210" s="1296"/>
      <c r="HUF210" s="1296"/>
      <c r="HUG210" s="1296"/>
      <c r="HUH210" s="1296"/>
      <c r="HUI210" s="1296"/>
      <c r="HUJ210" s="1296"/>
      <c r="HUK210" s="1296"/>
      <c r="HUL210" s="1296"/>
      <c r="HUM210" s="1296"/>
      <c r="HUN210" s="1296"/>
      <c r="HUO210" s="1296"/>
      <c r="HUP210" s="1296"/>
      <c r="HUQ210" s="1296"/>
      <c r="HUR210" s="1296"/>
      <c r="HUS210" s="1296"/>
      <c r="HUT210" s="1296"/>
      <c r="HUU210" s="1296"/>
      <c r="HUV210" s="1296"/>
      <c r="HUW210" s="1296"/>
      <c r="HUX210" s="1296"/>
      <c r="HUY210" s="1296"/>
      <c r="HUZ210" s="1296"/>
      <c r="HVA210" s="1296"/>
      <c r="HVB210" s="1296"/>
      <c r="HVC210" s="1296"/>
      <c r="HVD210" s="1296"/>
      <c r="HVE210" s="1296"/>
      <c r="HVF210" s="1296"/>
      <c r="HVG210" s="1296"/>
      <c r="HVH210" s="1296"/>
      <c r="HVI210" s="1296"/>
      <c r="HVJ210" s="1296"/>
      <c r="HVK210" s="1296"/>
      <c r="HVL210" s="1296"/>
      <c r="HVM210" s="1296"/>
      <c r="HVN210" s="1296"/>
      <c r="HVO210" s="1296"/>
      <c r="HVP210" s="1296"/>
      <c r="HVQ210" s="1296"/>
      <c r="HVR210" s="1296"/>
      <c r="HVS210" s="1296"/>
      <c r="HVT210" s="1296"/>
      <c r="HVU210" s="1296"/>
      <c r="HVV210" s="1296"/>
      <c r="HVW210" s="1296"/>
      <c r="HVX210" s="1296"/>
      <c r="HVY210" s="1296"/>
      <c r="HVZ210" s="1296"/>
      <c r="HWA210" s="1296"/>
      <c r="HWB210" s="1296"/>
      <c r="HWC210" s="1296"/>
      <c r="HWD210" s="1296"/>
      <c r="HWE210" s="1296"/>
      <c r="HWF210" s="1296"/>
      <c r="HWG210" s="1296"/>
      <c r="HWH210" s="1296"/>
      <c r="HWI210" s="1296"/>
      <c r="HWJ210" s="1296"/>
      <c r="HWK210" s="1296"/>
      <c r="HWL210" s="1296"/>
      <c r="HWM210" s="1296"/>
      <c r="HWN210" s="1296"/>
      <c r="HWO210" s="1296"/>
      <c r="HWP210" s="1296"/>
      <c r="HWQ210" s="1296"/>
      <c r="HWR210" s="1296"/>
      <c r="HWS210" s="1296"/>
      <c r="HWT210" s="1296"/>
      <c r="HWU210" s="1296"/>
      <c r="HWV210" s="1296"/>
      <c r="HWW210" s="1296"/>
      <c r="HWX210" s="1296"/>
      <c r="HWY210" s="1296"/>
      <c r="HWZ210" s="1296"/>
      <c r="HXA210" s="1296"/>
      <c r="HXB210" s="1296"/>
      <c r="HXC210" s="1296"/>
      <c r="HXD210" s="1296"/>
      <c r="HXE210" s="1296"/>
      <c r="HXF210" s="1296"/>
      <c r="HXG210" s="1296"/>
      <c r="HXH210" s="1296"/>
      <c r="HXI210" s="1296"/>
      <c r="HXJ210" s="1296"/>
      <c r="HXK210" s="1296"/>
      <c r="HXL210" s="1296"/>
      <c r="HXM210" s="1296"/>
      <c r="HXN210" s="1296"/>
      <c r="HXO210" s="1296"/>
      <c r="HXP210" s="1296"/>
      <c r="HXQ210" s="1296"/>
      <c r="HXR210" s="1296"/>
      <c r="HXS210" s="1296"/>
      <c r="HXT210" s="1296"/>
      <c r="HXU210" s="1296"/>
      <c r="HXV210" s="1296"/>
      <c r="HXW210" s="1296"/>
      <c r="HXX210" s="1296"/>
      <c r="HXY210" s="1296"/>
      <c r="HXZ210" s="1296"/>
      <c r="HYA210" s="1296"/>
      <c r="HYB210" s="1296"/>
      <c r="HYC210" s="1296"/>
      <c r="HYD210" s="1296"/>
      <c r="HYE210" s="1296"/>
      <c r="HYF210" s="1296"/>
      <c r="HYG210" s="1296"/>
      <c r="HYH210" s="1296"/>
      <c r="HYI210" s="1296"/>
      <c r="HYJ210" s="1296"/>
      <c r="HYK210" s="1296"/>
      <c r="HYL210" s="1296"/>
      <c r="HYM210" s="1296"/>
      <c r="HYN210" s="1296"/>
      <c r="HYO210" s="1296"/>
      <c r="HYP210" s="1296"/>
      <c r="HYQ210" s="1296"/>
      <c r="HYR210" s="1296"/>
      <c r="HYS210" s="1296"/>
      <c r="HYT210" s="1296"/>
      <c r="HYU210" s="1296"/>
      <c r="HYV210" s="1296"/>
      <c r="HYW210" s="1296"/>
      <c r="HYX210" s="1296"/>
      <c r="HYY210" s="1296"/>
      <c r="HYZ210" s="1296"/>
      <c r="HZA210" s="1296"/>
      <c r="HZB210" s="1296"/>
      <c r="HZC210" s="1296"/>
      <c r="HZD210" s="1296"/>
      <c r="HZE210" s="1296"/>
      <c r="HZF210" s="1296"/>
      <c r="HZG210" s="1296"/>
      <c r="HZH210" s="1296"/>
      <c r="HZI210" s="1296"/>
      <c r="HZJ210" s="1296"/>
      <c r="HZK210" s="1296"/>
      <c r="HZL210" s="1296"/>
      <c r="HZM210" s="1296"/>
      <c r="HZN210" s="1296"/>
      <c r="HZO210" s="1296"/>
      <c r="HZP210" s="1296"/>
      <c r="HZQ210" s="1296"/>
      <c r="HZR210" s="1296"/>
      <c r="HZS210" s="1296"/>
      <c r="HZT210" s="1296"/>
      <c r="HZU210" s="1296"/>
      <c r="HZV210" s="1296"/>
      <c r="HZW210" s="1296"/>
      <c r="HZX210" s="1296"/>
      <c r="HZY210" s="1296"/>
      <c r="HZZ210" s="1296"/>
      <c r="IAA210" s="1296"/>
      <c r="IAB210" s="1296"/>
      <c r="IAC210" s="1296"/>
      <c r="IAD210" s="1296"/>
      <c r="IAE210" s="1296"/>
      <c r="IAF210" s="1296"/>
      <c r="IAG210" s="1296"/>
      <c r="IAH210" s="1296"/>
      <c r="IAI210" s="1296"/>
      <c r="IAJ210" s="1296"/>
      <c r="IAK210" s="1296"/>
      <c r="IAL210" s="1296"/>
      <c r="IAM210" s="1296"/>
      <c r="IAN210" s="1296"/>
      <c r="IAO210" s="1296"/>
      <c r="IAP210" s="1296"/>
      <c r="IAQ210" s="1296"/>
      <c r="IAR210" s="1296"/>
      <c r="IAS210" s="1296"/>
      <c r="IAT210" s="1296"/>
      <c r="IAU210" s="1296"/>
      <c r="IAV210" s="1296"/>
      <c r="IAW210" s="1296"/>
      <c r="IAX210" s="1296"/>
      <c r="IAY210" s="1296"/>
      <c r="IAZ210" s="1296"/>
      <c r="IBA210" s="1296"/>
      <c r="IBB210" s="1296"/>
      <c r="IBC210" s="1296"/>
      <c r="IBD210" s="1296"/>
      <c r="IBE210" s="1296"/>
      <c r="IBF210" s="1296"/>
      <c r="IBG210" s="1296"/>
      <c r="IBH210" s="1296"/>
      <c r="IBI210" s="1296"/>
      <c r="IBJ210" s="1296"/>
      <c r="IBK210" s="1296"/>
      <c r="IBL210" s="1296"/>
      <c r="IBM210" s="1296"/>
      <c r="IBN210" s="1296"/>
      <c r="IBO210" s="1296"/>
      <c r="IBP210" s="1296"/>
      <c r="IBQ210" s="1296"/>
      <c r="IBR210" s="1296"/>
      <c r="IBS210" s="1296"/>
      <c r="IBT210" s="1296"/>
      <c r="IBU210" s="1296"/>
      <c r="IBV210" s="1296"/>
      <c r="IBW210" s="1296"/>
      <c r="IBX210" s="1296"/>
      <c r="IBY210" s="1296"/>
      <c r="IBZ210" s="1296"/>
      <c r="ICA210" s="1296"/>
      <c r="ICB210" s="1296"/>
      <c r="ICC210" s="1296"/>
      <c r="ICD210" s="1296"/>
      <c r="ICE210" s="1296"/>
      <c r="ICF210" s="1296"/>
      <c r="ICG210" s="1296"/>
      <c r="ICH210" s="1296"/>
      <c r="ICI210" s="1296"/>
      <c r="ICJ210" s="1296"/>
      <c r="ICK210" s="1296"/>
      <c r="ICL210" s="1296"/>
      <c r="ICM210" s="1296"/>
      <c r="ICN210" s="1296"/>
      <c r="ICO210" s="1296"/>
      <c r="ICP210" s="1296"/>
      <c r="ICQ210" s="1296"/>
      <c r="ICR210" s="1296"/>
      <c r="ICS210" s="1296"/>
      <c r="ICT210" s="1296"/>
      <c r="ICU210" s="1296"/>
      <c r="ICV210" s="1296"/>
      <c r="ICW210" s="1296"/>
      <c r="ICX210" s="1296"/>
      <c r="ICY210" s="1296"/>
      <c r="ICZ210" s="1296"/>
      <c r="IDA210" s="1296"/>
      <c r="IDB210" s="1296"/>
      <c r="IDC210" s="1296"/>
      <c r="IDD210" s="1296"/>
      <c r="IDE210" s="1296"/>
      <c r="IDF210" s="1296"/>
      <c r="IDG210" s="1296"/>
      <c r="IDH210" s="1296"/>
      <c r="IDI210" s="1296"/>
      <c r="IDJ210" s="1296"/>
      <c r="IDK210" s="1296"/>
      <c r="IDL210" s="1296"/>
      <c r="IDM210" s="1296"/>
      <c r="IDN210" s="1296"/>
      <c r="IDO210" s="1296"/>
      <c r="IDP210" s="1296"/>
      <c r="IDQ210" s="1296"/>
      <c r="IDR210" s="1296"/>
      <c r="IDS210" s="1296"/>
      <c r="IDT210" s="1296"/>
      <c r="IDU210" s="1296"/>
      <c r="IDV210" s="1296"/>
      <c r="IDW210" s="1296"/>
      <c r="IDX210" s="1296"/>
      <c r="IDY210" s="1296"/>
      <c r="IDZ210" s="1296"/>
      <c r="IEA210" s="1296"/>
      <c r="IEB210" s="1296"/>
      <c r="IEC210" s="1296"/>
      <c r="IED210" s="1296"/>
      <c r="IEE210" s="1296"/>
      <c r="IEF210" s="1296"/>
      <c r="IEG210" s="1296"/>
      <c r="IEH210" s="1296"/>
      <c r="IEI210" s="1296"/>
      <c r="IEJ210" s="1296"/>
      <c r="IEK210" s="1296"/>
      <c r="IEL210" s="1296"/>
      <c r="IEM210" s="1296"/>
      <c r="IEN210" s="1296"/>
      <c r="IEO210" s="1296"/>
      <c r="IEP210" s="1296"/>
      <c r="IEQ210" s="1296"/>
      <c r="IER210" s="1296"/>
      <c r="IES210" s="1296"/>
      <c r="IET210" s="1296"/>
      <c r="IEU210" s="1296"/>
      <c r="IEV210" s="1296"/>
      <c r="IEW210" s="1296"/>
      <c r="IEX210" s="1296"/>
      <c r="IEY210" s="1296"/>
      <c r="IEZ210" s="1296"/>
      <c r="IFA210" s="1296"/>
      <c r="IFB210" s="1296"/>
      <c r="IFC210" s="1296"/>
      <c r="IFD210" s="1296"/>
      <c r="IFE210" s="1296"/>
      <c r="IFF210" s="1296"/>
      <c r="IFG210" s="1296"/>
      <c r="IFH210" s="1296"/>
      <c r="IFI210" s="1296"/>
      <c r="IFJ210" s="1296"/>
      <c r="IFK210" s="1296"/>
      <c r="IFL210" s="1296"/>
      <c r="IFM210" s="1296"/>
      <c r="IFN210" s="1296"/>
      <c r="IFO210" s="1296"/>
      <c r="IFP210" s="1296"/>
      <c r="IFQ210" s="1296"/>
      <c r="IFR210" s="1296"/>
      <c r="IFS210" s="1296"/>
      <c r="IFT210" s="1296"/>
      <c r="IFU210" s="1296"/>
      <c r="IFV210" s="1296"/>
      <c r="IFW210" s="1296"/>
      <c r="IFX210" s="1296"/>
      <c r="IFY210" s="1296"/>
      <c r="IFZ210" s="1296"/>
      <c r="IGA210" s="1296"/>
      <c r="IGB210" s="1296"/>
      <c r="IGC210" s="1296"/>
      <c r="IGD210" s="1296"/>
      <c r="IGE210" s="1296"/>
      <c r="IGF210" s="1296"/>
      <c r="IGG210" s="1296"/>
      <c r="IGH210" s="1296"/>
      <c r="IGI210" s="1296"/>
      <c r="IGJ210" s="1296"/>
      <c r="IGK210" s="1296"/>
      <c r="IGL210" s="1296"/>
      <c r="IGM210" s="1296"/>
      <c r="IGN210" s="1296"/>
      <c r="IGO210" s="1296"/>
      <c r="IGP210" s="1296"/>
      <c r="IGQ210" s="1296"/>
      <c r="IGR210" s="1296"/>
      <c r="IGS210" s="1296"/>
      <c r="IGT210" s="1296"/>
      <c r="IGU210" s="1296"/>
      <c r="IGV210" s="1296"/>
      <c r="IGW210" s="1296"/>
      <c r="IGX210" s="1296"/>
      <c r="IGY210" s="1296"/>
      <c r="IGZ210" s="1296"/>
      <c r="IHA210" s="1296"/>
      <c r="IHB210" s="1296"/>
      <c r="IHC210" s="1296"/>
      <c r="IHD210" s="1296"/>
      <c r="IHE210" s="1296"/>
      <c r="IHF210" s="1296"/>
      <c r="IHG210" s="1296"/>
      <c r="IHH210" s="1296"/>
      <c r="IHI210" s="1296"/>
      <c r="IHJ210" s="1296"/>
      <c r="IHK210" s="1296"/>
      <c r="IHL210" s="1296"/>
      <c r="IHM210" s="1296"/>
      <c r="IHN210" s="1296"/>
      <c r="IHO210" s="1296"/>
      <c r="IHP210" s="1296"/>
      <c r="IHQ210" s="1296"/>
      <c r="IHR210" s="1296"/>
      <c r="IHS210" s="1296"/>
      <c r="IHT210" s="1296"/>
      <c r="IHU210" s="1296"/>
      <c r="IHV210" s="1296"/>
      <c r="IHW210" s="1296"/>
      <c r="IHX210" s="1296"/>
      <c r="IHY210" s="1296"/>
      <c r="IHZ210" s="1296"/>
      <c r="IIA210" s="1296"/>
      <c r="IIB210" s="1296"/>
      <c r="IIC210" s="1296"/>
      <c r="IID210" s="1296"/>
      <c r="IIE210" s="1296"/>
      <c r="IIF210" s="1296"/>
      <c r="IIG210" s="1296"/>
      <c r="IIH210" s="1296"/>
      <c r="III210" s="1296"/>
      <c r="IIJ210" s="1296"/>
      <c r="IIK210" s="1296"/>
      <c r="IIL210" s="1296"/>
      <c r="IIM210" s="1296"/>
      <c r="IIN210" s="1296"/>
      <c r="IIO210" s="1296"/>
      <c r="IIP210" s="1296"/>
      <c r="IIQ210" s="1296"/>
      <c r="IIR210" s="1296"/>
      <c r="IIS210" s="1296"/>
      <c r="IIT210" s="1296"/>
      <c r="IIU210" s="1296"/>
      <c r="IIV210" s="1296"/>
      <c r="IIW210" s="1296"/>
      <c r="IIX210" s="1296"/>
      <c r="IIY210" s="1296"/>
      <c r="IIZ210" s="1296"/>
      <c r="IJA210" s="1296"/>
      <c r="IJB210" s="1296"/>
      <c r="IJC210" s="1296"/>
      <c r="IJD210" s="1296"/>
      <c r="IJE210" s="1296"/>
      <c r="IJF210" s="1296"/>
      <c r="IJG210" s="1296"/>
      <c r="IJH210" s="1296"/>
      <c r="IJI210" s="1296"/>
      <c r="IJJ210" s="1296"/>
      <c r="IJK210" s="1296"/>
      <c r="IJL210" s="1296"/>
      <c r="IJM210" s="1296"/>
      <c r="IJN210" s="1296"/>
      <c r="IJO210" s="1296"/>
      <c r="IJP210" s="1296"/>
      <c r="IJQ210" s="1296"/>
      <c r="IJR210" s="1296"/>
      <c r="IJS210" s="1296"/>
      <c r="IJT210" s="1296"/>
      <c r="IJU210" s="1296"/>
      <c r="IJV210" s="1296"/>
      <c r="IJW210" s="1296"/>
      <c r="IJX210" s="1296"/>
      <c r="IJY210" s="1296"/>
      <c r="IJZ210" s="1296"/>
      <c r="IKA210" s="1296"/>
      <c r="IKB210" s="1296"/>
      <c r="IKC210" s="1296"/>
      <c r="IKD210" s="1296"/>
      <c r="IKE210" s="1296"/>
      <c r="IKF210" s="1296"/>
      <c r="IKG210" s="1296"/>
      <c r="IKH210" s="1296"/>
      <c r="IKI210" s="1296"/>
      <c r="IKJ210" s="1296"/>
      <c r="IKK210" s="1296"/>
      <c r="IKL210" s="1296"/>
      <c r="IKM210" s="1296"/>
      <c r="IKN210" s="1296"/>
      <c r="IKO210" s="1296"/>
      <c r="IKP210" s="1296"/>
      <c r="IKQ210" s="1296"/>
      <c r="IKR210" s="1296"/>
      <c r="IKS210" s="1296"/>
      <c r="IKT210" s="1296"/>
      <c r="IKU210" s="1296"/>
      <c r="IKV210" s="1296"/>
      <c r="IKW210" s="1296"/>
      <c r="IKX210" s="1296"/>
      <c r="IKY210" s="1296"/>
      <c r="IKZ210" s="1296"/>
      <c r="ILA210" s="1296"/>
      <c r="ILB210" s="1296"/>
      <c r="ILC210" s="1296"/>
      <c r="ILD210" s="1296"/>
      <c r="ILE210" s="1296"/>
      <c r="ILF210" s="1296"/>
      <c r="ILG210" s="1296"/>
      <c r="ILH210" s="1296"/>
      <c r="ILI210" s="1296"/>
      <c r="ILJ210" s="1296"/>
      <c r="ILK210" s="1296"/>
      <c r="ILL210" s="1296"/>
      <c r="ILM210" s="1296"/>
      <c r="ILN210" s="1296"/>
      <c r="ILO210" s="1296"/>
      <c r="ILP210" s="1296"/>
      <c r="ILQ210" s="1296"/>
      <c r="ILR210" s="1296"/>
      <c r="ILS210" s="1296"/>
      <c r="ILT210" s="1296"/>
      <c r="ILU210" s="1296"/>
      <c r="ILV210" s="1296"/>
      <c r="ILW210" s="1296"/>
      <c r="ILX210" s="1296"/>
      <c r="ILY210" s="1296"/>
      <c r="ILZ210" s="1296"/>
      <c r="IMA210" s="1296"/>
      <c r="IMB210" s="1296"/>
      <c r="IMC210" s="1296"/>
      <c r="IMD210" s="1296"/>
      <c r="IME210" s="1296"/>
      <c r="IMF210" s="1296"/>
      <c r="IMG210" s="1296"/>
      <c r="IMH210" s="1296"/>
      <c r="IMI210" s="1296"/>
      <c r="IMJ210" s="1296"/>
      <c r="IMK210" s="1296"/>
      <c r="IML210" s="1296"/>
      <c r="IMM210" s="1296"/>
      <c r="IMN210" s="1296"/>
      <c r="IMO210" s="1296"/>
      <c r="IMP210" s="1296"/>
      <c r="IMQ210" s="1296"/>
      <c r="IMR210" s="1296"/>
      <c r="IMS210" s="1296"/>
      <c r="IMT210" s="1296"/>
      <c r="IMU210" s="1296"/>
      <c r="IMV210" s="1296"/>
      <c r="IMW210" s="1296"/>
      <c r="IMX210" s="1296"/>
      <c r="IMY210" s="1296"/>
      <c r="IMZ210" s="1296"/>
      <c r="INA210" s="1296"/>
      <c r="INB210" s="1296"/>
      <c r="INC210" s="1296"/>
      <c r="IND210" s="1296"/>
      <c r="INE210" s="1296"/>
      <c r="INF210" s="1296"/>
      <c r="ING210" s="1296"/>
      <c r="INH210" s="1296"/>
      <c r="INI210" s="1296"/>
      <c r="INJ210" s="1296"/>
      <c r="INK210" s="1296"/>
      <c r="INL210" s="1296"/>
      <c r="INM210" s="1296"/>
      <c r="INN210" s="1296"/>
      <c r="INO210" s="1296"/>
      <c r="INP210" s="1296"/>
      <c r="INQ210" s="1296"/>
      <c r="INR210" s="1296"/>
      <c r="INS210" s="1296"/>
      <c r="INT210" s="1296"/>
      <c r="INU210" s="1296"/>
      <c r="INV210" s="1296"/>
      <c r="INW210" s="1296"/>
      <c r="INX210" s="1296"/>
      <c r="INY210" s="1296"/>
      <c r="INZ210" s="1296"/>
      <c r="IOA210" s="1296"/>
      <c r="IOB210" s="1296"/>
      <c r="IOC210" s="1296"/>
      <c r="IOD210" s="1296"/>
      <c r="IOE210" s="1296"/>
      <c r="IOF210" s="1296"/>
      <c r="IOG210" s="1296"/>
      <c r="IOH210" s="1296"/>
      <c r="IOI210" s="1296"/>
      <c r="IOJ210" s="1296"/>
      <c r="IOK210" s="1296"/>
      <c r="IOL210" s="1296"/>
      <c r="IOM210" s="1296"/>
      <c r="ION210" s="1296"/>
      <c r="IOO210" s="1296"/>
      <c r="IOP210" s="1296"/>
      <c r="IOQ210" s="1296"/>
      <c r="IOR210" s="1296"/>
      <c r="IOS210" s="1296"/>
      <c r="IOT210" s="1296"/>
      <c r="IOU210" s="1296"/>
      <c r="IOV210" s="1296"/>
      <c r="IOW210" s="1296"/>
      <c r="IOX210" s="1296"/>
      <c r="IOY210" s="1296"/>
      <c r="IOZ210" s="1296"/>
      <c r="IPA210" s="1296"/>
      <c r="IPB210" s="1296"/>
      <c r="IPC210" s="1296"/>
      <c r="IPD210" s="1296"/>
      <c r="IPE210" s="1296"/>
      <c r="IPF210" s="1296"/>
      <c r="IPG210" s="1296"/>
      <c r="IPH210" s="1296"/>
      <c r="IPI210" s="1296"/>
      <c r="IPJ210" s="1296"/>
      <c r="IPK210" s="1296"/>
      <c r="IPL210" s="1296"/>
      <c r="IPM210" s="1296"/>
      <c r="IPN210" s="1296"/>
      <c r="IPO210" s="1296"/>
      <c r="IPP210" s="1296"/>
      <c r="IPQ210" s="1296"/>
      <c r="IPR210" s="1296"/>
      <c r="IPS210" s="1296"/>
      <c r="IPT210" s="1296"/>
      <c r="IPU210" s="1296"/>
      <c r="IPV210" s="1296"/>
      <c r="IPW210" s="1296"/>
      <c r="IPX210" s="1296"/>
      <c r="IPY210" s="1296"/>
      <c r="IPZ210" s="1296"/>
      <c r="IQA210" s="1296"/>
      <c r="IQB210" s="1296"/>
      <c r="IQC210" s="1296"/>
      <c r="IQD210" s="1296"/>
      <c r="IQE210" s="1296"/>
      <c r="IQF210" s="1296"/>
      <c r="IQG210" s="1296"/>
      <c r="IQH210" s="1296"/>
      <c r="IQI210" s="1296"/>
      <c r="IQJ210" s="1296"/>
      <c r="IQK210" s="1296"/>
      <c r="IQL210" s="1296"/>
      <c r="IQM210" s="1296"/>
      <c r="IQN210" s="1296"/>
      <c r="IQO210" s="1296"/>
      <c r="IQP210" s="1296"/>
      <c r="IQQ210" s="1296"/>
      <c r="IQR210" s="1296"/>
      <c r="IQS210" s="1296"/>
      <c r="IQT210" s="1296"/>
      <c r="IQU210" s="1296"/>
      <c r="IQV210" s="1296"/>
      <c r="IQW210" s="1296"/>
      <c r="IQX210" s="1296"/>
      <c r="IQY210" s="1296"/>
      <c r="IQZ210" s="1296"/>
      <c r="IRA210" s="1296"/>
      <c r="IRB210" s="1296"/>
      <c r="IRC210" s="1296"/>
      <c r="IRD210" s="1296"/>
      <c r="IRE210" s="1296"/>
      <c r="IRF210" s="1296"/>
      <c r="IRG210" s="1296"/>
      <c r="IRH210" s="1296"/>
      <c r="IRI210" s="1296"/>
      <c r="IRJ210" s="1296"/>
      <c r="IRK210" s="1296"/>
      <c r="IRL210" s="1296"/>
      <c r="IRM210" s="1296"/>
      <c r="IRN210" s="1296"/>
      <c r="IRO210" s="1296"/>
      <c r="IRP210" s="1296"/>
      <c r="IRQ210" s="1296"/>
      <c r="IRR210" s="1296"/>
      <c r="IRS210" s="1296"/>
      <c r="IRT210" s="1296"/>
      <c r="IRU210" s="1296"/>
      <c r="IRV210" s="1296"/>
      <c r="IRW210" s="1296"/>
      <c r="IRX210" s="1296"/>
      <c r="IRY210" s="1296"/>
      <c r="IRZ210" s="1296"/>
      <c r="ISA210" s="1296"/>
      <c r="ISB210" s="1296"/>
      <c r="ISC210" s="1296"/>
      <c r="ISD210" s="1296"/>
      <c r="ISE210" s="1296"/>
      <c r="ISF210" s="1296"/>
      <c r="ISG210" s="1296"/>
      <c r="ISH210" s="1296"/>
      <c r="ISI210" s="1296"/>
      <c r="ISJ210" s="1296"/>
      <c r="ISK210" s="1296"/>
      <c r="ISL210" s="1296"/>
      <c r="ISM210" s="1296"/>
      <c r="ISN210" s="1296"/>
      <c r="ISO210" s="1296"/>
      <c r="ISP210" s="1296"/>
      <c r="ISQ210" s="1296"/>
      <c r="ISR210" s="1296"/>
      <c r="ISS210" s="1296"/>
      <c r="IST210" s="1296"/>
      <c r="ISU210" s="1296"/>
      <c r="ISV210" s="1296"/>
      <c r="ISW210" s="1296"/>
      <c r="ISX210" s="1296"/>
      <c r="ISY210" s="1296"/>
      <c r="ISZ210" s="1296"/>
      <c r="ITA210" s="1296"/>
      <c r="ITB210" s="1296"/>
      <c r="ITC210" s="1296"/>
      <c r="ITD210" s="1296"/>
      <c r="ITE210" s="1296"/>
      <c r="ITF210" s="1296"/>
      <c r="ITG210" s="1296"/>
      <c r="ITH210" s="1296"/>
      <c r="ITI210" s="1296"/>
      <c r="ITJ210" s="1296"/>
      <c r="ITK210" s="1296"/>
      <c r="ITL210" s="1296"/>
      <c r="ITM210" s="1296"/>
      <c r="ITN210" s="1296"/>
      <c r="ITO210" s="1296"/>
      <c r="ITP210" s="1296"/>
      <c r="ITQ210" s="1296"/>
      <c r="ITR210" s="1296"/>
      <c r="ITS210" s="1296"/>
      <c r="ITT210" s="1296"/>
      <c r="ITU210" s="1296"/>
      <c r="ITV210" s="1296"/>
      <c r="ITW210" s="1296"/>
      <c r="ITX210" s="1296"/>
      <c r="ITY210" s="1296"/>
      <c r="ITZ210" s="1296"/>
      <c r="IUA210" s="1296"/>
      <c r="IUB210" s="1296"/>
      <c r="IUC210" s="1296"/>
      <c r="IUD210" s="1296"/>
      <c r="IUE210" s="1296"/>
      <c r="IUF210" s="1296"/>
      <c r="IUG210" s="1296"/>
      <c r="IUH210" s="1296"/>
      <c r="IUI210" s="1296"/>
      <c r="IUJ210" s="1296"/>
      <c r="IUK210" s="1296"/>
      <c r="IUL210" s="1296"/>
      <c r="IUM210" s="1296"/>
      <c r="IUN210" s="1296"/>
      <c r="IUO210" s="1296"/>
      <c r="IUP210" s="1296"/>
      <c r="IUQ210" s="1296"/>
      <c r="IUR210" s="1296"/>
      <c r="IUS210" s="1296"/>
      <c r="IUT210" s="1296"/>
      <c r="IUU210" s="1296"/>
      <c r="IUV210" s="1296"/>
      <c r="IUW210" s="1296"/>
      <c r="IUX210" s="1296"/>
      <c r="IUY210" s="1296"/>
      <c r="IUZ210" s="1296"/>
      <c r="IVA210" s="1296"/>
      <c r="IVB210" s="1296"/>
      <c r="IVC210" s="1296"/>
      <c r="IVD210" s="1296"/>
      <c r="IVE210" s="1296"/>
      <c r="IVF210" s="1296"/>
      <c r="IVG210" s="1296"/>
      <c r="IVH210" s="1296"/>
      <c r="IVI210" s="1296"/>
      <c r="IVJ210" s="1296"/>
      <c r="IVK210" s="1296"/>
      <c r="IVL210" s="1296"/>
      <c r="IVM210" s="1296"/>
      <c r="IVN210" s="1296"/>
      <c r="IVO210" s="1296"/>
      <c r="IVP210" s="1296"/>
      <c r="IVQ210" s="1296"/>
      <c r="IVR210" s="1296"/>
      <c r="IVS210" s="1296"/>
      <c r="IVT210" s="1296"/>
      <c r="IVU210" s="1296"/>
      <c r="IVV210" s="1296"/>
      <c r="IVW210" s="1296"/>
      <c r="IVX210" s="1296"/>
      <c r="IVY210" s="1296"/>
      <c r="IVZ210" s="1296"/>
      <c r="IWA210" s="1296"/>
      <c r="IWB210" s="1296"/>
      <c r="IWC210" s="1296"/>
      <c r="IWD210" s="1296"/>
      <c r="IWE210" s="1296"/>
      <c r="IWF210" s="1296"/>
      <c r="IWG210" s="1296"/>
      <c r="IWH210" s="1296"/>
      <c r="IWI210" s="1296"/>
      <c r="IWJ210" s="1296"/>
      <c r="IWK210" s="1296"/>
      <c r="IWL210" s="1296"/>
      <c r="IWM210" s="1296"/>
      <c r="IWN210" s="1296"/>
      <c r="IWO210" s="1296"/>
      <c r="IWP210" s="1296"/>
      <c r="IWQ210" s="1296"/>
      <c r="IWR210" s="1296"/>
      <c r="IWS210" s="1296"/>
      <c r="IWT210" s="1296"/>
      <c r="IWU210" s="1296"/>
      <c r="IWV210" s="1296"/>
      <c r="IWW210" s="1296"/>
      <c r="IWX210" s="1296"/>
      <c r="IWY210" s="1296"/>
      <c r="IWZ210" s="1296"/>
      <c r="IXA210" s="1296"/>
      <c r="IXB210" s="1296"/>
      <c r="IXC210" s="1296"/>
      <c r="IXD210" s="1296"/>
      <c r="IXE210" s="1296"/>
      <c r="IXF210" s="1296"/>
      <c r="IXG210" s="1296"/>
      <c r="IXH210" s="1296"/>
      <c r="IXI210" s="1296"/>
      <c r="IXJ210" s="1296"/>
      <c r="IXK210" s="1296"/>
      <c r="IXL210" s="1296"/>
      <c r="IXM210" s="1296"/>
      <c r="IXN210" s="1296"/>
      <c r="IXO210" s="1296"/>
      <c r="IXP210" s="1296"/>
      <c r="IXQ210" s="1296"/>
      <c r="IXR210" s="1296"/>
      <c r="IXS210" s="1296"/>
      <c r="IXT210" s="1296"/>
      <c r="IXU210" s="1296"/>
      <c r="IXV210" s="1296"/>
      <c r="IXW210" s="1296"/>
      <c r="IXX210" s="1296"/>
      <c r="IXY210" s="1296"/>
      <c r="IXZ210" s="1296"/>
      <c r="IYA210" s="1296"/>
      <c r="IYB210" s="1296"/>
      <c r="IYC210" s="1296"/>
      <c r="IYD210" s="1296"/>
      <c r="IYE210" s="1296"/>
      <c r="IYF210" s="1296"/>
      <c r="IYG210" s="1296"/>
      <c r="IYH210" s="1296"/>
      <c r="IYI210" s="1296"/>
      <c r="IYJ210" s="1296"/>
      <c r="IYK210" s="1296"/>
      <c r="IYL210" s="1296"/>
      <c r="IYM210" s="1296"/>
      <c r="IYN210" s="1296"/>
      <c r="IYO210" s="1296"/>
      <c r="IYP210" s="1296"/>
      <c r="IYQ210" s="1296"/>
      <c r="IYR210" s="1296"/>
      <c r="IYS210" s="1296"/>
      <c r="IYT210" s="1296"/>
      <c r="IYU210" s="1296"/>
      <c r="IYV210" s="1296"/>
      <c r="IYW210" s="1296"/>
      <c r="IYX210" s="1296"/>
      <c r="IYY210" s="1296"/>
      <c r="IYZ210" s="1296"/>
      <c r="IZA210" s="1296"/>
      <c r="IZB210" s="1296"/>
      <c r="IZC210" s="1296"/>
      <c r="IZD210" s="1296"/>
      <c r="IZE210" s="1296"/>
      <c r="IZF210" s="1296"/>
      <c r="IZG210" s="1296"/>
      <c r="IZH210" s="1296"/>
      <c r="IZI210" s="1296"/>
      <c r="IZJ210" s="1296"/>
      <c r="IZK210" s="1296"/>
      <c r="IZL210" s="1296"/>
      <c r="IZM210" s="1296"/>
      <c r="IZN210" s="1296"/>
      <c r="IZO210" s="1296"/>
      <c r="IZP210" s="1296"/>
      <c r="IZQ210" s="1296"/>
      <c r="IZR210" s="1296"/>
      <c r="IZS210" s="1296"/>
      <c r="IZT210" s="1296"/>
      <c r="IZU210" s="1296"/>
      <c r="IZV210" s="1296"/>
      <c r="IZW210" s="1296"/>
      <c r="IZX210" s="1296"/>
      <c r="IZY210" s="1296"/>
      <c r="IZZ210" s="1296"/>
      <c r="JAA210" s="1296"/>
      <c r="JAB210" s="1296"/>
      <c r="JAC210" s="1296"/>
      <c r="JAD210" s="1296"/>
      <c r="JAE210" s="1296"/>
      <c r="JAF210" s="1296"/>
      <c r="JAG210" s="1296"/>
      <c r="JAH210" s="1296"/>
      <c r="JAI210" s="1296"/>
      <c r="JAJ210" s="1296"/>
      <c r="JAK210" s="1296"/>
      <c r="JAL210" s="1296"/>
      <c r="JAM210" s="1296"/>
      <c r="JAN210" s="1296"/>
      <c r="JAO210" s="1296"/>
      <c r="JAP210" s="1296"/>
      <c r="JAQ210" s="1296"/>
      <c r="JAR210" s="1296"/>
      <c r="JAS210" s="1296"/>
      <c r="JAT210" s="1296"/>
      <c r="JAU210" s="1296"/>
      <c r="JAV210" s="1296"/>
      <c r="JAW210" s="1296"/>
      <c r="JAX210" s="1296"/>
      <c r="JAY210" s="1296"/>
      <c r="JAZ210" s="1296"/>
      <c r="JBA210" s="1296"/>
      <c r="JBB210" s="1296"/>
      <c r="JBC210" s="1296"/>
      <c r="JBD210" s="1296"/>
      <c r="JBE210" s="1296"/>
      <c r="JBF210" s="1296"/>
      <c r="JBG210" s="1296"/>
      <c r="JBH210" s="1296"/>
      <c r="JBI210" s="1296"/>
      <c r="JBJ210" s="1296"/>
      <c r="JBK210" s="1296"/>
      <c r="JBL210" s="1296"/>
      <c r="JBM210" s="1296"/>
      <c r="JBN210" s="1296"/>
      <c r="JBO210" s="1296"/>
      <c r="JBP210" s="1296"/>
      <c r="JBQ210" s="1296"/>
      <c r="JBR210" s="1296"/>
      <c r="JBS210" s="1296"/>
      <c r="JBT210" s="1296"/>
      <c r="JBU210" s="1296"/>
      <c r="JBV210" s="1296"/>
      <c r="JBW210" s="1296"/>
      <c r="JBX210" s="1296"/>
      <c r="JBY210" s="1296"/>
      <c r="JBZ210" s="1296"/>
      <c r="JCA210" s="1296"/>
      <c r="JCB210" s="1296"/>
      <c r="JCC210" s="1296"/>
      <c r="JCD210" s="1296"/>
      <c r="JCE210" s="1296"/>
      <c r="JCF210" s="1296"/>
      <c r="JCG210" s="1296"/>
      <c r="JCH210" s="1296"/>
      <c r="JCI210" s="1296"/>
      <c r="JCJ210" s="1296"/>
      <c r="JCK210" s="1296"/>
      <c r="JCL210" s="1296"/>
      <c r="JCM210" s="1296"/>
      <c r="JCN210" s="1296"/>
      <c r="JCO210" s="1296"/>
      <c r="JCP210" s="1296"/>
      <c r="JCQ210" s="1296"/>
      <c r="JCR210" s="1296"/>
      <c r="JCS210" s="1296"/>
      <c r="JCT210" s="1296"/>
      <c r="JCU210" s="1296"/>
      <c r="JCV210" s="1296"/>
      <c r="JCW210" s="1296"/>
      <c r="JCX210" s="1296"/>
      <c r="JCY210" s="1296"/>
      <c r="JCZ210" s="1296"/>
      <c r="JDA210" s="1296"/>
      <c r="JDB210" s="1296"/>
      <c r="JDC210" s="1296"/>
      <c r="JDD210" s="1296"/>
      <c r="JDE210" s="1296"/>
      <c r="JDF210" s="1296"/>
      <c r="JDG210" s="1296"/>
      <c r="JDH210" s="1296"/>
      <c r="JDI210" s="1296"/>
      <c r="JDJ210" s="1296"/>
      <c r="JDK210" s="1296"/>
      <c r="JDL210" s="1296"/>
      <c r="JDM210" s="1296"/>
      <c r="JDN210" s="1296"/>
      <c r="JDO210" s="1296"/>
      <c r="JDP210" s="1296"/>
      <c r="JDQ210" s="1296"/>
      <c r="JDR210" s="1296"/>
      <c r="JDS210" s="1296"/>
      <c r="JDT210" s="1296"/>
      <c r="JDU210" s="1296"/>
      <c r="JDV210" s="1296"/>
      <c r="JDW210" s="1296"/>
      <c r="JDX210" s="1296"/>
      <c r="JDY210" s="1296"/>
      <c r="JDZ210" s="1296"/>
      <c r="JEA210" s="1296"/>
      <c r="JEB210" s="1296"/>
      <c r="JEC210" s="1296"/>
      <c r="JED210" s="1296"/>
      <c r="JEE210" s="1296"/>
      <c r="JEF210" s="1296"/>
      <c r="JEG210" s="1296"/>
      <c r="JEH210" s="1296"/>
      <c r="JEI210" s="1296"/>
      <c r="JEJ210" s="1296"/>
      <c r="JEK210" s="1296"/>
      <c r="JEL210" s="1296"/>
      <c r="JEM210" s="1296"/>
      <c r="JEN210" s="1296"/>
      <c r="JEO210" s="1296"/>
      <c r="JEP210" s="1296"/>
      <c r="JEQ210" s="1296"/>
      <c r="JER210" s="1296"/>
      <c r="JES210" s="1296"/>
      <c r="JET210" s="1296"/>
      <c r="JEU210" s="1296"/>
      <c r="JEV210" s="1296"/>
      <c r="JEW210" s="1296"/>
      <c r="JEX210" s="1296"/>
      <c r="JEY210" s="1296"/>
      <c r="JEZ210" s="1296"/>
      <c r="JFA210" s="1296"/>
      <c r="JFB210" s="1296"/>
      <c r="JFC210" s="1296"/>
      <c r="JFD210" s="1296"/>
      <c r="JFE210" s="1296"/>
      <c r="JFF210" s="1296"/>
      <c r="JFG210" s="1296"/>
      <c r="JFH210" s="1296"/>
      <c r="JFI210" s="1296"/>
      <c r="JFJ210" s="1296"/>
      <c r="JFK210" s="1296"/>
      <c r="JFL210" s="1296"/>
      <c r="JFM210" s="1296"/>
      <c r="JFN210" s="1296"/>
      <c r="JFO210" s="1296"/>
      <c r="JFP210" s="1296"/>
      <c r="JFQ210" s="1296"/>
      <c r="JFR210" s="1296"/>
      <c r="JFS210" s="1296"/>
      <c r="JFT210" s="1296"/>
      <c r="JFU210" s="1296"/>
      <c r="JFV210" s="1296"/>
      <c r="JFW210" s="1296"/>
      <c r="JFX210" s="1296"/>
      <c r="JFY210" s="1296"/>
      <c r="JFZ210" s="1296"/>
      <c r="JGA210" s="1296"/>
      <c r="JGB210" s="1296"/>
      <c r="JGC210" s="1296"/>
      <c r="JGD210" s="1296"/>
      <c r="JGE210" s="1296"/>
      <c r="JGF210" s="1296"/>
      <c r="JGG210" s="1296"/>
      <c r="JGH210" s="1296"/>
      <c r="JGI210" s="1296"/>
      <c r="JGJ210" s="1296"/>
      <c r="JGK210" s="1296"/>
      <c r="JGL210" s="1296"/>
      <c r="JGM210" s="1296"/>
      <c r="JGN210" s="1296"/>
      <c r="JGO210" s="1296"/>
      <c r="JGP210" s="1296"/>
      <c r="JGQ210" s="1296"/>
      <c r="JGR210" s="1296"/>
      <c r="JGS210" s="1296"/>
      <c r="JGT210" s="1296"/>
      <c r="JGU210" s="1296"/>
      <c r="JGV210" s="1296"/>
      <c r="JGW210" s="1296"/>
      <c r="JGX210" s="1296"/>
      <c r="JGY210" s="1296"/>
      <c r="JGZ210" s="1296"/>
      <c r="JHA210" s="1296"/>
      <c r="JHB210" s="1296"/>
      <c r="JHC210" s="1296"/>
      <c r="JHD210" s="1296"/>
      <c r="JHE210" s="1296"/>
      <c r="JHF210" s="1296"/>
      <c r="JHG210" s="1296"/>
      <c r="JHH210" s="1296"/>
      <c r="JHI210" s="1296"/>
      <c r="JHJ210" s="1296"/>
      <c r="JHK210" s="1296"/>
      <c r="JHL210" s="1296"/>
      <c r="JHM210" s="1296"/>
      <c r="JHN210" s="1296"/>
      <c r="JHO210" s="1296"/>
      <c r="JHP210" s="1296"/>
      <c r="JHQ210" s="1296"/>
      <c r="JHR210" s="1296"/>
      <c r="JHS210" s="1296"/>
      <c r="JHT210" s="1296"/>
      <c r="JHU210" s="1296"/>
      <c r="JHV210" s="1296"/>
      <c r="JHW210" s="1296"/>
      <c r="JHX210" s="1296"/>
      <c r="JHY210" s="1296"/>
      <c r="JHZ210" s="1296"/>
      <c r="JIA210" s="1296"/>
      <c r="JIB210" s="1296"/>
      <c r="JIC210" s="1296"/>
      <c r="JID210" s="1296"/>
      <c r="JIE210" s="1296"/>
      <c r="JIF210" s="1296"/>
      <c r="JIG210" s="1296"/>
      <c r="JIH210" s="1296"/>
      <c r="JII210" s="1296"/>
      <c r="JIJ210" s="1296"/>
      <c r="JIK210" s="1296"/>
      <c r="JIL210" s="1296"/>
      <c r="JIM210" s="1296"/>
      <c r="JIN210" s="1296"/>
      <c r="JIO210" s="1296"/>
      <c r="JIP210" s="1296"/>
      <c r="JIQ210" s="1296"/>
      <c r="JIR210" s="1296"/>
      <c r="JIS210" s="1296"/>
      <c r="JIT210" s="1296"/>
      <c r="JIU210" s="1296"/>
      <c r="JIV210" s="1296"/>
      <c r="JIW210" s="1296"/>
      <c r="JIX210" s="1296"/>
      <c r="JIY210" s="1296"/>
      <c r="JIZ210" s="1296"/>
      <c r="JJA210" s="1296"/>
      <c r="JJB210" s="1296"/>
      <c r="JJC210" s="1296"/>
      <c r="JJD210" s="1296"/>
      <c r="JJE210" s="1296"/>
      <c r="JJF210" s="1296"/>
      <c r="JJG210" s="1296"/>
      <c r="JJH210" s="1296"/>
      <c r="JJI210" s="1296"/>
      <c r="JJJ210" s="1296"/>
      <c r="JJK210" s="1296"/>
      <c r="JJL210" s="1296"/>
      <c r="JJM210" s="1296"/>
      <c r="JJN210" s="1296"/>
      <c r="JJO210" s="1296"/>
      <c r="JJP210" s="1296"/>
      <c r="JJQ210" s="1296"/>
      <c r="JJR210" s="1296"/>
      <c r="JJS210" s="1296"/>
      <c r="JJT210" s="1296"/>
      <c r="JJU210" s="1296"/>
      <c r="JJV210" s="1296"/>
      <c r="JJW210" s="1296"/>
      <c r="JJX210" s="1296"/>
      <c r="JJY210" s="1296"/>
      <c r="JJZ210" s="1296"/>
      <c r="JKA210" s="1296"/>
      <c r="JKB210" s="1296"/>
      <c r="JKC210" s="1296"/>
      <c r="JKD210" s="1296"/>
      <c r="JKE210" s="1296"/>
      <c r="JKF210" s="1296"/>
      <c r="JKG210" s="1296"/>
      <c r="JKH210" s="1296"/>
      <c r="JKI210" s="1296"/>
      <c r="JKJ210" s="1296"/>
      <c r="JKK210" s="1296"/>
      <c r="JKL210" s="1296"/>
      <c r="JKM210" s="1296"/>
      <c r="JKN210" s="1296"/>
      <c r="JKO210" s="1296"/>
      <c r="JKP210" s="1296"/>
      <c r="JKQ210" s="1296"/>
      <c r="JKR210" s="1296"/>
      <c r="JKS210" s="1296"/>
      <c r="JKT210" s="1296"/>
      <c r="JKU210" s="1296"/>
      <c r="JKV210" s="1296"/>
      <c r="JKW210" s="1296"/>
      <c r="JKX210" s="1296"/>
      <c r="JKY210" s="1296"/>
      <c r="JKZ210" s="1296"/>
      <c r="JLA210" s="1296"/>
      <c r="JLB210" s="1296"/>
      <c r="JLC210" s="1296"/>
      <c r="JLD210" s="1296"/>
      <c r="JLE210" s="1296"/>
      <c r="JLF210" s="1296"/>
      <c r="JLG210" s="1296"/>
      <c r="JLH210" s="1296"/>
      <c r="JLI210" s="1296"/>
      <c r="JLJ210" s="1296"/>
      <c r="JLK210" s="1296"/>
      <c r="JLL210" s="1296"/>
      <c r="JLM210" s="1296"/>
      <c r="JLN210" s="1296"/>
      <c r="JLO210" s="1296"/>
      <c r="JLP210" s="1296"/>
      <c r="JLQ210" s="1296"/>
      <c r="JLR210" s="1296"/>
      <c r="JLS210" s="1296"/>
      <c r="JLT210" s="1296"/>
      <c r="JLU210" s="1296"/>
      <c r="JLV210" s="1296"/>
      <c r="JLW210" s="1296"/>
      <c r="JLX210" s="1296"/>
      <c r="JLY210" s="1296"/>
      <c r="JLZ210" s="1296"/>
      <c r="JMA210" s="1296"/>
      <c r="JMB210" s="1296"/>
      <c r="JMC210" s="1296"/>
      <c r="JMD210" s="1296"/>
      <c r="JME210" s="1296"/>
      <c r="JMF210" s="1296"/>
      <c r="JMG210" s="1296"/>
      <c r="JMH210" s="1296"/>
      <c r="JMI210" s="1296"/>
      <c r="JMJ210" s="1296"/>
      <c r="JMK210" s="1296"/>
      <c r="JML210" s="1296"/>
      <c r="JMM210" s="1296"/>
      <c r="JMN210" s="1296"/>
      <c r="JMO210" s="1296"/>
      <c r="JMP210" s="1296"/>
      <c r="JMQ210" s="1296"/>
      <c r="JMR210" s="1296"/>
      <c r="JMS210" s="1296"/>
      <c r="JMT210" s="1296"/>
      <c r="JMU210" s="1296"/>
      <c r="JMV210" s="1296"/>
      <c r="JMW210" s="1296"/>
      <c r="JMX210" s="1296"/>
      <c r="JMY210" s="1296"/>
      <c r="JMZ210" s="1296"/>
      <c r="JNA210" s="1296"/>
      <c r="JNB210" s="1296"/>
      <c r="JNC210" s="1296"/>
      <c r="JND210" s="1296"/>
      <c r="JNE210" s="1296"/>
      <c r="JNF210" s="1296"/>
      <c r="JNG210" s="1296"/>
      <c r="JNH210" s="1296"/>
      <c r="JNI210" s="1296"/>
      <c r="JNJ210" s="1296"/>
      <c r="JNK210" s="1296"/>
      <c r="JNL210" s="1296"/>
      <c r="JNM210" s="1296"/>
      <c r="JNN210" s="1296"/>
      <c r="JNO210" s="1296"/>
      <c r="JNP210" s="1296"/>
      <c r="JNQ210" s="1296"/>
      <c r="JNR210" s="1296"/>
      <c r="JNS210" s="1296"/>
      <c r="JNT210" s="1296"/>
      <c r="JNU210" s="1296"/>
      <c r="JNV210" s="1296"/>
      <c r="JNW210" s="1296"/>
      <c r="JNX210" s="1296"/>
      <c r="JNY210" s="1296"/>
      <c r="JNZ210" s="1296"/>
      <c r="JOA210" s="1296"/>
      <c r="JOB210" s="1296"/>
      <c r="JOC210" s="1296"/>
      <c r="JOD210" s="1296"/>
      <c r="JOE210" s="1296"/>
      <c r="JOF210" s="1296"/>
      <c r="JOG210" s="1296"/>
      <c r="JOH210" s="1296"/>
      <c r="JOI210" s="1296"/>
      <c r="JOJ210" s="1296"/>
      <c r="JOK210" s="1296"/>
      <c r="JOL210" s="1296"/>
      <c r="JOM210" s="1296"/>
      <c r="JON210" s="1296"/>
      <c r="JOO210" s="1296"/>
      <c r="JOP210" s="1296"/>
      <c r="JOQ210" s="1296"/>
      <c r="JOR210" s="1296"/>
      <c r="JOS210" s="1296"/>
      <c r="JOT210" s="1296"/>
      <c r="JOU210" s="1296"/>
      <c r="JOV210" s="1296"/>
      <c r="JOW210" s="1296"/>
      <c r="JOX210" s="1296"/>
      <c r="JOY210" s="1296"/>
      <c r="JOZ210" s="1296"/>
      <c r="JPA210" s="1296"/>
      <c r="JPB210" s="1296"/>
      <c r="JPC210" s="1296"/>
      <c r="JPD210" s="1296"/>
      <c r="JPE210" s="1296"/>
      <c r="JPF210" s="1296"/>
      <c r="JPG210" s="1296"/>
      <c r="JPH210" s="1296"/>
      <c r="JPI210" s="1296"/>
      <c r="JPJ210" s="1296"/>
      <c r="JPK210" s="1296"/>
      <c r="JPL210" s="1296"/>
      <c r="JPM210" s="1296"/>
      <c r="JPN210" s="1296"/>
      <c r="JPO210" s="1296"/>
      <c r="JPP210" s="1296"/>
      <c r="JPQ210" s="1296"/>
      <c r="JPR210" s="1296"/>
      <c r="JPS210" s="1296"/>
      <c r="JPT210" s="1296"/>
      <c r="JPU210" s="1296"/>
      <c r="JPV210" s="1296"/>
      <c r="JPW210" s="1296"/>
      <c r="JPX210" s="1296"/>
      <c r="JPY210" s="1296"/>
      <c r="JPZ210" s="1296"/>
      <c r="JQA210" s="1296"/>
      <c r="JQB210" s="1296"/>
      <c r="JQC210" s="1296"/>
      <c r="JQD210" s="1296"/>
      <c r="JQE210" s="1296"/>
      <c r="JQF210" s="1296"/>
      <c r="JQG210" s="1296"/>
      <c r="JQH210" s="1296"/>
      <c r="JQI210" s="1296"/>
      <c r="JQJ210" s="1296"/>
      <c r="JQK210" s="1296"/>
      <c r="JQL210" s="1296"/>
      <c r="JQM210" s="1296"/>
      <c r="JQN210" s="1296"/>
      <c r="JQO210" s="1296"/>
      <c r="JQP210" s="1296"/>
      <c r="JQQ210" s="1296"/>
      <c r="JQR210" s="1296"/>
      <c r="JQS210" s="1296"/>
      <c r="JQT210" s="1296"/>
      <c r="JQU210" s="1296"/>
      <c r="JQV210" s="1296"/>
      <c r="JQW210" s="1296"/>
      <c r="JQX210" s="1296"/>
      <c r="JQY210" s="1296"/>
      <c r="JQZ210" s="1296"/>
      <c r="JRA210" s="1296"/>
      <c r="JRB210" s="1296"/>
      <c r="JRC210" s="1296"/>
      <c r="JRD210" s="1296"/>
      <c r="JRE210" s="1296"/>
      <c r="JRF210" s="1296"/>
      <c r="JRG210" s="1296"/>
      <c r="JRH210" s="1296"/>
      <c r="JRI210" s="1296"/>
      <c r="JRJ210" s="1296"/>
      <c r="JRK210" s="1296"/>
      <c r="JRL210" s="1296"/>
      <c r="JRM210" s="1296"/>
      <c r="JRN210" s="1296"/>
      <c r="JRO210" s="1296"/>
      <c r="JRP210" s="1296"/>
      <c r="JRQ210" s="1296"/>
      <c r="JRR210" s="1296"/>
      <c r="JRS210" s="1296"/>
      <c r="JRT210" s="1296"/>
      <c r="JRU210" s="1296"/>
      <c r="JRV210" s="1296"/>
      <c r="JRW210" s="1296"/>
      <c r="JRX210" s="1296"/>
      <c r="JRY210" s="1296"/>
      <c r="JRZ210" s="1296"/>
      <c r="JSA210" s="1296"/>
      <c r="JSB210" s="1296"/>
      <c r="JSC210" s="1296"/>
      <c r="JSD210" s="1296"/>
      <c r="JSE210" s="1296"/>
      <c r="JSF210" s="1296"/>
      <c r="JSG210" s="1296"/>
      <c r="JSH210" s="1296"/>
      <c r="JSI210" s="1296"/>
      <c r="JSJ210" s="1296"/>
      <c r="JSK210" s="1296"/>
      <c r="JSL210" s="1296"/>
      <c r="JSM210" s="1296"/>
      <c r="JSN210" s="1296"/>
      <c r="JSO210" s="1296"/>
      <c r="JSP210" s="1296"/>
      <c r="JSQ210" s="1296"/>
      <c r="JSR210" s="1296"/>
      <c r="JSS210" s="1296"/>
      <c r="JST210" s="1296"/>
      <c r="JSU210" s="1296"/>
      <c r="JSV210" s="1296"/>
      <c r="JSW210" s="1296"/>
      <c r="JSX210" s="1296"/>
      <c r="JSY210" s="1296"/>
      <c r="JSZ210" s="1296"/>
      <c r="JTA210" s="1296"/>
      <c r="JTB210" s="1296"/>
      <c r="JTC210" s="1296"/>
      <c r="JTD210" s="1296"/>
      <c r="JTE210" s="1296"/>
      <c r="JTF210" s="1296"/>
      <c r="JTG210" s="1296"/>
      <c r="JTH210" s="1296"/>
      <c r="JTI210" s="1296"/>
      <c r="JTJ210" s="1296"/>
      <c r="JTK210" s="1296"/>
      <c r="JTL210" s="1296"/>
      <c r="JTM210" s="1296"/>
      <c r="JTN210" s="1296"/>
      <c r="JTO210" s="1296"/>
      <c r="JTP210" s="1296"/>
      <c r="JTQ210" s="1296"/>
      <c r="JTR210" s="1296"/>
      <c r="JTS210" s="1296"/>
      <c r="JTT210" s="1296"/>
      <c r="JTU210" s="1296"/>
      <c r="JTV210" s="1296"/>
      <c r="JTW210" s="1296"/>
      <c r="JTX210" s="1296"/>
      <c r="JTY210" s="1296"/>
      <c r="JTZ210" s="1296"/>
      <c r="JUA210" s="1296"/>
      <c r="JUB210" s="1296"/>
      <c r="JUC210" s="1296"/>
      <c r="JUD210" s="1296"/>
      <c r="JUE210" s="1296"/>
      <c r="JUF210" s="1296"/>
      <c r="JUG210" s="1296"/>
      <c r="JUH210" s="1296"/>
      <c r="JUI210" s="1296"/>
      <c r="JUJ210" s="1296"/>
      <c r="JUK210" s="1296"/>
      <c r="JUL210" s="1296"/>
      <c r="JUM210" s="1296"/>
      <c r="JUN210" s="1296"/>
      <c r="JUO210" s="1296"/>
      <c r="JUP210" s="1296"/>
      <c r="JUQ210" s="1296"/>
      <c r="JUR210" s="1296"/>
      <c r="JUS210" s="1296"/>
      <c r="JUT210" s="1296"/>
      <c r="JUU210" s="1296"/>
      <c r="JUV210" s="1296"/>
      <c r="JUW210" s="1296"/>
      <c r="JUX210" s="1296"/>
      <c r="JUY210" s="1296"/>
      <c r="JUZ210" s="1296"/>
      <c r="JVA210" s="1296"/>
      <c r="JVB210" s="1296"/>
      <c r="JVC210" s="1296"/>
      <c r="JVD210" s="1296"/>
      <c r="JVE210" s="1296"/>
      <c r="JVF210" s="1296"/>
      <c r="JVG210" s="1296"/>
      <c r="JVH210" s="1296"/>
      <c r="JVI210" s="1296"/>
      <c r="JVJ210" s="1296"/>
      <c r="JVK210" s="1296"/>
      <c r="JVL210" s="1296"/>
      <c r="JVM210" s="1296"/>
      <c r="JVN210" s="1296"/>
      <c r="JVO210" s="1296"/>
      <c r="JVP210" s="1296"/>
      <c r="JVQ210" s="1296"/>
      <c r="JVR210" s="1296"/>
      <c r="JVS210" s="1296"/>
      <c r="JVT210" s="1296"/>
      <c r="JVU210" s="1296"/>
      <c r="JVV210" s="1296"/>
      <c r="JVW210" s="1296"/>
      <c r="JVX210" s="1296"/>
      <c r="JVY210" s="1296"/>
      <c r="JVZ210" s="1296"/>
      <c r="JWA210" s="1296"/>
      <c r="JWB210" s="1296"/>
      <c r="JWC210" s="1296"/>
      <c r="JWD210" s="1296"/>
      <c r="JWE210" s="1296"/>
      <c r="JWF210" s="1296"/>
      <c r="JWG210" s="1296"/>
      <c r="JWH210" s="1296"/>
      <c r="JWI210" s="1296"/>
      <c r="JWJ210" s="1296"/>
      <c r="JWK210" s="1296"/>
      <c r="JWL210" s="1296"/>
      <c r="JWM210" s="1296"/>
      <c r="JWN210" s="1296"/>
      <c r="JWO210" s="1296"/>
      <c r="JWP210" s="1296"/>
      <c r="JWQ210" s="1296"/>
      <c r="JWR210" s="1296"/>
      <c r="JWS210" s="1296"/>
      <c r="JWT210" s="1296"/>
      <c r="JWU210" s="1296"/>
      <c r="JWV210" s="1296"/>
      <c r="JWW210" s="1296"/>
      <c r="JWX210" s="1296"/>
      <c r="JWY210" s="1296"/>
      <c r="JWZ210" s="1296"/>
      <c r="JXA210" s="1296"/>
      <c r="JXB210" s="1296"/>
      <c r="JXC210" s="1296"/>
      <c r="JXD210" s="1296"/>
      <c r="JXE210" s="1296"/>
      <c r="JXF210" s="1296"/>
      <c r="JXG210" s="1296"/>
      <c r="JXH210" s="1296"/>
      <c r="JXI210" s="1296"/>
      <c r="JXJ210" s="1296"/>
      <c r="JXK210" s="1296"/>
      <c r="JXL210" s="1296"/>
      <c r="JXM210" s="1296"/>
      <c r="JXN210" s="1296"/>
      <c r="JXO210" s="1296"/>
      <c r="JXP210" s="1296"/>
      <c r="JXQ210" s="1296"/>
      <c r="JXR210" s="1296"/>
      <c r="JXS210" s="1296"/>
      <c r="JXT210" s="1296"/>
      <c r="JXU210" s="1296"/>
      <c r="JXV210" s="1296"/>
      <c r="JXW210" s="1296"/>
      <c r="JXX210" s="1296"/>
      <c r="JXY210" s="1296"/>
      <c r="JXZ210" s="1296"/>
      <c r="JYA210" s="1296"/>
      <c r="JYB210" s="1296"/>
      <c r="JYC210" s="1296"/>
      <c r="JYD210" s="1296"/>
      <c r="JYE210" s="1296"/>
      <c r="JYF210" s="1296"/>
      <c r="JYG210" s="1296"/>
      <c r="JYH210" s="1296"/>
      <c r="JYI210" s="1296"/>
      <c r="JYJ210" s="1296"/>
      <c r="JYK210" s="1296"/>
      <c r="JYL210" s="1296"/>
      <c r="JYM210" s="1296"/>
      <c r="JYN210" s="1296"/>
      <c r="JYO210" s="1296"/>
      <c r="JYP210" s="1296"/>
      <c r="JYQ210" s="1296"/>
      <c r="JYR210" s="1296"/>
      <c r="JYS210" s="1296"/>
      <c r="JYT210" s="1296"/>
      <c r="JYU210" s="1296"/>
      <c r="JYV210" s="1296"/>
      <c r="JYW210" s="1296"/>
      <c r="JYX210" s="1296"/>
      <c r="JYY210" s="1296"/>
      <c r="JYZ210" s="1296"/>
      <c r="JZA210" s="1296"/>
      <c r="JZB210" s="1296"/>
      <c r="JZC210" s="1296"/>
      <c r="JZD210" s="1296"/>
      <c r="JZE210" s="1296"/>
      <c r="JZF210" s="1296"/>
      <c r="JZG210" s="1296"/>
      <c r="JZH210" s="1296"/>
      <c r="JZI210" s="1296"/>
      <c r="JZJ210" s="1296"/>
      <c r="JZK210" s="1296"/>
      <c r="JZL210" s="1296"/>
      <c r="JZM210" s="1296"/>
      <c r="JZN210" s="1296"/>
      <c r="JZO210" s="1296"/>
      <c r="JZP210" s="1296"/>
      <c r="JZQ210" s="1296"/>
      <c r="JZR210" s="1296"/>
      <c r="JZS210" s="1296"/>
      <c r="JZT210" s="1296"/>
      <c r="JZU210" s="1296"/>
      <c r="JZV210" s="1296"/>
      <c r="JZW210" s="1296"/>
      <c r="JZX210" s="1296"/>
      <c r="JZY210" s="1296"/>
      <c r="JZZ210" s="1296"/>
      <c r="KAA210" s="1296"/>
      <c r="KAB210" s="1296"/>
      <c r="KAC210" s="1296"/>
      <c r="KAD210" s="1296"/>
      <c r="KAE210" s="1296"/>
      <c r="KAF210" s="1296"/>
      <c r="KAG210" s="1296"/>
      <c r="KAH210" s="1296"/>
      <c r="KAI210" s="1296"/>
      <c r="KAJ210" s="1296"/>
      <c r="KAK210" s="1296"/>
      <c r="KAL210" s="1296"/>
      <c r="KAM210" s="1296"/>
      <c r="KAN210" s="1296"/>
      <c r="KAO210" s="1296"/>
      <c r="KAP210" s="1296"/>
      <c r="KAQ210" s="1296"/>
      <c r="KAR210" s="1296"/>
      <c r="KAS210" s="1296"/>
      <c r="KAT210" s="1296"/>
      <c r="KAU210" s="1296"/>
      <c r="KAV210" s="1296"/>
      <c r="KAW210" s="1296"/>
      <c r="KAX210" s="1296"/>
      <c r="KAY210" s="1296"/>
      <c r="KAZ210" s="1296"/>
      <c r="KBA210" s="1296"/>
      <c r="KBB210" s="1296"/>
      <c r="KBC210" s="1296"/>
      <c r="KBD210" s="1296"/>
      <c r="KBE210" s="1296"/>
      <c r="KBF210" s="1296"/>
      <c r="KBG210" s="1296"/>
      <c r="KBH210" s="1296"/>
      <c r="KBI210" s="1296"/>
      <c r="KBJ210" s="1296"/>
      <c r="KBK210" s="1296"/>
      <c r="KBL210" s="1296"/>
      <c r="KBM210" s="1296"/>
      <c r="KBN210" s="1296"/>
      <c r="KBO210" s="1296"/>
      <c r="KBP210" s="1296"/>
      <c r="KBQ210" s="1296"/>
      <c r="KBR210" s="1296"/>
      <c r="KBS210" s="1296"/>
      <c r="KBT210" s="1296"/>
      <c r="KBU210" s="1296"/>
      <c r="KBV210" s="1296"/>
      <c r="KBW210" s="1296"/>
      <c r="KBX210" s="1296"/>
      <c r="KBY210" s="1296"/>
      <c r="KBZ210" s="1296"/>
      <c r="KCA210" s="1296"/>
      <c r="KCB210" s="1296"/>
      <c r="KCC210" s="1296"/>
      <c r="KCD210" s="1296"/>
      <c r="KCE210" s="1296"/>
      <c r="KCF210" s="1296"/>
      <c r="KCG210" s="1296"/>
      <c r="KCH210" s="1296"/>
      <c r="KCI210" s="1296"/>
      <c r="KCJ210" s="1296"/>
      <c r="KCK210" s="1296"/>
      <c r="KCL210" s="1296"/>
      <c r="KCM210" s="1296"/>
      <c r="KCN210" s="1296"/>
      <c r="KCO210" s="1296"/>
      <c r="KCP210" s="1296"/>
      <c r="KCQ210" s="1296"/>
      <c r="KCR210" s="1296"/>
      <c r="KCS210" s="1296"/>
      <c r="KCT210" s="1296"/>
      <c r="KCU210" s="1296"/>
      <c r="KCV210" s="1296"/>
      <c r="KCW210" s="1296"/>
      <c r="KCX210" s="1296"/>
      <c r="KCY210" s="1296"/>
      <c r="KCZ210" s="1296"/>
      <c r="KDA210" s="1296"/>
      <c r="KDB210" s="1296"/>
      <c r="KDC210" s="1296"/>
      <c r="KDD210" s="1296"/>
      <c r="KDE210" s="1296"/>
      <c r="KDF210" s="1296"/>
      <c r="KDG210" s="1296"/>
      <c r="KDH210" s="1296"/>
      <c r="KDI210" s="1296"/>
      <c r="KDJ210" s="1296"/>
      <c r="KDK210" s="1296"/>
      <c r="KDL210" s="1296"/>
      <c r="KDM210" s="1296"/>
      <c r="KDN210" s="1296"/>
      <c r="KDO210" s="1296"/>
      <c r="KDP210" s="1296"/>
      <c r="KDQ210" s="1296"/>
      <c r="KDR210" s="1296"/>
      <c r="KDS210" s="1296"/>
      <c r="KDT210" s="1296"/>
      <c r="KDU210" s="1296"/>
      <c r="KDV210" s="1296"/>
      <c r="KDW210" s="1296"/>
      <c r="KDX210" s="1296"/>
      <c r="KDY210" s="1296"/>
      <c r="KDZ210" s="1296"/>
      <c r="KEA210" s="1296"/>
      <c r="KEB210" s="1296"/>
      <c r="KEC210" s="1296"/>
      <c r="KED210" s="1296"/>
      <c r="KEE210" s="1296"/>
      <c r="KEF210" s="1296"/>
      <c r="KEG210" s="1296"/>
      <c r="KEH210" s="1296"/>
      <c r="KEI210" s="1296"/>
      <c r="KEJ210" s="1296"/>
      <c r="KEK210" s="1296"/>
      <c r="KEL210" s="1296"/>
      <c r="KEM210" s="1296"/>
      <c r="KEN210" s="1296"/>
      <c r="KEO210" s="1296"/>
      <c r="KEP210" s="1296"/>
      <c r="KEQ210" s="1296"/>
      <c r="KER210" s="1296"/>
      <c r="KES210" s="1296"/>
      <c r="KET210" s="1296"/>
      <c r="KEU210" s="1296"/>
      <c r="KEV210" s="1296"/>
      <c r="KEW210" s="1296"/>
      <c r="KEX210" s="1296"/>
      <c r="KEY210" s="1296"/>
      <c r="KEZ210" s="1296"/>
      <c r="KFA210" s="1296"/>
      <c r="KFB210" s="1296"/>
      <c r="KFC210" s="1296"/>
      <c r="KFD210" s="1296"/>
      <c r="KFE210" s="1296"/>
      <c r="KFF210" s="1296"/>
      <c r="KFG210" s="1296"/>
      <c r="KFH210" s="1296"/>
      <c r="KFI210" s="1296"/>
      <c r="KFJ210" s="1296"/>
      <c r="KFK210" s="1296"/>
      <c r="KFL210" s="1296"/>
      <c r="KFM210" s="1296"/>
      <c r="KFN210" s="1296"/>
      <c r="KFO210" s="1296"/>
      <c r="KFP210" s="1296"/>
      <c r="KFQ210" s="1296"/>
      <c r="KFR210" s="1296"/>
      <c r="KFS210" s="1296"/>
      <c r="KFT210" s="1296"/>
      <c r="KFU210" s="1296"/>
      <c r="KFV210" s="1296"/>
      <c r="KFW210" s="1296"/>
      <c r="KFX210" s="1296"/>
      <c r="KFY210" s="1296"/>
      <c r="KFZ210" s="1296"/>
      <c r="KGA210" s="1296"/>
      <c r="KGB210" s="1296"/>
      <c r="KGC210" s="1296"/>
      <c r="KGD210" s="1296"/>
      <c r="KGE210" s="1296"/>
      <c r="KGF210" s="1296"/>
      <c r="KGG210" s="1296"/>
      <c r="KGH210" s="1296"/>
      <c r="KGI210" s="1296"/>
      <c r="KGJ210" s="1296"/>
      <c r="KGK210" s="1296"/>
      <c r="KGL210" s="1296"/>
      <c r="KGM210" s="1296"/>
      <c r="KGN210" s="1296"/>
      <c r="KGO210" s="1296"/>
      <c r="KGP210" s="1296"/>
      <c r="KGQ210" s="1296"/>
      <c r="KGR210" s="1296"/>
      <c r="KGS210" s="1296"/>
      <c r="KGT210" s="1296"/>
      <c r="KGU210" s="1296"/>
      <c r="KGV210" s="1296"/>
      <c r="KGW210" s="1296"/>
      <c r="KGX210" s="1296"/>
      <c r="KGY210" s="1296"/>
      <c r="KGZ210" s="1296"/>
      <c r="KHA210" s="1296"/>
      <c r="KHB210" s="1296"/>
      <c r="KHC210" s="1296"/>
      <c r="KHD210" s="1296"/>
      <c r="KHE210" s="1296"/>
      <c r="KHF210" s="1296"/>
      <c r="KHG210" s="1296"/>
      <c r="KHH210" s="1296"/>
      <c r="KHI210" s="1296"/>
      <c r="KHJ210" s="1296"/>
      <c r="KHK210" s="1296"/>
      <c r="KHL210" s="1296"/>
      <c r="KHM210" s="1296"/>
      <c r="KHN210" s="1296"/>
      <c r="KHO210" s="1296"/>
      <c r="KHP210" s="1296"/>
      <c r="KHQ210" s="1296"/>
      <c r="KHR210" s="1296"/>
      <c r="KHS210" s="1296"/>
      <c r="KHT210" s="1296"/>
      <c r="KHU210" s="1296"/>
      <c r="KHV210" s="1296"/>
      <c r="KHW210" s="1296"/>
      <c r="KHX210" s="1296"/>
      <c r="KHY210" s="1296"/>
      <c r="KHZ210" s="1296"/>
      <c r="KIA210" s="1296"/>
      <c r="KIB210" s="1296"/>
      <c r="KIC210" s="1296"/>
      <c r="KID210" s="1296"/>
      <c r="KIE210" s="1296"/>
      <c r="KIF210" s="1296"/>
      <c r="KIG210" s="1296"/>
      <c r="KIH210" s="1296"/>
      <c r="KII210" s="1296"/>
      <c r="KIJ210" s="1296"/>
      <c r="KIK210" s="1296"/>
      <c r="KIL210" s="1296"/>
      <c r="KIM210" s="1296"/>
      <c r="KIN210" s="1296"/>
      <c r="KIO210" s="1296"/>
      <c r="KIP210" s="1296"/>
      <c r="KIQ210" s="1296"/>
      <c r="KIR210" s="1296"/>
      <c r="KIS210" s="1296"/>
      <c r="KIT210" s="1296"/>
      <c r="KIU210" s="1296"/>
      <c r="KIV210" s="1296"/>
      <c r="KIW210" s="1296"/>
      <c r="KIX210" s="1296"/>
      <c r="KIY210" s="1296"/>
      <c r="KIZ210" s="1296"/>
      <c r="KJA210" s="1296"/>
      <c r="KJB210" s="1296"/>
      <c r="KJC210" s="1296"/>
      <c r="KJD210" s="1296"/>
      <c r="KJE210" s="1296"/>
      <c r="KJF210" s="1296"/>
      <c r="KJG210" s="1296"/>
      <c r="KJH210" s="1296"/>
      <c r="KJI210" s="1296"/>
      <c r="KJJ210" s="1296"/>
      <c r="KJK210" s="1296"/>
      <c r="KJL210" s="1296"/>
      <c r="KJM210" s="1296"/>
      <c r="KJN210" s="1296"/>
      <c r="KJO210" s="1296"/>
      <c r="KJP210" s="1296"/>
      <c r="KJQ210" s="1296"/>
      <c r="KJR210" s="1296"/>
      <c r="KJS210" s="1296"/>
      <c r="KJT210" s="1296"/>
      <c r="KJU210" s="1296"/>
      <c r="KJV210" s="1296"/>
      <c r="KJW210" s="1296"/>
      <c r="KJX210" s="1296"/>
      <c r="KJY210" s="1296"/>
      <c r="KJZ210" s="1296"/>
      <c r="KKA210" s="1296"/>
      <c r="KKB210" s="1296"/>
      <c r="KKC210" s="1296"/>
      <c r="KKD210" s="1296"/>
      <c r="KKE210" s="1296"/>
      <c r="KKF210" s="1296"/>
      <c r="KKG210" s="1296"/>
      <c r="KKH210" s="1296"/>
      <c r="KKI210" s="1296"/>
      <c r="KKJ210" s="1296"/>
      <c r="KKK210" s="1296"/>
      <c r="KKL210" s="1296"/>
      <c r="KKM210" s="1296"/>
      <c r="KKN210" s="1296"/>
      <c r="KKO210" s="1296"/>
      <c r="KKP210" s="1296"/>
      <c r="KKQ210" s="1296"/>
      <c r="KKR210" s="1296"/>
      <c r="KKS210" s="1296"/>
      <c r="KKT210" s="1296"/>
      <c r="KKU210" s="1296"/>
      <c r="KKV210" s="1296"/>
      <c r="KKW210" s="1296"/>
      <c r="KKX210" s="1296"/>
      <c r="KKY210" s="1296"/>
      <c r="KKZ210" s="1296"/>
      <c r="KLA210" s="1296"/>
      <c r="KLB210" s="1296"/>
      <c r="KLC210" s="1296"/>
      <c r="KLD210" s="1296"/>
      <c r="KLE210" s="1296"/>
      <c r="KLF210" s="1296"/>
      <c r="KLG210" s="1296"/>
      <c r="KLH210" s="1296"/>
      <c r="KLI210" s="1296"/>
      <c r="KLJ210" s="1296"/>
      <c r="KLK210" s="1296"/>
      <c r="KLL210" s="1296"/>
      <c r="KLM210" s="1296"/>
      <c r="KLN210" s="1296"/>
      <c r="KLO210" s="1296"/>
      <c r="KLP210" s="1296"/>
      <c r="KLQ210" s="1296"/>
      <c r="KLR210" s="1296"/>
      <c r="KLS210" s="1296"/>
      <c r="KLT210" s="1296"/>
      <c r="KLU210" s="1296"/>
      <c r="KLV210" s="1296"/>
      <c r="KLW210" s="1296"/>
      <c r="KLX210" s="1296"/>
      <c r="KLY210" s="1296"/>
      <c r="KLZ210" s="1296"/>
      <c r="KMA210" s="1296"/>
      <c r="KMB210" s="1296"/>
      <c r="KMC210" s="1296"/>
      <c r="KMD210" s="1296"/>
      <c r="KME210" s="1296"/>
      <c r="KMF210" s="1296"/>
      <c r="KMG210" s="1296"/>
      <c r="KMH210" s="1296"/>
      <c r="KMI210" s="1296"/>
      <c r="KMJ210" s="1296"/>
      <c r="KMK210" s="1296"/>
      <c r="KML210" s="1296"/>
      <c r="KMM210" s="1296"/>
      <c r="KMN210" s="1296"/>
      <c r="KMO210" s="1296"/>
      <c r="KMP210" s="1296"/>
      <c r="KMQ210" s="1296"/>
      <c r="KMR210" s="1296"/>
      <c r="KMS210" s="1296"/>
      <c r="KMT210" s="1296"/>
      <c r="KMU210" s="1296"/>
      <c r="KMV210" s="1296"/>
      <c r="KMW210" s="1296"/>
      <c r="KMX210" s="1296"/>
      <c r="KMY210" s="1296"/>
      <c r="KMZ210" s="1296"/>
      <c r="KNA210" s="1296"/>
      <c r="KNB210" s="1296"/>
      <c r="KNC210" s="1296"/>
      <c r="KND210" s="1296"/>
      <c r="KNE210" s="1296"/>
      <c r="KNF210" s="1296"/>
      <c r="KNG210" s="1296"/>
      <c r="KNH210" s="1296"/>
      <c r="KNI210" s="1296"/>
      <c r="KNJ210" s="1296"/>
      <c r="KNK210" s="1296"/>
      <c r="KNL210" s="1296"/>
      <c r="KNM210" s="1296"/>
      <c r="KNN210" s="1296"/>
      <c r="KNO210" s="1296"/>
      <c r="KNP210" s="1296"/>
      <c r="KNQ210" s="1296"/>
      <c r="KNR210" s="1296"/>
      <c r="KNS210" s="1296"/>
      <c r="KNT210" s="1296"/>
      <c r="KNU210" s="1296"/>
      <c r="KNV210" s="1296"/>
      <c r="KNW210" s="1296"/>
      <c r="KNX210" s="1296"/>
      <c r="KNY210" s="1296"/>
      <c r="KNZ210" s="1296"/>
      <c r="KOA210" s="1296"/>
      <c r="KOB210" s="1296"/>
      <c r="KOC210" s="1296"/>
      <c r="KOD210" s="1296"/>
      <c r="KOE210" s="1296"/>
      <c r="KOF210" s="1296"/>
      <c r="KOG210" s="1296"/>
      <c r="KOH210" s="1296"/>
      <c r="KOI210" s="1296"/>
      <c r="KOJ210" s="1296"/>
      <c r="KOK210" s="1296"/>
      <c r="KOL210" s="1296"/>
      <c r="KOM210" s="1296"/>
      <c r="KON210" s="1296"/>
      <c r="KOO210" s="1296"/>
      <c r="KOP210" s="1296"/>
      <c r="KOQ210" s="1296"/>
      <c r="KOR210" s="1296"/>
      <c r="KOS210" s="1296"/>
      <c r="KOT210" s="1296"/>
      <c r="KOU210" s="1296"/>
      <c r="KOV210" s="1296"/>
      <c r="KOW210" s="1296"/>
      <c r="KOX210" s="1296"/>
      <c r="KOY210" s="1296"/>
      <c r="KOZ210" s="1296"/>
      <c r="KPA210" s="1296"/>
      <c r="KPB210" s="1296"/>
      <c r="KPC210" s="1296"/>
      <c r="KPD210" s="1296"/>
      <c r="KPE210" s="1296"/>
      <c r="KPF210" s="1296"/>
      <c r="KPG210" s="1296"/>
      <c r="KPH210" s="1296"/>
      <c r="KPI210" s="1296"/>
      <c r="KPJ210" s="1296"/>
      <c r="KPK210" s="1296"/>
      <c r="KPL210" s="1296"/>
      <c r="KPM210" s="1296"/>
      <c r="KPN210" s="1296"/>
      <c r="KPO210" s="1296"/>
      <c r="KPP210" s="1296"/>
      <c r="KPQ210" s="1296"/>
      <c r="KPR210" s="1296"/>
      <c r="KPS210" s="1296"/>
      <c r="KPT210" s="1296"/>
      <c r="KPU210" s="1296"/>
      <c r="KPV210" s="1296"/>
      <c r="KPW210" s="1296"/>
      <c r="KPX210" s="1296"/>
      <c r="KPY210" s="1296"/>
      <c r="KPZ210" s="1296"/>
      <c r="KQA210" s="1296"/>
      <c r="KQB210" s="1296"/>
      <c r="KQC210" s="1296"/>
      <c r="KQD210" s="1296"/>
      <c r="KQE210" s="1296"/>
      <c r="KQF210" s="1296"/>
      <c r="KQG210" s="1296"/>
      <c r="KQH210" s="1296"/>
      <c r="KQI210" s="1296"/>
      <c r="KQJ210" s="1296"/>
      <c r="KQK210" s="1296"/>
      <c r="KQL210" s="1296"/>
      <c r="KQM210" s="1296"/>
      <c r="KQN210" s="1296"/>
      <c r="KQO210" s="1296"/>
      <c r="KQP210" s="1296"/>
      <c r="KQQ210" s="1296"/>
      <c r="KQR210" s="1296"/>
      <c r="KQS210" s="1296"/>
      <c r="KQT210" s="1296"/>
      <c r="KQU210" s="1296"/>
      <c r="KQV210" s="1296"/>
      <c r="KQW210" s="1296"/>
      <c r="KQX210" s="1296"/>
      <c r="KQY210" s="1296"/>
      <c r="KQZ210" s="1296"/>
      <c r="KRA210" s="1296"/>
      <c r="KRB210" s="1296"/>
      <c r="KRC210" s="1296"/>
      <c r="KRD210" s="1296"/>
      <c r="KRE210" s="1296"/>
      <c r="KRF210" s="1296"/>
      <c r="KRG210" s="1296"/>
      <c r="KRH210" s="1296"/>
      <c r="KRI210" s="1296"/>
      <c r="KRJ210" s="1296"/>
      <c r="KRK210" s="1296"/>
      <c r="KRL210" s="1296"/>
      <c r="KRM210" s="1296"/>
      <c r="KRN210" s="1296"/>
      <c r="KRO210" s="1296"/>
      <c r="KRP210" s="1296"/>
      <c r="KRQ210" s="1296"/>
      <c r="KRR210" s="1296"/>
      <c r="KRS210" s="1296"/>
      <c r="KRT210" s="1296"/>
      <c r="KRU210" s="1296"/>
      <c r="KRV210" s="1296"/>
      <c r="KRW210" s="1296"/>
      <c r="KRX210" s="1296"/>
      <c r="KRY210" s="1296"/>
      <c r="KRZ210" s="1296"/>
      <c r="KSA210" s="1296"/>
      <c r="KSB210" s="1296"/>
      <c r="KSC210" s="1296"/>
      <c r="KSD210" s="1296"/>
      <c r="KSE210" s="1296"/>
      <c r="KSF210" s="1296"/>
      <c r="KSG210" s="1296"/>
      <c r="KSH210" s="1296"/>
      <c r="KSI210" s="1296"/>
      <c r="KSJ210" s="1296"/>
      <c r="KSK210" s="1296"/>
      <c r="KSL210" s="1296"/>
      <c r="KSM210" s="1296"/>
      <c r="KSN210" s="1296"/>
      <c r="KSO210" s="1296"/>
      <c r="KSP210" s="1296"/>
      <c r="KSQ210" s="1296"/>
      <c r="KSR210" s="1296"/>
      <c r="KSS210" s="1296"/>
      <c r="KST210" s="1296"/>
      <c r="KSU210" s="1296"/>
      <c r="KSV210" s="1296"/>
      <c r="KSW210" s="1296"/>
      <c r="KSX210" s="1296"/>
      <c r="KSY210" s="1296"/>
      <c r="KSZ210" s="1296"/>
      <c r="KTA210" s="1296"/>
      <c r="KTB210" s="1296"/>
      <c r="KTC210" s="1296"/>
      <c r="KTD210" s="1296"/>
      <c r="KTE210" s="1296"/>
      <c r="KTF210" s="1296"/>
      <c r="KTG210" s="1296"/>
      <c r="KTH210" s="1296"/>
      <c r="KTI210" s="1296"/>
      <c r="KTJ210" s="1296"/>
      <c r="KTK210" s="1296"/>
      <c r="KTL210" s="1296"/>
      <c r="KTM210" s="1296"/>
      <c r="KTN210" s="1296"/>
      <c r="KTO210" s="1296"/>
      <c r="KTP210" s="1296"/>
      <c r="KTQ210" s="1296"/>
      <c r="KTR210" s="1296"/>
      <c r="KTS210" s="1296"/>
      <c r="KTT210" s="1296"/>
      <c r="KTU210" s="1296"/>
      <c r="KTV210" s="1296"/>
      <c r="KTW210" s="1296"/>
      <c r="KTX210" s="1296"/>
      <c r="KTY210" s="1296"/>
      <c r="KTZ210" s="1296"/>
      <c r="KUA210" s="1296"/>
      <c r="KUB210" s="1296"/>
      <c r="KUC210" s="1296"/>
      <c r="KUD210" s="1296"/>
      <c r="KUE210" s="1296"/>
      <c r="KUF210" s="1296"/>
      <c r="KUG210" s="1296"/>
      <c r="KUH210" s="1296"/>
      <c r="KUI210" s="1296"/>
      <c r="KUJ210" s="1296"/>
      <c r="KUK210" s="1296"/>
      <c r="KUL210" s="1296"/>
      <c r="KUM210" s="1296"/>
      <c r="KUN210" s="1296"/>
      <c r="KUO210" s="1296"/>
      <c r="KUP210" s="1296"/>
      <c r="KUQ210" s="1296"/>
      <c r="KUR210" s="1296"/>
      <c r="KUS210" s="1296"/>
      <c r="KUT210" s="1296"/>
      <c r="KUU210" s="1296"/>
      <c r="KUV210" s="1296"/>
      <c r="KUW210" s="1296"/>
      <c r="KUX210" s="1296"/>
      <c r="KUY210" s="1296"/>
      <c r="KUZ210" s="1296"/>
      <c r="KVA210" s="1296"/>
      <c r="KVB210" s="1296"/>
      <c r="KVC210" s="1296"/>
      <c r="KVD210" s="1296"/>
      <c r="KVE210" s="1296"/>
      <c r="KVF210" s="1296"/>
      <c r="KVG210" s="1296"/>
      <c r="KVH210" s="1296"/>
      <c r="KVI210" s="1296"/>
      <c r="KVJ210" s="1296"/>
      <c r="KVK210" s="1296"/>
      <c r="KVL210" s="1296"/>
      <c r="KVM210" s="1296"/>
      <c r="KVN210" s="1296"/>
      <c r="KVO210" s="1296"/>
      <c r="KVP210" s="1296"/>
      <c r="KVQ210" s="1296"/>
      <c r="KVR210" s="1296"/>
      <c r="KVS210" s="1296"/>
      <c r="KVT210" s="1296"/>
      <c r="KVU210" s="1296"/>
      <c r="KVV210" s="1296"/>
      <c r="KVW210" s="1296"/>
      <c r="KVX210" s="1296"/>
      <c r="KVY210" s="1296"/>
      <c r="KVZ210" s="1296"/>
      <c r="KWA210" s="1296"/>
      <c r="KWB210" s="1296"/>
      <c r="KWC210" s="1296"/>
      <c r="KWD210" s="1296"/>
      <c r="KWE210" s="1296"/>
      <c r="KWF210" s="1296"/>
      <c r="KWG210" s="1296"/>
      <c r="KWH210" s="1296"/>
      <c r="KWI210" s="1296"/>
      <c r="KWJ210" s="1296"/>
      <c r="KWK210" s="1296"/>
      <c r="KWL210" s="1296"/>
      <c r="KWM210" s="1296"/>
      <c r="KWN210" s="1296"/>
      <c r="KWO210" s="1296"/>
      <c r="KWP210" s="1296"/>
      <c r="KWQ210" s="1296"/>
      <c r="KWR210" s="1296"/>
      <c r="KWS210" s="1296"/>
      <c r="KWT210" s="1296"/>
      <c r="KWU210" s="1296"/>
      <c r="KWV210" s="1296"/>
      <c r="KWW210" s="1296"/>
      <c r="KWX210" s="1296"/>
      <c r="KWY210" s="1296"/>
      <c r="KWZ210" s="1296"/>
      <c r="KXA210" s="1296"/>
      <c r="KXB210" s="1296"/>
      <c r="KXC210" s="1296"/>
      <c r="KXD210" s="1296"/>
      <c r="KXE210" s="1296"/>
      <c r="KXF210" s="1296"/>
      <c r="KXG210" s="1296"/>
      <c r="KXH210" s="1296"/>
      <c r="KXI210" s="1296"/>
      <c r="KXJ210" s="1296"/>
      <c r="KXK210" s="1296"/>
      <c r="KXL210" s="1296"/>
      <c r="KXM210" s="1296"/>
      <c r="KXN210" s="1296"/>
      <c r="KXO210" s="1296"/>
      <c r="KXP210" s="1296"/>
      <c r="KXQ210" s="1296"/>
      <c r="KXR210" s="1296"/>
      <c r="KXS210" s="1296"/>
      <c r="KXT210" s="1296"/>
      <c r="KXU210" s="1296"/>
      <c r="KXV210" s="1296"/>
      <c r="KXW210" s="1296"/>
      <c r="KXX210" s="1296"/>
      <c r="KXY210" s="1296"/>
      <c r="KXZ210" s="1296"/>
      <c r="KYA210" s="1296"/>
      <c r="KYB210" s="1296"/>
      <c r="KYC210" s="1296"/>
      <c r="KYD210" s="1296"/>
      <c r="KYE210" s="1296"/>
      <c r="KYF210" s="1296"/>
      <c r="KYG210" s="1296"/>
      <c r="KYH210" s="1296"/>
      <c r="KYI210" s="1296"/>
      <c r="KYJ210" s="1296"/>
      <c r="KYK210" s="1296"/>
      <c r="KYL210" s="1296"/>
      <c r="KYM210" s="1296"/>
      <c r="KYN210" s="1296"/>
      <c r="KYO210" s="1296"/>
      <c r="KYP210" s="1296"/>
      <c r="KYQ210" s="1296"/>
      <c r="KYR210" s="1296"/>
      <c r="KYS210" s="1296"/>
      <c r="KYT210" s="1296"/>
      <c r="KYU210" s="1296"/>
      <c r="KYV210" s="1296"/>
      <c r="KYW210" s="1296"/>
      <c r="KYX210" s="1296"/>
      <c r="KYY210" s="1296"/>
      <c r="KYZ210" s="1296"/>
      <c r="KZA210" s="1296"/>
      <c r="KZB210" s="1296"/>
      <c r="KZC210" s="1296"/>
      <c r="KZD210" s="1296"/>
      <c r="KZE210" s="1296"/>
      <c r="KZF210" s="1296"/>
      <c r="KZG210" s="1296"/>
      <c r="KZH210" s="1296"/>
      <c r="KZI210" s="1296"/>
      <c r="KZJ210" s="1296"/>
      <c r="KZK210" s="1296"/>
      <c r="KZL210" s="1296"/>
      <c r="KZM210" s="1296"/>
      <c r="KZN210" s="1296"/>
      <c r="KZO210" s="1296"/>
      <c r="KZP210" s="1296"/>
      <c r="KZQ210" s="1296"/>
      <c r="KZR210" s="1296"/>
      <c r="KZS210" s="1296"/>
      <c r="KZT210" s="1296"/>
      <c r="KZU210" s="1296"/>
      <c r="KZV210" s="1296"/>
      <c r="KZW210" s="1296"/>
      <c r="KZX210" s="1296"/>
      <c r="KZY210" s="1296"/>
      <c r="KZZ210" s="1296"/>
      <c r="LAA210" s="1296"/>
      <c r="LAB210" s="1296"/>
      <c r="LAC210" s="1296"/>
      <c r="LAD210" s="1296"/>
      <c r="LAE210" s="1296"/>
      <c r="LAF210" s="1296"/>
      <c r="LAG210" s="1296"/>
      <c r="LAH210" s="1296"/>
      <c r="LAI210" s="1296"/>
      <c r="LAJ210" s="1296"/>
      <c r="LAK210" s="1296"/>
      <c r="LAL210" s="1296"/>
      <c r="LAM210" s="1296"/>
      <c r="LAN210" s="1296"/>
      <c r="LAO210" s="1296"/>
      <c r="LAP210" s="1296"/>
      <c r="LAQ210" s="1296"/>
      <c r="LAR210" s="1296"/>
      <c r="LAS210" s="1296"/>
      <c r="LAT210" s="1296"/>
      <c r="LAU210" s="1296"/>
      <c r="LAV210" s="1296"/>
      <c r="LAW210" s="1296"/>
      <c r="LAX210" s="1296"/>
      <c r="LAY210" s="1296"/>
      <c r="LAZ210" s="1296"/>
      <c r="LBA210" s="1296"/>
      <c r="LBB210" s="1296"/>
      <c r="LBC210" s="1296"/>
      <c r="LBD210" s="1296"/>
      <c r="LBE210" s="1296"/>
      <c r="LBF210" s="1296"/>
      <c r="LBG210" s="1296"/>
      <c r="LBH210" s="1296"/>
      <c r="LBI210" s="1296"/>
      <c r="LBJ210" s="1296"/>
      <c r="LBK210" s="1296"/>
      <c r="LBL210" s="1296"/>
      <c r="LBM210" s="1296"/>
      <c r="LBN210" s="1296"/>
      <c r="LBO210" s="1296"/>
      <c r="LBP210" s="1296"/>
      <c r="LBQ210" s="1296"/>
      <c r="LBR210" s="1296"/>
      <c r="LBS210" s="1296"/>
      <c r="LBT210" s="1296"/>
      <c r="LBU210" s="1296"/>
      <c r="LBV210" s="1296"/>
      <c r="LBW210" s="1296"/>
      <c r="LBX210" s="1296"/>
      <c r="LBY210" s="1296"/>
      <c r="LBZ210" s="1296"/>
      <c r="LCA210" s="1296"/>
      <c r="LCB210" s="1296"/>
      <c r="LCC210" s="1296"/>
      <c r="LCD210" s="1296"/>
      <c r="LCE210" s="1296"/>
      <c r="LCF210" s="1296"/>
      <c r="LCG210" s="1296"/>
      <c r="LCH210" s="1296"/>
      <c r="LCI210" s="1296"/>
      <c r="LCJ210" s="1296"/>
      <c r="LCK210" s="1296"/>
      <c r="LCL210" s="1296"/>
      <c r="LCM210" s="1296"/>
      <c r="LCN210" s="1296"/>
      <c r="LCO210" s="1296"/>
      <c r="LCP210" s="1296"/>
      <c r="LCQ210" s="1296"/>
      <c r="LCR210" s="1296"/>
      <c r="LCS210" s="1296"/>
      <c r="LCT210" s="1296"/>
      <c r="LCU210" s="1296"/>
      <c r="LCV210" s="1296"/>
      <c r="LCW210" s="1296"/>
      <c r="LCX210" s="1296"/>
      <c r="LCY210" s="1296"/>
      <c r="LCZ210" s="1296"/>
      <c r="LDA210" s="1296"/>
      <c r="LDB210" s="1296"/>
      <c r="LDC210" s="1296"/>
      <c r="LDD210" s="1296"/>
      <c r="LDE210" s="1296"/>
      <c r="LDF210" s="1296"/>
      <c r="LDG210" s="1296"/>
      <c r="LDH210" s="1296"/>
      <c r="LDI210" s="1296"/>
      <c r="LDJ210" s="1296"/>
      <c r="LDK210" s="1296"/>
      <c r="LDL210" s="1296"/>
      <c r="LDM210" s="1296"/>
      <c r="LDN210" s="1296"/>
      <c r="LDO210" s="1296"/>
      <c r="LDP210" s="1296"/>
      <c r="LDQ210" s="1296"/>
      <c r="LDR210" s="1296"/>
      <c r="LDS210" s="1296"/>
      <c r="LDT210" s="1296"/>
      <c r="LDU210" s="1296"/>
      <c r="LDV210" s="1296"/>
      <c r="LDW210" s="1296"/>
      <c r="LDX210" s="1296"/>
      <c r="LDY210" s="1296"/>
      <c r="LDZ210" s="1296"/>
      <c r="LEA210" s="1296"/>
      <c r="LEB210" s="1296"/>
      <c r="LEC210" s="1296"/>
      <c r="LED210" s="1296"/>
      <c r="LEE210" s="1296"/>
      <c r="LEF210" s="1296"/>
      <c r="LEG210" s="1296"/>
      <c r="LEH210" s="1296"/>
      <c r="LEI210" s="1296"/>
      <c r="LEJ210" s="1296"/>
      <c r="LEK210" s="1296"/>
      <c r="LEL210" s="1296"/>
      <c r="LEM210" s="1296"/>
      <c r="LEN210" s="1296"/>
      <c r="LEO210" s="1296"/>
      <c r="LEP210" s="1296"/>
      <c r="LEQ210" s="1296"/>
      <c r="LER210" s="1296"/>
      <c r="LES210" s="1296"/>
      <c r="LET210" s="1296"/>
      <c r="LEU210" s="1296"/>
      <c r="LEV210" s="1296"/>
      <c r="LEW210" s="1296"/>
      <c r="LEX210" s="1296"/>
      <c r="LEY210" s="1296"/>
      <c r="LEZ210" s="1296"/>
      <c r="LFA210" s="1296"/>
      <c r="LFB210" s="1296"/>
      <c r="LFC210" s="1296"/>
      <c r="LFD210" s="1296"/>
      <c r="LFE210" s="1296"/>
      <c r="LFF210" s="1296"/>
      <c r="LFG210" s="1296"/>
      <c r="LFH210" s="1296"/>
      <c r="LFI210" s="1296"/>
      <c r="LFJ210" s="1296"/>
      <c r="LFK210" s="1296"/>
      <c r="LFL210" s="1296"/>
      <c r="LFM210" s="1296"/>
      <c r="LFN210" s="1296"/>
      <c r="LFO210" s="1296"/>
      <c r="LFP210" s="1296"/>
      <c r="LFQ210" s="1296"/>
      <c r="LFR210" s="1296"/>
      <c r="LFS210" s="1296"/>
      <c r="LFT210" s="1296"/>
      <c r="LFU210" s="1296"/>
      <c r="LFV210" s="1296"/>
      <c r="LFW210" s="1296"/>
      <c r="LFX210" s="1296"/>
      <c r="LFY210" s="1296"/>
      <c r="LFZ210" s="1296"/>
      <c r="LGA210" s="1296"/>
      <c r="LGB210" s="1296"/>
      <c r="LGC210" s="1296"/>
      <c r="LGD210" s="1296"/>
      <c r="LGE210" s="1296"/>
      <c r="LGF210" s="1296"/>
      <c r="LGG210" s="1296"/>
      <c r="LGH210" s="1296"/>
      <c r="LGI210" s="1296"/>
      <c r="LGJ210" s="1296"/>
      <c r="LGK210" s="1296"/>
      <c r="LGL210" s="1296"/>
      <c r="LGM210" s="1296"/>
      <c r="LGN210" s="1296"/>
      <c r="LGO210" s="1296"/>
      <c r="LGP210" s="1296"/>
      <c r="LGQ210" s="1296"/>
      <c r="LGR210" s="1296"/>
      <c r="LGS210" s="1296"/>
      <c r="LGT210" s="1296"/>
      <c r="LGU210" s="1296"/>
      <c r="LGV210" s="1296"/>
      <c r="LGW210" s="1296"/>
      <c r="LGX210" s="1296"/>
      <c r="LGY210" s="1296"/>
      <c r="LGZ210" s="1296"/>
      <c r="LHA210" s="1296"/>
      <c r="LHB210" s="1296"/>
      <c r="LHC210" s="1296"/>
      <c r="LHD210" s="1296"/>
      <c r="LHE210" s="1296"/>
      <c r="LHF210" s="1296"/>
      <c r="LHG210" s="1296"/>
      <c r="LHH210" s="1296"/>
      <c r="LHI210" s="1296"/>
      <c r="LHJ210" s="1296"/>
      <c r="LHK210" s="1296"/>
      <c r="LHL210" s="1296"/>
      <c r="LHM210" s="1296"/>
      <c r="LHN210" s="1296"/>
      <c r="LHO210" s="1296"/>
      <c r="LHP210" s="1296"/>
      <c r="LHQ210" s="1296"/>
      <c r="LHR210" s="1296"/>
      <c r="LHS210" s="1296"/>
      <c r="LHT210" s="1296"/>
      <c r="LHU210" s="1296"/>
      <c r="LHV210" s="1296"/>
      <c r="LHW210" s="1296"/>
      <c r="LHX210" s="1296"/>
      <c r="LHY210" s="1296"/>
      <c r="LHZ210" s="1296"/>
      <c r="LIA210" s="1296"/>
      <c r="LIB210" s="1296"/>
      <c r="LIC210" s="1296"/>
      <c r="LID210" s="1296"/>
      <c r="LIE210" s="1296"/>
      <c r="LIF210" s="1296"/>
      <c r="LIG210" s="1296"/>
      <c r="LIH210" s="1296"/>
      <c r="LII210" s="1296"/>
      <c r="LIJ210" s="1296"/>
      <c r="LIK210" s="1296"/>
      <c r="LIL210" s="1296"/>
      <c r="LIM210" s="1296"/>
      <c r="LIN210" s="1296"/>
      <c r="LIO210" s="1296"/>
      <c r="LIP210" s="1296"/>
      <c r="LIQ210" s="1296"/>
      <c r="LIR210" s="1296"/>
      <c r="LIS210" s="1296"/>
      <c r="LIT210" s="1296"/>
      <c r="LIU210" s="1296"/>
      <c r="LIV210" s="1296"/>
      <c r="LIW210" s="1296"/>
      <c r="LIX210" s="1296"/>
      <c r="LIY210" s="1296"/>
      <c r="LIZ210" s="1296"/>
      <c r="LJA210" s="1296"/>
      <c r="LJB210" s="1296"/>
      <c r="LJC210" s="1296"/>
      <c r="LJD210" s="1296"/>
      <c r="LJE210" s="1296"/>
      <c r="LJF210" s="1296"/>
      <c r="LJG210" s="1296"/>
      <c r="LJH210" s="1296"/>
      <c r="LJI210" s="1296"/>
      <c r="LJJ210" s="1296"/>
      <c r="LJK210" s="1296"/>
      <c r="LJL210" s="1296"/>
      <c r="LJM210" s="1296"/>
      <c r="LJN210" s="1296"/>
      <c r="LJO210" s="1296"/>
      <c r="LJP210" s="1296"/>
      <c r="LJQ210" s="1296"/>
      <c r="LJR210" s="1296"/>
      <c r="LJS210" s="1296"/>
      <c r="LJT210" s="1296"/>
      <c r="LJU210" s="1296"/>
      <c r="LJV210" s="1296"/>
      <c r="LJW210" s="1296"/>
      <c r="LJX210" s="1296"/>
      <c r="LJY210" s="1296"/>
      <c r="LJZ210" s="1296"/>
      <c r="LKA210" s="1296"/>
      <c r="LKB210" s="1296"/>
      <c r="LKC210" s="1296"/>
      <c r="LKD210" s="1296"/>
      <c r="LKE210" s="1296"/>
      <c r="LKF210" s="1296"/>
      <c r="LKG210" s="1296"/>
      <c r="LKH210" s="1296"/>
      <c r="LKI210" s="1296"/>
      <c r="LKJ210" s="1296"/>
      <c r="LKK210" s="1296"/>
      <c r="LKL210" s="1296"/>
      <c r="LKM210" s="1296"/>
      <c r="LKN210" s="1296"/>
      <c r="LKO210" s="1296"/>
      <c r="LKP210" s="1296"/>
      <c r="LKQ210" s="1296"/>
      <c r="LKR210" s="1296"/>
      <c r="LKS210" s="1296"/>
      <c r="LKT210" s="1296"/>
      <c r="LKU210" s="1296"/>
      <c r="LKV210" s="1296"/>
      <c r="LKW210" s="1296"/>
      <c r="LKX210" s="1296"/>
      <c r="LKY210" s="1296"/>
      <c r="LKZ210" s="1296"/>
      <c r="LLA210" s="1296"/>
      <c r="LLB210" s="1296"/>
      <c r="LLC210" s="1296"/>
      <c r="LLD210" s="1296"/>
      <c r="LLE210" s="1296"/>
      <c r="LLF210" s="1296"/>
      <c r="LLG210" s="1296"/>
      <c r="LLH210" s="1296"/>
      <c r="LLI210" s="1296"/>
      <c r="LLJ210" s="1296"/>
      <c r="LLK210" s="1296"/>
      <c r="LLL210" s="1296"/>
      <c r="LLM210" s="1296"/>
      <c r="LLN210" s="1296"/>
      <c r="LLO210" s="1296"/>
      <c r="LLP210" s="1296"/>
      <c r="LLQ210" s="1296"/>
      <c r="LLR210" s="1296"/>
      <c r="LLS210" s="1296"/>
      <c r="LLT210" s="1296"/>
      <c r="LLU210" s="1296"/>
      <c r="LLV210" s="1296"/>
      <c r="LLW210" s="1296"/>
      <c r="LLX210" s="1296"/>
      <c r="LLY210" s="1296"/>
      <c r="LLZ210" s="1296"/>
      <c r="LMA210" s="1296"/>
      <c r="LMB210" s="1296"/>
      <c r="LMC210" s="1296"/>
      <c r="LMD210" s="1296"/>
      <c r="LME210" s="1296"/>
      <c r="LMF210" s="1296"/>
      <c r="LMG210" s="1296"/>
      <c r="LMH210" s="1296"/>
      <c r="LMI210" s="1296"/>
      <c r="LMJ210" s="1296"/>
      <c r="LMK210" s="1296"/>
      <c r="LML210" s="1296"/>
      <c r="LMM210" s="1296"/>
      <c r="LMN210" s="1296"/>
      <c r="LMO210" s="1296"/>
      <c r="LMP210" s="1296"/>
      <c r="LMQ210" s="1296"/>
      <c r="LMR210" s="1296"/>
      <c r="LMS210" s="1296"/>
      <c r="LMT210" s="1296"/>
      <c r="LMU210" s="1296"/>
      <c r="LMV210" s="1296"/>
      <c r="LMW210" s="1296"/>
      <c r="LMX210" s="1296"/>
      <c r="LMY210" s="1296"/>
      <c r="LMZ210" s="1296"/>
      <c r="LNA210" s="1296"/>
      <c r="LNB210" s="1296"/>
      <c r="LNC210" s="1296"/>
      <c r="LND210" s="1296"/>
      <c r="LNE210" s="1296"/>
      <c r="LNF210" s="1296"/>
      <c r="LNG210" s="1296"/>
      <c r="LNH210" s="1296"/>
      <c r="LNI210" s="1296"/>
      <c r="LNJ210" s="1296"/>
      <c r="LNK210" s="1296"/>
      <c r="LNL210" s="1296"/>
      <c r="LNM210" s="1296"/>
      <c r="LNN210" s="1296"/>
      <c r="LNO210" s="1296"/>
      <c r="LNP210" s="1296"/>
      <c r="LNQ210" s="1296"/>
      <c r="LNR210" s="1296"/>
      <c r="LNS210" s="1296"/>
      <c r="LNT210" s="1296"/>
      <c r="LNU210" s="1296"/>
      <c r="LNV210" s="1296"/>
      <c r="LNW210" s="1296"/>
      <c r="LNX210" s="1296"/>
      <c r="LNY210" s="1296"/>
      <c r="LNZ210" s="1296"/>
      <c r="LOA210" s="1296"/>
      <c r="LOB210" s="1296"/>
      <c r="LOC210" s="1296"/>
      <c r="LOD210" s="1296"/>
      <c r="LOE210" s="1296"/>
      <c r="LOF210" s="1296"/>
      <c r="LOG210" s="1296"/>
      <c r="LOH210" s="1296"/>
      <c r="LOI210" s="1296"/>
      <c r="LOJ210" s="1296"/>
      <c r="LOK210" s="1296"/>
      <c r="LOL210" s="1296"/>
      <c r="LOM210" s="1296"/>
      <c r="LON210" s="1296"/>
      <c r="LOO210" s="1296"/>
      <c r="LOP210" s="1296"/>
      <c r="LOQ210" s="1296"/>
      <c r="LOR210" s="1296"/>
      <c r="LOS210" s="1296"/>
      <c r="LOT210" s="1296"/>
      <c r="LOU210" s="1296"/>
      <c r="LOV210" s="1296"/>
      <c r="LOW210" s="1296"/>
      <c r="LOX210" s="1296"/>
      <c r="LOY210" s="1296"/>
      <c r="LOZ210" s="1296"/>
      <c r="LPA210" s="1296"/>
      <c r="LPB210" s="1296"/>
      <c r="LPC210" s="1296"/>
      <c r="LPD210" s="1296"/>
      <c r="LPE210" s="1296"/>
      <c r="LPF210" s="1296"/>
      <c r="LPG210" s="1296"/>
      <c r="LPH210" s="1296"/>
      <c r="LPI210" s="1296"/>
      <c r="LPJ210" s="1296"/>
      <c r="LPK210" s="1296"/>
      <c r="LPL210" s="1296"/>
      <c r="LPM210" s="1296"/>
      <c r="LPN210" s="1296"/>
      <c r="LPO210" s="1296"/>
      <c r="LPP210" s="1296"/>
      <c r="LPQ210" s="1296"/>
      <c r="LPR210" s="1296"/>
      <c r="LPS210" s="1296"/>
      <c r="LPT210" s="1296"/>
      <c r="LPU210" s="1296"/>
      <c r="LPV210" s="1296"/>
      <c r="LPW210" s="1296"/>
      <c r="LPX210" s="1296"/>
      <c r="LPY210" s="1296"/>
      <c r="LPZ210" s="1296"/>
      <c r="LQA210" s="1296"/>
      <c r="LQB210" s="1296"/>
      <c r="LQC210" s="1296"/>
      <c r="LQD210" s="1296"/>
      <c r="LQE210" s="1296"/>
      <c r="LQF210" s="1296"/>
      <c r="LQG210" s="1296"/>
      <c r="LQH210" s="1296"/>
      <c r="LQI210" s="1296"/>
      <c r="LQJ210" s="1296"/>
      <c r="LQK210" s="1296"/>
      <c r="LQL210" s="1296"/>
      <c r="LQM210" s="1296"/>
      <c r="LQN210" s="1296"/>
      <c r="LQO210" s="1296"/>
      <c r="LQP210" s="1296"/>
      <c r="LQQ210" s="1296"/>
      <c r="LQR210" s="1296"/>
      <c r="LQS210" s="1296"/>
      <c r="LQT210" s="1296"/>
      <c r="LQU210" s="1296"/>
      <c r="LQV210" s="1296"/>
      <c r="LQW210" s="1296"/>
      <c r="LQX210" s="1296"/>
      <c r="LQY210" s="1296"/>
      <c r="LQZ210" s="1296"/>
      <c r="LRA210" s="1296"/>
      <c r="LRB210" s="1296"/>
      <c r="LRC210" s="1296"/>
      <c r="LRD210" s="1296"/>
      <c r="LRE210" s="1296"/>
      <c r="LRF210" s="1296"/>
      <c r="LRG210" s="1296"/>
      <c r="LRH210" s="1296"/>
      <c r="LRI210" s="1296"/>
      <c r="LRJ210" s="1296"/>
      <c r="LRK210" s="1296"/>
      <c r="LRL210" s="1296"/>
      <c r="LRM210" s="1296"/>
      <c r="LRN210" s="1296"/>
      <c r="LRO210" s="1296"/>
      <c r="LRP210" s="1296"/>
      <c r="LRQ210" s="1296"/>
      <c r="LRR210" s="1296"/>
      <c r="LRS210" s="1296"/>
      <c r="LRT210" s="1296"/>
      <c r="LRU210" s="1296"/>
      <c r="LRV210" s="1296"/>
      <c r="LRW210" s="1296"/>
      <c r="LRX210" s="1296"/>
      <c r="LRY210" s="1296"/>
      <c r="LRZ210" s="1296"/>
      <c r="LSA210" s="1296"/>
      <c r="LSB210" s="1296"/>
      <c r="LSC210" s="1296"/>
      <c r="LSD210" s="1296"/>
      <c r="LSE210" s="1296"/>
      <c r="LSF210" s="1296"/>
      <c r="LSG210" s="1296"/>
      <c r="LSH210" s="1296"/>
      <c r="LSI210" s="1296"/>
      <c r="LSJ210" s="1296"/>
      <c r="LSK210" s="1296"/>
      <c r="LSL210" s="1296"/>
      <c r="LSM210" s="1296"/>
      <c r="LSN210" s="1296"/>
      <c r="LSO210" s="1296"/>
      <c r="LSP210" s="1296"/>
      <c r="LSQ210" s="1296"/>
      <c r="LSR210" s="1296"/>
      <c r="LSS210" s="1296"/>
      <c r="LST210" s="1296"/>
      <c r="LSU210" s="1296"/>
      <c r="LSV210" s="1296"/>
      <c r="LSW210" s="1296"/>
      <c r="LSX210" s="1296"/>
      <c r="LSY210" s="1296"/>
      <c r="LSZ210" s="1296"/>
      <c r="LTA210" s="1296"/>
      <c r="LTB210" s="1296"/>
      <c r="LTC210" s="1296"/>
      <c r="LTD210" s="1296"/>
      <c r="LTE210" s="1296"/>
      <c r="LTF210" s="1296"/>
      <c r="LTG210" s="1296"/>
      <c r="LTH210" s="1296"/>
      <c r="LTI210" s="1296"/>
      <c r="LTJ210" s="1296"/>
      <c r="LTK210" s="1296"/>
      <c r="LTL210" s="1296"/>
      <c r="LTM210" s="1296"/>
      <c r="LTN210" s="1296"/>
      <c r="LTO210" s="1296"/>
      <c r="LTP210" s="1296"/>
      <c r="LTQ210" s="1296"/>
      <c r="LTR210" s="1296"/>
      <c r="LTS210" s="1296"/>
      <c r="LTT210" s="1296"/>
      <c r="LTU210" s="1296"/>
      <c r="LTV210" s="1296"/>
      <c r="LTW210" s="1296"/>
      <c r="LTX210" s="1296"/>
      <c r="LTY210" s="1296"/>
      <c r="LTZ210" s="1296"/>
      <c r="LUA210" s="1296"/>
      <c r="LUB210" s="1296"/>
      <c r="LUC210" s="1296"/>
      <c r="LUD210" s="1296"/>
      <c r="LUE210" s="1296"/>
      <c r="LUF210" s="1296"/>
      <c r="LUG210" s="1296"/>
      <c r="LUH210" s="1296"/>
      <c r="LUI210" s="1296"/>
      <c r="LUJ210" s="1296"/>
      <c r="LUK210" s="1296"/>
      <c r="LUL210" s="1296"/>
      <c r="LUM210" s="1296"/>
      <c r="LUN210" s="1296"/>
      <c r="LUO210" s="1296"/>
      <c r="LUP210" s="1296"/>
      <c r="LUQ210" s="1296"/>
      <c r="LUR210" s="1296"/>
      <c r="LUS210" s="1296"/>
      <c r="LUT210" s="1296"/>
      <c r="LUU210" s="1296"/>
      <c r="LUV210" s="1296"/>
      <c r="LUW210" s="1296"/>
      <c r="LUX210" s="1296"/>
      <c r="LUY210" s="1296"/>
      <c r="LUZ210" s="1296"/>
      <c r="LVA210" s="1296"/>
      <c r="LVB210" s="1296"/>
      <c r="LVC210" s="1296"/>
      <c r="LVD210" s="1296"/>
      <c r="LVE210" s="1296"/>
      <c r="LVF210" s="1296"/>
      <c r="LVG210" s="1296"/>
      <c r="LVH210" s="1296"/>
      <c r="LVI210" s="1296"/>
      <c r="LVJ210" s="1296"/>
      <c r="LVK210" s="1296"/>
      <c r="LVL210" s="1296"/>
      <c r="LVM210" s="1296"/>
      <c r="LVN210" s="1296"/>
      <c r="LVO210" s="1296"/>
      <c r="LVP210" s="1296"/>
      <c r="LVQ210" s="1296"/>
      <c r="LVR210" s="1296"/>
      <c r="LVS210" s="1296"/>
      <c r="LVT210" s="1296"/>
      <c r="LVU210" s="1296"/>
      <c r="LVV210" s="1296"/>
      <c r="LVW210" s="1296"/>
      <c r="LVX210" s="1296"/>
      <c r="LVY210" s="1296"/>
      <c r="LVZ210" s="1296"/>
      <c r="LWA210" s="1296"/>
      <c r="LWB210" s="1296"/>
      <c r="LWC210" s="1296"/>
      <c r="LWD210" s="1296"/>
      <c r="LWE210" s="1296"/>
      <c r="LWF210" s="1296"/>
      <c r="LWG210" s="1296"/>
      <c r="LWH210" s="1296"/>
      <c r="LWI210" s="1296"/>
      <c r="LWJ210" s="1296"/>
      <c r="LWK210" s="1296"/>
      <c r="LWL210" s="1296"/>
      <c r="LWM210" s="1296"/>
      <c r="LWN210" s="1296"/>
      <c r="LWO210" s="1296"/>
      <c r="LWP210" s="1296"/>
      <c r="LWQ210" s="1296"/>
      <c r="LWR210" s="1296"/>
      <c r="LWS210" s="1296"/>
      <c r="LWT210" s="1296"/>
      <c r="LWU210" s="1296"/>
      <c r="LWV210" s="1296"/>
      <c r="LWW210" s="1296"/>
      <c r="LWX210" s="1296"/>
      <c r="LWY210" s="1296"/>
      <c r="LWZ210" s="1296"/>
      <c r="LXA210" s="1296"/>
      <c r="LXB210" s="1296"/>
      <c r="LXC210" s="1296"/>
      <c r="LXD210" s="1296"/>
      <c r="LXE210" s="1296"/>
      <c r="LXF210" s="1296"/>
      <c r="LXG210" s="1296"/>
      <c r="LXH210" s="1296"/>
      <c r="LXI210" s="1296"/>
      <c r="LXJ210" s="1296"/>
      <c r="LXK210" s="1296"/>
      <c r="LXL210" s="1296"/>
      <c r="LXM210" s="1296"/>
      <c r="LXN210" s="1296"/>
      <c r="LXO210" s="1296"/>
      <c r="LXP210" s="1296"/>
      <c r="LXQ210" s="1296"/>
      <c r="LXR210" s="1296"/>
      <c r="LXS210" s="1296"/>
      <c r="LXT210" s="1296"/>
      <c r="LXU210" s="1296"/>
      <c r="LXV210" s="1296"/>
      <c r="LXW210" s="1296"/>
      <c r="LXX210" s="1296"/>
      <c r="LXY210" s="1296"/>
      <c r="LXZ210" s="1296"/>
      <c r="LYA210" s="1296"/>
      <c r="LYB210" s="1296"/>
      <c r="LYC210" s="1296"/>
      <c r="LYD210" s="1296"/>
      <c r="LYE210" s="1296"/>
      <c r="LYF210" s="1296"/>
      <c r="LYG210" s="1296"/>
      <c r="LYH210" s="1296"/>
      <c r="LYI210" s="1296"/>
      <c r="LYJ210" s="1296"/>
      <c r="LYK210" s="1296"/>
      <c r="LYL210" s="1296"/>
      <c r="LYM210" s="1296"/>
      <c r="LYN210" s="1296"/>
      <c r="LYO210" s="1296"/>
      <c r="LYP210" s="1296"/>
      <c r="LYQ210" s="1296"/>
      <c r="LYR210" s="1296"/>
      <c r="LYS210" s="1296"/>
      <c r="LYT210" s="1296"/>
      <c r="LYU210" s="1296"/>
      <c r="LYV210" s="1296"/>
      <c r="LYW210" s="1296"/>
      <c r="LYX210" s="1296"/>
      <c r="LYY210" s="1296"/>
      <c r="LYZ210" s="1296"/>
      <c r="LZA210" s="1296"/>
      <c r="LZB210" s="1296"/>
      <c r="LZC210" s="1296"/>
      <c r="LZD210" s="1296"/>
      <c r="LZE210" s="1296"/>
      <c r="LZF210" s="1296"/>
      <c r="LZG210" s="1296"/>
      <c r="LZH210" s="1296"/>
      <c r="LZI210" s="1296"/>
      <c r="LZJ210" s="1296"/>
      <c r="LZK210" s="1296"/>
      <c r="LZL210" s="1296"/>
      <c r="LZM210" s="1296"/>
      <c r="LZN210" s="1296"/>
      <c r="LZO210" s="1296"/>
      <c r="LZP210" s="1296"/>
      <c r="LZQ210" s="1296"/>
      <c r="LZR210" s="1296"/>
      <c r="LZS210" s="1296"/>
      <c r="LZT210" s="1296"/>
      <c r="LZU210" s="1296"/>
      <c r="LZV210" s="1296"/>
      <c r="LZW210" s="1296"/>
      <c r="LZX210" s="1296"/>
      <c r="LZY210" s="1296"/>
      <c r="LZZ210" s="1296"/>
      <c r="MAA210" s="1296"/>
      <c r="MAB210" s="1296"/>
      <c r="MAC210" s="1296"/>
      <c r="MAD210" s="1296"/>
      <c r="MAE210" s="1296"/>
      <c r="MAF210" s="1296"/>
      <c r="MAG210" s="1296"/>
      <c r="MAH210" s="1296"/>
      <c r="MAI210" s="1296"/>
      <c r="MAJ210" s="1296"/>
      <c r="MAK210" s="1296"/>
      <c r="MAL210" s="1296"/>
      <c r="MAM210" s="1296"/>
      <c r="MAN210" s="1296"/>
      <c r="MAO210" s="1296"/>
      <c r="MAP210" s="1296"/>
      <c r="MAQ210" s="1296"/>
      <c r="MAR210" s="1296"/>
      <c r="MAS210" s="1296"/>
      <c r="MAT210" s="1296"/>
      <c r="MAU210" s="1296"/>
      <c r="MAV210" s="1296"/>
      <c r="MAW210" s="1296"/>
      <c r="MAX210" s="1296"/>
      <c r="MAY210" s="1296"/>
      <c r="MAZ210" s="1296"/>
      <c r="MBA210" s="1296"/>
      <c r="MBB210" s="1296"/>
      <c r="MBC210" s="1296"/>
      <c r="MBD210" s="1296"/>
      <c r="MBE210" s="1296"/>
      <c r="MBF210" s="1296"/>
      <c r="MBG210" s="1296"/>
      <c r="MBH210" s="1296"/>
      <c r="MBI210" s="1296"/>
      <c r="MBJ210" s="1296"/>
      <c r="MBK210" s="1296"/>
      <c r="MBL210" s="1296"/>
      <c r="MBM210" s="1296"/>
      <c r="MBN210" s="1296"/>
      <c r="MBO210" s="1296"/>
      <c r="MBP210" s="1296"/>
      <c r="MBQ210" s="1296"/>
      <c r="MBR210" s="1296"/>
      <c r="MBS210" s="1296"/>
      <c r="MBT210" s="1296"/>
      <c r="MBU210" s="1296"/>
      <c r="MBV210" s="1296"/>
      <c r="MBW210" s="1296"/>
      <c r="MBX210" s="1296"/>
      <c r="MBY210" s="1296"/>
      <c r="MBZ210" s="1296"/>
      <c r="MCA210" s="1296"/>
      <c r="MCB210" s="1296"/>
      <c r="MCC210" s="1296"/>
      <c r="MCD210" s="1296"/>
      <c r="MCE210" s="1296"/>
      <c r="MCF210" s="1296"/>
      <c r="MCG210" s="1296"/>
      <c r="MCH210" s="1296"/>
      <c r="MCI210" s="1296"/>
      <c r="MCJ210" s="1296"/>
      <c r="MCK210" s="1296"/>
      <c r="MCL210" s="1296"/>
      <c r="MCM210" s="1296"/>
      <c r="MCN210" s="1296"/>
      <c r="MCO210" s="1296"/>
      <c r="MCP210" s="1296"/>
      <c r="MCQ210" s="1296"/>
      <c r="MCR210" s="1296"/>
      <c r="MCS210" s="1296"/>
      <c r="MCT210" s="1296"/>
      <c r="MCU210" s="1296"/>
      <c r="MCV210" s="1296"/>
      <c r="MCW210" s="1296"/>
      <c r="MCX210" s="1296"/>
      <c r="MCY210" s="1296"/>
      <c r="MCZ210" s="1296"/>
      <c r="MDA210" s="1296"/>
      <c r="MDB210" s="1296"/>
      <c r="MDC210" s="1296"/>
      <c r="MDD210" s="1296"/>
      <c r="MDE210" s="1296"/>
      <c r="MDF210" s="1296"/>
      <c r="MDG210" s="1296"/>
      <c r="MDH210" s="1296"/>
      <c r="MDI210" s="1296"/>
      <c r="MDJ210" s="1296"/>
      <c r="MDK210" s="1296"/>
      <c r="MDL210" s="1296"/>
      <c r="MDM210" s="1296"/>
      <c r="MDN210" s="1296"/>
      <c r="MDO210" s="1296"/>
      <c r="MDP210" s="1296"/>
      <c r="MDQ210" s="1296"/>
      <c r="MDR210" s="1296"/>
      <c r="MDS210" s="1296"/>
      <c r="MDT210" s="1296"/>
      <c r="MDU210" s="1296"/>
      <c r="MDV210" s="1296"/>
      <c r="MDW210" s="1296"/>
      <c r="MDX210" s="1296"/>
      <c r="MDY210" s="1296"/>
      <c r="MDZ210" s="1296"/>
      <c r="MEA210" s="1296"/>
      <c r="MEB210" s="1296"/>
      <c r="MEC210" s="1296"/>
      <c r="MED210" s="1296"/>
      <c r="MEE210" s="1296"/>
      <c r="MEF210" s="1296"/>
      <c r="MEG210" s="1296"/>
      <c r="MEH210" s="1296"/>
      <c r="MEI210" s="1296"/>
      <c r="MEJ210" s="1296"/>
      <c r="MEK210" s="1296"/>
      <c r="MEL210" s="1296"/>
      <c r="MEM210" s="1296"/>
      <c r="MEN210" s="1296"/>
      <c r="MEO210" s="1296"/>
      <c r="MEP210" s="1296"/>
      <c r="MEQ210" s="1296"/>
      <c r="MER210" s="1296"/>
      <c r="MES210" s="1296"/>
      <c r="MET210" s="1296"/>
      <c r="MEU210" s="1296"/>
      <c r="MEV210" s="1296"/>
      <c r="MEW210" s="1296"/>
      <c r="MEX210" s="1296"/>
      <c r="MEY210" s="1296"/>
      <c r="MEZ210" s="1296"/>
      <c r="MFA210" s="1296"/>
      <c r="MFB210" s="1296"/>
      <c r="MFC210" s="1296"/>
      <c r="MFD210" s="1296"/>
      <c r="MFE210" s="1296"/>
      <c r="MFF210" s="1296"/>
      <c r="MFG210" s="1296"/>
      <c r="MFH210" s="1296"/>
      <c r="MFI210" s="1296"/>
      <c r="MFJ210" s="1296"/>
      <c r="MFK210" s="1296"/>
      <c r="MFL210" s="1296"/>
      <c r="MFM210" s="1296"/>
      <c r="MFN210" s="1296"/>
      <c r="MFO210" s="1296"/>
      <c r="MFP210" s="1296"/>
      <c r="MFQ210" s="1296"/>
      <c r="MFR210" s="1296"/>
      <c r="MFS210" s="1296"/>
      <c r="MFT210" s="1296"/>
      <c r="MFU210" s="1296"/>
      <c r="MFV210" s="1296"/>
      <c r="MFW210" s="1296"/>
      <c r="MFX210" s="1296"/>
      <c r="MFY210" s="1296"/>
      <c r="MFZ210" s="1296"/>
      <c r="MGA210" s="1296"/>
      <c r="MGB210" s="1296"/>
      <c r="MGC210" s="1296"/>
      <c r="MGD210" s="1296"/>
      <c r="MGE210" s="1296"/>
      <c r="MGF210" s="1296"/>
      <c r="MGG210" s="1296"/>
      <c r="MGH210" s="1296"/>
      <c r="MGI210" s="1296"/>
      <c r="MGJ210" s="1296"/>
      <c r="MGK210" s="1296"/>
      <c r="MGL210" s="1296"/>
      <c r="MGM210" s="1296"/>
      <c r="MGN210" s="1296"/>
      <c r="MGO210" s="1296"/>
      <c r="MGP210" s="1296"/>
      <c r="MGQ210" s="1296"/>
      <c r="MGR210" s="1296"/>
      <c r="MGS210" s="1296"/>
      <c r="MGT210" s="1296"/>
      <c r="MGU210" s="1296"/>
      <c r="MGV210" s="1296"/>
      <c r="MGW210" s="1296"/>
      <c r="MGX210" s="1296"/>
      <c r="MGY210" s="1296"/>
      <c r="MGZ210" s="1296"/>
      <c r="MHA210" s="1296"/>
      <c r="MHB210" s="1296"/>
      <c r="MHC210" s="1296"/>
      <c r="MHD210" s="1296"/>
      <c r="MHE210" s="1296"/>
      <c r="MHF210" s="1296"/>
      <c r="MHG210" s="1296"/>
      <c r="MHH210" s="1296"/>
      <c r="MHI210" s="1296"/>
      <c r="MHJ210" s="1296"/>
      <c r="MHK210" s="1296"/>
      <c r="MHL210" s="1296"/>
      <c r="MHM210" s="1296"/>
      <c r="MHN210" s="1296"/>
      <c r="MHO210" s="1296"/>
      <c r="MHP210" s="1296"/>
      <c r="MHQ210" s="1296"/>
      <c r="MHR210" s="1296"/>
      <c r="MHS210" s="1296"/>
      <c r="MHT210" s="1296"/>
      <c r="MHU210" s="1296"/>
      <c r="MHV210" s="1296"/>
      <c r="MHW210" s="1296"/>
      <c r="MHX210" s="1296"/>
      <c r="MHY210" s="1296"/>
      <c r="MHZ210" s="1296"/>
      <c r="MIA210" s="1296"/>
      <c r="MIB210" s="1296"/>
      <c r="MIC210" s="1296"/>
      <c r="MID210" s="1296"/>
      <c r="MIE210" s="1296"/>
      <c r="MIF210" s="1296"/>
      <c r="MIG210" s="1296"/>
      <c r="MIH210" s="1296"/>
      <c r="MII210" s="1296"/>
      <c r="MIJ210" s="1296"/>
      <c r="MIK210" s="1296"/>
      <c r="MIL210" s="1296"/>
      <c r="MIM210" s="1296"/>
      <c r="MIN210" s="1296"/>
      <c r="MIO210" s="1296"/>
      <c r="MIP210" s="1296"/>
      <c r="MIQ210" s="1296"/>
      <c r="MIR210" s="1296"/>
      <c r="MIS210" s="1296"/>
      <c r="MIT210" s="1296"/>
      <c r="MIU210" s="1296"/>
      <c r="MIV210" s="1296"/>
      <c r="MIW210" s="1296"/>
      <c r="MIX210" s="1296"/>
      <c r="MIY210" s="1296"/>
      <c r="MIZ210" s="1296"/>
      <c r="MJA210" s="1296"/>
      <c r="MJB210" s="1296"/>
      <c r="MJC210" s="1296"/>
      <c r="MJD210" s="1296"/>
      <c r="MJE210" s="1296"/>
      <c r="MJF210" s="1296"/>
      <c r="MJG210" s="1296"/>
      <c r="MJH210" s="1296"/>
      <c r="MJI210" s="1296"/>
      <c r="MJJ210" s="1296"/>
      <c r="MJK210" s="1296"/>
      <c r="MJL210" s="1296"/>
      <c r="MJM210" s="1296"/>
      <c r="MJN210" s="1296"/>
      <c r="MJO210" s="1296"/>
      <c r="MJP210" s="1296"/>
      <c r="MJQ210" s="1296"/>
      <c r="MJR210" s="1296"/>
      <c r="MJS210" s="1296"/>
      <c r="MJT210" s="1296"/>
      <c r="MJU210" s="1296"/>
      <c r="MJV210" s="1296"/>
      <c r="MJW210" s="1296"/>
      <c r="MJX210" s="1296"/>
      <c r="MJY210" s="1296"/>
      <c r="MJZ210" s="1296"/>
      <c r="MKA210" s="1296"/>
      <c r="MKB210" s="1296"/>
      <c r="MKC210" s="1296"/>
      <c r="MKD210" s="1296"/>
      <c r="MKE210" s="1296"/>
      <c r="MKF210" s="1296"/>
      <c r="MKG210" s="1296"/>
      <c r="MKH210" s="1296"/>
      <c r="MKI210" s="1296"/>
      <c r="MKJ210" s="1296"/>
      <c r="MKK210" s="1296"/>
      <c r="MKL210" s="1296"/>
      <c r="MKM210" s="1296"/>
      <c r="MKN210" s="1296"/>
      <c r="MKO210" s="1296"/>
      <c r="MKP210" s="1296"/>
      <c r="MKQ210" s="1296"/>
      <c r="MKR210" s="1296"/>
      <c r="MKS210" s="1296"/>
      <c r="MKT210" s="1296"/>
      <c r="MKU210" s="1296"/>
      <c r="MKV210" s="1296"/>
      <c r="MKW210" s="1296"/>
      <c r="MKX210" s="1296"/>
      <c r="MKY210" s="1296"/>
      <c r="MKZ210" s="1296"/>
      <c r="MLA210" s="1296"/>
      <c r="MLB210" s="1296"/>
      <c r="MLC210" s="1296"/>
      <c r="MLD210" s="1296"/>
      <c r="MLE210" s="1296"/>
      <c r="MLF210" s="1296"/>
      <c r="MLG210" s="1296"/>
      <c r="MLH210" s="1296"/>
      <c r="MLI210" s="1296"/>
      <c r="MLJ210" s="1296"/>
      <c r="MLK210" s="1296"/>
      <c r="MLL210" s="1296"/>
      <c r="MLM210" s="1296"/>
      <c r="MLN210" s="1296"/>
      <c r="MLO210" s="1296"/>
      <c r="MLP210" s="1296"/>
      <c r="MLQ210" s="1296"/>
      <c r="MLR210" s="1296"/>
      <c r="MLS210" s="1296"/>
      <c r="MLT210" s="1296"/>
      <c r="MLU210" s="1296"/>
      <c r="MLV210" s="1296"/>
      <c r="MLW210" s="1296"/>
      <c r="MLX210" s="1296"/>
      <c r="MLY210" s="1296"/>
      <c r="MLZ210" s="1296"/>
      <c r="MMA210" s="1296"/>
      <c r="MMB210" s="1296"/>
      <c r="MMC210" s="1296"/>
      <c r="MMD210" s="1296"/>
      <c r="MME210" s="1296"/>
      <c r="MMF210" s="1296"/>
      <c r="MMG210" s="1296"/>
      <c r="MMH210" s="1296"/>
      <c r="MMI210" s="1296"/>
      <c r="MMJ210" s="1296"/>
      <c r="MMK210" s="1296"/>
      <c r="MML210" s="1296"/>
      <c r="MMM210" s="1296"/>
      <c r="MMN210" s="1296"/>
      <c r="MMO210" s="1296"/>
      <c r="MMP210" s="1296"/>
      <c r="MMQ210" s="1296"/>
      <c r="MMR210" s="1296"/>
      <c r="MMS210" s="1296"/>
      <c r="MMT210" s="1296"/>
      <c r="MMU210" s="1296"/>
      <c r="MMV210" s="1296"/>
      <c r="MMW210" s="1296"/>
      <c r="MMX210" s="1296"/>
      <c r="MMY210" s="1296"/>
      <c r="MMZ210" s="1296"/>
      <c r="MNA210" s="1296"/>
      <c r="MNB210" s="1296"/>
      <c r="MNC210" s="1296"/>
      <c r="MND210" s="1296"/>
      <c r="MNE210" s="1296"/>
      <c r="MNF210" s="1296"/>
      <c r="MNG210" s="1296"/>
      <c r="MNH210" s="1296"/>
      <c r="MNI210" s="1296"/>
      <c r="MNJ210" s="1296"/>
      <c r="MNK210" s="1296"/>
      <c r="MNL210" s="1296"/>
      <c r="MNM210" s="1296"/>
      <c r="MNN210" s="1296"/>
      <c r="MNO210" s="1296"/>
      <c r="MNP210" s="1296"/>
      <c r="MNQ210" s="1296"/>
      <c r="MNR210" s="1296"/>
      <c r="MNS210" s="1296"/>
      <c r="MNT210" s="1296"/>
      <c r="MNU210" s="1296"/>
      <c r="MNV210" s="1296"/>
      <c r="MNW210" s="1296"/>
      <c r="MNX210" s="1296"/>
      <c r="MNY210" s="1296"/>
      <c r="MNZ210" s="1296"/>
      <c r="MOA210" s="1296"/>
      <c r="MOB210" s="1296"/>
      <c r="MOC210" s="1296"/>
      <c r="MOD210" s="1296"/>
      <c r="MOE210" s="1296"/>
      <c r="MOF210" s="1296"/>
      <c r="MOG210" s="1296"/>
      <c r="MOH210" s="1296"/>
      <c r="MOI210" s="1296"/>
      <c r="MOJ210" s="1296"/>
      <c r="MOK210" s="1296"/>
      <c r="MOL210" s="1296"/>
      <c r="MOM210" s="1296"/>
      <c r="MON210" s="1296"/>
      <c r="MOO210" s="1296"/>
      <c r="MOP210" s="1296"/>
      <c r="MOQ210" s="1296"/>
      <c r="MOR210" s="1296"/>
      <c r="MOS210" s="1296"/>
      <c r="MOT210" s="1296"/>
      <c r="MOU210" s="1296"/>
      <c r="MOV210" s="1296"/>
      <c r="MOW210" s="1296"/>
      <c r="MOX210" s="1296"/>
      <c r="MOY210" s="1296"/>
      <c r="MOZ210" s="1296"/>
      <c r="MPA210" s="1296"/>
      <c r="MPB210" s="1296"/>
      <c r="MPC210" s="1296"/>
      <c r="MPD210" s="1296"/>
      <c r="MPE210" s="1296"/>
      <c r="MPF210" s="1296"/>
      <c r="MPG210" s="1296"/>
      <c r="MPH210" s="1296"/>
      <c r="MPI210" s="1296"/>
      <c r="MPJ210" s="1296"/>
      <c r="MPK210" s="1296"/>
      <c r="MPL210" s="1296"/>
      <c r="MPM210" s="1296"/>
      <c r="MPN210" s="1296"/>
      <c r="MPO210" s="1296"/>
      <c r="MPP210" s="1296"/>
      <c r="MPQ210" s="1296"/>
      <c r="MPR210" s="1296"/>
      <c r="MPS210" s="1296"/>
      <c r="MPT210" s="1296"/>
      <c r="MPU210" s="1296"/>
      <c r="MPV210" s="1296"/>
      <c r="MPW210" s="1296"/>
      <c r="MPX210" s="1296"/>
      <c r="MPY210" s="1296"/>
      <c r="MPZ210" s="1296"/>
      <c r="MQA210" s="1296"/>
      <c r="MQB210" s="1296"/>
      <c r="MQC210" s="1296"/>
      <c r="MQD210" s="1296"/>
      <c r="MQE210" s="1296"/>
      <c r="MQF210" s="1296"/>
      <c r="MQG210" s="1296"/>
      <c r="MQH210" s="1296"/>
      <c r="MQI210" s="1296"/>
      <c r="MQJ210" s="1296"/>
      <c r="MQK210" s="1296"/>
      <c r="MQL210" s="1296"/>
      <c r="MQM210" s="1296"/>
      <c r="MQN210" s="1296"/>
      <c r="MQO210" s="1296"/>
      <c r="MQP210" s="1296"/>
      <c r="MQQ210" s="1296"/>
      <c r="MQR210" s="1296"/>
      <c r="MQS210" s="1296"/>
      <c r="MQT210" s="1296"/>
      <c r="MQU210" s="1296"/>
      <c r="MQV210" s="1296"/>
      <c r="MQW210" s="1296"/>
      <c r="MQX210" s="1296"/>
      <c r="MQY210" s="1296"/>
      <c r="MQZ210" s="1296"/>
      <c r="MRA210" s="1296"/>
      <c r="MRB210" s="1296"/>
      <c r="MRC210" s="1296"/>
      <c r="MRD210" s="1296"/>
      <c r="MRE210" s="1296"/>
      <c r="MRF210" s="1296"/>
      <c r="MRG210" s="1296"/>
      <c r="MRH210" s="1296"/>
      <c r="MRI210" s="1296"/>
      <c r="MRJ210" s="1296"/>
      <c r="MRK210" s="1296"/>
      <c r="MRL210" s="1296"/>
      <c r="MRM210" s="1296"/>
      <c r="MRN210" s="1296"/>
      <c r="MRO210" s="1296"/>
      <c r="MRP210" s="1296"/>
      <c r="MRQ210" s="1296"/>
      <c r="MRR210" s="1296"/>
      <c r="MRS210" s="1296"/>
      <c r="MRT210" s="1296"/>
      <c r="MRU210" s="1296"/>
      <c r="MRV210" s="1296"/>
      <c r="MRW210" s="1296"/>
      <c r="MRX210" s="1296"/>
      <c r="MRY210" s="1296"/>
      <c r="MRZ210" s="1296"/>
      <c r="MSA210" s="1296"/>
      <c r="MSB210" s="1296"/>
      <c r="MSC210" s="1296"/>
      <c r="MSD210" s="1296"/>
      <c r="MSE210" s="1296"/>
      <c r="MSF210" s="1296"/>
      <c r="MSG210" s="1296"/>
      <c r="MSH210" s="1296"/>
      <c r="MSI210" s="1296"/>
      <c r="MSJ210" s="1296"/>
      <c r="MSK210" s="1296"/>
      <c r="MSL210" s="1296"/>
      <c r="MSM210" s="1296"/>
      <c r="MSN210" s="1296"/>
      <c r="MSO210" s="1296"/>
      <c r="MSP210" s="1296"/>
      <c r="MSQ210" s="1296"/>
      <c r="MSR210" s="1296"/>
      <c r="MSS210" s="1296"/>
      <c r="MST210" s="1296"/>
      <c r="MSU210" s="1296"/>
      <c r="MSV210" s="1296"/>
      <c r="MSW210" s="1296"/>
      <c r="MSX210" s="1296"/>
      <c r="MSY210" s="1296"/>
      <c r="MSZ210" s="1296"/>
      <c r="MTA210" s="1296"/>
      <c r="MTB210" s="1296"/>
      <c r="MTC210" s="1296"/>
      <c r="MTD210" s="1296"/>
      <c r="MTE210" s="1296"/>
      <c r="MTF210" s="1296"/>
      <c r="MTG210" s="1296"/>
      <c r="MTH210" s="1296"/>
      <c r="MTI210" s="1296"/>
      <c r="MTJ210" s="1296"/>
      <c r="MTK210" s="1296"/>
      <c r="MTL210" s="1296"/>
      <c r="MTM210" s="1296"/>
      <c r="MTN210" s="1296"/>
      <c r="MTO210" s="1296"/>
      <c r="MTP210" s="1296"/>
      <c r="MTQ210" s="1296"/>
      <c r="MTR210" s="1296"/>
      <c r="MTS210" s="1296"/>
      <c r="MTT210" s="1296"/>
      <c r="MTU210" s="1296"/>
      <c r="MTV210" s="1296"/>
      <c r="MTW210" s="1296"/>
      <c r="MTX210" s="1296"/>
      <c r="MTY210" s="1296"/>
      <c r="MTZ210" s="1296"/>
      <c r="MUA210" s="1296"/>
      <c r="MUB210" s="1296"/>
      <c r="MUC210" s="1296"/>
      <c r="MUD210" s="1296"/>
      <c r="MUE210" s="1296"/>
      <c r="MUF210" s="1296"/>
      <c r="MUG210" s="1296"/>
      <c r="MUH210" s="1296"/>
      <c r="MUI210" s="1296"/>
      <c r="MUJ210" s="1296"/>
      <c r="MUK210" s="1296"/>
      <c r="MUL210" s="1296"/>
      <c r="MUM210" s="1296"/>
      <c r="MUN210" s="1296"/>
      <c r="MUO210" s="1296"/>
      <c r="MUP210" s="1296"/>
      <c r="MUQ210" s="1296"/>
      <c r="MUR210" s="1296"/>
      <c r="MUS210" s="1296"/>
      <c r="MUT210" s="1296"/>
      <c r="MUU210" s="1296"/>
      <c r="MUV210" s="1296"/>
      <c r="MUW210" s="1296"/>
      <c r="MUX210" s="1296"/>
      <c r="MUY210" s="1296"/>
      <c r="MUZ210" s="1296"/>
      <c r="MVA210" s="1296"/>
      <c r="MVB210" s="1296"/>
      <c r="MVC210" s="1296"/>
      <c r="MVD210" s="1296"/>
      <c r="MVE210" s="1296"/>
      <c r="MVF210" s="1296"/>
      <c r="MVG210" s="1296"/>
      <c r="MVH210" s="1296"/>
      <c r="MVI210" s="1296"/>
      <c r="MVJ210" s="1296"/>
      <c r="MVK210" s="1296"/>
      <c r="MVL210" s="1296"/>
      <c r="MVM210" s="1296"/>
      <c r="MVN210" s="1296"/>
      <c r="MVO210" s="1296"/>
      <c r="MVP210" s="1296"/>
      <c r="MVQ210" s="1296"/>
      <c r="MVR210" s="1296"/>
      <c r="MVS210" s="1296"/>
      <c r="MVT210" s="1296"/>
      <c r="MVU210" s="1296"/>
      <c r="MVV210" s="1296"/>
      <c r="MVW210" s="1296"/>
      <c r="MVX210" s="1296"/>
      <c r="MVY210" s="1296"/>
      <c r="MVZ210" s="1296"/>
      <c r="MWA210" s="1296"/>
      <c r="MWB210" s="1296"/>
      <c r="MWC210" s="1296"/>
      <c r="MWD210" s="1296"/>
      <c r="MWE210" s="1296"/>
      <c r="MWF210" s="1296"/>
      <c r="MWG210" s="1296"/>
      <c r="MWH210" s="1296"/>
      <c r="MWI210" s="1296"/>
      <c r="MWJ210" s="1296"/>
      <c r="MWK210" s="1296"/>
      <c r="MWL210" s="1296"/>
      <c r="MWM210" s="1296"/>
      <c r="MWN210" s="1296"/>
      <c r="MWO210" s="1296"/>
      <c r="MWP210" s="1296"/>
      <c r="MWQ210" s="1296"/>
      <c r="MWR210" s="1296"/>
      <c r="MWS210" s="1296"/>
      <c r="MWT210" s="1296"/>
      <c r="MWU210" s="1296"/>
      <c r="MWV210" s="1296"/>
      <c r="MWW210" s="1296"/>
      <c r="MWX210" s="1296"/>
      <c r="MWY210" s="1296"/>
      <c r="MWZ210" s="1296"/>
      <c r="MXA210" s="1296"/>
      <c r="MXB210" s="1296"/>
      <c r="MXC210" s="1296"/>
      <c r="MXD210" s="1296"/>
      <c r="MXE210" s="1296"/>
      <c r="MXF210" s="1296"/>
      <c r="MXG210" s="1296"/>
      <c r="MXH210" s="1296"/>
      <c r="MXI210" s="1296"/>
      <c r="MXJ210" s="1296"/>
      <c r="MXK210" s="1296"/>
      <c r="MXL210" s="1296"/>
      <c r="MXM210" s="1296"/>
      <c r="MXN210" s="1296"/>
      <c r="MXO210" s="1296"/>
      <c r="MXP210" s="1296"/>
      <c r="MXQ210" s="1296"/>
      <c r="MXR210" s="1296"/>
      <c r="MXS210" s="1296"/>
      <c r="MXT210" s="1296"/>
      <c r="MXU210" s="1296"/>
      <c r="MXV210" s="1296"/>
      <c r="MXW210" s="1296"/>
      <c r="MXX210" s="1296"/>
      <c r="MXY210" s="1296"/>
      <c r="MXZ210" s="1296"/>
      <c r="MYA210" s="1296"/>
      <c r="MYB210" s="1296"/>
      <c r="MYC210" s="1296"/>
      <c r="MYD210" s="1296"/>
      <c r="MYE210" s="1296"/>
      <c r="MYF210" s="1296"/>
      <c r="MYG210" s="1296"/>
      <c r="MYH210" s="1296"/>
      <c r="MYI210" s="1296"/>
      <c r="MYJ210" s="1296"/>
      <c r="MYK210" s="1296"/>
      <c r="MYL210" s="1296"/>
      <c r="MYM210" s="1296"/>
      <c r="MYN210" s="1296"/>
      <c r="MYO210" s="1296"/>
      <c r="MYP210" s="1296"/>
      <c r="MYQ210" s="1296"/>
      <c r="MYR210" s="1296"/>
      <c r="MYS210" s="1296"/>
      <c r="MYT210" s="1296"/>
      <c r="MYU210" s="1296"/>
      <c r="MYV210" s="1296"/>
      <c r="MYW210" s="1296"/>
      <c r="MYX210" s="1296"/>
      <c r="MYY210" s="1296"/>
      <c r="MYZ210" s="1296"/>
      <c r="MZA210" s="1296"/>
      <c r="MZB210" s="1296"/>
      <c r="MZC210" s="1296"/>
      <c r="MZD210" s="1296"/>
      <c r="MZE210" s="1296"/>
      <c r="MZF210" s="1296"/>
      <c r="MZG210" s="1296"/>
      <c r="MZH210" s="1296"/>
      <c r="MZI210" s="1296"/>
      <c r="MZJ210" s="1296"/>
      <c r="MZK210" s="1296"/>
      <c r="MZL210" s="1296"/>
      <c r="MZM210" s="1296"/>
      <c r="MZN210" s="1296"/>
      <c r="MZO210" s="1296"/>
      <c r="MZP210" s="1296"/>
      <c r="MZQ210" s="1296"/>
      <c r="MZR210" s="1296"/>
      <c r="MZS210" s="1296"/>
      <c r="MZT210" s="1296"/>
      <c r="MZU210" s="1296"/>
      <c r="MZV210" s="1296"/>
      <c r="MZW210" s="1296"/>
      <c r="MZX210" s="1296"/>
      <c r="MZY210" s="1296"/>
      <c r="MZZ210" s="1296"/>
      <c r="NAA210" s="1296"/>
      <c r="NAB210" s="1296"/>
      <c r="NAC210" s="1296"/>
      <c r="NAD210" s="1296"/>
      <c r="NAE210" s="1296"/>
      <c r="NAF210" s="1296"/>
      <c r="NAG210" s="1296"/>
      <c r="NAH210" s="1296"/>
      <c r="NAI210" s="1296"/>
      <c r="NAJ210" s="1296"/>
      <c r="NAK210" s="1296"/>
      <c r="NAL210" s="1296"/>
      <c r="NAM210" s="1296"/>
      <c r="NAN210" s="1296"/>
      <c r="NAO210" s="1296"/>
      <c r="NAP210" s="1296"/>
      <c r="NAQ210" s="1296"/>
      <c r="NAR210" s="1296"/>
      <c r="NAS210" s="1296"/>
      <c r="NAT210" s="1296"/>
      <c r="NAU210" s="1296"/>
      <c r="NAV210" s="1296"/>
      <c r="NAW210" s="1296"/>
      <c r="NAX210" s="1296"/>
      <c r="NAY210" s="1296"/>
      <c r="NAZ210" s="1296"/>
      <c r="NBA210" s="1296"/>
      <c r="NBB210" s="1296"/>
      <c r="NBC210" s="1296"/>
      <c r="NBD210" s="1296"/>
      <c r="NBE210" s="1296"/>
      <c r="NBF210" s="1296"/>
      <c r="NBG210" s="1296"/>
      <c r="NBH210" s="1296"/>
      <c r="NBI210" s="1296"/>
      <c r="NBJ210" s="1296"/>
      <c r="NBK210" s="1296"/>
      <c r="NBL210" s="1296"/>
      <c r="NBM210" s="1296"/>
      <c r="NBN210" s="1296"/>
      <c r="NBO210" s="1296"/>
      <c r="NBP210" s="1296"/>
      <c r="NBQ210" s="1296"/>
      <c r="NBR210" s="1296"/>
      <c r="NBS210" s="1296"/>
      <c r="NBT210" s="1296"/>
      <c r="NBU210" s="1296"/>
      <c r="NBV210" s="1296"/>
      <c r="NBW210" s="1296"/>
      <c r="NBX210" s="1296"/>
      <c r="NBY210" s="1296"/>
      <c r="NBZ210" s="1296"/>
      <c r="NCA210" s="1296"/>
      <c r="NCB210" s="1296"/>
      <c r="NCC210" s="1296"/>
      <c r="NCD210" s="1296"/>
      <c r="NCE210" s="1296"/>
      <c r="NCF210" s="1296"/>
      <c r="NCG210" s="1296"/>
      <c r="NCH210" s="1296"/>
      <c r="NCI210" s="1296"/>
      <c r="NCJ210" s="1296"/>
      <c r="NCK210" s="1296"/>
      <c r="NCL210" s="1296"/>
      <c r="NCM210" s="1296"/>
      <c r="NCN210" s="1296"/>
      <c r="NCO210" s="1296"/>
      <c r="NCP210" s="1296"/>
      <c r="NCQ210" s="1296"/>
      <c r="NCR210" s="1296"/>
      <c r="NCS210" s="1296"/>
      <c r="NCT210" s="1296"/>
      <c r="NCU210" s="1296"/>
      <c r="NCV210" s="1296"/>
      <c r="NCW210" s="1296"/>
      <c r="NCX210" s="1296"/>
      <c r="NCY210" s="1296"/>
      <c r="NCZ210" s="1296"/>
      <c r="NDA210" s="1296"/>
      <c r="NDB210" s="1296"/>
      <c r="NDC210" s="1296"/>
      <c r="NDD210" s="1296"/>
      <c r="NDE210" s="1296"/>
      <c r="NDF210" s="1296"/>
      <c r="NDG210" s="1296"/>
      <c r="NDH210" s="1296"/>
      <c r="NDI210" s="1296"/>
      <c r="NDJ210" s="1296"/>
      <c r="NDK210" s="1296"/>
      <c r="NDL210" s="1296"/>
      <c r="NDM210" s="1296"/>
      <c r="NDN210" s="1296"/>
      <c r="NDO210" s="1296"/>
      <c r="NDP210" s="1296"/>
      <c r="NDQ210" s="1296"/>
      <c r="NDR210" s="1296"/>
      <c r="NDS210" s="1296"/>
      <c r="NDT210" s="1296"/>
      <c r="NDU210" s="1296"/>
      <c r="NDV210" s="1296"/>
      <c r="NDW210" s="1296"/>
      <c r="NDX210" s="1296"/>
      <c r="NDY210" s="1296"/>
      <c r="NDZ210" s="1296"/>
      <c r="NEA210" s="1296"/>
      <c r="NEB210" s="1296"/>
      <c r="NEC210" s="1296"/>
      <c r="NED210" s="1296"/>
      <c r="NEE210" s="1296"/>
      <c r="NEF210" s="1296"/>
      <c r="NEG210" s="1296"/>
      <c r="NEH210" s="1296"/>
      <c r="NEI210" s="1296"/>
      <c r="NEJ210" s="1296"/>
      <c r="NEK210" s="1296"/>
      <c r="NEL210" s="1296"/>
      <c r="NEM210" s="1296"/>
      <c r="NEN210" s="1296"/>
      <c r="NEO210" s="1296"/>
      <c r="NEP210" s="1296"/>
      <c r="NEQ210" s="1296"/>
      <c r="NER210" s="1296"/>
      <c r="NES210" s="1296"/>
      <c r="NET210" s="1296"/>
      <c r="NEU210" s="1296"/>
      <c r="NEV210" s="1296"/>
      <c r="NEW210" s="1296"/>
      <c r="NEX210" s="1296"/>
      <c r="NEY210" s="1296"/>
      <c r="NEZ210" s="1296"/>
      <c r="NFA210" s="1296"/>
      <c r="NFB210" s="1296"/>
      <c r="NFC210" s="1296"/>
      <c r="NFD210" s="1296"/>
      <c r="NFE210" s="1296"/>
      <c r="NFF210" s="1296"/>
      <c r="NFG210" s="1296"/>
      <c r="NFH210" s="1296"/>
      <c r="NFI210" s="1296"/>
      <c r="NFJ210" s="1296"/>
      <c r="NFK210" s="1296"/>
      <c r="NFL210" s="1296"/>
      <c r="NFM210" s="1296"/>
      <c r="NFN210" s="1296"/>
      <c r="NFO210" s="1296"/>
      <c r="NFP210" s="1296"/>
      <c r="NFQ210" s="1296"/>
      <c r="NFR210" s="1296"/>
      <c r="NFS210" s="1296"/>
      <c r="NFT210" s="1296"/>
      <c r="NFU210" s="1296"/>
      <c r="NFV210" s="1296"/>
      <c r="NFW210" s="1296"/>
      <c r="NFX210" s="1296"/>
      <c r="NFY210" s="1296"/>
      <c r="NFZ210" s="1296"/>
      <c r="NGA210" s="1296"/>
      <c r="NGB210" s="1296"/>
      <c r="NGC210" s="1296"/>
      <c r="NGD210" s="1296"/>
      <c r="NGE210" s="1296"/>
      <c r="NGF210" s="1296"/>
      <c r="NGG210" s="1296"/>
      <c r="NGH210" s="1296"/>
      <c r="NGI210" s="1296"/>
      <c r="NGJ210" s="1296"/>
      <c r="NGK210" s="1296"/>
      <c r="NGL210" s="1296"/>
      <c r="NGM210" s="1296"/>
      <c r="NGN210" s="1296"/>
      <c r="NGO210" s="1296"/>
      <c r="NGP210" s="1296"/>
      <c r="NGQ210" s="1296"/>
      <c r="NGR210" s="1296"/>
      <c r="NGS210" s="1296"/>
      <c r="NGT210" s="1296"/>
      <c r="NGU210" s="1296"/>
      <c r="NGV210" s="1296"/>
      <c r="NGW210" s="1296"/>
      <c r="NGX210" s="1296"/>
      <c r="NGY210" s="1296"/>
      <c r="NGZ210" s="1296"/>
      <c r="NHA210" s="1296"/>
      <c r="NHB210" s="1296"/>
      <c r="NHC210" s="1296"/>
      <c r="NHD210" s="1296"/>
      <c r="NHE210" s="1296"/>
      <c r="NHF210" s="1296"/>
      <c r="NHG210" s="1296"/>
      <c r="NHH210" s="1296"/>
      <c r="NHI210" s="1296"/>
      <c r="NHJ210" s="1296"/>
      <c r="NHK210" s="1296"/>
      <c r="NHL210" s="1296"/>
      <c r="NHM210" s="1296"/>
      <c r="NHN210" s="1296"/>
      <c r="NHO210" s="1296"/>
      <c r="NHP210" s="1296"/>
      <c r="NHQ210" s="1296"/>
      <c r="NHR210" s="1296"/>
      <c r="NHS210" s="1296"/>
      <c r="NHT210" s="1296"/>
      <c r="NHU210" s="1296"/>
      <c r="NHV210" s="1296"/>
      <c r="NHW210" s="1296"/>
      <c r="NHX210" s="1296"/>
      <c r="NHY210" s="1296"/>
      <c r="NHZ210" s="1296"/>
      <c r="NIA210" s="1296"/>
      <c r="NIB210" s="1296"/>
      <c r="NIC210" s="1296"/>
      <c r="NID210" s="1296"/>
      <c r="NIE210" s="1296"/>
      <c r="NIF210" s="1296"/>
      <c r="NIG210" s="1296"/>
      <c r="NIH210" s="1296"/>
      <c r="NII210" s="1296"/>
      <c r="NIJ210" s="1296"/>
      <c r="NIK210" s="1296"/>
      <c r="NIL210" s="1296"/>
      <c r="NIM210" s="1296"/>
      <c r="NIN210" s="1296"/>
      <c r="NIO210" s="1296"/>
      <c r="NIP210" s="1296"/>
      <c r="NIQ210" s="1296"/>
      <c r="NIR210" s="1296"/>
      <c r="NIS210" s="1296"/>
      <c r="NIT210" s="1296"/>
      <c r="NIU210" s="1296"/>
      <c r="NIV210" s="1296"/>
      <c r="NIW210" s="1296"/>
      <c r="NIX210" s="1296"/>
      <c r="NIY210" s="1296"/>
      <c r="NIZ210" s="1296"/>
      <c r="NJA210" s="1296"/>
      <c r="NJB210" s="1296"/>
      <c r="NJC210" s="1296"/>
      <c r="NJD210" s="1296"/>
      <c r="NJE210" s="1296"/>
      <c r="NJF210" s="1296"/>
      <c r="NJG210" s="1296"/>
      <c r="NJH210" s="1296"/>
      <c r="NJI210" s="1296"/>
      <c r="NJJ210" s="1296"/>
      <c r="NJK210" s="1296"/>
      <c r="NJL210" s="1296"/>
      <c r="NJM210" s="1296"/>
      <c r="NJN210" s="1296"/>
      <c r="NJO210" s="1296"/>
      <c r="NJP210" s="1296"/>
      <c r="NJQ210" s="1296"/>
      <c r="NJR210" s="1296"/>
      <c r="NJS210" s="1296"/>
      <c r="NJT210" s="1296"/>
      <c r="NJU210" s="1296"/>
      <c r="NJV210" s="1296"/>
      <c r="NJW210" s="1296"/>
      <c r="NJX210" s="1296"/>
      <c r="NJY210" s="1296"/>
      <c r="NJZ210" s="1296"/>
      <c r="NKA210" s="1296"/>
      <c r="NKB210" s="1296"/>
      <c r="NKC210" s="1296"/>
      <c r="NKD210" s="1296"/>
      <c r="NKE210" s="1296"/>
      <c r="NKF210" s="1296"/>
      <c r="NKG210" s="1296"/>
      <c r="NKH210" s="1296"/>
      <c r="NKI210" s="1296"/>
      <c r="NKJ210" s="1296"/>
      <c r="NKK210" s="1296"/>
      <c r="NKL210" s="1296"/>
      <c r="NKM210" s="1296"/>
      <c r="NKN210" s="1296"/>
      <c r="NKO210" s="1296"/>
      <c r="NKP210" s="1296"/>
      <c r="NKQ210" s="1296"/>
      <c r="NKR210" s="1296"/>
      <c r="NKS210" s="1296"/>
      <c r="NKT210" s="1296"/>
      <c r="NKU210" s="1296"/>
      <c r="NKV210" s="1296"/>
      <c r="NKW210" s="1296"/>
      <c r="NKX210" s="1296"/>
      <c r="NKY210" s="1296"/>
      <c r="NKZ210" s="1296"/>
      <c r="NLA210" s="1296"/>
      <c r="NLB210" s="1296"/>
      <c r="NLC210" s="1296"/>
      <c r="NLD210" s="1296"/>
      <c r="NLE210" s="1296"/>
      <c r="NLF210" s="1296"/>
      <c r="NLG210" s="1296"/>
      <c r="NLH210" s="1296"/>
      <c r="NLI210" s="1296"/>
      <c r="NLJ210" s="1296"/>
      <c r="NLK210" s="1296"/>
      <c r="NLL210" s="1296"/>
      <c r="NLM210" s="1296"/>
      <c r="NLN210" s="1296"/>
      <c r="NLO210" s="1296"/>
      <c r="NLP210" s="1296"/>
      <c r="NLQ210" s="1296"/>
      <c r="NLR210" s="1296"/>
      <c r="NLS210" s="1296"/>
      <c r="NLT210" s="1296"/>
      <c r="NLU210" s="1296"/>
      <c r="NLV210" s="1296"/>
      <c r="NLW210" s="1296"/>
      <c r="NLX210" s="1296"/>
      <c r="NLY210" s="1296"/>
      <c r="NLZ210" s="1296"/>
      <c r="NMA210" s="1296"/>
      <c r="NMB210" s="1296"/>
      <c r="NMC210" s="1296"/>
      <c r="NMD210" s="1296"/>
      <c r="NME210" s="1296"/>
      <c r="NMF210" s="1296"/>
      <c r="NMG210" s="1296"/>
      <c r="NMH210" s="1296"/>
      <c r="NMI210" s="1296"/>
      <c r="NMJ210" s="1296"/>
      <c r="NMK210" s="1296"/>
      <c r="NML210" s="1296"/>
      <c r="NMM210" s="1296"/>
      <c r="NMN210" s="1296"/>
      <c r="NMO210" s="1296"/>
      <c r="NMP210" s="1296"/>
      <c r="NMQ210" s="1296"/>
      <c r="NMR210" s="1296"/>
      <c r="NMS210" s="1296"/>
      <c r="NMT210" s="1296"/>
      <c r="NMU210" s="1296"/>
      <c r="NMV210" s="1296"/>
      <c r="NMW210" s="1296"/>
      <c r="NMX210" s="1296"/>
      <c r="NMY210" s="1296"/>
      <c r="NMZ210" s="1296"/>
      <c r="NNA210" s="1296"/>
      <c r="NNB210" s="1296"/>
      <c r="NNC210" s="1296"/>
      <c r="NND210" s="1296"/>
      <c r="NNE210" s="1296"/>
      <c r="NNF210" s="1296"/>
      <c r="NNG210" s="1296"/>
      <c r="NNH210" s="1296"/>
      <c r="NNI210" s="1296"/>
      <c r="NNJ210" s="1296"/>
      <c r="NNK210" s="1296"/>
      <c r="NNL210" s="1296"/>
      <c r="NNM210" s="1296"/>
      <c r="NNN210" s="1296"/>
      <c r="NNO210" s="1296"/>
      <c r="NNP210" s="1296"/>
      <c r="NNQ210" s="1296"/>
      <c r="NNR210" s="1296"/>
      <c r="NNS210" s="1296"/>
      <c r="NNT210" s="1296"/>
      <c r="NNU210" s="1296"/>
      <c r="NNV210" s="1296"/>
      <c r="NNW210" s="1296"/>
      <c r="NNX210" s="1296"/>
      <c r="NNY210" s="1296"/>
      <c r="NNZ210" s="1296"/>
      <c r="NOA210" s="1296"/>
      <c r="NOB210" s="1296"/>
      <c r="NOC210" s="1296"/>
      <c r="NOD210" s="1296"/>
      <c r="NOE210" s="1296"/>
      <c r="NOF210" s="1296"/>
      <c r="NOG210" s="1296"/>
      <c r="NOH210" s="1296"/>
      <c r="NOI210" s="1296"/>
      <c r="NOJ210" s="1296"/>
      <c r="NOK210" s="1296"/>
      <c r="NOL210" s="1296"/>
      <c r="NOM210" s="1296"/>
      <c r="NON210" s="1296"/>
      <c r="NOO210" s="1296"/>
      <c r="NOP210" s="1296"/>
      <c r="NOQ210" s="1296"/>
      <c r="NOR210" s="1296"/>
      <c r="NOS210" s="1296"/>
      <c r="NOT210" s="1296"/>
      <c r="NOU210" s="1296"/>
      <c r="NOV210" s="1296"/>
      <c r="NOW210" s="1296"/>
      <c r="NOX210" s="1296"/>
      <c r="NOY210" s="1296"/>
      <c r="NOZ210" s="1296"/>
      <c r="NPA210" s="1296"/>
      <c r="NPB210" s="1296"/>
      <c r="NPC210" s="1296"/>
      <c r="NPD210" s="1296"/>
      <c r="NPE210" s="1296"/>
      <c r="NPF210" s="1296"/>
      <c r="NPG210" s="1296"/>
      <c r="NPH210" s="1296"/>
      <c r="NPI210" s="1296"/>
      <c r="NPJ210" s="1296"/>
      <c r="NPK210" s="1296"/>
      <c r="NPL210" s="1296"/>
      <c r="NPM210" s="1296"/>
      <c r="NPN210" s="1296"/>
      <c r="NPO210" s="1296"/>
      <c r="NPP210" s="1296"/>
      <c r="NPQ210" s="1296"/>
      <c r="NPR210" s="1296"/>
      <c r="NPS210" s="1296"/>
      <c r="NPT210" s="1296"/>
      <c r="NPU210" s="1296"/>
      <c r="NPV210" s="1296"/>
      <c r="NPW210" s="1296"/>
      <c r="NPX210" s="1296"/>
      <c r="NPY210" s="1296"/>
      <c r="NPZ210" s="1296"/>
      <c r="NQA210" s="1296"/>
      <c r="NQB210" s="1296"/>
      <c r="NQC210" s="1296"/>
      <c r="NQD210" s="1296"/>
      <c r="NQE210" s="1296"/>
      <c r="NQF210" s="1296"/>
      <c r="NQG210" s="1296"/>
      <c r="NQH210" s="1296"/>
      <c r="NQI210" s="1296"/>
      <c r="NQJ210" s="1296"/>
      <c r="NQK210" s="1296"/>
      <c r="NQL210" s="1296"/>
      <c r="NQM210" s="1296"/>
      <c r="NQN210" s="1296"/>
      <c r="NQO210" s="1296"/>
      <c r="NQP210" s="1296"/>
      <c r="NQQ210" s="1296"/>
      <c r="NQR210" s="1296"/>
      <c r="NQS210" s="1296"/>
      <c r="NQT210" s="1296"/>
      <c r="NQU210" s="1296"/>
      <c r="NQV210" s="1296"/>
      <c r="NQW210" s="1296"/>
      <c r="NQX210" s="1296"/>
      <c r="NQY210" s="1296"/>
      <c r="NQZ210" s="1296"/>
      <c r="NRA210" s="1296"/>
      <c r="NRB210" s="1296"/>
      <c r="NRC210" s="1296"/>
      <c r="NRD210" s="1296"/>
      <c r="NRE210" s="1296"/>
      <c r="NRF210" s="1296"/>
      <c r="NRG210" s="1296"/>
      <c r="NRH210" s="1296"/>
      <c r="NRI210" s="1296"/>
      <c r="NRJ210" s="1296"/>
      <c r="NRK210" s="1296"/>
      <c r="NRL210" s="1296"/>
      <c r="NRM210" s="1296"/>
      <c r="NRN210" s="1296"/>
      <c r="NRO210" s="1296"/>
      <c r="NRP210" s="1296"/>
      <c r="NRQ210" s="1296"/>
      <c r="NRR210" s="1296"/>
      <c r="NRS210" s="1296"/>
      <c r="NRT210" s="1296"/>
      <c r="NRU210" s="1296"/>
      <c r="NRV210" s="1296"/>
      <c r="NRW210" s="1296"/>
      <c r="NRX210" s="1296"/>
      <c r="NRY210" s="1296"/>
      <c r="NRZ210" s="1296"/>
      <c r="NSA210" s="1296"/>
      <c r="NSB210" s="1296"/>
      <c r="NSC210" s="1296"/>
      <c r="NSD210" s="1296"/>
      <c r="NSE210" s="1296"/>
      <c r="NSF210" s="1296"/>
      <c r="NSG210" s="1296"/>
      <c r="NSH210" s="1296"/>
      <c r="NSI210" s="1296"/>
      <c r="NSJ210" s="1296"/>
      <c r="NSK210" s="1296"/>
      <c r="NSL210" s="1296"/>
      <c r="NSM210" s="1296"/>
      <c r="NSN210" s="1296"/>
      <c r="NSO210" s="1296"/>
      <c r="NSP210" s="1296"/>
      <c r="NSQ210" s="1296"/>
      <c r="NSR210" s="1296"/>
      <c r="NSS210" s="1296"/>
      <c r="NST210" s="1296"/>
      <c r="NSU210" s="1296"/>
      <c r="NSV210" s="1296"/>
      <c r="NSW210" s="1296"/>
      <c r="NSX210" s="1296"/>
      <c r="NSY210" s="1296"/>
      <c r="NSZ210" s="1296"/>
      <c r="NTA210" s="1296"/>
      <c r="NTB210" s="1296"/>
      <c r="NTC210" s="1296"/>
      <c r="NTD210" s="1296"/>
      <c r="NTE210" s="1296"/>
      <c r="NTF210" s="1296"/>
      <c r="NTG210" s="1296"/>
      <c r="NTH210" s="1296"/>
      <c r="NTI210" s="1296"/>
      <c r="NTJ210" s="1296"/>
      <c r="NTK210" s="1296"/>
      <c r="NTL210" s="1296"/>
      <c r="NTM210" s="1296"/>
      <c r="NTN210" s="1296"/>
      <c r="NTO210" s="1296"/>
      <c r="NTP210" s="1296"/>
      <c r="NTQ210" s="1296"/>
      <c r="NTR210" s="1296"/>
      <c r="NTS210" s="1296"/>
      <c r="NTT210" s="1296"/>
      <c r="NTU210" s="1296"/>
      <c r="NTV210" s="1296"/>
      <c r="NTW210" s="1296"/>
      <c r="NTX210" s="1296"/>
      <c r="NTY210" s="1296"/>
      <c r="NTZ210" s="1296"/>
      <c r="NUA210" s="1296"/>
      <c r="NUB210" s="1296"/>
      <c r="NUC210" s="1296"/>
      <c r="NUD210" s="1296"/>
      <c r="NUE210" s="1296"/>
      <c r="NUF210" s="1296"/>
      <c r="NUG210" s="1296"/>
      <c r="NUH210" s="1296"/>
      <c r="NUI210" s="1296"/>
      <c r="NUJ210" s="1296"/>
      <c r="NUK210" s="1296"/>
      <c r="NUL210" s="1296"/>
      <c r="NUM210" s="1296"/>
      <c r="NUN210" s="1296"/>
      <c r="NUO210" s="1296"/>
      <c r="NUP210" s="1296"/>
      <c r="NUQ210" s="1296"/>
      <c r="NUR210" s="1296"/>
      <c r="NUS210" s="1296"/>
      <c r="NUT210" s="1296"/>
      <c r="NUU210" s="1296"/>
      <c r="NUV210" s="1296"/>
      <c r="NUW210" s="1296"/>
      <c r="NUX210" s="1296"/>
      <c r="NUY210" s="1296"/>
      <c r="NUZ210" s="1296"/>
      <c r="NVA210" s="1296"/>
      <c r="NVB210" s="1296"/>
      <c r="NVC210" s="1296"/>
      <c r="NVD210" s="1296"/>
      <c r="NVE210" s="1296"/>
      <c r="NVF210" s="1296"/>
      <c r="NVG210" s="1296"/>
      <c r="NVH210" s="1296"/>
      <c r="NVI210" s="1296"/>
      <c r="NVJ210" s="1296"/>
      <c r="NVK210" s="1296"/>
      <c r="NVL210" s="1296"/>
      <c r="NVM210" s="1296"/>
      <c r="NVN210" s="1296"/>
      <c r="NVO210" s="1296"/>
      <c r="NVP210" s="1296"/>
      <c r="NVQ210" s="1296"/>
      <c r="NVR210" s="1296"/>
      <c r="NVS210" s="1296"/>
      <c r="NVT210" s="1296"/>
      <c r="NVU210" s="1296"/>
      <c r="NVV210" s="1296"/>
      <c r="NVW210" s="1296"/>
      <c r="NVX210" s="1296"/>
      <c r="NVY210" s="1296"/>
      <c r="NVZ210" s="1296"/>
      <c r="NWA210" s="1296"/>
      <c r="NWB210" s="1296"/>
      <c r="NWC210" s="1296"/>
      <c r="NWD210" s="1296"/>
      <c r="NWE210" s="1296"/>
      <c r="NWF210" s="1296"/>
      <c r="NWG210" s="1296"/>
      <c r="NWH210" s="1296"/>
      <c r="NWI210" s="1296"/>
      <c r="NWJ210" s="1296"/>
      <c r="NWK210" s="1296"/>
      <c r="NWL210" s="1296"/>
      <c r="NWM210" s="1296"/>
      <c r="NWN210" s="1296"/>
      <c r="NWO210" s="1296"/>
      <c r="NWP210" s="1296"/>
      <c r="NWQ210" s="1296"/>
      <c r="NWR210" s="1296"/>
      <c r="NWS210" s="1296"/>
      <c r="NWT210" s="1296"/>
      <c r="NWU210" s="1296"/>
      <c r="NWV210" s="1296"/>
      <c r="NWW210" s="1296"/>
      <c r="NWX210" s="1296"/>
      <c r="NWY210" s="1296"/>
      <c r="NWZ210" s="1296"/>
      <c r="NXA210" s="1296"/>
      <c r="NXB210" s="1296"/>
      <c r="NXC210" s="1296"/>
      <c r="NXD210" s="1296"/>
      <c r="NXE210" s="1296"/>
      <c r="NXF210" s="1296"/>
      <c r="NXG210" s="1296"/>
      <c r="NXH210" s="1296"/>
      <c r="NXI210" s="1296"/>
      <c r="NXJ210" s="1296"/>
      <c r="NXK210" s="1296"/>
      <c r="NXL210" s="1296"/>
      <c r="NXM210" s="1296"/>
      <c r="NXN210" s="1296"/>
      <c r="NXO210" s="1296"/>
      <c r="NXP210" s="1296"/>
      <c r="NXQ210" s="1296"/>
      <c r="NXR210" s="1296"/>
      <c r="NXS210" s="1296"/>
      <c r="NXT210" s="1296"/>
      <c r="NXU210" s="1296"/>
      <c r="NXV210" s="1296"/>
      <c r="NXW210" s="1296"/>
      <c r="NXX210" s="1296"/>
      <c r="NXY210" s="1296"/>
      <c r="NXZ210" s="1296"/>
      <c r="NYA210" s="1296"/>
      <c r="NYB210" s="1296"/>
      <c r="NYC210" s="1296"/>
      <c r="NYD210" s="1296"/>
      <c r="NYE210" s="1296"/>
      <c r="NYF210" s="1296"/>
      <c r="NYG210" s="1296"/>
      <c r="NYH210" s="1296"/>
      <c r="NYI210" s="1296"/>
      <c r="NYJ210" s="1296"/>
      <c r="NYK210" s="1296"/>
      <c r="NYL210" s="1296"/>
      <c r="NYM210" s="1296"/>
      <c r="NYN210" s="1296"/>
      <c r="NYO210" s="1296"/>
      <c r="NYP210" s="1296"/>
      <c r="NYQ210" s="1296"/>
      <c r="NYR210" s="1296"/>
      <c r="NYS210" s="1296"/>
      <c r="NYT210" s="1296"/>
      <c r="NYU210" s="1296"/>
      <c r="NYV210" s="1296"/>
      <c r="NYW210" s="1296"/>
      <c r="NYX210" s="1296"/>
      <c r="NYY210" s="1296"/>
      <c r="NYZ210" s="1296"/>
      <c r="NZA210" s="1296"/>
      <c r="NZB210" s="1296"/>
      <c r="NZC210" s="1296"/>
      <c r="NZD210" s="1296"/>
      <c r="NZE210" s="1296"/>
      <c r="NZF210" s="1296"/>
      <c r="NZG210" s="1296"/>
      <c r="NZH210" s="1296"/>
      <c r="NZI210" s="1296"/>
      <c r="NZJ210" s="1296"/>
      <c r="NZK210" s="1296"/>
      <c r="NZL210" s="1296"/>
      <c r="NZM210" s="1296"/>
      <c r="NZN210" s="1296"/>
      <c r="NZO210" s="1296"/>
      <c r="NZP210" s="1296"/>
      <c r="NZQ210" s="1296"/>
      <c r="NZR210" s="1296"/>
      <c r="NZS210" s="1296"/>
      <c r="NZT210" s="1296"/>
      <c r="NZU210" s="1296"/>
      <c r="NZV210" s="1296"/>
      <c r="NZW210" s="1296"/>
      <c r="NZX210" s="1296"/>
      <c r="NZY210" s="1296"/>
      <c r="NZZ210" s="1296"/>
      <c r="OAA210" s="1296"/>
      <c r="OAB210" s="1296"/>
      <c r="OAC210" s="1296"/>
      <c r="OAD210" s="1296"/>
      <c r="OAE210" s="1296"/>
      <c r="OAF210" s="1296"/>
      <c r="OAG210" s="1296"/>
      <c r="OAH210" s="1296"/>
      <c r="OAI210" s="1296"/>
      <c r="OAJ210" s="1296"/>
      <c r="OAK210" s="1296"/>
      <c r="OAL210" s="1296"/>
      <c r="OAM210" s="1296"/>
      <c r="OAN210" s="1296"/>
      <c r="OAO210" s="1296"/>
      <c r="OAP210" s="1296"/>
      <c r="OAQ210" s="1296"/>
      <c r="OAR210" s="1296"/>
      <c r="OAS210" s="1296"/>
      <c r="OAT210" s="1296"/>
      <c r="OAU210" s="1296"/>
      <c r="OAV210" s="1296"/>
      <c r="OAW210" s="1296"/>
      <c r="OAX210" s="1296"/>
      <c r="OAY210" s="1296"/>
      <c r="OAZ210" s="1296"/>
      <c r="OBA210" s="1296"/>
      <c r="OBB210" s="1296"/>
      <c r="OBC210" s="1296"/>
      <c r="OBD210" s="1296"/>
      <c r="OBE210" s="1296"/>
      <c r="OBF210" s="1296"/>
      <c r="OBG210" s="1296"/>
      <c r="OBH210" s="1296"/>
      <c r="OBI210" s="1296"/>
      <c r="OBJ210" s="1296"/>
      <c r="OBK210" s="1296"/>
      <c r="OBL210" s="1296"/>
      <c r="OBM210" s="1296"/>
      <c r="OBN210" s="1296"/>
      <c r="OBO210" s="1296"/>
      <c r="OBP210" s="1296"/>
      <c r="OBQ210" s="1296"/>
      <c r="OBR210" s="1296"/>
      <c r="OBS210" s="1296"/>
      <c r="OBT210" s="1296"/>
      <c r="OBU210" s="1296"/>
      <c r="OBV210" s="1296"/>
      <c r="OBW210" s="1296"/>
      <c r="OBX210" s="1296"/>
      <c r="OBY210" s="1296"/>
      <c r="OBZ210" s="1296"/>
      <c r="OCA210" s="1296"/>
      <c r="OCB210" s="1296"/>
      <c r="OCC210" s="1296"/>
      <c r="OCD210" s="1296"/>
      <c r="OCE210" s="1296"/>
      <c r="OCF210" s="1296"/>
      <c r="OCG210" s="1296"/>
      <c r="OCH210" s="1296"/>
      <c r="OCI210" s="1296"/>
      <c r="OCJ210" s="1296"/>
      <c r="OCK210" s="1296"/>
      <c r="OCL210" s="1296"/>
      <c r="OCM210" s="1296"/>
      <c r="OCN210" s="1296"/>
      <c r="OCO210" s="1296"/>
      <c r="OCP210" s="1296"/>
      <c r="OCQ210" s="1296"/>
      <c r="OCR210" s="1296"/>
      <c r="OCS210" s="1296"/>
      <c r="OCT210" s="1296"/>
      <c r="OCU210" s="1296"/>
      <c r="OCV210" s="1296"/>
      <c r="OCW210" s="1296"/>
      <c r="OCX210" s="1296"/>
      <c r="OCY210" s="1296"/>
      <c r="OCZ210" s="1296"/>
      <c r="ODA210" s="1296"/>
      <c r="ODB210" s="1296"/>
      <c r="ODC210" s="1296"/>
      <c r="ODD210" s="1296"/>
      <c r="ODE210" s="1296"/>
      <c r="ODF210" s="1296"/>
      <c r="ODG210" s="1296"/>
      <c r="ODH210" s="1296"/>
      <c r="ODI210" s="1296"/>
      <c r="ODJ210" s="1296"/>
      <c r="ODK210" s="1296"/>
      <c r="ODL210" s="1296"/>
      <c r="ODM210" s="1296"/>
      <c r="ODN210" s="1296"/>
      <c r="ODO210" s="1296"/>
      <c r="ODP210" s="1296"/>
      <c r="ODQ210" s="1296"/>
      <c r="ODR210" s="1296"/>
      <c r="ODS210" s="1296"/>
      <c r="ODT210" s="1296"/>
      <c r="ODU210" s="1296"/>
      <c r="ODV210" s="1296"/>
      <c r="ODW210" s="1296"/>
      <c r="ODX210" s="1296"/>
      <c r="ODY210" s="1296"/>
      <c r="ODZ210" s="1296"/>
      <c r="OEA210" s="1296"/>
      <c r="OEB210" s="1296"/>
      <c r="OEC210" s="1296"/>
      <c r="OED210" s="1296"/>
      <c r="OEE210" s="1296"/>
      <c r="OEF210" s="1296"/>
      <c r="OEG210" s="1296"/>
      <c r="OEH210" s="1296"/>
      <c r="OEI210" s="1296"/>
      <c r="OEJ210" s="1296"/>
      <c r="OEK210" s="1296"/>
      <c r="OEL210" s="1296"/>
      <c r="OEM210" s="1296"/>
      <c r="OEN210" s="1296"/>
      <c r="OEO210" s="1296"/>
      <c r="OEP210" s="1296"/>
      <c r="OEQ210" s="1296"/>
      <c r="OER210" s="1296"/>
      <c r="OES210" s="1296"/>
      <c r="OET210" s="1296"/>
      <c r="OEU210" s="1296"/>
      <c r="OEV210" s="1296"/>
      <c r="OEW210" s="1296"/>
      <c r="OEX210" s="1296"/>
      <c r="OEY210" s="1296"/>
      <c r="OEZ210" s="1296"/>
      <c r="OFA210" s="1296"/>
      <c r="OFB210" s="1296"/>
      <c r="OFC210" s="1296"/>
      <c r="OFD210" s="1296"/>
      <c r="OFE210" s="1296"/>
      <c r="OFF210" s="1296"/>
      <c r="OFG210" s="1296"/>
      <c r="OFH210" s="1296"/>
      <c r="OFI210" s="1296"/>
      <c r="OFJ210" s="1296"/>
      <c r="OFK210" s="1296"/>
      <c r="OFL210" s="1296"/>
      <c r="OFM210" s="1296"/>
      <c r="OFN210" s="1296"/>
      <c r="OFO210" s="1296"/>
      <c r="OFP210" s="1296"/>
      <c r="OFQ210" s="1296"/>
      <c r="OFR210" s="1296"/>
      <c r="OFS210" s="1296"/>
      <c r="OFT210" s="1296"/>
      <c r="OFU210" s="1296"/>
      <c r="OFV210" s="1296"/>
      <c r="OFW210" s="1296"/>
      <c r="OFX210" s="1296"/>
      <c r="OFY210" s="1296"/>
      <c r="OFZ210" s="1296"/>
      <c r="OGA210" s="1296"/>
      <c r="OGB210" s="1296"/>
      <c r="OGC210" s="1296"/>
      <c r="OGD210" s="1296"/>
      <c r="OGE210" s="1296"/>
      <c r="OGF210" s="1296"/>
      <c r="OGG210" s="1296"/>
      <c r="OGH210" s="1296"/>
      <c r="OGI210" s="1296"/>
      <c r="OGJ210" s="1296"/>
      <c r="OGK210" s="1296"/>
      <c r="OGL210" s="1296"/>
      <c r="OGM210" s="1296"/>
      <c r="OGN210" s="1296"/>
      <c r="OGO210" s="1296"/>
      <c r="OGP210" s="1296"/>
      <c r="OGQ210" s="1296"/>
      <c r="OGR210" s="1296"/>
      <c r="OGS210" s="1296"/>
      <c r="OGT210" s="1296"/>
      <c r="OGU210" s="1296"/>
      <c r="OGV210" s="1296"/>
      <c r="OGW210" s="1296"/>
      <c r="OGX210" s="1296"/>
      <c r="OGY210" s="1296"/>
      <c r="OGZ210" s="1296"/>
      <c r="OHA210" s="1296"/>
      <c r="OHB210" s="1296"/>
      <c r="OHC210" s="1296"/>
      <c r="OHD210" s="1296"/>
      <c r="OHE210" s="1296"/>
      <c r="OHF210" s="1296"/>
      <c r="OHG210" s="1296"/>
      <c r="OHH210" s="1296"/>
      <c r="OHI210" s="1296"/>
      <c r="OHJ210" s="1296"/>
      <c r="OHK210" s="1296"/>
      <c r="OHL210" s="1296"/>
      <c r="OHM210" s="1296"/>
      <c r="OHN210" s="1296"/>
      <c r="OHO210" s="1296"/>
      <c r="OHP210" s="1296"/>
      <c r="OHQ210" s="1296"/>
      <c r="OHR210" s="1296"/>
      <c r="OHS210" s="1296"/>
      <c r="OHT210" s="1296"/>
      <c r="OHU210" s="1296"/>
      <c r="OHV210" s="1296"/>
      <c r="OHW210" s="1296"/>
      <c r="OHX210" s="1296"/>
      <c r="OHY210" s="1296"/>
      <c r="OHZ210" s="1296"/>
      <c r="OIA210" s="1296"/>
      <c r="OIB210" s="1296"/>
      <c r="OIC210" s="1296"/>
      <c r="OID210" s="1296"/>
      <c r="OIE210" s="1296"/>
      <c r="OIF210" s="1296"/>
      <c r="OIG210" s="1296"/>
      <c r="OIH210" s="1296"/>
      <c r="OII210" s="1296"/>
      <c r="OIJ210" s="1296"/>
      <c r="OIK210" s="1296"/>
      <c r="OIL210" s="1296"/>
      <c r="OIM210" s="1296"/>
      <c r="OIN210" s="1296"/>
      <c r="OIO210" s="1296"/>
      <c r="OIP210" s="1296"/>
      <c r="OIQ210" s="1296"/>
      <c r="OIR210" s="1296"/>
      <c r="OIS210" s="1296"/>
      <c r="OIT210" s="1296"/>
      <c r="OIU210" s="1296"/>
      <c r="OIV210" s="1296"/>
      <c r="OIW210" s="1296"/>
      <c r="OIX210" s="1296"/>
      <c r="OIY210" s="1296"/>
      <c r="OIZ210" s="1296"/>
      <c r="OJA210" s="1296"/>
      <c r="OJB210" s="1296"/>
      <c r="OJC210" s="1296"/>
      <c r="OJD210" s="1296"/>
      <c r="OJE210" s="1296"/>
      <c r="OJF210" s="1296"/>
      <c r="OJG210" s="1296"/>
      <c r="OJH210" s="1296"/>
      <c r="OJI210" s="1296"/>
      <c r="OJJ210" s="1296"/>
      <c r="OJK210" s="1296"/>
      <c r="OJL210" s="1296"/>
      <c r="OJM210" s="1296"/>
      <c r="OJN210" s="1296"/>
      <c r="OJO210" s="1296"/>
      <c r="OJP210" s="1296"/>
      <c r="OJQ210" s="1296"/>
      <c r="OJR210" s="1296"/>
      <c r="OJS210" s="1296"/>
      <c r="OJT210" s="1296"/>
      <c r="OJU210" s="1296"/>
      <c r="OJV210" s="1296"/>
      <c r="OJW210" s="1296"/>
      <c r="OJX210" s="1296"/>
      <c r="OJY210" s="1296"/>
      <c r="OJZ210" s="1296"/>
      <c r="OKA210" s="1296"/>
      <c r="OKB210" s="1296"/>
      <c r="OKC210" s="1296"/>
      <c r="OKD210" s="1296"/>
      <c r="OKE210" s="1296"/>
      <c r="OKF210" s="1296"/>
      <c r="OKG210" s="1296"/>
      <c r="OKH210" s="1296"/>
      <c r="OKI210" s="1296"/>
      <c r="OKJ210" s="1296"/>
      <c r="OKK210" s="1296"/>
      <c r="OKL210" s="1296"/>
      <c r="OKM210" s="1296"/>
      <c r="OKN210" s="1296"/>
      <c r="OKO210" s="1296"/>
      <c r="OKP210" s="1296"/>
      <c r="OKQ210" s="1296"/>
      <c r="OKR210" s="1296"/>
      <c r="OKS210" s="1296"/>
      <c r="OKT210" s="1296"/>
      <c r="OKU210" s="1296"/>
      <c r="OKV210" s="1296"/>
      <c r="OKW210" s="1296"/>
      <c r="OKX210" s="1296"/>
      <c r="OKY210" s="1296"/>
      <c r="OKZ210" s="1296"/>
      <c r="OLA210" s="1296"/>
      <c r="OLB210" s="1296"/>
      <c r="OLC210" s="1296"/>
      <c r="OLD210" s="1296"/>
      <c r="OLE210" s="1296"/>
      <c r="OLF210" s="1296"/>
      <c r="OLG210" s="1296"/>
      <c r="OLH210" s="1296"/>
      <c r="OLI210" s="1296"/>
      <c r="OLJ210" s="1296"/>
      <c r="OLK210" s="1296"/>
      <c r="OLL210" s="1296"/>
      <c r="OLM210" s="1296"/>
      <c r="OLN210" s="1296"/>
      <c r="OLO210" s="1296"/>
      <c r="OLP210" s="1296"/>
      <c r="OLQ210" s="1296"/>
      <c r="OLR210" s="1296"/>
      <c r="OLS210" s="1296"/>
      <c r="OLT210" s="1296"/>
      <c r="OLU210" s="1296"/>
      <c r="OLV210" s="1296"/>
      <c r="OLW210" s="1296"/>
      <c r="OLX210" s="1296"/>
      <c r="OLY210" s="1296"/>
      <c r="OLZ210" s="1296"/>
      <c r="OMA210" s="1296"/>
      <c r="OMB210" s="1296"/>
      <c r="OMC210" s="1296"/>
      <c r="OMD210" s="1296"/>
      <c r="OME210" s="1296"/>
      <c r="OMF210" s="1296"/>
      <c r="OMG210" s="1296"/>
      <c r="OMH210" s="1296"/>
      <c r="OMI210" s="1296"/>
      <c r="OMJ210" s="1296"/>
      <c r="OMK210" s="1296"/>
      <c r="OML210" s="1296"/>
      <c r="OMM210" s="1296"/>
      <c r="OMN210" s="1296"/>
      <c r="OMO210" s="1296"/>
      <c r="OMP210" s="1296"/>
      <c r="OMQ210" s="1296"/>
      <c r="OMR210" s="1296"/>
      <c r="OMS210" s="1296"/>
      <c r="OMT210" s="1296"/>
      <c r="OMU210" s="1296"/>
      <c r="OMV210" s="1296"/>
      <c r="OMW210" s="1296"/>
      <c r="OMX210" s="1296"/>
      <c r="OMY210" s="1296"/>
      <c r="OMZ210" s="1296"/>
      <c r="ONA210" s="1296"/>
      <c r="ONB210" s="1296"/>
      <c r="ONC210" s="1296"/>
      <c r="OND210" s="1296"/>
      <c r="ONE210" s="1296"/>
      <c r="ONF210" s="1296"/>
      <c r="ONG210" s="1296"/>
      <c r="ONH210" s="1296"/>
      <c r="ONI210" s="1296"/>
      <c r="ONJ210" s="1296"/>
      <c r="ONK210" s="1296"/>
      <c r="ONL210" s="1296"/>
      <c r="ONM210" s="1296"/>
      <c r="ONN210" s="1296"/>
      <c r="ONO210" s="1296"/>
      <c r="ONP210" s="1296"/>
      <c r="ONQ210" s="1296"/>
      <c r="ONR210" s="1296"/>
      <c r="ONS210" s="1296"/>
      <c r="ONT210" s="1296"/>
      <c r="ONU210" s="1296"/>
      <c r="ONV210" s="1296"/>
      <c r="ONW210" s="1296"/>
      <c r="ONX210" s="1296"/>
      <c r="ONY210" s="1296"/>
      <c r="ONZ210" s="1296"/>
      <c r="OOA210" s="1296"/>
      <c r="OOB210" s="1296"/>
      <c r="OOC210" s="1296"/>
      <c r="OOD210" s="1296"/>
      <c r="OOE210" s="1296"/>
      <c r="OOF210" s="1296"/>
      <c r="OOG210" s="1296"/>
      <c r="OOH210" s="1296"/>
      <c r="OOI210" s="1296"/>
      <c r="OOJ210" s="1296"/>
      <c r="OOK210" s="1296"/>
      <c r="OOL210" s="1296"/>
      <c r="OOM210" s="1296"/>
      <c r="OON210" s="1296"/>
      <c r="OOO210" s="1296"/>
      <c r="OOP210" s="1296"/>
      <c r="OOQ210" s="1296"/>
      <c r="OOR210" s="1296"/>
      <c r="OOS210" s="1296"/>
      <c r="OOT210" s="1296"/>
      <c r="OOU210" s="1296"/>
      <c r="OOV210" s="1296"/>
      <c r="OOW210" s="1296"/>
      <c r="OOX210" s="1296"/>
      <c r="OOY210" s="1296"/>
      <c r="OOZ210" s="1296"/>
      <c r="OPA210" s="1296"/>
      <c r="OPB210" s="1296"/>
      <c r="OPC210" s="1296"/>
      <c r="OPD210" s="1296"/>
      <c r="OPE210" s="1296"/>
      <c r="OPF210" s="1296"/>
      <c r="OPG210" s="1296"/>
      <c r="OPH210" s="1296"/>
      <c r="OPI210" s="1296"/>
      <c r="OPJ210" s="1296"/>
      <c r="OPK210" s="1296"/>
      <c r="OPL210" s="1296"/>
      <c r="OPM210" s="1296"/>
      <c r="OPN210" s="1296"/>
      <c r="OPO210" s="1296"/>
      <c r="OPP210" s="1296"/>
      <c r="OPQ210" s="1296"/>
      <c r="OPR210" s="1296"/>
      <c r="OPS210" s="1296"/>
      <c r="OPT210" s="1296"/>
      <c r="OPU210" s="1296"/>
      <c r="OPV210" s="1296"/>
      <c r="OPW210" s="1296"/>
      <c r="OPX210" s="1296"/>
      <c r="OPY210" s="1296"/>
      <c r="OPZ210" s="1296"/>
      <c r="OQA210" s="1296"/>
      <c r="OQB210" s="1296"/>
      <c r="OQC210" s="1296"/>
      <c r="OQD210" s="1296"/>
      <c r="OQE210" s="1296"/>
      <c r="OQF210" s="1296"/>
      <c r="OQG210" s="1296"/>
      <c r="OQH210" s="1296"/>
      <c r="OQI210" s="1296"/>
      <c r="OQJ210" s="1296"/>
      <c r="OQK210" s="1296"/>
      <c r="OQL210" s="1296"/>
      <c r="OQM210" s="1296"/>
      <c r="OQN210" s="1296"/>
      <c r="OQO210" s="1296"/>
      <c r="OQP210" s="1296"/>
      <c r="OQQ210" s="1296"/>
      <c r="OQR210" s="1296"/>
      <c r="OQS210" s="1296"/>
      <c r="OQT210" s="1296"/>
      <c r="OQU210" s="1296"/>
      <c r="OQV210" s="1296"/>
      <c r="OQW210" s="1296"/>
      <c r="OQX210" s="1296"/>
      <c r="OQY210" s="1296"/>
      <c r="OQZ210" s="1296"/>
      <c r="ORA210" s="1296"/>
      <c r="ORB210" s="1296"/>
      <c r="ORC210" s="1296"/>
      <c r="ORD210" s="1296"/>
      <c r="ORE210" s="1296"/>
      <c r="ORF210" s="1296"/>
      <c r="ORG210" s="1296"/>
      <c r="ORH210" s="1296"/>
      <c r="ORI210" s="1296"/>
      <c r="ORJ210" s="1296"/>
      <c r="ORK210" s="1296"/>
      <c r="ORL210" s="1296"/>
      <c r="ORM210" s="1296"/>
      <c r="ORN210" s="1296"/>
      <c r="ORO210" s="1296"/>
      <c r="ORP210" s="1296"/>
      <c r="ORQ210" s="1296"/>
      <c r="ORR210" s="1296"/>
      <c r="ORS210" s="1296"/>
      <c r="ORT210" s="1296"/>
      <c r="ORU210" s="1296"/>
      <c r="ORV210" s="1296"/>
      <c r="ORW210" s="1296"/>
      <c r="ORX210" s="1296"/>
      <c r="ORY210" s="1296"/>
      <c r="ORZ210" s="1296"/>
      <c r="OSA210" s="1296"/>
      <c r="OSB210" s="1296"/>
      <c r="OSC210" s="1296"/>
      <c r="OSD210" s="1296"/>
      <c r="OSE210" s="1296"/>
      <c r="OSF210" s="1296"/>
      <c r="OSG210" s="1296"/>
      <c r="OSH210" s="1296"/>
      <c r="OSI210" s="1296"/>
      <c r="OSJ210" s="1296"/>
      <c r="OSK210" s="1296"/>
      <c r="OSL210" s="1296"/>
      <c r="OSM210" s="1296"/>
      <c r="OSN210" s="1296"/>
      <c r="OSO210" s="1296"/>
      <c r="OSP210" s="1296"/>
      <c r="OSQ210" s="1296"/>
      <c r="OSR210" s="1296"/>
      <c r="OSS210" s="1296"/>
      <c r="OST210" s="1296"/>
      <c r="OSU210" s="1296"/>
      <c r="OSV210" s="1296"/>
      <c r="OSW210" s="1296"/>
      <c r="OSX210" s="1296"/>
      <c r="OSY210" s="1296"/>
      <c r="OSZ210" s="1296"/>
      <c r="OTA210" s="1296"/>
      <c r="OTB210" s="1296"/>
      <c r="OTC210" s="1296"/>
      <c r="OTD210" s="1296"/>
      <c r="OTE210" s="1296"/>
      <c r="OTF210" s="1296"/>
      <c r="OTG210" s="1296"/>
      <c r="OTH210" s="1296"/>
      <c r="OTI210" s="1296"/>
      <c r="OTJ210" s="1296"/>
      <c r="OTK210" s="1296"/>
      <c r="OTL210" s="1296"/>
      <c r="OTM210" s="1296"/>
      <c r="OTN210" s="1296"/>
      <c r="OTO210" s="1296"/>
      <c r="OTP210" s="1296"/>
      <c r="OTQ210" s="1296"/>
      <c r="OTR210" s="1296"/>
      <c r="OTS210" s="1296"/>
      <c r="OTT210" s="1296"/>
      <c r="OTU210" s="1296"/>
      <c r="OTV210" s="1296"/>
      <c r="OTW210" s="1296"/>
      <c r="OTX210" s="1296"/>
      <c r="OTY210" s="1296"/>
      <c r="OTZ210" s="1296"/>
      <c r="OUA210" s="1296"/>
      <c r="OUB210" s="1296"/>
      <c r="OUC210" s="1296"/>
      <c r="OUD210" s="1296"/>
      <c r="OUE210" s="1296"/>
      <c r="OUF210" s="1296"/>
      <c r="OUG210" s="1296"/>
      <c r="OUH210" s="1296"/>
      <c r="OUI210" s="1296"/>
      <c r="OUJ210" s="1296"/>
      <c r="OUK210" s="1296"/>
      <c r="OUL210" s="1296"/>
      <c r="OUM210" s="1296"/>
      <c r="OUN210" s="1296"/>
      <c r="OUO210" s="1296"/>
      <c r="OUP210" s="1296"/>
      <c r="OUQ210" s="1296"/>
      <c r="OUR210" s="1296"/>
      <c r="OUS210" s="1296"/>
      <c r="OUT210" s="1296"/>
      <c r="OUU210" s="1296"/>
      <c r="OUV210" s="1296"/>
      <c r="OUW210" s="1296"/>
      <c r="OUX210" s="1296"/>
      <c r="OUY210" s="1296"/>
      <c r="OUZ210" s="1296"/>
      <c r="OVA210" s="1296"/>
      <c r="OVB210" s="1296"/>
      <c r="OVC210" s="1296"/>
      <c r="OVD210" s="1296"/>
      <c r="OVE210" s="1296"/>
      <c r="OVF210" s="1296"/>
      <c r="OVG210" s="1296"/>
      <c r="OVH210" s="1296"/>
      <c r="OVI210" s="1296"/>
      <c r="OVJ210" s="1296"/>
      <c r="OVK210" s="1296"/>
      <c r="OVL210" s="1296"/>
      <c r="OVM210" s="1296"/>
      <c r="OVN210" s="1296"/>
      <c r="OVO210" s="1296"/>
      <c r="OVP210" s="1296"/>
      <c r="OVQ210" s="1296"/>
      <c r="OVR210" s="1296"/>
      <c r="OVS210" s="1296"/>
      <c r="OVT210" s="1296"/>
      <c r="OVU210" s="1296"/>
      <c r="OVV210" s="1296"/>
      <c r="OVW210" s="1296"/>
      <c r="OVX210" s="1296"/>
      <c r="OVY210" s="1296"/>
      <c r="OVZ210" s="1296"/>
      <c r="OWA210" s="1296"/>
      <c r="OWB210" s="1296"/>
      <c r="OWC210" s="1296"/>
      <c r="OWD210" s="1296"/>
      <c r="OWE210" s="1296"/>
      <c r="OWF210" s="1296"/>
      <c r="OWG210" s="1296"/>
      <c r="OWH210" s="1296"/>
      <c r="OWI210" s="1296"/>
      <c r="OWJ210" s="1296"/>
      <c r="OWK210" s="1296"/>
      <c r="OWL210" s="1296"/>
      <c r="OWM210" s="1296"/>
      <c r="OWN210" s="1296"/>
      <c r="OWO210" s="1296"/>
      <c r="OWP210" s="1296"/>
      <c r="OWQ210" s="1296"/>
      <c r="OWR210" s="1296"/>
      <c r="OWS210" s="1296"/>
      <c r="OWT210" s="1296"/>
      <c r="OWU210" s="1296"/>
      <c r="OWV210" s="1296"/>
      <c r="OWW210" s="1296"/>
      <c r="OWX210" s="1296"/>
      <c r="OWY210" s="1296"/>
      <c r="OWZ210" s="1296"/>
      <c r="OXA210" s="1296"/>
      <c r="OXB210" s="1296"/>
      <c r="OXC210" s="1296"/>
      <c r="OXD210" s="1296"/>
      <c r="OXE210" s="1296"/>
      <c r="OXF210" s="1296"/>
      <c r="OXG210" s="1296"/>
      <c r="OXH210" s="1296"/>
      <c r="OXI210" s="1296"/>
      <c r="OXJ210" s="1296"/>
      <c r="OXK210" s="1296"/>
      <c r="OXL210" s="1296"/>
      <c r="OXM210" s="1296"/>
      <c r="OXN210" s="1296"/>
      <c r="OXO210" s="1296"/>
      <c r="OXP210" s="1296"/>
      <c r="OXQ210" s="1296"/>
      <c r="OXR210" s="1296"/>
      <c r="OXS210" s="1296"/>
      <c r="OXT210" s="1296"/>
      <c r="OXU210" s="1296"/>
      <c r="OXV210" s="1296"/>
      <c r="OXW210" s="1296"/>
      <c r="OXX210" s="1296"/>
      <c r="OXY210" s="1296"/>
      <c r="OXZ210" s="1296"/>
      <c r="OYA210" s="1296"/>
      <c r="OYB210" s="1296"/>
      <c r="OYC210" s="1296"/>
      <c r="OYD210" s="1296"/>
      <c r="OYE210" s="1296"/>
      <c r="OYF210" s="1296"/>
      <c r="OYG210" s="1296"/>
      <c r="OYH210" s="1296"/>
      <c r="OYI210" s="1296"/>
      <c r="OYJ210" s="1296"/>
      <c r="OYK210" s="1296"/>
      <c r="OYL210" s="1296"/>
      <c r="OYM210" s="1296"/>
      <c r="OYN210" s="1296"/>
      <c r="OYO210" s="1296"/>
      <c r="OYP210" s="1296"/>
      <c r="OYQ210" s="1296"/>
      <c r="OYR210" s="1296"/>
      <c r="OYS210" s="1296"/>
      <c r="OYT210" s="1296"/>
      <c r="OYU210" s="1296"/>
      <c r="OYV210" s="1296"/>
      <c r="OYW210" s="1296"/>
      <c r="OYX210" s="1296"/>
      <c r="OYY210" s="1296"/>
      <c r="OYZ210" s="1296"/>
      <c r="OZA210" s="1296"/>
      <c r="OZB210" s="1296"/>
      <c r="OZC210" s="1296"/>
      <c r="OZD210" s="1296"/>
      <c r="OZE210" s="1296"/>
      <c r="OZF210" s="1296"/>
      <c r="OZG210" s="1296"/>
      <c r="OZH210" s="1296"/>
      <c r="OZI210" s="1296"/>
      <c r="OZJ210" s="1296"/>
      <c r="OZK210" s="1296"/>
      <c r="OZL210" s="1296"/>
      <c r="OZM210" s="1296"/>
      <c r="OZN210" s="1296"/>
      <c r="OZO210" s="1296"/>
      <c r="OZP210" s="1296"/>
      <c r="OZQ210" s="1296"/>
      <c r="OZR210" s="1296"/>
      <c r="OZS210" s="1296"/>
      <c r="OZT210" s="1296"/>
      <c r="OZU210" s="1296"/>
      <c r="OZV210" s="1296"/>
      <c r="OZW210" s="1296"/>
      <c r="OZX210" s="1296"/>
      <c r="OZY210" s="1296"/>
      <c r="OZZ210" s="1296"/>
      <c r="PAA210" s="1296"/>
      <c r="PAB210" s="1296"/>
      <c r="PAC210" s="1296"/>
      <c r="PAD210" s="1296"/>
      <c r="PAE210" s="1296"/>
      <c r="PAF210" s="1296"/>
      <c r="PAG210" s="1296"/>
      <c r="PAH210" s="1296"/>
      <c r="PAI210" s="1296"/>
      <c r="PAJ210" s="1296"/>
      <c r="PAK210" s="1296"/>
      <c r="PAL210" s="1296"/>
      <c r="PAM210" s="1296"/>
      <c r="PAN210" s="1296"/>
      <c r="PAO210" s="1296"/>
      <c r="PAP210" s="1296"/>
      <c r="PAQ210" s="1296"/>
      <c r="PAR210" s="1296"/>
      <c r="PAS210" s="1296"/>
      <c r="PAT210" s="1296"/>
      <c r="PAU210" s="1296"/>
      <c r="PAV210" s="1296"/>
      <c r="PAW210" s="1296"/>
      <c r="PAX210" s="1296"/>
      <c r="PAY210" s="1296"/>
      <c r="PAZ210" s="1296"/>
      <c r="PBA210" s="1296"/>
      <c r="PBB210" s="1296"/>
      <c r="PBC210" s="1296"/>
      <c r="PBD210" s="1296"/>
      <c r="PBE210" s="1296"/>
      <c r="PBF210" s="1296"/>
      <c r="PBG210" s="1296"/>
      <c r="PBH210" s="1296"/>
      <c r="PBI210" s="1296"/>
      <c r="PBJ210" s="1296"/>
      <c r="PBK210" s="1296"/>
      <c r="PBL210" s="1296"/>
      <c r="PBM210" s="1296"/>
      <c r="PBN210" s="1296"/>
      <c r="PBO210" s="1296"/>
      <c r="PBP210" s="1296"/>
      <c r="PBQ210" s="1296"/>
      <c r="PBR210" s="1296"/>
      <c r="PBS210" s="1296"/>
      <c r="PBT210" s="1296"/>
      <c r="PBU210" s="1296"/>
      <c r="PBV210" s="1296"/>
      <c r="PBW210" s="1296"/>
      <c r="PBX210" s="1296"/>
      <c r="PBY210" s="1296"/>
      <c r="PBZ210" s="1296"/>
      <c r="PCA210" s="1296"/>
      <c r="PCB210" s="1296"/>
      <c r="PCC210" s="1296"/>
      <c r="PCD210" s="1296"/>
      <c r="PCE210" s="1296"/>
      <c r="PCF210" s="1296"/>
      <c r="PCG210" s="1296"/>
      <c r="PCH210" s="1296"/>
      <c r="PCI210" s="1296"/>
      <c r="PCJ210" s="1296"/>
      <c r="PCK210" s="1296"/>
      <c r="PCL210" s="1296"/>
      <c r="PCM210" s="1296"/>
      <c r="PCN210" s="1296"/>
      <c r="PCO210" s="1296"/>
      <c r="PCP210" s="1296"/>
      <c r="PCQ210" s="1296"/>
      <c r="PCR210" s="1296"/>
      <c r="PCS210" s="1296"/>
      <c r="PCT210" s="1296"/>
      <c r="PCU210" s="1296"/>
      <c r="PCV210" s="1296"/>
      <c r="PCW210" s="1296"/>
      <c r="PCX210" s="1296"/>
      <c r="PCY210" s="1296"/>
      <c r="PCZ210" s="1296"/>
      <c r="PDA210" s="1296"/>
      <c r="PDB210" s="1296"/>
      <c r="PDC210" s="1296"/>
      <c r="PDD210" s="1296"/>
      <c r="PDE210" s="1296"/>
      <c r="PDF210" s="1296"/>
      <c r="PDG210" s="1296"/>
      <c r="PDH210" s="1296"/>
      <c r="PDI210" s="1296"/>
      <c r="PDJ210" s="1296"/>
      <c r="PDK210" s="1296"/>
      <c r="PDL210" s="1296"/>
      <c r="PDM210" s="1296"/>
      <c r="PDN210" s="1296"/>
      <c r="PDO210" s="1296"/>
      <c r="PDP210" s="1296"/>
      <c r="PDQ210" s="1296"/>
      <c r="PDR210" s="1296"/>
      <c r="PDS210" s="1296"/>
      <c r="PDT210" s="1296"/>
      <c r="PDU210" s="1296"/>
      <c r="PDV210" s="1296"/>
      <c r="PDW210" s="1296"/>
      <c r="PDX210" s="1296"/>
      <c r="PDY210" s="1296"/>
      <c r="PDZ210" s="1296"/>
      <c r="PEA210" s="1296"/>
      <c r="PEB210" s="1296"/>
      <c r="PEC210" s="1296"/>
      <c r="PED210" s="1296"/>
      <c r="PEE210" s="1296"/>
      <c r="PEF210" s="1296"/>
      <c r="PEG210" s="1296"/>
      <c r="PEH210" s="1296"/>
      <c r="PEI210" s="1296"/>
      <c r="PEJ210" s="1296"/>
      <c r="PEK210" s="1296"/>
      <c r="PEL210" s="1296"/>
      <c r="PEM210" s="1296"/>
      <c r="PEN210" s="1296"/>
      <c r="PEO210" s="1296"/>
      <c r="PEP210" s="1296"/>
      <c r="PEQ210" s="1296"/>
      <c r="PER210" s="1296"/>
      <c r="PES210" s="1296"/>
      <c r="PET210" s="1296"/>
      <c r="PEU210" s="1296"/>
      <c r="PEV210" s="1296"/>
      <c r="PEW210" s="1296"/>
      <c r="PEX210" s="1296"/>
      <c r="PEY210" s="1296"/>
      <c r="PEZ210" s="1296"/>
      <c r="PFA210" s="1296"/>
      <c r="PFB210" s="1296"/>
      <c r="PFC210" s="1296"/>
      <c r="PFD210" s="1296"/>
      <c r="PFE210" s="1296"/>
      <c r="PFF210" s="1296"/>
      <c r="PFG210" s="1296"/>
      <c r="PFH210" s="1296"/>
      <c r="PFI210" s="1296"/>
      <c r="PFJ210" s="1296"/>
      <c r="PFK210" s="1296"/>
      <c r="PFL210" s="1296"/>
      <c r="PFM210" s="1296"/>
      <c r="PFN210" s="1296"/>
      <c r="PFO210" s="1296"/>
      <c r="PFP210" s="1296"/>
      <c r="PFQ210" s="1296"/>
      <c r="PFR210" s="1296"/>
      <c r="PFS210" s="1296"/>
      <c r="PFT210" s="1296"/>
      <c r="PFU210" s="1296"/>
      <c r="PFV210" s="1296"/>
      <c r="PFW210" s="1296"/>
      <c r="PFX210" s="1296"/>
      <c r="PFY210" s="1296"/>
      <c r="PFZ210" s="1296"/>
      <c r="PGA210" s="1296"/>
      <c r="PGB210" s="1296"/>
      <c r="PGC210" s="1296"/>
      <c r="PGD210" s="1296"/>
      <c r="PGE210" s="1296"/>
      <c r="PGF210" s="1296"/>
      <c r="PGG210" s="1296"/>
      <c r="PGH210" s="1296"/>
      <c r="PGI210" s="1296"/>
      <c r="PGJ210" s="1296"/>
      <c r="PGK210" s="1296"/>
      <c r="PGL210" s="1296"/>
      <c r="PGM210" s="1296"/>
      <c r="PGN210" s="1296"/>
      <c r="PGO210" s="1296"/>
      <c r="PGP210" s="1296"/>
      <c r="PGQ210" s="1296"/>
      <c r="PGR210" s="1296"/>
      <c r="PGS210" s="1296"/>
      <c r="PGT210" s="1296"/>
      <c r="PGU210" s="1296"/>
      <c r="PGV210" s="1296"/>
      <c r="PGW210" s="1296"/>
      <c r="PGX210" s="1296"/>
      <c r="PGY210" s="1296"/>
      <c r="PGZ210" s="1296"/>
      <c r="PHA210" s="1296"/>
      <c r="PHB210" s="1296"/>
      <c r="PHC210" s="1296"/>
      <c r="PHD210" s="1296"/>
      <c r="PHE210" s="1296"/>
      <c r="PHF210" s="1296"/>
      <c r="PHG210" s="1296"/>
      <c r="PHH210" s="1296"/>
      <c r="PHI210" s="1296"/>
      <c r="PHJ210" s="1296"/>
      <c r="PHK210" s="1296"/>
      <c r="PHL210" s="1296"/>
      <c r="PHM210" s="1296"/>
      <c r="PHN210" s="1296"/>
      <c r="PHO210" s="1296"/>
      <c r="PHP210" s="1296"/>
      <c r="PHQ210" s="1296"/>
      <c r="PHR210" s="1296"/>
      <c r="PHS210" s="1296"/>
      <c r="PHT210" s="1296"/>
      <c r="PHU210" s="1296"/>
      <c r="PHV210" s="1296"/>
      <c r="PHW210" s="1296"/>
      <c r="PHX210" s="1296"/>
      <c r="PHY210" s="1296"/>
      <c r="PHZ210" s="1296"/>
      <c r="PIA210" s="1296"/>
      <c r="PIB210" s="1296"/>
      <c r="PIC210" s="1296"/>
      <c r="PID210" s="1296"/>
      <c r="PIE210" s="1296"/>
      <c r="PIF210" s="1296"/>
      <c r="PIG210" s="1296"/>
      <c r="PIH210" s="1296"/>
      <c r="PII210" s="1296"/>
      <c r="PIJ210" s="1296"/>
      <c r="PIK210" s="1296"/>
      <c r="PIL210" s="1296"/>
      <c r="PIM210" s="1296"/>
      <c r="PIN210" s="1296"/>
      <c r="PIO210" s="1296"/>
      <c r="PIP210" s="1296"/>
      <c r="PIQ210" s="1296"/>
      <c r="PIR210" s="1296"/>
      <c r="PIS210" s="1296"/>
      <c r="PIT210" s="1296"/>
      <c r="PIU210" s="1296"/>
      <c r="PIV210" s="1296"/>
      <c r="PIW210" s="1296"/>
      <c r="PIX210" s="1296"/>
      <c r="PIY210" s="1296"/>
      <c r="PIZ210" s="1296"/>
      <c r="PJA210" s="1296"/>
      <c r="PJB210" s="1296"/>
      <c r="PJC210" s="1296"/>
      <c r="PJD210" s="1296"/>
      <c r="PJE210" s="1296"/>
      <c r="PJF210" s="1296"/>
      <c r="PJG210" s="1296"/>
      <c r="PJH210" s="1296"/>
      <c r="PJI210" s="1296"/>
      <c r="PJJ210" s="1296"/>
      <c r="PJK210" s="1296"/>
      <c r="PJL210" s="1296"/>
      <c r="PJM210" s="1296"/>
      <c r="PJN210" s="1296"/>
      <c r="PJO210" s="1296"/>
      <c r="PJP210" s="1296"/>
      <c r="PJQ210" s="1296"/>
      <c r="PJR210" s="1296"/>
      <c r="PJS210" s="1296"/>
      <c r="PJT210" s="1296"/>
      <c r="PJU210" s="1296"/>
      <c r="PJV210" s="1296"/>
      <c r="PJW210" s="1296"/>
      <c r="PJX210" s="1296"/>
      <c r="PJY210" s="1296"/>
      <c r="PJZ210" s="1296"/>
      <c r="PKA210" s="1296"/>
      <c r="PKB210" s="1296"/>
      <c r="PKC210" s="1296"/>
      <c r="PKD210" s="1296"/>
      <c r="PKE210" s="1296"/>
      <c r="PKF210" s="1296"/>
      <c r="PKG210" s="1296"/>
      <c r="PKH210" s="1296"/>
      <c r="PKI210" s="1296"/>
      <c r="PKJ210" s="1296"/>
      <c r="PKK210" s="1296"/>
      <c r="PKL210" s="1296"/>
      <c r="PKM210" s="1296"/>
      <c r="PKN210" s="1296"/>
      <c r="PKO210" s="1296"/>
      <c r="PKP210" s="1296"/>
      <c r="PKQ210" s="1296"/>
      <c r="PKR210" s="1296"/>
      <c r="PKS210" s="1296"/>
      <c r="PKT210" s="1296"/>
      <c r="PKU210" s="1296"/>
      <c r="PKV210" s="1296"/>
      <c r="PKW210" s="1296"/>
      <c r="PKX210" s="1296"/>
      <c r="PKY210" s="1296"/>
      <c r="PKZ210" s="1296"/>
      <c r="PLA210" s="1296"/>
      <c r="PLB210" s="1296"/>
      <c r="PLC210" s="1296"/>
      <c r="PLD210" s="1296"/>
      <c r="PLE210" s="1296"/>
      <c r="PLF210" s="1296"/>
      <c r="PLG210" s="1296"/>
      <c r="PLH210" s="1296"/>
      <c r="PLI210" s="1296"/>
      <c r="PLJ210" s="1296"/>
      <c r="PLK210" s="1296"/>
      <c r="PLL210" s="1296"/>
      <c r="PLM210" s="1296"/>
      <c r="PLN210" s="1296"/>
      <c r="PLO210" s="1296"/>
      <c r="PLP210" s="1296"/>
      <c r="PLQ210" s="1296"/>
      <c r="PLR210" s="1296"/>
      <c r="PLS210" s="1296"/>
      <c r="PLT210" s="1296"/>
      <c r="PLU210" s="1296"/>
      <c r="PLV210" s="1296"/>
      <c r="PLW210" s="1296"/>
      <c r="PLX210" s="1296"/>
      <c r="PLY210" s="1296"/>
      <c r="PLZ210" s="1296"/>
      <c r="PMA210" s="1296"/>
      <c r="PMB210" s="1296"/>
      <c r="PMC210" s="1296"/>
      <c r="PMD210" s="1296"/>
      <c r="PME210" s="1296"/>
      <c r="PMF210" s="1296"/>
      <c r="PMG210" s="1296"/>
      <c r="PMH210" s="1296"/>
      <c r="PMI210" s="1296"/>
      <c r="PMJ210" s="1296"/>
      <c r="PMK210" s="1296"/>
      <c r="PML210" s="1296"/>
      <c r="PMM210" s="1296"/>
      <c r="PMN210" s="1296"/>
      <c r="PMO210" s="1296"/>
      <c r="PMP210" s="1296"/>
      <c r="PMQ210" s="1296"/>
      <c r="PMR210" s="1296"/>
      <c r="PMS210" s="1296"/>
      <c r="PMT210" s="1296"/>
      <c r="PMU210" s="1296"/>
      <c r="PMV210" s="1296"/>
      <c r="PMW210" s="1296"/>
      <c r="PMX210" s="1296"/>
      <c r="PMY210" s="1296"/>
      <c r="PMZ210" s="1296"/>
      <c r="PNA210" s="1296"/>
      <c r="PNB210" s="1296"/>
      <c r="PNC210" s="1296"/>
      <c r="PND210" s="1296"/>
      <c r="PNE210" s="1296"/>
      <c r="PNF210" s="1296"/>
      <c r="PNG210" s="1296"/>
      <c r="PNH210" s="1296"/>
      <c r="PNI210" s="1296"/>
      <c r="PNJ210" s="1296"/>
      <c r="PNK210" s="1296"/>
      <c r="PNL210" s="1296"/>
      <c r="PNM210" s="1296"/>
      <c r="PNN210" s="1296"/>
      <c r="PNO210" s="1296"/>
      <c r="PNP210" s="1296"/>
      <c r="PNQ210" s="1296"/>
      <c r="PNR210" s="1296"/>
      <c r="PNS210" s="1296"/>
      <c r="PNT210" s="1296"/>
      <c r="PNU210" s="1296"/>
      <c r="PNV210" s="1296"/>
      <c r="PNW210" s="1296"/>
      <c r="PNX210" s="1296"/>
      <c r="PNY210" s="1296"/>
      <c r="PNZ210" s="1296"/>
      <c r="POA210" s="1296"/>
      <c r="POB210" s="1296"/>
      <c r="POC210" s="1296"/>
      <c r="POD210" s="1296"/>
      <c r="POE210" s="1296"/>
      <c r="POF210" s="1296"/>
      <c r="POG210" s="1296"/>
      <c r="POH210" s="1296"/>
      <c r="POI210" s="1296"/>
      <c r="POJ210" s="1296"/>
      <c r="POK210" s="1296"/>
      <c r="POL210" s="1296"/>
      <c r="POM210" s="1296"/>
      <c r="PON210" s="1296"/>
      <c r="POO210" s="1296"/>
      <c r="POP210" s="1296"/>
      <c r="POQ210" s="1296"/>
      <c r="POR210" s="1296"/>
      <c r="POS210" s="1296"/>
      <c r="POT210" s="1296"/>
      <c r="POU210" s="1296"/>
      <c r="POV210" s="1296"/>
      <c r="POW210" s="1296"/>
      <c r="POX210" s="1296"/>
      <c r="POY210" s="1296"/>
      <c r="POZ210" s="1296"/>
      <c r="PPA210" s="1296"/>
      <c r="PPB210" s="1296"/>
      <c r="PPC210" s="1296"/>
      <c r="PPD210" s="1296"/>
      <c r="PPE210" s="1296"/>
      <c r="PPF210" s="1296"/>
      <c r="PPG210" s="1296"/>
      <c r="PPH210" s="1296"/>
      <c r="PPI210" s="1296"/>
      <c r="PPJ210" s="1296"/>
      <c r="PPK210" s="1296"/>
      <c r="PPL210" s="1296"/>
      <c r="PPM210" s="1296"/>
      <c r="PPN210" s="1296"/>
      <c r="PPO210" s="1296"/>
      <c r="PPP210" s="1296"/>
      <c r="PPQ210" s="1296"/>
      <c r="PPR210" s="1296"/>
      <c r="PPS210" s="1296"/>
      <c r="PPT210" s="1296"/>
      <c r="PPU210" s="1296"/>
      <c r="PPV210" s="1296"/>
      <c r="PPW210" s="1296"/>
      <c r="PPX210" s="1296"/>
      <c r="PPY210" s="1296"/>
      <c r="PPZ210" s="1296"/>
      <c r="PQA210" s="1296"/>
      <c r="PQB210" s="1296"/>
      <c r="PQC210" s="1296"/>
      <c r="PQD210" s="1296"/>
      <c r="PQE210" s="1296"/>
      <c r="PQF210" s="1296"/>
      <c r="PQG210" s="1296"/>
      <c r="PQH210" s="1296"/>
      <c r="PQI210" s="1296"/>
      <c r="PQJ210" s="1296"/>
      <c r="PQK210" s="1296"/>
      <c r="PQL210" s="1296"/>
      <c r="PQM210" s="1296"/>
      <c r="PQN210" s="1296"/>
      <c r="PQO210" s="1296"/>
      <c r="PQP210" s="1296"/>
      <c r="PQQ210" s="1296"/>
      <c r="PQR210" s="1296"/>
      <c r="PQS210" s="1296"/>
      <c r="PQT210" s="1296"/>
      <c r="PQU210" s="1296"/>
      <c r="PQV210" s="1296"/>
      <c r="PQW210" s="1296"/>
      <c r="PQX210" s="1296"/>
      <c r="PQY210" s="1296"/>
      <c r="PQZ210" s="1296"/>
      <c r="PRA210" s="1296"/>
      <c r="PRB210" s="1296"/>
      <c r="PRC210" s="1296"/>
      <c r="PRD210" s="1296"/>
      <c r="PRE210" s="1296"/>
      <c r="PRF210" s="1296"/>
      <c r="PRG210" s="1296"/>
      <c r="PRH210" s="1296"/>
      <c r="PRI210" s="1296"/>
      <c r="PRJ210" s="1296"/>
      <c r="PRK210" s="1296"/>
      <c r="PRL210" s="1296"/>
      <c r="PRM210" s="1296"/>
      <c r="PRN210" s="1296"/>
      <c r="PRO210" s="1296"/>
      <c r="PRP210" s="1296"/>
      <c r="PRQ210" s="1296"/>
      <c r="PRR210" s="1296"/>
      <c r="PRS210" s="1296"/>
      <c r="PRT210" s="1296"/>
      <c r="PRU210" s="1296"/>
      <c r="PRV210" s="1296"/>
      <c r="PRW210" s="1296"/>
      <c r="PRX210" s="1296"/>
      <c r="PRY210" s="1296"/>
      <c r="PRZ210" s="1296"/>
      <c r="PSA210" s="1296"/>
      <c r="PSB210" s="1296"/>
      <c r="PSC210" s="1296"/>
      <c r="PSD210" s="1296"/>
      <c r="PSE210" s="1296"/>
      <c r="PSF210" s="1296"/>
      <c r="PSG210" s="1296"/>
      <c r="PSH210" s="1296"/>
      <c r="PSI210" s="1296"/>
      <c r="PSJ210" s="1296"/>
      <c r="PSK210" s="1296"/>
      <c r="PSL210" s="1296"/>
      <c r="PSM210" s="1296"/>
      <c r="PSN210" s="1296"/>
      <c r="PSO210" s="1296"/>
      <c r="PSP210" s="1296"/>
      <c r="PSQ210" s="1296"/>
      <c r="PSR210" s="1296"/>
      <c r="PSS210" s="1296"/>
      <c r="PST210" s="1296"/>
      <c r="PSU210" s="1296"/>
      <c r="PSV210" s="1296"/>
      <c r="PSW210" s="1296"/>
      <c r="PSX210" s="1296"/>
      <c r="PSY210" s="1296"/>
      <c r="PSZ210" s="1296"/>
      <c r="PTA210" s="1296"/>
      <c r="PTB210" s="1296"/>
      <c r="PTC210" s="1296"/>
      <c r="PTD210" s="1296"/>
      <c r="PTE210" s="1296"/>
      <c r="PTF210" s="1296"/>
      <c r="PTG210" s="1296"/>
      <c r="PTH210" s="1296"/>
      <c r="PTI210" s="1296"/>
      <c r="PTJ210" s="1296"/>
      <c r="PTK210" s="1296"/>
      <c r="PTL210" s="1296"/>
      <c r="PTM210" s="1296"/>
      <c r="PTN210" s="1296"/>
      <c r="PTO210" s="1296"/>
      <c r="PTP210" s="1296"/>
      <c r="PTQ210" s="1296"/>
      <c r="PTR210" s="1296"/>
      <c r="PTS210" s="1296"/>
      <c r="PTT210" s="1296"/>
      <c r="PTU210" s="1296"/>
      <c r="PTV210" s="1296"/>
      <c r="PTW210" s="1296"/>
      <c r="PTX210" s="1296"/>
      <c r="PTY210" s="1296"/>
      <c r="PTZ210" s="1296"/>
      <c r="PUA210" s="1296"/>
      <c r="PUB210" s="1296"/>
      <c r="PUC210" s="1296"/>
      <c r="PUD210" s="1296"/>
      <c r="PUE210" s="1296"/>
      <c r="PUF210" s="1296"/>
      <c r="PUG210" s="1296"/>
      <c r="PUH210" s="1296"/>
      <c r="PUI210" s="1296"/>
      <c r="PUJ210" s="1296"/>
      <c r="PUK210" s="1296"/>
      <c r="PUL210" s="1296"/>
      <c r="PUM210" s="1296"/>
      <c r="PUN210" s="1296"/>
      <c r="PUO210" s="1296"/>
      <c r="PUP210" s="1296"/>
      <c r="PUQ210" s="1296"/>
      <c r="PUR210" s="1296"/>
      <c r="PUS210" s="1296"/>
      <c r="PUT210" s="1296"/>
      <c r="PUU210" s="1296"/>
      <c r="PUV210" s="1296"/>
      <c r="PUW210" s="1296"/>
      <c r="PUX210" s="1296"/>
      <c r="PUY210" s="1296"/>
      <c r="PUZ210" s="1296"/>
      <c r="PVA210" s="1296"/>
      <c r="PVB210" s="1296"/>
      <c r="PVC210" s="1296"/>
      <c r="PVD210" s="1296"/>
      <c r="PVE210" s="1296"/>
      <c r="PVF210" s="1296"/>
      <c r="PVG210" s="1296"/>
      <c r="PVH210" s="1296"/>
      <c r="PVI210" s="1296"/>
      <c r="PVJ210" s="1296"/>
      <c r="PVK210" s="1296"/>
      <c r="PVL210" s="1296"/>
      <c r="PVM210" s="1296"/>
      <c r="PVN210" s="1296"/>
      <c r="PVO210" s="1296"/>
      <c r="PVP210" s="1296"/>
      <c r="PVQ210" s="1296"/>
      <c r="PVR210" s="1296"/>
      <c r="PVS210" s="1296"/>
      <c r="PVT210" s="1296"/>
      <c r="PVU210" s="1296"/>
      <c r="PVV210" s="1296"/>
      <c r="PVW210" s="1296"/>
      <c r="PVX210" s="1296"/>
      <c r="PVY210" s="1296"/>
      <c r="PVZ210" s="1296"/>
      <c r="PWA210" s="1296"/>
      <c r="PWB210" s="1296"/>
      <c r="PWC210" s="1296"/>
      <c r="PWD210" s="1296"/>
      <c r="PWE210" s="1296"/>
      <c r="PWF210" s="1296"/>
      <c r="PWG210" s="1296"/>
      <c r="PWH210" s="1296"/>
      <c r="PWI210" s="1296"/>
      <c r="PWJ210" s="1296"/>
      <c r="PWK210" s="1296"/>
      <c r="PWL210" s="1296"/>
      <c r="PWM210" s="1296"/>
      <c r="PWN210" s="1296"/>
      <c r="PWO210" s="1296"/>
      <c r="PWP210" s="1296"/>
      <c r="PWQ210" s="1296"/>
      <c r="PWR210" s="1296"/>
      <c r="PWS210" s="1296"/>
      <c r="PWT210" s="1296"/>
      <c r="PWU210" s="1296"/>
      <c r="PWV210" s="1296"/>
      <c r="PWW210" s="1296"/>
      <c r="PWX210" s="1296"/>
      <c r="PWY210" s="1296"/>
      <c r="PWZ210" s="1296"/>
      <c r="PXA210" s="1296"/>
      <c r="PXB210" s="1296"/>
      <c r="PXC210" s="1296"/>
      <c r="PXD210" s="1296"/>
      <c r="PXE210" s="1296"/>
      <c r="PXF210" s="1296"/>
      <c r="PXG210" s="1296"/>
      <c r="PXH210" s="1296"/>
      <c r="PXI210" s="1296"/>
      <c r="PXJ210" s="1296"/>
      <c r="PXK210" s="1296"/>
      <c r="PXL210" s="1296"/>
      <c r="PXM210" s="1296"/>
      <c r="PXN210" s="1296"/>
      <c r="PXO210" s="1296"/>
      <c r="PXP210" s="1296"/>
      <c r="PXQ210" s="1296"/>
      <c r="PXR210" s="1296"/>
      <c r="PXS210" s="1296"/>
      <c r="PXT210" s="1296"/>
      <c r="PXU210" s="1296"/>
      <c r="PXV210" s="1296"/>
      <c r="PXW210" s="1296"/>
      <c r="PXX210" s="1296"/>
      <c r="PXY210" s="1296"/>
      <c r="PXZ210" s="1296"/>
      <c r="PYA210" s="1296"/>
      <c r="PYB210" s="1296"/>
      <c r="PYC210" s="1296"/>
      <c r="PYD210" s="1296"/>
      <c r="PYE210" s="1296"/>
      <c r="PYF210" s="1296"/>
      <c r="PYG210" s="1296"/>
      <c r="PYH210" s="1296"/>
      <c r="PYI210" s="1296"/>
      <c r="PYJ210" s="1296"/>
      <c r="PYK210" s="1296"/>
      <c r="PYL210" s="1296"/>
      <c r="PYM210" s="1296"/>
      <c r="PYN210" s="1296"/>
      <c r="PYO210" s="1296"/>
      <c r="PYP210" s="1296"/>
      <c r="PYQ210" s="1296"/>
      <c r="PYR210" s="1296"/>
      <c r="PYS210" s="1296"/>
      <c r="PYT210" s="1296"/>
      <c r="PYU210" s="1296"/>
      <c r="PYV210" s="1296"/>
      <c r="PYW210" s="1296"/>
      <c r="PYX210" s="1296"/>
      <c r="PYY210" s="1296"/>
      <c r="PYZ210" s="1296"/>
      <c r="PZA210" s="1296"/>
      <c r="PZB210" s="1296"/>
      <c r="PZC210" s="1296"/>
      <c r="PZD210" s="1296"/>
      <c r="PZE210" s="1296"/>
      <c r="PZF210" s="1296"/>
      <c r="PZG210" s="1296"/>
      <c r="PZH210" s="1296"/>
      <c r="PZI210" s="1296"/>
      <c r="PZJ210" s="1296"/>
      <c r="PZK210" s="1296"/>
      <c r="PZL210" s="1296"/>
      <c r="PZM210" s="1296"/>
      <c r="PZN210" s="1296"/>
      <c r="PZO210" s="1296"/>
      <c r="PZP210" s="1296"/>
      <c r="PZQ210" s="1296"/>
      <c r="PZR210" s="1296"/>
      <c r="PZS210" s="1296"/>
      <c r="PZT210" s="1296"/>
      <c r="PZU210" s="1296"/>
      <c r="PZV210" s="1296"/>
      <c r="PZW210" s="1296"/>
      <c r="PZX210" s="1296"/>
      <c r="PZY210" s="1296"/>
      <c r="PZZ210" s="1296"/>
      <c r="QAA210" s="1296"/>
      <c r="QAB210" s="1296"/>
      <c r="QAC210" s="1296"/>
      <c r="QAD210" s="1296"/>
      <c r="QAE210" s="1296"/>
      <c r="QAF210" s="1296"/>
      <c r="QAG210" s="1296"/>
      <c r="QAH210" s="1296"/>
      <c r="QAI210" s="1296"/>
      <c r="QAJ210" s="1296"/>
      <c r="QAK210" s="1296"/>
      <c r="QAL210" s="1296"/>
      <c r="QAM210" s="1296"/>
      <c r="QAN210" s="1296"/>
      <c r="QAO210" s="1296"/>
      <c r="QAP210" s="1296"/>
      <c r="QAQ210" s="1296"/>
      <c r="QAR210" s="1296"/>
      <c r="QAS210" s="1296"/>
      <c r="QAT210" s="1296"/>
      <c r="QAU210" s="1296"/>
      <c r="QAV210" s="1296"/>
      <c r="QAW210" s="1296"/>
      <c r="QAX210" s="1296"/>
      <c r="QAY210" s="1296"/>
      <c r="QAZ210" s="1296"/>
      <c r="QBA210" s="1296"/>
      <c r="QBB210" s="1296"/>
      <c r="QBC210" s="1296"/>
      <c r="QBD210" s="1296"/>
      <c r="QBE210" s="1296"/>
      <c r="QBF210" s="1296"/>
      <c r="QBG210" s="1296"/>
      <c r="QBH210" s="1296"/>
      <c r="QBI210" s="1296"/>
      <c r="QBJ210" s="1296"/>
      <c r="QBK210" s="1296"/>
      <c r="QBL210" s="1296"/>
      <c r="QBM210" s="1296"/>
      <c r="QBN210" s="1296"/>
      <c r="QBO210" s="1296"/>
      <c r="QBP210" s="1296"/>
      <c r="QBQ210" s="1296"/>
      <c r="QBR210" s="1296"/>
      <c r="QBS210" s="1296"/>
      <c r="QBT210" s="1296"/>
      <c r="QBU210" s="1296"/>
      <c r="QBV210" s="1296"/>
      <c r="QBW210" s="1296"/>
      <c r="QBX210" s="1296"/>
      <c r="QBY210" s="1296"/>
      <c r="QBZ210" s="1296"/>
      <c r="QCA210" s="1296"/>
      <c r="QCB210" s="1296"/>
      <c r="QCC210" s="1296"/>
      <c r="QCD210" s="1296"/>
      <c r="QCE210" s="1296"/>
      <c r="QCF210" s="1296"/>
      <c r="QCG210" s="1296"/>
      <c r="QCH210" s="1296"/>
      <c r="QCI210" s="1296"/>
      <c r="QCJ210" s="1296"/>
      <c r="QCK210" s="1296"/>
      <c r="QCL210" s="1296"/>
      <c r="QCM210" s="1296"/>
      <c r="QCN210" s="1296"/>
      <c r="QCO210" s="1296"/>
      <c r="QCP210" s="1296"/>
      <c r="QCQ210" s="1296"/>
      <c r="QCR210" s="1296"/>
      <c r="QCS210" s="1296"/>
      <c r="QCT210" s="1296"/>
      <c r="QCU210" s="1296"/>
      <c r="QCV210" s="1296"/>
      <c r="QCW210" s="1296"/>
      <c r="QCX210" s="1296"/>
      <c r="QCY210" s="1296"/>
      <c r="QCZ210" s="1296"/>
      <c r="QDA210" s="1296"/>
      <c r="QDB210" s="1296"/>
      <c r="QDC210" s="1296"/>
      <c r="QDD210" s="1296"/>
      <c r="QDE210" s="1296"/>
      <c r="QDF210" s="1296"/>
      <c r="QDG210" s="1296"/>
      <c r="QDH210" s="1296"/>
      <c r="QDI210" s="1296"/>
      <c r="QDJ210" s="1296"/>
      <c r="QDK210" s="1296"/>
      <c r="QDL210" s="1296"/>
      <c r="QDM210" s="1296"/>
      <c r="QDN210" s="1296"/>
      <c r="QDO210" s="1296"/>
      <c r="QDP210" s="1296"/>
      <c r="QDQ210" s="1296"/>
      <c r="QDR210" s="1296"/>
      <c r="QDS210" s="1296"/>
      <c r="QDT210" s="1296"/>
      <c r="QDU210" s="1296"/>
      <c r="QDV210" s="1296"/>
      <c r="QDW210" s="1296"/>
      <c r="QDX210" s="1296"/>
      <c r="QDY210" s="1296"/>
      <c r="QDZ210" s="1296"/>
      <c r="QEA210" s="1296"/>
      <c r="QEB210" s="1296"/>
      <c r="QEC210" s="1296"/>
      <c r="QED210" s="1296"/>
      <c r="QEE210" s="1296"/>
      <c r="QEF210" s="1296"/>
      <c r="QEG210" s="1296"/>
      <c r="QEH210" s="1296"/>
      <c r="QEI210" s="1296"/>
      <c r="QEJ210" s="1296"/>
      <c r="QEK210" s="1296"/>
      <c r="QEL210" s="1296"/>
      <c r="QEM210" s="1296"/>
      <c r="QEN210" s="1296"/>
      <c r="QEO210" s="1296"/>
      <c r="QEP210" s="1296"/>
      <c r="QEQ210" s="1296"/>
      <c r="QER210" s="1296"/>
      <c r="QES210" s="1296"/>
      <c r="QET210" s="1296"/>
      <c r="QEU210" s="1296"/>
      <c r="QEV210" s="1296"/>
      <c r="QEW210" s="1296"/>
      <c r="QEX210" s="1296"/>
      <c r="QEY210" s="1296"/>
      <c r="QEZ210" s="1296"/>
      <c r="QFA210" s="1296"/>
      <c r="QFB210" s="1296"/>
      <c r="QFC210" s="1296"/>
      <c r="QFD210" s="1296"/>
      <c r="QFE210" s="1296"/>
      <c r="QFF210" s="1296"/>
      <c r="QFG210" s="1296"/>
      <c r="QFH210" s="1296"/>
      <c r="QFI210" s="1296"/>
      <c r="QFJ210" s="1296"/>
      <c r="QFK210" s="1296"/>
      <c r="QFL210" s="1296"/>
      <c r="QFM210" s="1296"/>
      <c r="QFN210" s="1296"/>
      <c r="QFO210" s="1296"/>
      <c r="QFP210" s="1296"/>
      <c r="QFQ210" s="1296"/>
      <c r="QFR210" s="1296"/>
      <c r="QFS210" s="1296"/>
      <c r="QFT210" s="1296"/>
      <c r="QFU210" s="1296"/>
      <c r="QFV210" s="1296"/>
      <c r="QFW210" s="1296"/>
      <c r="QFX210" s="1296"/>
      <c r="QFY210" s="1296"/>
      <c r="QFZ210" s="1296"/>
      <c r="QGA210" s="1296"/>
      <c r="QGB210" s="1296"/>
      <c r="QGC210" s="1296"/>
      <c r="QGD210" s="1296"/>
      <c r="QGE210" s="1296"/>
      <c r="QGF210" s="1296"/>
      <c r="QGG210" s="1296"/>
      <c r="QGH210" s="1296"/>
      <c r="QGI210" s="1296"/>
      <c r="QGJ210" s="1296"/>
      <c r="QGK210" s="1296"/>
      <c r="QGL210" s="1296"/>
      <c r="QGM210" s="1296"/>
      <c r="QGN210" s="1296"/>
      <c r="QGO210" s="1296"/>
      <c r="QGP210" s="1296"/>
      <c r="QGQ210" s="1296"/>
      <c r="QGR210" s="1296"/>
      <c r="QGS210" s="1296"/>
      <c r="QGT210" s="1296"/>
      <c r="QGU210" s="1296"/>
      <c r="QGV210" s="1296"/>
      <c r="QGW210" s="1296"/>
      <c r="QGX210" s="1296"/>
      <c r="QGY210" s="1296"/>
      <c r="QGZ210" s="1296"/>
      <c r="QHA210" s="1296"/>
      <c r="QHB210" s="1296"/>
      <c r="QHC210" s="1296"/>
      <c r="QHD210" s="1296"/>
      <c r="QHE210" s="1296"/>
      <c r="QHF210" s="1296"/>
      <c r="QHG210" s="1296"/>
      <c r="QHH210" s="1296"/>
      <c r="QHI210" s="1296"/>
      <c r="QHJ210" s="1296"/>
      <c r="QHK210" s="1296"/>
      <c r="QHL210" s="1296"/>
      <c r="QHM210" s="1296"/>
      <c r="QHN210" s="1296"/>
      <c r="QHO210" s="1296"/>
      <c r="QHP210" s="1296"/>
      <c r="QHQ210" s="1296"/>
      <c r="QHR210" s="1296"/>
      <c r="QHS210" s="1296"/>
      <c r="QHT210" s="1296"/>
      <c r="QHU210" s="1296"/>
      <c r="QHV210" s="1296"/>
      <c r="QHW210" s="1296"/>
      <c r="QHX210" s="1296"/>
      <c r="QHY210" s="1296"/>
      <c r="QHZ210" s="1296"/>
      <c r="QIA210" s="1296"/>
      <c r="QIB210" s="1296"/>
      <c r="QIC210" s="1296"/>
      <c r="QID210" s="1296"/>
      <c r="QIE210" s="1296"/>
      <c r="QIF210" s="1296"/>
      <c r="QIG210" s="1296"/>
      <c r="QIH210" s="1296"/>
      <c r="QII210" s="1296"/>
      <c r="QIJ210" s="1296"/>
      <c r="QIK210" s="1296"/>
      <c r="QIL210" s="1296"/>
      <c r="QIM210" s="1296"/>
      <c r="QIN210" s="1296"/>
      <c r="QIO210" s="1296"/>
      <c r="QIP210" s="1296"/>
      <c r="QIQ210" s="1296"/>
      <c r="QIR210" s="1296"/>
      <c r="QIS210" s="1296"/>
      <c r="QIT210" s="1296"/>
      <c r="QIU210" s="1296"/>
      <c r="QIV210" s="1296"/>
      <c r="QIW210" s="1296"/>
      <c r="QIX210" s="1296"/>
      <c r="QIY210" s="1296"/>
      <c r="QIZ210" s="1296"/>
      <c r="QJA210" s="1296"/>
      <c r="QJB210" s="1296"/>
      <c r="QJC210" s="1296"/>
      <c r="QJD210" s="1296"/>
      <c r="QJE210" s="1296"/>
      <c r="QJF210" s="1296"/>
      <c r="QJG210" s="1296"/>
      <c r="QJH210" s="1296"/>
      <c r="QJI210" s="1296"/>
      <c r="QJJ210" s="1296"/>
      <c r="QJK210" s="1296"/>
      <c r="QJL210" s="1296"/>
      <c r="QJM210" s="1296"/>
      <c r="QJN210" s="1296"/>
      <c r="QJO210" s="1296"/>
      <c r="QJP210" s="1296"/>
      <c r="QJQ210" s="1296"/>
      <c r="QJR210" s="1296"/>
      <c r="QJS210" s="1296"/>
      <c r="QJT210" s="1296"/>
      <c r="QJU210" s="1296"/>
      <c r="QJV210" s="1296"/>
      <c r="QJW210" s="1296"/>
      <c r="QJX210" s="1296"/>
      <c r="QJY210" s="1296"/>
      <c r="QJZ210" s="1296"/>
      <c r="QKA210" s="1296"/>
      <c r="QKB210" s="1296"/>
      <c r="QKC210" s="1296"/>
      <c r="QKD210" s="1296"/>
      <c r="QKE210" s="1296"/>
      <c r="QKF210" s="1296"/>
      <c r="QKG210" s="1296"/>
      <c r="QKH210" s="1296"/>
      <c r="QKI210" s="1296"/>
      <c r="QKJ210" s="1296"/>
      <c r="QKK210" s="1296"/>
      <c r="QKL210" s="1296"/>
      <c r="QKM210" s="1296"/>
      <c r="QKN210" s="1296"/>
      <c r="QKO210" s="1296"/>
      <c r="QKP210" s="1296"/>
      <c r="QKQ210" s="1296"/>
      <c r="QKR210" s="1296"/>
      <c r="QKS210" s="1296"/>
      <c r="QKT210" s="1296"/>
      <c r="QKU210" s="1296"/>
      <c r="QKV210" s="1296"/>
      <c r="QKW210" s="1296"/>
      <c r="QKX210" s="1296"/>
      <c r="QKY210" s="1296"/>
      <c r="QKZ210" s="1296"/>
      <c r="QLA210" s="1296"/>
      <c r="QLB210" s="1296"/>
      <c r="QLC210" s="1296"/>
      <c r="QLD210" s="1296"/>
      <c r="QLE210" s="1296"/>
      <c r="QLF210" s="1296"/>
      <c r="QLG210" s="1296"/>
      <c r="QLH210" s="1296"/>
      <c r="QLI210" s="1296"/>
      <c r="QLJ210" s="1296"/>
      <c r="QLK210" s="1296"/>
      <c r="QLL210" s="1296"/>
      <c r="QLM210" s="1296"/>
      <c r="QLN210" s="1296"/>
      <c r="QLO210" s="1296"/>
      <c r="QLP210" s="1296"/>
      <c r="QLQ210" s="1296"/>
      <c r="QLR210" s="1296"/>
      <c r="QLS210" s="1296"/>
      <c r="QLT210" s="1296"/>
      <c r="QLU210" s="1296"/>
      <c r="QLV210" s="1296"/>
      <c r="QLW210" s="1296"/>
      <c r="QLX210" s="1296"/>
      <c r="QLY210" s="1296"/>
      <c r="QLZ210" s="1296"/>
      <c r="QMA210" s="1296"/>
      <c r="QMB210" s="1296"/>
      <c r="QMC210" s="1296"/>
      <c r="QMD210" s="1296"/>
      <c r="QME210" s="1296"/>
      <c r="QMF210" s="1296"/>
      <c r="QMG210" s="1296"/>
      <c r="QMH210" s="1296"/>
      <c r="QMI210" s="1296"/>
      <c r="QMJ210" s="1296"/>
      <c r="QMK210" s="1296"/>
      <c r="QML210" s="1296"/>
      <c r="QMM210" s="1296"/>
      <c r="QMN210" s="1296"/>
      <c r="QMO210" s="1296"/>
      <c r="QMP210" s="1296"/>
      <c r="QMQ210" s="1296"/>
      <c r="QMR210" s="1296"/>
      <c r="QMS210" s="1296"/>
      <c r="QMT210" s="1296"/>
      <c r="QMU210" s="1296"/>
      <c r="QMV210" s="1296"/>
      <c r="QMW210" s="1296"/>
      <c r="QMX210" s="1296"/>
      <c r="QMY210" s="1296"/>
      <c r="QMZ210" s="1296"/>
      <c r="QNA210" s="1296"/>
      <c r="QNB210" s="1296"/>
      <c r="QNC210" s="1296"/>
      <c r="QND210" s="1296"/>
      <c r="QNE210" s="1296"/>
      <c r="QNF210" s="1296"/>
      <c r="QNG210" s="1296"/>
      <c r="QNH210" s="1296"/>
      <c r="QNI210" s="1296"/>
      <c r="QNJ210" s="1296"/>
      <c r="QNK210" s="1296"/>
      <c r="QNL210" s="1296"/>
      <c r="QNM210" s="1296"/>
      <c r="QNN210" s="1296"/>
      <c r="QNO210" s="1296"/>
      <c r="QNP210" s="1296"/>
      <c r="QNQ210" s="1296"/>
      <c r="QNR210" s="1296"/>
      <c r="QNS210" s="1296"/>
      <c r="QNT210" s="1296"/>
      <c r="QNU210" s="1296"/>
      <c r="QNV210" s="1296"/>
      <c r="QNW210" s="1296"/>
      <c r="QNX210" s="1296"/>
      <c r="QNY210" s="1296"/>
      <c r="QNZ210" s="1296"/>
      <c r="QOA210" s="1296"/>
      <c r="QOB210" s="1296"/>
      <c r="QOC210" s="1296"/>
      <c r="QOD210" s="1296"/>
      <c r="QOE210" s="1296"/>
      <c r="QOF210" s="1296"/>
      <c r="QOG210" s="1296"/>
      <c r="QOH210" s="1296"/>
      <c r="QOI210" s="1296"/>
      <c r="QOJ210" s="1296"/>
      <c r="QOK210" s="1296"/>
      <c r="QOL210" s="1296"/>
      <c r="QOM210" s="1296"/>
      <c r="QON210" s="1296"/>
      <c r="QOO210" s="1296"/>
      <c r="QOP210" s="1296"/>
      <c r="QOQ210" s="1296"/>
      <c r="QOR210" s="1296"/>
      <c r="QOS210" s="1296"/>
      <c r="QOT210" s="1296"/>
      <c r="QOU210" s="1296"/>
      <c r="QOV210" s="1296"/>
      <c r="QOW210" s="1296"/>
      <c r="QOX210" s="1296"/>
      <c r="QOY210" s="1296"/>
      <c r="QOZ210" s="1296"/>
      <c r="QPA210" s="1296"/>
      <c r="QPB210" s="1296"/>
      <c r="QPC210" s="1296"/>
      <c r="QPD210" s="1296"/>
      <c r="QPE210" s="1296"/>
      <c r="QPF210" s="1296"/>
      <c r="QPG210" s="1296"/>
      <c r="QPH210" s="1296"/>
      <c r="QPI210" s="1296"/>
      <c r="QPJ210" s="1296"/>
      <c r="QPK210" s="1296"/>
      <c r="QPL210" s="1296"/>
      <c r="QPM210" s="1296"/>
      <c r="QPN210" s="1296"/>
      <c r="QPO210" s="1296"/>
      <c r="QPP210" s="1296"/>
      <c r="QPQ210" s="1296"/>
      <c r="QPR210" s="1296"/>
      <c r="QPS210" s="1296"/>
      <c r="QPT210" s="1296"/>
      <c r="QPU210" s="1296"/>
      <c r="QPV210" s="1296"/>
      <c r="QPW210" s="1296"/>
      <c r="QPX210" s="1296"/>
      <c r="QPY210" s="1296"/>
      <c r="QPZ210" s="1296"/>
      <c r="QQA210" s="1296"/>
      <c r="QQB210" s="1296"/>
      <c r="QQC210" s="1296"/>
      <c r="QQD210" s="1296"/>
      <c r="QQE210" s="1296"/>
      <c r="QQF210" s="1296"/>
      <c r="QQG210" s="1296"/>
      <c r="QQH210" s="1296"/>
      <c r="QQI210" s="1296"/>
      <c r="QQJ210" s="1296"/>
      <c r="QQK210" s="1296"/>
      <c r="QQL210" s="1296"/>
      <c r="QQM210" s="1296"/>
      <c r="QQN210" s="1296"/>
      <c r="QQO210" s="1296"/>
      <c r="QQP210" s="1296"/>
      <c r="QQQ210" s="1296"/>
      <c r="QQR210" s="1296"/>
      <c r="QQS210" s="1296"/>
      <c r="QQT210" s="1296"/>
      <c r="QQU210" s="1296"/>
      <c r="QQV210" s="1296"/>
      <c r="QQW210" s="1296"/>
      <c r="QQX210" s="1296"/>
      <c r="QQY210" s="1296"/>
      <c r="QQZ210" s="1296"/>
      <c r="QRA210" s="1296"/>
      <c r="QRB210" s="1296"/>
      <c r="QRC210" s="1296"/>
      <c r="QRD210" s="1296"/>
      <c r="QRE210" s="1296"/>
      <c r="QRF210" s="1296"/>
      <c r="QRG210" s="1296"/>
      <c r="QRH210" s="1296"/>
      <c r="QRI210" s="1296"/>
      <c r="QRJ210" s="1296"/>
      <c r="QRK210" s="1296"/>
      <c r="QRL210" s="1296"/>
      <c r="QRM210" s="1296"/>
      <c r="QRN210" s="1296"/>
      <c r="QRO210" s="1296"/>
      <c r="QRP210" s="1296"/>
      <c r="QRQ210" s="1296"/>
      <c r="QRR210" s="1296"/>
      <c r="QRS210" s="1296"/>
      <c r="QRT210" s="1296"/>
      <c r="QRU210" s="1296"/>
      <c r="QRV210" s="1296"/>
      <c r="QRW210" s="1296"/>
      <c r="QRX210" s="1296"/>
      <c r="QRY210" s="1296"/>
      <c r="QRZ210" s="1296"/>
      <c r="QSA210" s="1296"/>
      <c r="QSB210" s="1296"/>
      <c r="QSC210" s="1296"/>
      <c r="QSD210" s="1296"/>
      <c r="QSE210" s="1296"/>
      <c r="QSF210" s="1296"/>
      <c r="QSG210" s="1296"/>
      <c r="QSH210" s="1296"/>
      <c r="QSI210" s="1296"/>
      <c r="QSJ210" s="1296"/>
      <c r="QSK210" s="1296"/>
      <c r="QSL210" s="1296"/>
      <c r="QSM210" s="1296"/>
      <c r="QSN210" s="1296"/>
      <c r="QSO210" s="1296"/>
      <c r="QSP210" s="1296"/>
      <c r="QSQ210" s="1296"/>
      <c r="QSR210" s="1296"/>
      <c r="QSS210" s="1296"/>
      <c r="QST210" s="1296"/>
      <c r="QSU210" s="1296"/>
      <c r="QSV210" s="1296"/>
      <c r="QSW210" s="1296"/>
      <c r="QSX210" s="1296"/>
      <c r="QSY210" s="1296"/>
      <c r="QSZ210" s="1296"/>
      <c r="QTA210" s="1296"/>
      <c r="QTB210" s="1296"/>
      <c r="QTC210" s="1296"/>
      <c r="QTD210" s="1296"/>
      <c r="QTE210" s="1296"/>
      <c r="QTF210" s="1296"/>
      <c r="QTG210" s="1296"/>
      <c r="QTH210" s="1296"/>
      <c r="QTI210" s="1296"/>
      <c r="QTJ210" s="1296"/>
      <c r="QTK210" s="1296"/>
      <c r="QTL210" s="1296"/>
      <c r="QTM210" s="1296"/>
      <c r="QTN210" s="1296"/>
      <c r="QTO210" s="1296"/>
      <c r="QTP210" s="1296"/>
      <c r="QTQ210" s="1296"/>
      <c r="QTR210" s="1296"/>
      <c r="QTS210" s="1296"/>
      <c r="QTT210" s="1296"/>
      <c r="QTU210" s="1296"/>
      <c r="QTV210" s="1296"/>
      <c r="QTW210" s="1296"/>
      <c r="QTX210" s="1296"/>
      <c r="QTY210" s="1296"/>
      <c r="QTZ210" s="1296"/>
      <c r="QUA210" s="1296"/>
      <c r="QUB210" s="1296"/>
      <c r="QUC210" s="1296"/>
      <c r="QUD210" s="1296"/>
      <c r="QUE210" s="1296"/>
      <c r="QUF210" s="1296"/>
      <c r="QUG210" s="1296"/>
      <c r="QUH210" s="1296"/>
      <c r="QUI210" s="1296"/>
      <c r="QUJ210" s="1296"/>
      <c r="QUK210" s="1296"/>
      <c r="QUL210" s="1296"/>
      <c r="QUM210" s="1296"/>
      <c r="QUN210" s="1296"/>
      <c r="QUO210" s="1296"/>
      <c r="QUP210" s="1296"/>
      <c r="QUQ210" s="1296"/>
      <c r="QUR210" s="1296"/>
      <c r="QUS210" s="1296"/>
      <c r="QUT210" s="1296"/>
      <c r="QUU210" s="1296"/>
      <c r="QUV210" s="1296"/>
      <c r="QUW210" s="1296"/>
      <c r="QUX210" s="1296"/>
      <c r="QUY210" s="1296"/>
      <c r="QUZ210" s="1296"/>
      <c r="QVA210" s="1296"/>
      <c r="QVB210" s="1296"/>
      <c r="QVC210" s="1296"/>
      <c r="QVD210" s="1296"/>
      <c r="QVE210" s="1296"/>
      <c r="QVF210" s="1296"/>
      <c r="QVG210" s="1296"/>
      <c r="QVH210" s="1296"/>
      <c r="QVI210" s="1296"/>
      <c r="QVJ210" s="1296"/>
      <c r="QVK210" s="1296"/>
      <c r="QVL210" s="1296"/>
      <c r="QVM210" s="1296"/>
      <c r="QVN210" s="1296"/>
      <c r="QVO210" s="1296"/>
      <c r="QVP210" s="1296"/>
      <c r="QVQ210" s="1296"/>
      <c r="QVR210" s="1296"/>
      <c r="QVS210" s="1296"/>
      <c r="QVT210" s="1296"/>
      <c r="QVU210" s="1296"/>
      <c r="QVV210" s="1296"/>
      <c r="QVW210" s="1296"/>
      <c r="QVX210" s="1296"/>
      <c r="QVY210" s="1296"/>
      <c r="QVZ210" s="1296"/>
      <c r="QWA210" s="1296"/>
      <c r="QWB210" s="1296"/>
      <c r="QWC210" s="1296"/>
      <c r="QWD210" s="1296"/>
      <c r="QWE210" s="1296"/>
      <c r="QWF210" s="1296"/>
      <c r="QWG210" s="1296"/>
      <c r="QWH210" s="1296"/>
      <c r="QWI210" s="1296"/>
      <c r="QWJ210" s="1296"/>
      <c r="QWK210" s="1296"/>
      <c r="QWL210" s="1296"/>
      <c r="QWM210" s="1296"/>
      <c r="QWN210" s="1296"/>
      <c r="QWO210" s="1296"/>
      <c r="QWP210" s="1296"/>
      <c r="QWQ210" s="1296"/>
      <c r="QWR210" s="1296"/>
      <c r="QWS210" s="1296"/>
      <c r="QWT210" s="1296"/>
      <c r="QWU210" s="1296"/>
      <c r="QWV210" s="1296"/>
      <c r="QWW210" s="1296"/>
      <c r="QWX210" s="1296"/>
      <c r="QWY210" s="1296"/>
      <c r="QWZ210" s="1296"/>
      <c r="QXA210" s="1296"/>
      <c r="QXB210" s="1296"/>
      <c r="QXC210" s="1296"/>
      <c r="QXD210" s="1296"/>
      <c r="QXE210" s="1296"/>
      <c r="QXF210" s="1296"/>
      <c r="QXG210" s="1296"/>
      <c r="QXH210" s="1296"/>
      <c r="QXI210" s="1296"/>
      <c r="QXJ210" s="1296"/>
      <c r="QXK210" s="1296"/>
      <c r="QXL210" s="1296"/>
      <c r="QXM210" s="1296"/>
      <c r="QXN210" s="1296"/>
      <c r="QXO210" s="1296"/>
      <c r="QXP210" s="1296"/>
      <c r="QXQ210" s="1296"/>
      <c r="QXR210" s="1296"/>
      <c r="QXS210" s="1296"/>
      <c r="QXT210" s="1296"/>
      <c r="QXU210" s="1296"/>
      <c r="QXV210" s="1296"/>
      <c r="QXW210" s="1296"/>
      <c r="QXX210" s="1296"/>
      <c r="QXY210" s="1296"/>
      <c r="QXZ210" s="1296"/>
      <c r="QYA210" s="1296"/>
      <c r="QYB210" s="1296"/>
      <c r="QYC210" s="1296"/>
      <c r="QYD210" s="1296"/>
      <c r="QYE210" s="1296"/>
      <c r="QYF210" s="1296"/>
      <c r="QYG210" s="1296"/>
      <c r="QYH210" s="1296"/>
      <c r="QYI210" s="1296"/>
      <c r="QYJ210" s="1296"/>
      <c r="QYK210" s="1296"/>
      <c r="QYL210" s="1296"/>
      <c r="QYM210" s="1296"/>
      <c r="QYN210" s="1296"/>
      <c r="QYO210" s="1296"/>
      <c r="QYP210" s="1296"/>
      <c r="QYQ210" s="1296"/>
      <c r="QYR210" s="1296"/>
      <c r="QYS210" s="1296"/>
      <c r="QYT210" s="1296"/>
      <c r="QYU210" s="1296"/>
      <c r="QYV210" s="1296"/>
      <c r="QYW210" s="1296"/>
      <c r="QYX210" s="1296"/>
      <c r="QYY210" s="1296"/>
      <c r="QYZ210" s="1296"/>
      <c r="QZA210" s="1296"/>
      <c r="QZB210" s="1296"/>
      <c r="QZC210" s="1296"/>
      <c r="QZD210" s="1296"/>
      <c r="QZE210" s="1296"/>
      <c r="QZF210" s="1296"/>
      <c r="QZG210" s="1296"/>
      <c r="QZH210" s="1296"/>
      <c r="QZI210" s="1296"/>
      <c r="QZJ210" s="1296"/>
      <c r="QZK210" s="1296"/>
      <c r="QZL210" s="1296"/>
      <c r="QZM210" s="1296"/>
      <c r="QZN210" s="1296"/>
      <c r="QZO210" s="1296"/>
      <c r="QZP210" s="1296"/>
      <c r="QZQ210" s="1296"/>
      <c r="QZR210" s="1296"/>
      <c r="QZS210" s="1296"/>
      <c r="QZT210" s="1296"/>
      <c r="QZU210" s="1296"/>
      <c r="QZV210" s="1296"/>
      <c r="QZW210" s="1296"/>
      <c r="QZX210" s="1296"/>
      <c r="QZY210" s="1296"/>
      <c r="QZZ210" s="1296"/>
      <c r="RAA210" s="1296"/>
      <c r="RAB210" s="1296"/>
      <c r="RAC210" s="1296"/>
      <c r="RAD210" s="1296"/>
      <c r="RAE210" s="1296"/>
      <c r="RAF210" s="1296"/>
      <c r="RAG210" s="1296"/>
      <c r="RAH210" s="1296"/>
      <c r="RAI210" s="1296"/>
      <c r="RAJ210" s="1296"/>
      <c r="RAK210" s="1296"/>
      <c r="RAL210" s="1296"/>
      <c r="RAM210" s="1296"/>
      <c r="RAN210" s="1296"/>
      <c r="RAO210" s="1296"/>
      <c r="RAP210" s="1296"/>
      <c r="RAQ210" s="1296"/>
      <c r="RAR210" s="1296"/>
      <c r="RAS210" s="1296"/>
      <c r="RAT210" s="1296"/>
      <c r="RAU210" s="1296"/>
      <c r="RAV210" s="1296"/>
      <c r="RAW210" s="1296"/>
      <c r="RAX210" s="1296"/>
      <c r="RAY210" s="1296"/>
      <c r="RAZ210" s="1296"/>
      <c r="RBA210" s="1296"/>
      <c r="RBB210" s="1296"/>
      <c r="RBC210" s="1296"/>
      <c r="RBD210" s="1296"/>
      <c r="RBE210" s="1296"/>
      <c r="RBF210" s="1296"/>
      <c r="RBG210" s="1296"/>
      <c r="RBH210" s="1296"/>
      <c r="RBI210" s="1296"/>
      <c r="RBJ210" s="1296"/>
      <c r="RBK210" s="1296"/>
      <c r="RBL210" s="1296"/>
      <c r="RBM210" s="1296"/>
      <c r="RBN210" s="1296"/>
      <c r="RBO210" s="1296"/>
      <c r="RBP210" s="1296"/>
      <c r="RBQ210" s="1296"/>
      <c r="RBR210" s="1296"/>
      <c r="RBS210" s="1296"/>
      <c r="RBT210" s="1296"/>
      <c r="RBU210" s="1296"/>
      <c r="RBV210" s="1296"/>
      <c r="RBW210" s="1296"/>
      <c r="RBX210" s="1296"/>
      <c r="RBY210" s="1296"/>
      <c r="RBZ210" s="1296"/>
      <c r="RCA210" s="1296"/>
      <c r="RCB210" s="1296"/>
      <c r="RCC210" s="1296"/>
      <c r="RCD210" s="1296"/>
      <c r="RCE210" s="1296"/>
      <c r="RCF210" s="1296"/>
      <c r="RCG210" s="1296"/>
      <c r="RCH210" s="1296"/>
      <c r="RCI210" s="1296"/>
      <c r="RCJ210" s="1296"/>
      <c r="RCK210" s="1296"/>
      <c r="RCL210" s="1296"/>
      <c r="RCM210" s="1296"/>
      <c r="RCN210" s="1296"/>
      <c r="RCO210" s="1296"/>
      <c r="RCP210" s="1296"/>
      <c r="RCQ210" s="1296"/>
      <c r="RCR210" s="1296"/>
      <c r="RCS210" s="1296"/>
      <c r="RCT210" s="1296"/>
      <c r="RCU210" s="1296"/>
      <c r="RCV210" s="1296"/>
      <c r="RCW210" s="1296"/>
      <c r="RCX210" s="1296"/>
      <c r="RCY210" s="1296"/>
      <c r="RCZ210" s="1296"/>
      <c r="RDA210" s="1296"/>
      <c r="RDB210" s="1296"/>
      <c r="RDC210" s="1296"/>
      <c r="RDD210" s="1296"/>
      <c r="RDE210" s="1296"/>
      <c r="RDF210" s="1296"/>
      <c r="RDG210" s="1296"/>
      <c r="RDH210" s="1296"/>
      <c r="RDI210" s="1296"/>
      <c r="RDJ210" s="1296"/>
      <c r="RDK210" s="1296"/>
      <c r="RDL210" s="1296"/>
      <c r="RDM210" s="1296"/>
      <c r="RDN210" s="1296"/>
      <c r="RDO210" s="1296"/>
      <c r="RDP210" s="1296"/>
      <c r="RDQ210" s="1296"/>
      <c r="RDR210" s="1296"/>
      <c r="RDS210" s="1296"/>
      <c r="RDT210" s="1296"/>
      <c r="RDU210" s="1296"/>
      <c r="RDV210" s="1296"/>
      <c r="RDW210" s="1296"/>
      <c r="RDX210" s="1296"/>
      <c r="RDY210" s="1296"/>
      <c r="RDZ210" s="1296"/>
      <c r="REA210" s="1296"/>
      <c r="REB210" s="1296"/>
      <c r="REC210" s="1296"/>
      <c r="RED210" s="1296"/>
      <c r="REE210" s="1296"/>
      <c r="REF210" s="1296"/>
      <c r="REG210" s="1296"/>
      <c r="REH210" s="1296"/>
      <c r="REI210" s="1296"/>
      <c r="REJ210" s="1296"/>
      <c r="REK210" s="1296"/>
      <c r="REL210" s="1296"/>
      <c r="REM210" s="1296"/>
      <c r="REN210" s="1296"/>
      <c r="REO210" s="1296"/>
      <c r="REP210" s="1296"/>
      <c r="REQ210" s="1296"/>
      <c r="RER210" s="1296"/>
      <c r="RES210" s="1296"/>
      <c r="RET210" s="1296"/>
      <c r="REU210" s="1296"/>
      <c r="REV210" s="1296"/>
      <c r="REW210" s="1296"/>
      <c r="REX210" s="1296"/>
      <c r="REY210" s="1296"/>
      <c r="REZ210" s="1296"/>
      <c r="RFA210" s="1296"/>
      <c r="RFB210" s="1296"/>
      <c r="RFC210" s="1296"/>
      <c r="RFD210" s="1296"/>
      <c r="RFE210" s="1296"/>
      <c r="RFF210" s="1296"/>
      <c r="RFG210" s="1296"/>
      <c r="RFH210" s="1296"/>
      <c r="RFI210" s="1296"/>
      <c r="RFJ210" s="1296"/>
      <c r="RFK210" s="1296"/>
      <c r="RFL210" s="1296"/>
      <c r="RFM210" s="1296"/>
      <c r="RFN210" s="1296"/>
      <c r="RFO210" s="1296"/>
      <c r="RFP210" s="1296"/>
      <c r="RFQ210" s="1296"/>
      <c r="RFR210" s="1296"/>
      <c r="RFS210" s="1296"/>
      <c r="RFT210" s="1296"/>
      <c r="RFU210" s="1296"/>
      <c r="RFV210" s="1296"/>
      <c r="RFW210" s="1296"/>
      <c r="RFX210" s="1296"/>
      <c r="RFY210" s="1296"/>
      <c r="RFZ210" s="1296"/>
      <c r="RGA210" s="1296"/>
      <c r="RGB210" s="1296"/>
      <c r="RGC210" s="1296"/>
      <c r="RGD210" s="1296"/>
      <c r="RGE210" s="1296"/>
      <c r="RGF210" s="1296"/>
      <c r="RGG210" s="1296"/>
      <c r="RGH210" s="1296"/>
      <c r="RGI210" s="1296"/>
      <c r="RGJ210" s="1296"/>
      <c r="RGK210" s="1296"/>
      <c r="RGL210" s="1296"/>
      <c r="RGM210" s="1296"/>
      <c r="RGN210" s="1296"/>
      <c r="RGO210" s="1296"/>
      <c r="RGP210" s="1296"/>
      <c r="RGQ210" s="1296"/>
      <c r="RGR210" s="1296"/>
      <c r="RGS210" s="1296"/>
      <c r="RGT210" s="1296"/>
      <c r="RGU210" s="1296"/>
      <c r="RGV210" s="1296"/>
      <c r="RGW210" s="1296"/>
      <c r="RGX210" s="1296"/>
      <c r="RGY210" s="1296"/>
      <c r="RGZ210" s="1296"/>
      <c r="RHA210" s="1296"/>
      <c r="RHB210" s="1296"/>
      <c r="RHC210" s="1296"/>
      <c r="RHD210" s="1296"/>
      <c r="RHE210" s="1296"/>
      <c r="RHF210" s="1296"/>
      <c r="RHG210" s="1296"/>
      <c r="RHH210" s="1296"/>
      <c r="RHI210" s="1296"/>
      <c r="RHJ210" s="1296"/>
      <c r="RHK210" s="1296"/>
      <c r="RHL210" s="1296"/>
      <c r="RHM210" s="1296"/>
      <c r="RHN210" s="1296"/>
      <c r="RHO210" s="1296"/>
      <c r="RHP210" s="1296"/>
      <c r="RHQ210" s="1296"/>
      <c r="RHR210" s="1296"/>
      <c r="RHS210" s="1296"/>
      <c r="RHT210" s="1296"/>
      <c r="RHU210" s="1296"/>
      <c r="RHV210" s="1296"/>
      <c r="RHW210" s="1296"/>
      <c r="RHX210" s="1296"/>
      <c r="RHY210" s="1296"/>
      <c r="RHZ210" s="1296"/>
      <c r="RIA210" s="1296"/>
      <c r="RIB210" s="1296"/>
      <c r="RIC210" s="1296"/>
      <c r="RID210" s="1296"/>
      <c r="RIE210" s="1296"/>
      <c r="RIF210" s="1296"/>
      <c r="RIG210" s="1296"/>
      <c r="RIH210" s="1296"/>
      <c r="RII210" s="1296"/>
      <c r="RIJ210" s="1296"/>
      <c r="RIK210" s="1296"/>
      <c r="RIL210" s="1296"/>
      <c r="RIM210" s="1296"/>
      <c r="RIN210" s="1296"/>
      <c r="RIO210" s="1296"/>
      <c r="RIP210" s="1296"/>
      <c r="RIQ210" s="1296"/>
      <c r="RIR210" s="1296"/>
      <c r="RIS210" s="1296"/>
      <c r="RIT210" s="1296"/>
      <c r="RIU210" s="1296"/>
      <c r="RIV210" s="1296"/>
      <c r="RIW210" s="1296"/>
      <c r="RIX210" s="1296"/>
      <c r="RIY210" s="1296"/>
      <c r="RIZ210" s="1296"/>
      <c r="RJA210" s="1296"/>
      <c r="RJB210" s="1296"/>
      <c r="RJC210" s="1296"/>
      <c r="RJD210" s="1296"/>
      <c r="RJE210" s="1296"/>
      <c r="RJF210" s="1296"/>
      <c r="RJG210" s="1296"/>
      <c r="RJH210" s="1296"/>
      <c r="RJI210" s="1296"/>
      <c r="RJJ210" s="1296"/>
      <c r="RJK210" s="1296"/>
      <c r="RJL210" s="1296"/>
      <c r="RJM210" s="1296"/>
      <c r="RJN210" s="1296"/>
      <c r="RJO210" s="1296"/>
      <c r="RJP210" s="1296"/>
      <c r="RJQ210" s="1296"/>
      <c r="RJR210" s="1296"/>
      <c r="RJS210" s="1296"/>
      <c r="RJT210" s="1296"/>
      <c r="RJU210" s="1296"/>
      <c r="RJV210" s="1296"/>
      <c r="RJW210" s="1296"/>
      <c r="RJX210" s="1296"/>
      <c r="RJY210" s="1296"/>
      <c r="RJZ210" s="1296"/>
      <c r="RKA210" s="1296"/>
      <c r="RKB210" s="1296"/>
      <c r="RKC210" s="1296"/>
      <c r="RKD210" s="1296"/>
      <c r="RKE210" s="1296"/>
      <c r="RKF210" s="1296"/>
      <c r="RKG210" s="1296"/>
      <c r="RKH210" s="1296"/>
      <c r="RKI210" s="1296"/>
      <c r="RKJ210" s="1296"/>
      <c r="RKK210" s="1296"/>
      <c r="RKL210" s="1296"/>
      <c r="RKM210" s="1296"/>
      <c r="RKN210" s="1296"/>
      <c r="RKO210" s="1296"/>
      <c r="RKP210" s="1296"/>
      <c r="RKQ210" s="1296"/>
      <c r="RKR210" s="1296"/>
      <c r="RKS210" s="1296"/>
      <c r="RKT210" s="1296"/>
      <c r="RKU210" s="1296"/>
      <c r="RKV210" s="1296"/>
      <c r="RKW210" s="1296"/>
      <c r="RKX210" s="1296"/>
      <c r="RKY210" s="1296"/>
      <c r="RKZ210" s="1296"/>
      <c r="RLA210" s="1296"/>
      <c r="RLB210" s="1296"/>
      <c r="RLC210" s="1296"/>
      <c r="RLD210" s="1296"/>
      <c r="RLE210" s="1296"/>
      <c r="RLF210" s="1296"/>
      <c r="RLG210" s="1296"/>
      <c r="RLH210" s="1296"/>
      <c r="RLI210" s="1296"/>
      <c r="RLJ210" s="1296"/>
      <c r="RLK210" s="1296"/>
      <c r="RLL210" s="1296"/>
      <c r="RLM210" s="1296"/>
      <c r="RLN210" s="1296"/>
      <c r="RLO210" s="1296"/>
      <c r="RLP210" s="1296"/>
      <c r="RLQ210" s="1296"/>
      <c r="RLR210" s="1296"/>
      <c r="RLS210" s="1296"/>
      <c r="RLT210" s="1296"/>
      <c r="RLU210" s="1296"/>
      <c r="RLV210" s="1296"/>
      <c r="RLW210" s="1296"/>
      <c r="RLX210" s="1296"/>
      <c r="RLY210" s="1296"/>
      <c r="RLZ210" s="1296"/>
      <c r="RMA210" s="1296"/>
      <c r="RMB210" s="1296"/>
      <c r="RMC210" s="1296"/>
      <c r="RMD210" s="1296"/>
      <c r="RME210" s="1296"/>
      <c r="RMF210" s="1296"/>
      <c r="RMG210" s="1296"/>
      <c r="RMH210" s="1296"/>
      <c r="RMI210" s="1296"/>
      <c r="RMJ210" s="1296"/>
      <c r="RMK210" s="1296"/>
      <c r="RML210" s="1296"/>
      <c r="RMM210" s="1296"/>
      <c r="RMN210" s="1296"/>
      <c r="RMO210" s="1296"/>
      <c r="RMP210" s="1296"/>
      <c r="RMQ210" s="1296"/>
      <c r="RMR210" s="1296"/>
      <c r="RMS210" s="1296"/>
      <c r="RMT210" s="1296"/>
      <c r="RMU210" s="1296"/>
      <c r="RMV210" s="1296"/>
      <c r="RMW210" s="1296"/>
      <c r="RMX210" s="1296"/>
      <c r="RMY210" s="1296"/>
      <c r="RMZ210" s="1296"/>
      <c r="RNA210" s="1296"/>
      <c r="RNB210" s="1296"/>
      <c r="RNC210" s="1296"/>
      <c r="RND210" s="1296"/>
      <c r="RNE210" s="1296"/>
      <c r="RNF210" s="1296"/>
      <c r="RNG210" s="1296"/>
      <c r="RNH210" s="1296"/>
      <c r="RNI210" s="1296"/>
      <c r="RNJ210" s="1296"/>
      <c r="RNK210" s="1296"/>
      <c r="RNL210" s="1296"/>
      <c r="RNM210" s="1296"/>
      <c r="RNN210" s="1296"/>
      <c r="RNO210" s="1296"/>
      <c r="RNP210" s="1296"/>
      <c r="RNQ210" s="1296"/>
      <c r="RNR210" s="1296"/>
      <c r="RNS210" s="1296"/>
      <c r="RNT210" s="1296"/>
      <c r="RNU210" s="1296"/>
      <c r="RNV210" s="1296"/>
      <c r="RNW210" s="1296"/>
      <c r="RNX210" s="1296"/>
      <c r="RNY210" s="1296"/>
      <c r="RNZ210" s="1296"/>
      <c r="ROA210" s="1296"/>
      <c r="ROB210" s="1296"/>
      <c r="ROC210" s="1296"/>
      <c r="ROD210" s="1296"/>
      <c r="ROE210" s="1296"/>
      <c r="ROF210" s="1296"/>
      <c r="ROG210" s="1296"/>
      <c r="ROH210" s="1296"/>
      <c r="ROI210" s="1296"/>
      <c r="ROJ210" s="1296"/>
      <c r="ROK210" s="1296"/>
      <c r="ROL210" s="1296"/>
      <c r="ROM210" s="1296"/>
      <c r="RON210" s="1296"/>
      <c r="ROO210" s="1296"/>
      <c r="ROP210" s="1296"/>
      <c r="ROQ210" s="1296"/>
      <c r="ROR210" s="1296"/>
      <c r="ROS210" s="1296"/>
      <c r="ROT210" s="1296"/>
      <c r="ROU210" s="1296"/>
      <c r="ROV210" s="1296"/>
      <c r="ROW210" s="1296"/>
      <c r="ROX210" s="1296"/>
      <c r="ROY210" s="1296"/>
      <c r="ROZ210" s="1296"/>
      <c r="RPA210" s="1296"/>
      <c r="RPB210" s="1296"/>
      <c r="RPC210" s="1296"/>
      <c r="RPD210" s="1296"/>
      <c r="RPE210" s="1296"/>
      <c r="RPF210" s="1296"/>
      <c r="RPG210" s="1296"/>
      <c r="RPH210" s="1296"/>
      <c r="RPI210" s="1296"/>
      <c r="RPJ210" s="1296"/>
      <c r="RPK210" s="1296"/>
      <c r="RPL210" s="1296"/>
      <c r="RPM210" s="1296"/>
      <c r="RPN210" s="1296"/>
      <c r="RPO210" s="1296"/>
      <c r="RPP210" s="1296"/>
      <c r="RPQ210" s="1296"/>
      <c r="RPR210" s="1296"/>
      <c r="RPS210" s="1296"/>
      <c r="RPT210" s="1296"/>
      <c r="RPU210" s="1296"/>
      <c r="RPV210" s="1296"/>
      <c r="RPW210" s="1296"/>
      <c r="RPX210" s="1296"/>
      <c r="RPY210" s="1296"/>
      <c r="RPZ210" s="1296"/>
      <c r="RQA210" s="1296"/>
      <c r="RQB210" s="1296"/>
      <c r="RQC210" s="1296"/>
      <c r="RQD210" s="1296"/>
      <c r="RQE210" s="1296"/>
      <c r="RQF210" s="1296"/>
      <c r="RQG210" s="1296"/>
      <c r="RQH210" s="1296"/>
      <c r="RQI210" s="1296"/>
      <c r="RQJ210" s="1296"/>
      <c r="RQK210" s="1296"/>
      <c r="RQL210" s="1296"/>
      <c r="RQM210" s="1296"/>
      <c r="RQN210" s="1296"/>
      <c r="RQO210" s="1296"/>
      <c r="RQP210" s="1296"/>
      <c r="RQQ210" s="1296"/>
      <c r="RQR210" s="1296"/>
      <c r="RQS210" s="1296"/>
      <c r="RQT210" s="1296"/>
      <c r="RQU210" s="1296"/>
      <c r="RQV210" s="1296"/>
      <c r="RQW210" s="1296"/>
      <c r="RQX210" s="1296"/>
      <c r="RQY210" s="1296"/>
      <c r="RQZ210" s="1296"/>
      <c r="RRA210" s="1296"/>
      <c r="RRB210" s="1296"/>
      <c r="RRC210" s="1296"/>
      <c r="RRD210" s="1296"/>
      <c r="RRE210" s="1296"/>
      <c r="RRF210" s="1296"/>
      <c r="RRG210" s="1296"/>
      <c r="RRH210" s="1296"/>
      <c r="RRI210" s="1296"/>
      <c r="RRJ210" s="1296"/>
      <c r="RRK210" s="1296"/>
      <c r="RRL210" s="1296"/>
      <c r="RRM210" s="1296"/>
      <c r="RRN210" s="1296"/>
      <c r="RRO210" s="1296"/>
      <c r="RRP210" s="1296"/>
      <c r="RRQ210" s="1296"/>
      <c r="RRR210" s="1296"/>
      <c r="RRS210" s="1296"/>
      <c r="RRT210" s="1296"/>
      <c r="RRU210" s="1296"/>
      <c r="RRV210" s="1296"/>
      <c r="RRW210" s="1296"/>
      <c r="RRX210" s="1296"/>
      <c r="RRY210" s="1296"/>
      <c r="RRZ210" s="1296"/>
      <c r="RSA210" s="1296"/>
      <c r="RSB210" s="1296"/>
      <c r="RSC210" s="1296"/>
      <c r="RSD210" s="1296"/>
      <c r="RSE210" s="1296"/>
      <c r="RSF210" s="1296"/>
      <c r="RSG210" s="1296"/>
      <c r="RSH210" s="1296"/>
      <c r="RSI210" s="1296"/>
      <c r="RSJ210" s="1296"/>
      <c r="RSK210" s="1296"/>
      <c r="RSL210" s="1296"/>
      <c r="RSM210" s="1296"/>
      <c r="RSN210" s="1296"/>
      <c r="RSO210" s="1296"/>
      <c r="RSP210" s="1296"/>
      <c r="RSQ210" s="1296"/>
      <c r="RSR210" s="1296"/>
      <c r="RSS210" s="1296"/>
      <c r="RST210" s="1296"/>
      <c r="RSU210" s="1296"/>
      <c r="RSV210" s="1296"/>
      <c r="RSW210" s="1296"/>
      <c r="RSX210" s="1296"/>
      <c r="RSY210" s="1296"/>
      <c r="RSZ210" s="1296"/>
      <c r="RTA210" s="1296"/>
      <c r="RTB210" s="1296"/>
      <c r="RTC210" s="1296"/>
      <c r="RTD210" s="1296"/>
      <c r="RTE210" s="1296"/>
      <c r="RTF210" s="1296"/>
      <c r="RTG210" s="1296"/>
      <c r="RTH210" s="1296"/>
      <c r="RTI210" s="1296"/>
      <c r="RTJ210" s="1296"/>
      <c r="RTK210" s="1296"/>
      <c r="RTL210" s="1296"/>
      <c r="RTM210" s="1296"/>
      <c r="RTN210" s="1296"/>
      <c r="RTO210" s="1296"/>
      <c r="RTP210" s="1296"/>
      <c r="RTQ210" s="1296"/>
      <c r="RTR210" s="1296"/>
      <c r="RTS210" s="1296"/>
      <c r="RTT210" s="1296"/>
      <c r="RTU210" s="1296"/>
      <c r="RTV210" s="1296"/>
      <c r="RTW210" s="1296"/>
      <c r="RTX210" s="1296"/>
      <c r="RTY210" s="1296"/>
      <c r="RTZ210" s="1296"/>
      <c r="RUA210" s="1296"/>
      <c r="RUB210" s="1296"/>
      <c r="RUC210" s="1296"/>
      <c r="RUD210" s="1296"/>
      <c r="RUE210" s="1296"/>
      <c r="RUF210" s="1296"/>
      <c r="RUG210" s="1296"/>
      <c r="RUH210" s="1296"/>
      <c r="RUI210" s="1296"/>
      <c r="RUJ210" s="1296"/>
      <c r="RUK210" s="1296"/>
      <c r="RUL210" s="1296"/>
      <c r="RUM210" s="1296"/>
      <c r="RUN210" s="1296"/>
      <c r="RUO210" s="1296"/>
      <c r="RUP210" s="1296"/>
      <c r="RUQ210" s="1296"/>
      <c r="RUR210" s="1296"/>
      <c r="RUS210" s="1296"/>
      <c r="RUT210" s="1296"/>
      <c r="RUU210" s="1296"/>
      <c r="RUV210" s="1296"/>
      <c r="RUW210" s="1296"/>
      <c r="RUX210" s="1296"/>
      <c r="RUY210" s="1296"/>
      <c r="RUZ210" s="1296"/>
      <c r="RVA210" s="1296"/>
      <c r="RVB210" s="1296"/>
      <c r="RVC210" s="1296"/>
      <c r="RVD210" s="1296"/>
      <c r="RVE210" s="1296"/>
      <c r="RVF210" s="1296"/>
      <c r="RVG210" s="1296"/>
      <c r="RVH210" s="1296"/>
      <c r="RVI210" s="1296"/>
      <c r="RVJ210" s="1296"/>
      <c r="RVK210" s="1296"/>
      <c r="RVL210" s="1296"/>
      <c r="RVM210" s="1296"/>
      <c r="RVN210" s="1296"/>
      <c r="RVO210" s="1296"/>
      <c r="RVP210" s="1296"/>
      <c r="RVQ210" s="1296"/>
      <c r="RVR210" s="1296"/>
      <c r="RVS210" s="1296"/>
      <c r="RVT210" s="1296"/>
      <c r="RVU210" s="1296"/>
      <c r="RVV210" s="1296"/>
      <c r="RVW210" s="1296"/>
      <c r="RVX210" s="1296"/>
      <c r="RVY210" s="1296"/>
      <c r="RVZ210" s="1296"/>
      <c r="RWA210" s="1296"/>
      <c r="RWB210" s="1296"/>
      <c r="RWC210" s="1296"/>
      <c r="RWD210" s="1296"/>
      <c r="RWE210" s="1296"/>
      <c r="RWF210" s="1296"/>
      <c r="RWG210" s="1296"/>
      <c r="RWH210" s="1296"/>
      <c r="RWI210" s="1296"/>
      <c r="RWJ210" s="1296"/>
      <c r="RWK210" s="1296"/>
      <c r="RWL210" s="1296"/>
      <c r="RWM210" s="1296"/>
      <c r="RWN210" s="1296"/>
      <c r="RWO210" s="1296"/>
      <c r="RWP210" s="1296"/>
      <c r="RWQ210" s="1296"/>
      <c r="RWR210" s="1296"/>
      <c r="RWS210" s="1296"/>
      <c r="RWT210" s="1296"/>
      <c r="RWU210" s="1296"/>
      <c r="RWV210" s="1296"/>
      <c r="RWW210" s="1296"/>
      <c r="RWX210" s="1296"/>
      <c r="RWY210" s="1296"/>
      <c r="RWZ210" s="1296"/>
      <c r="RXA210" s="1296"/>
      <c r="RXB210" s="1296"/>
      <c r="RXC210" s="1296"/>
      <c r="RXD210" s="1296"/>
      <c r="RXE210" s="1296"/>
      <c r="RXF210" s="1296"/>
      <c r="RXG210" s="1296"/>
      <c r="RXH210" s="1296"/>
      <c r="RXI210" s="1296"/>
      <c r="RXJ210" s="1296"/>
      <c r="RXK210" s="1296"/>
      <c r="RXL210" s="1296"/>
      <c r="RXM210" s="1296"/>
      <c r="RXN210" s="1296"/>
      <c r="RXO210" s="1296"/>
      <c r="RXP210" s="1296"/>
      <c r="RXQ210" s="1296"/>
      <c r="RXR210" s="1296"/>
      <c r="RXS210" s="1296"/>
      <c r="RXT210" s="1296"/>
      <c r="RXU210" s="1296"/>
      <c r="RXV210" s="1296"/>
      <c r="RXW210" s="1296"/>
      <c r="RXX210" s="1296"/>
      <c r="RXY210" s="1296"/>
      <c r="RXZ210" s="1296"/>
      <c r="RYA210" s="1296"/>
      <c r="RYB210" s="1296"/>
      <c r="RYC210" s="1296"/>
      <c r="RYD210" s="1296"/>
      <c r="RYE210" s="1296"/>
      <c r="RYF210" s="1296"/>
      <c r="RYG210" s="1296"/>
      <c r="RYH210" s="1296"/>
      <c r="RYI210" s="1296"/>
      <c r="RYJ210" s="1296"/>
      <c r="RYK210" s="1296"/>
      <c r="RYL210" s="1296"/>
      <c r="RYM210" s="1296"/>
      <c r="RYN210" s="1296"/>
      <c r="RYO210" s="1296"/>
      <c r="RYP210" s="1296"/>
      <c r="RYQ210" s="1296"/>
      <c r="RYR210" s="1296"/>
      <c r="RYS210" s="1296"/>
      <c r="RYT210" s="1296"/>
      <c r="RYU210" s="1296"/>
      <c r="RYV210" s="1296"/>
      <c r="RYW210" s="1296"/>
      <c r="RYX210" s="1296"/>
      <c r="RYY210" s="1296"/>
      <c r="RYZ210" s="1296"/>
      <c r="RZA210" s="1296"/>
      <c r="RZB210" s="1296"/>
      <c r="RZC210" s="1296"/>
      <c r="RZD210" s="1296"/>
      <c r="RZE210" s="1296"/>
      <c r="RZF210" s="1296"/>
      <c r="RZG210" s="1296"/>
      <c r="RZH210" s="1296"/>
      <c r="RZI210" s="1296"/>
      <c r="RZJ210" s="1296"/>
      <c r="RZK210" s="1296"/>
      <c r="RZL210" s="1296"/>
      <c r="RZM210" s="1296"/>
      <c r="RZN210" s="1296"/>
      <c r="RZO210" s="1296"/>
      <c r="RZP210" s="1296"/>
      <c r="RZQ210" s="1296"/>
      <c r="RZR210" s="1296"/>
      <c r="RZS210" s="1296"/>
      <c r="RZT210" s="1296"/>
      <c r="RZU210" s="1296"/>
      <c r="RZV210" s="1296"/>
      <c r="RZW210" s="1296"/>
      <c r="RZX210" s="1296"/>
      <c r="RZY210" s="1296"/>
      <c r="RZZ210" s="1296"/>
      <c r="SAA210" s="1296"/>
      <c r="SAB210" s="1296"/>
      <c r="SAC210" s="1296"/>
      <c r="SAD210" s="1296"/>
      <c r="SAE210" s="1296"/>
      <c r="SAF210" s="1296"/>
      <c r="SAG210" s="1296"/>
      <c r="SAH210" s="1296"/>
      <c r="SAI210" s="1296"/>
      <c r="SAJ210" s="1296"/>
      <c r="SAK210" s="1296"/>
      <c r="SAL210" s="1296"/>
      <c r="SAM210" s="1296"/>
      <c r="SAN210" s="1296"/>
      <c r="SAO210" s="1296"/>
      <c r="SAP210" s="1296"/>
      <c r="SAQ210" s="1296"/>
      <c r="SAR210" s="1296"/>
      <c r="SAS210" s="1296"/>
      <c r="SAT210" s="1296"/>
      <c r="SAU210" s="1296"/>
      <c r="SAV210" s="1296"/>
      <c r="SAW210" s="1296"/>
      <c r="SAX210" s="1296"/>
      <c r="SAY210" s="1296"/>
      <c r="SAZ210" s="1296"/>
      <c r="SBA210" s="1296"/>
      <c r="SBB210" s="1296"/>
      <c r="SBC210" s="1296"/>
      <c r="SBD210" s="1296"/>
      <c r="SBE210" s="1296"/>
      <c r="SBF210" s="1296"/>
      <c r="SBG210" s="1296"/>
      <c r="SBH210" s="1296"/>
      <c r="SBI210" s="1296"/>
      <c r="SBJ210" s="1296"/>
      <c r="SBK210" s="1296"/>
      <c r="SBL210" s="1296"/>
      <c r="SBM210" s="1296"/>
      <c r="SBN210" s="1296"/>
      <c r="SBO210" s="1296"/>
      <c r="SBP210" s="1296"/>
      <c r="SBQ210" s="1296"/>
      <c r="SBR210" s="1296"/>
      <c r="SBS210" s="1296"/>
      <c r="SBT210" s="1296"/>
      <c r="SBU210" s="1296"/>
      <c r="SBV210" s="1296"/>
      <c r="SBW210" s="1296"/>
      <c r="SBX210" s="1296"/>
      <c r="SBY210" s="1296"/>
      <c r="SBZ210" s="1296"/>
      <c r="SCA210" s="1296"/>
      <c r="SCB210" s="1296"/>
      <c r="SCC210" s="1296"/>
      <c r="SCD210" s="1296"/>
      <c r="SCE210" s="1296"/>
      <c r="SCF210" s="1296"/>
      <c r="SCG210" s="1296"/>
      <c r="SCH210" s="1296"/>
      <c r="SCI210" s="1296"/>
      <c r="SCJ210" s="1296"/>
      <c r="SCK210" s="1296"/>
      <c r="SCL210" s="1296"/>
      <c r="SCM210" s="1296"/>
      <c r="SCN210" s="1296"/>
      <c r="SCO210" s="1296"/>
      <c r="SCP210" s="1296"/>
      <c r="SCQ210" s="1296"/>
      <c r="SCR210" s="1296"/>
      <c r="SCS210" s="1296"/>
      <c r="SCT210" s="1296"/>
      <c r="SCU210" s="1296"/>
      <c r="SCV210" s="1296"/>
      <c r="SCW210" s="1296"/>
      <c r="SCX210" s="1296"/>
      <c r="SCY210" s="1296"/>
      <c r="SCZ210" s="1296"/>
      <c r="SDA210" s="1296"/>
      <c r="SDB210" s="1296"/>
      <c r="SDC210" s="1296"/>
      <c r="SDD210" s="1296"/>
      <c r="SDE210" s="1296"/>
      <c r="SDF210" s="1296"/>
      <c r="SDG210" s="1296"/>
      <c r="SDH210" s="1296"/>
      <c r="SDI210" s="1296"/>
      <c r="SDJ210" s="1296"/>
      <c r="SDK210" s="1296"/>
      <c r="SDL210" s="1296"/>
      <c r="SDM210" s="1296"/>
      <c r="SDN210" s="1296"/>
      <c r="SDO210" s="1296"/>
      <c r="SDP210" s="1296"/>
      <c r="SDQ210" s="1296"/>
      <c r="SDR210" s="1296"/>
      <c r="SDS210" s="1296"/>
      <c r="SDT210" s="1296"/>
      <c r="SDU210" s="1296"/>
      <c r="SDV210" s="1296"/>
      <c r="SDW210" s="1296"/>
      <c r="SDX210" s="1296"/>
      <c r="SDY210" s="1296"/>
      <c r="SDZ210" s="1296"/>
      <c r="SEA210" s="1296"/>
      <c r="SEB210" s="1296"/>
      <c r="SEC210" s="1296"/>
      <c r="SED210" s="1296"/>
      <c r="SEE210" s="1296"/>
      <c r="SEF210" s="1296"/>
      <c r="SEG210" s="1296"/>
      <c r="SEH210" s="1296"/>
      <c r="SEI210" s="1296"/>
      <c r="SEJ210" s="1296"/>
      <c r="SEK210" s="1296"/>
      <c r="SEL210" s="1296"/>
      <c r="SEM210" s="1296"/>
      <c r="SEN210" s="1296"/>
      <c r="SEO210" s="1296"/>
      <c r="SEP210" s="1296"/>
      <c r="SEQ210" s="1296"/>
      <c r="SER210" s="1296"/>
      <c r="SES210" s="1296"/>
      <c r="SET210" s="1296"/>
      <c r="SEU210" s="1296"/>
      <c r="SEV210" s="1296"/>
      <c r="SEW210" s="1296"/>
      <c r="SEX210" s="1296"/>
      <c r="SEY210" s="1296"/>
      <c r="SEZ210" s="1296"/>
      <c r="SFA210" s="1296"/>
      <c r="SFB210" s="1296"/>
      <c r="SFC210" s="1296"/>
      <c r="SFD210" s="1296"/>
      <c r="SFE210" s="1296"/>
      <c r="SFF210" s="1296"/>
      <c r="SFG210" s="1296"/>
      <c r="SFH210" s="1296"/>
      <c r="SFI210" s="1296"/>
      <c r="SFJ210" s="1296"/>
      <c r="SFK210" s="1296"/>
      <c r="SFL210" s="1296"/>
      <c r="SFM210" s="1296"/>
      <c r="SFN210" s="1296"/>
      <c r="SFO210" s="1296"/>
      <c r="SFP210" s="1296"/>
      <c r="SFQ210" s="1296"/>
      <c r="SFR210" s="1296"/>
      <c r="SFS210" s="1296"/>
      <c r="SFT210" s="1296"/>
      <c r="SFU210" s="1296"/>
      <c r="SFV210" s="1296"/>
      <c r="SFW210" s="1296"/>
      <c r="SFX210" s="1296"/>
      <c r="SFY210" s="1296"/>
      <c r="SFZ210" s="1296"/>
      <c r="SGA210" s="1296"/>
      <c r="SGB210" s="1296"/>
      <c r="SGC210" s="1296"/>
      <c r="SGD210" s="1296"/>
      <c r="SGE210" s="1296"/>
      <c r="SGF210" s="1296"/>
      <c r="SGG210" s="1296"/>
      <c r="SGH210" s="1296"/>
      <c r="SGI210" s="1296"/>
      <c r="SGJ210" s="1296"/>
      <c r="SGK210" s="1296"/>
      <c r="SGL210" s="1296"/>
      <c r="SGM210" s="1296"/>
      <c r="SGN210" s="1296"/>
      <c r="SGO210" s="1296"/>
      <c r="SGP210" s="1296"/>
      <c r="SGQ210" s="1296"/>
      <c r="SGR210" s="1296"/>
      <c r="SGS210" s="1296"/>
      <c r="SGT210" s="1296"/>
      <c r="SGU210" s="1296"/>
      <c r="SGV210" s="1296"/>
      <c r="SGW210" s="1296"/>
      <c r="SGX210" s="1296"/>
      <c r="SGY210" s="1296"/>
      <c r="SGZ210" s="1296"/>
      <c r="SHA210" s="1296"/>
      <c r="SHB210" s="1296"/>
      <c r="SHC210" s="1296"/>
      <c r="SHD210" s="1296"/>
      <c r="SHE210" s="1296"/>
      <c r="SHF210" s="1296"/>
      <c r="SHG210" s="1296"/>
      <c r="SHH210" s="1296"/>
      <c r="SHI210" s="1296"/>
      <c r="SHJ210" s="1296"/>
      <c r="SHK210" s="1296"/>
      <c r="SHL210" s="1296"/>
      <c r="SHM210" s="1296"/>
      <c r="SHN210" s="1296"/>
      <c r="SHO210" s="1296"/>
      <c r="SHP210" s="1296"/>
      <c r="SHQ210" s="1296"/>
      <c r="SHR210" s="1296"/>
      <c r="SHS210" s="1296"/>
      <c r="SHT210" s="1296"/>
      <c r="SHU210" s="1296"/>
      <c r="SHV210" s="1296"/>
      <c r="SHW210" s="1296"/>
      <c r="SHX210" s="1296"/>
      <c r="SHY210" s="1296"/>
      <c r="SHZ210" s="1296"/>
      <c r="SIA210" s="1296"/>
      <c r="SIB210" s="1296"/>
      <c r="SIC210" s="1296"/>
      <c r="SID210" s="1296"/>
      <c r="SIE210" s="1296"/>
      <c r="SIF210" s="1296"/>
      <c r="SIG210" s="1296"/>
      <c r="SIH210" s="1296"/>
      <c r="SII210" s="1296"/>
      <c r="SIJ210" s="1296"/>
      <c r="SIK210" s="1296"/>
      <c r="SIL210" s="1296"/>
      <c r="SIM210" s="1296"/>
      <c r="SIN210" s="1296"/>
      <c r="SIO210" s="1296"/>
      <c r="SIP210" s="1296"/>
      <c r="SIQ210" s="1296"/>
      <c r="SIR210" s="1296"/>
      <c r="SIS210" s="1296"/>
      <c r="SIT210" s="1296"/>
      <c r="SIU210" s="1296"/>
      <c r="SIV210" s="1296"/>
      <c r="SIW210" s="1296"/>
      <c r="SIX210" s="1296"/>
      <c r="SIY210" s="1296"/>
      <c r="SIZ210" s="1296"/>
      <c r="SJA210" s="1296"/>
      <c r="SJB210" s="1296"/>
      <c r="SJC210" s="1296"/>
      <c r="SJD210" s="1296"/>
      <c r="SJE210" s="1296"/>
      <c r="SJF210" s="1296"/>
      <c r="SJG210" s="1296"/>
      <c r="SJH210" s="1296"/>
      <c r="SJI210" s="1296"/>
      <c r="SJJ210" s="1296"/>
      <c r="SJK210" s="1296"/>
      <c r="SJL210" s="1296"/>
      <c r="SJM210" s="1296"/>
      <c r="SJN210" s="1296"/>
      <c r="SJO210" s="1296"/>
      <c r="SJP210" s="1296"/>
      <c r="SJQ210" s="1296"/>
      <c r="SJR210" s="1296"/>
      <c r="SJS210" s="1296"/>
      <c r="SJT210" s="1296"/>
      <c r="SJU210" s="1296"/>
      <c r="SJV210" s="1296"/>
      <c r="SJW210" s="1296"/>
      <c r="SJX210" s="1296"/>
      <c r="SJY210" s="1296"/>
      <c r="SJZ210" s="1296"/>
      <c r="SKA210" s="1296"/>
      <c r="SKB210" s="1296"/>
      <c r="SKC210" s="1296"/>
      <c r="SKD210" s="1296"/>
      <c r="SKE210" s="1296"/>
      <c r="SKF210" s="1296"/>
      <c r="SKG210" s="1296"/>
      <c r="SKH210" s="1296"/>
      <c r="SKI210" s="1296"/>
      <c r="SKJ210" s="1296"/>
      <c r="SKK210" s="1296"/>
      <c r="SKL210" s="1296"/>
      <c r="SKM210" s="1296"/>
      <c r="SKN210" s="1296"/>
      <c r="SKO210" s="1296"/>
      <c r="SKP210" s="1296"/>
      <c r="SKQ210" s="1296"/>
      <c r="SKR210" s="1296"/>
      <c r="SKS210" s="1296"/>
      <c r="SKT210" s="1296"/>
      <c r="SKU210" s="1296"/>
      <c r="SKV210" s="1296"/>
      <c r="SKW210" s="1296"/>
      <c r="SKX210" s="1296"/>
      <c r="SKY210" s="1296"/>
      <c r="SKZ210" s="1296"/>
      <c r="SLA210" s="1296"/>
      <c r="SLB210" s="1296"/>
      <c r="SLC210" s="1296"/>
      <c r="SLD210" s="1296"/>
      <c r="SLE210" s="1296"/>
      <c r="SLF210" s="1296"/>
      <c r="SLG210" s="1296"/>
      <c r="SLH210" s="1296"/>
      <c r="SLI210" s="1296"/>
      <c r="SLJ210" s="1296"/>
      <c r="SLK210" s="1296"/>
      <c r="SLL210" s="1296"/>
      <c r="SLM210" s="1296"/>
      <c r="SLN210" s="1296"/>
      <c r="SLO210" s="1296"/>
      <c r="SLP210" s="1296"/>
      <c r="SLQ210" s="1296"/>
      <c r="SLR210" s="1296"/>
      <c r="SLS210" s="1296"/>
      <c r="SLT210" s="1296"/>
      <c r="SLU210" s="1296"/>
      <c r="SLV210" s="1296"/>
      <c r="SLW210" s="1296"/>
      <c r="SLX210" s="1296"/>
      <c r="SLY210" s="1296"/>
      <c r="SLZ210" s="1296"/>
      <c r="SMA210" s="1296"/>
      <c r="SMB210" s="1296"/>
      <c r="SMC210" s="1296"/>
      <c r="SMD210" s="1296"/>
      <c r="SME210" s="1296"/>
      <c r="SMF210" s="1296"/>
      <c r="SMG210" s="1296"/>
      <c r="SMH210" s="1296"/>
      <c r="SMI210" s="1296"/>
      <c r="SMJ210" s="1296"/>
      <c r="SMK210" s="1296"/>
      <c r="SML210" s="1296"/>
      <c r="SMM210" s="1296"/>
      <c r="SMN210" s="1296"/>
      <c r="SMO210" s="1296"/>
      <c r="SMP210" s="1296"/>
      <c r="SMQ210" s="1296"/>
      <c r="SMR210" s="1296"/>
      <c r="SMS210" s="1296"/>
      <c r="SMT210" s="1296"/>
      <c r="SMU210" s="1296"/>
      <c r="SMV210" s="1296"/>
      <c r="SMW210" s="1296"/>
      <c r="SMX210" s="1296"/>
      <c r="SMY210" s="1296"/>
      <c r="SMZ210" s="1296"/>
      <c r="SNA210" s="1296"/>
      <c r="SNB210" s="1296"/>
      <c r="SNC210" s="1296"/>
      <c r="SND210" s="1296"/>
      <c r="SNE210" s="1296"/>
      <c r="SNF210" s="1296"/>
      <c r="SNG210" s="1296"/>
      <c r="SNH210" s="1296"/>
      <c r="SNI210" s="1296"/>
      <c r="SNJ210" s="1296"/>
      <c r="SNK210" s="1296"/>
      <c r="SNL210" s="1296"/>
      <c r="SNM210" s="1296"/>
      <c r="SNN210" s="1296"/>
      <c r="SNO210" s="1296"/>
      <c r="SNP210" s="1296"/>
      <c r="SNQ210" s="1296"/>
      <c r="SNR210" s="1296"/>
      <c r="SNS210" s="1296"/>
      <c r="SNT210" s="1296"/>
      <c r="SNU210" s="1296"/>
      <c r="SNV210" s="1296"/>
      <c r="SNW210" s="1296"/>
      <c r="SNX210" s="1296"/>
      <c r="SNY210" s="1296"/>
      <c r="SNZ210" s="1296"/>
      <c r="SOA210" s="1296"/>
      <c r="SOB210" s="1296"/>
      <c r="SOC210" s="1296"/>
      <c r="SOD210" s="1296"/>
      <c r="SOE210" s="1296"/>
      <c r="SOF210" s="1296"/>
      <c r="SOG210" s="1296"/>
      <c r="SOH210" s="1296"/>
      <c r="SOI210" s="1296"/>
      <c r="SOJ210" s="1296"/>
      <c r="SOK210" s="1296"/>
      <c r="SOL210" s="1296"/>
      <c r="SOM210" s="1296"/>
      <c r="SON210" s="1296"/>
      <c r="SOO210" s="1296"/>
      <c r="SOP210" s="1296"/>
      <c r="SOQ210" s="1296"/>
      <c r="SOR210" s="1296"/>
      <c r="SOS210" s="1296"/>
      <c r="SOT210" s="1296"/>
      <c r="SOU210" s="1296"/>
      <c r="SOV210" s="1296"/>
      <c r="SOW210" s="1296"/>
      <c r="SOX210" s="1296"/>
      <c r="SOY210" s="1296"/>
      <c r="SOZ210" s="1296"/>
      <c r="SPA210" s="1296"/>
      <c r="SPB210" s="1296"/>
      <c r="SPC210" s="1296"/>
      <c r="SPD210" s="1296"/>
      <c r="SPE210" s="1296"/>
      <c r="SPF210" s="1296"/>
      <c r="SPG210" s="1296"/>
      <c r="SPH210" s="1296"/>
      <c r="SPI210" s="1296"/>
      <c r="SPJ210" s="1296"/>
      <c r="SPK210" s="1296"/>
      <c r="SPL210" s="1296"/>
      <c r="SPM210" s="1296"/>
      <c r="SPN210" s="1296"/>
      <c r="SPO210" s="1296"/>
      <c r="SPP210" s="1296"/>
      <c r="SPQ210" s="1296"/>
      <c r="SPR210" s="1296"/>
      <c r="SPS210" s="1296"/>
      <c r="SPT210" s="1296"/>
      <c r="SPU210" s="1296"/>
      <c r="SPV210" s="1296"/>
      <c r="SPW210" s="1296"/>
      <c r="SPX210" s="1296"/>
      <c r="SPY210" s="1296"/>
      <c r="SPZ210" s="1296"/>
      <c r="SQA210" s="1296"/>
      <c r="SQB210" s="1296"/>
      <c r="SQC210" s="1296"/>
      <c r="SQD210" s="1296"/>
      <c r="SQE210" s="1296"/>
      <c r="SQF210" s="1296"/>
      <c r="SQG210" s="1296"/>
      <c r="SQH210" s="1296"/>
      <c r="SQI210" s="1296"/>
      <c r="SQJ210" s="1296"/>
      <c r="SQK210" s="1296"/>
      <c r="SQL210" s="1296"/>
      <c r="SQM210" s="1296"/>
      <c r="SQN210" s="1296"/>
      <c r="SQO210" s="1296"/>
      <c r="SQP210" s="1296"/>
      <c r="SQQ210" s="1296"/>
      <c r="SQR210" s="1296"/>
      <c r="SQS210" s="1296"/>
      <c r="SQT210" s="1296"/>
      <c r="SQU210" s="1296"/>
      <c r="SQV210" s="1296"/>
      <c r="SQW210" s="1296"/>
      <c r="SQX210" s="1296"/>
      <c r="SQY210" s="1296"/>
      <c r="SQZ210" s="1296"/>
      <c r="SRA210" s="1296"/>
      <c r="SRB210" s="1296"/>
      <c r="SRC210" s="1296"/>
      <c r="SRD210" s="1296"/>
      <c r="SRE210" s="1296"/>
      <c r="SRF210" s="1296"/>
      <c r="SRG210" s="1296"/>
      <c r="SRH210" s="1296"/>
      <c r="SRI210" s="1296"/>
      <c r="SRJ210" s="1296"/>
      <c r="SRK210" s="1296"/>
      <c r="SRL210" s="1296"/>
      <c r="SRM210" s="1296"/>
      <c r="SRN210" s="1296"/>
      <c r="SRO210" s="1296"/>
      <c r="SRP210" s="1296"/>
      <c r="SRQ210" s="1296"/>
      <c r="SRR210" s="1296"/>
      <c r="SRS210" s="1296"/>
      <c r="SRT210" s="1296"/>
      <c r="SRU210" s="1296"/>
      <c r="SRV210" s="1296"/>
      <c r="SRW210" s="1296"/>
      <c r="SRX210" s="1296"/>
      <c r="SRY210" s="1296"/>
      <c r="SRZ210" s="1296"/>
      <c r="SSA210" s="1296"/>
      <c r="SSB210" s="1296"/>
      <c r="SSC210" s="1296"/>
      <c r="SSD210" s="1296"/>
      <c r="SSE210" s="1296"/>
      <c r="SSF210" s="1296"/>
      <c r="SSG210" s="1296"/>
      <c r="SSH210" s="1296"/>
      <c r="SSI210" s="1296"/>
      <c r="SSJ210" s="1296"/>
      <c r="SSK210" s="1296"/>
      <c r="SSL210" s="1296"/>
      <c r="SSM210" s="1296"/>
      <c r="SSN210" s="1296"/>
      <c r="SSO210" s="1296"/>
      <c r="SSP210" s="1296"/>
      <c r="SSQ210" s="1296"/>
      <c r="SSR210" s="1296"/>
      <c r="SSS210" s="1296"/>
      <c r="SST210" s="1296"/>
      <c r="SSU210" s="1296"/>
      <c r="SSV210" s="1296"/>
      <c r="SSW210" s="1296"/>
      <c r="SSX210" s="1296"/>
      <c r="SSY210" s="1296"/>
      <c r="SSZ210" s="1296"/>
      <c r="STA210" s="1296"/>
      <c r="STB210" s="1296"/>
      <c r="STC210" s="1296"/>
      <c r="STD210" s="1296"/>
      <c r="STE210" s="1296"/>
      <c r="STF210" s="1296"/>
      <c r="STG210" s="1296"/>
      <c r="STH210" s="1296"/>
      <c r="STI210" s="1296"/>
      <c r="STJ210" s="1296"/>
      <c r="STK210" s="1296"/>
      <c r="STL210" s="1296"/>
      <c r="STM210" s="1296"/>
      <c r="STN210" s="1296"/>
      <c r="STO210" s="1296"/>
      <c r="STP210" s="1296"/>
      <c r="STQ210" s="1296"/>
      <c r="STR210" s="1296"/>
      <c r="STS210" s="1296"/>
      <c r="STT210" s="1296"/>
      <c r="STU210" s="1296"/>
      <c r="STV210" s="1296"/>
      <c r="STW210" s="1296"/>
      <c r="STX210" s="1296"/>
      <c r="STY210" s="1296"/>
      <c r="STZ210" s="1296"/>
      <c r="SUA210" s="1296"/>
      <c r="SUB210" s="1296"/>
      <c r="SUC210" s="1296"/>
      <c r="SUD210" s="1296"/>
      <c r="SUE210" s="1296"/>
      <c r="SUF210" s="1296"/>
      <c r="SUG210" s="1296"/>
      <c r="SUH210" s="1296"/>
      <c r="SUI210" s="1296"/>
      <c r="SUJ210" s="1296"/>
      <c r="SUK210" s="1296"/>
      <c r="SUL210" s="1296"/>
      <c r="SUM210" s="1296"/>
      <c r="SUN210" s="1296"/>
      <c r="SUO210" s="1296"/>
      <c r="SUP210" s="1296"/>
      <c r="SUQ210" s="1296"/>
      <c r="SUR210" s="1296"/>
      <c r="SUS210" s="1296"/>
      <c r="SUT210" s="1296"/>
      <c r="SUU210" s="1296"/>
      <c r="SUV210" s="1296"/>
      <c r="SUW210" s="1296"/>
      <c r="SUX210" s="1296"/>
      <c r="SUY210" s="1296"/>
      <c r="SUZ210" s="1296"/>
      <c r="SVA210" s="1296"/>
      <c r="SVB210" s="1296"/>
      <c r="SVC210" s="1296"/>
      <c r="SVD210" s="1296"/>
      <c r="SVE210" s="1296"/>
      <c r="SVF210" s="1296"/>
      <c r="SVG210" s="1296"/>
      <c r="SVH210" s="1296"/>
      <c r="SVI210" s="1296"/>
      <c r="SVJ210" s="1296"/>
      <c r="SVK210" s="1296"/>
      <c r="SVL210" s="1296"/>
      <c r="SVM210" s="1296"/>
      <c r="SVN210" s="1296"/>
      <c r="SVO210" s="1296"/>
      <c r="SVP210" s="1296"/>
      <c r="SVQ210" s="1296"/>
      <c r="SVR210" s="1296"/>
      <c r="SVS210" s="1296"/>
      <c r="SVT210" s="1296"/>
      <c r="SVU210" s="1296"/>
      <c r="SVV210" s="1296"/>
      <c r="SVW210" s="1296"/>
      <c r="SVX210" s="1296"/>
      <c r="SVY210" s="1296"/>
      <c r="SVZ210" s="1296"/>
      <c r="SWA210" s="1296"/>
      <c r="SWB210" s="1296"/>
      <c r="SWC210" s="1296"/>
      <c r="SWD210" s="1296"/>
      <c r="SWE210" s="1296"/>
      <c r="SWF210" s="1296"/>
      <c r="SWG210" s="1296"/>
      <c r="SWH210" s="1296"/>
      <c r="SWI210" s="1296"/>
      <c r="SWJ210" s="1296"/>
      <c r="SWK210" s="1296"/>
      <c r="SWL210" s="1296"/>
      <c r="SWM210" s="1296"/>
      <c r="SWN210" s="1296"/>
      <c r="SWO210" s="1296"/>
      <c r="SWP210" s="1296"/>
      <c r="SWQ210" s="1296"/>
      <c r="SWR210" s="1296"/>
      <c r="SWS210" s="1296"/>
      <c r="SWT210" s="1296"/>
      <c r="SWU210" s="1296"/>
      <c r="SWV210" s="1296"/>
      <c r="SWW210" s="1296"/>
      <c r="SWX210" s="1296"/>
      <c r="SWY210" s="1296"/>
      <c r="SWZ210" s="1296"/>
      <c r="SXA210" s="1296"/>
      <c r="SXB210" s="1296"/>
      <c r="SXC210" s="1296"/>
      <c r="SXD210" s="1296"/>
      <c r="SXE210" s="1296"/>
      <c r="SXF210" s="1296"/>
      <c r="SXG210" s="1296"/>
      <c r="SXH210" s="1296"/>
      <c r="SXI210" s="1296"/>
      <c r="SXJ210" s="1296"/>
      <c r="SXK210" s="1296"/>
      <c r="SXL210" s="1296"/>
      <c r="SXM210" s="1296"/>
      <c r="SXN210" s="1296"/>
      <c r="SXO210" s="1296"/>
      <c r="SXP210" s="1296"/>
      <c r="SXQ210" s="1296"/>
      <c r="SXR210" s="1296"/>
      <c r="SXS210" s="1296"/>
      <c r="SXT210" s="1296"/>
      <c r="SXU210" s="1296"/>
      <c r="SXV210" s="1296"/>
      <c r="SXW210" s="1296"/>
      <c r="SXX210" s="1296"/>
      <c r="SXY210" s="1296"/>
      <c r="SXZ210" s="1296"/>
      <c r="SYA210" s="1296"/>
      <c r="SYB210" s="1296"/>
      <c r="SYC210" s="1296"/>
      <c r="SYD210" s="1296"/>
      <c r="SYE210" s="1296"/>
      <c r="SYF210" s="1296"/>
      <c r="SYG210" s="1296"/>
      <c r="SYH210" s="1296"/>
      <c r="SYI210" s="1296"/>
      <c r="SYJ210" s="1296"/>
      <c r="SYK210" s="1296"/>
      <c r="SYL210" s="1296"/>
      <c r="SYM210" s="1296"/>
      <c r="SYN210" s="1296"/>
      <c r="SYO210" s="1296"/>
      <c r="SYP210" s="1296"/>
      <c r="SYQ210" s="1296"/>
      <c r="SYR210" s="1296"/>
      <c r="SYS210" s="1296"/>
      <c r="SYT210" s="1296"/>
      <c r="SYU210" s="1296"/>
      <c r="SYV210" s="1296"/>
      <c r="SYW210" s="1296"/>
      <c r="SYX210" s="1296"/>
      <c r="SYY210" s="1296"/>
      <c r="SYZ210" s="1296"/>
      <c r="SZA210" s="1296"/>
      <c r="SZB210" s="1296"/>
      <c r="SZC210" s="1296"/>
      <c r="SZD210" s="1296"/>
      <c r="SZE210" s="1296"/>
      <c r="SZF210" s="1296"/>
      <c r="SZG210" s="1296"/>
      <c r="SZH210" s="1296"/>
      <c r="SZI210" s="1296"/>
      <c r="SZJ210" s="1296"/>
      <c r="SZK210" s="1296"/>
      <c r="SZL210" s="1296"/>
      <c r="SZM210" s="1296"/>
      <c r="SZN210" s="1296"/>
      <c r="SZO210" s="1296"/>
      <c r="SZP210" s="1296"/>
      <c r="SZQ210" s="1296"/>
      <c r="SZR210" s="1296"/>
      <c r="SZS210" s="1296"/>
      <c r="SZT210" s="1296"/>
      <c r="SZU210" s="1296"/>
      <c r="SZV210" s="1296"/>
      <c r="SZW210" s="1296"/>
      <c r="SZX210" s="1296"/>
      <c r="SZY210" s="1296"/>
      <c r="SZZ210" s="1296"/>
      <c r="TAA210" s="1296"/>
      <c r="TAB210" s="1296"/>
      <c r="TAC210" s="1296"/>
      <c r="TAD210" s="1296"/>
      <c r="TAE210" s="1296"/>
      <c r="TAF210" s="1296"/>
      <c r="TAG210" s="1296"/>
      <c r="TAH210" s="1296"/>
      <c r="TAI210" s="1296"/>
      <c r="TAJ210" s="1296"/>
      <c r="TAK210" s="1296"/>
      <c r="TAL210" s="1296"/>
      <c r="TAM210" s="1296"/>
      <c r="TAN210" s="1296"/>
      <c r="TAO210" s="1296"/>
      <c r="TAP210" s="1296"/>
      <c r="TAQ210" s="1296"/>
      <c r="TAR210" s="1296"/>
      <c r="TAS210" s="1296"/>
      <c r="TAT210" s="1296"/>
      <c r="TAU210" s="1296"/>
      <c r="TAV210" s="1296"/>
      <c r="TAW210" s="1296"/>
      <c r="TAX210" s="1296"/>
      <c r="TAY210" s="1296"/>
      <c r="TAZ210" s="1296"/>
      <c r="TBA210" s="1296"/>
      <c r="TBB210" s="1296"/>
      <c r="TBC210" s="1296"/>
      <c r="TBD210" s="1296"/>
      <c r="TBE210" s="1296"/>
      <c r="TBF210" s="1296"/>
      <c r="TBG210" s="1296"/>
      <c r="TBH210" s="1296"/>
      <c r="TBI210" s="1296"/>
      <c r="TBJ210" s="1296"/>
      <c r="TBK210" s="1296"/>
      <c r="TBL210" s="1296"/>
      <c r="TBM210" s="1296"/>
      <c r="TBN210" s="1296"/>
      <c r="TBO210" s="1296"/>
      <c r="TBP210" s="1296"/>
      <c r="TBQ210" s="1296"/>
      <c r="TBR210" s="1296"/>
      <c r="TBS210" s="1296"/>
      <c r="TBT210" s="1296"/>
      <c r="TBU210" s="1296"/>
      <c r="TBV210" s="1296"/>
      <c r="TBW210" s="1296"/>
      <c r="TBX210" s="1296"/>
      <c r="TBY210" s="1296"/>
      <c r="TBZ210" s="1296"/>
      <c r="TCA210" s="1296"/>
      <c r="TCB210" s="1296"/>
      <c r="TCC210" s="1296"/>
      <c r="TCD210" s="1296"/>
      <c r="TCE210" s="1296"/>
      <c r="TCF210" s="1296"/>
      <c r="TCG210" s="1296"/>
      <c r="TCH210" s="1296"/>
      <c r="TCI210" s="1296"/>
      <c r="TCJ210" s="1296"/>
      <c r="TCK210" s="1296"/>
      <c r="TCL210" s="1296"/>
      <c r="TCM210" s="1296"/>
      <c r="TCN210" s="1296"/>
      <c r="TCO210" s="1296"/>
      <c r="TCP210" s="1296"/>
      <c r="TCQ210" s="1296"/>
      <c r="TCR210" s="1296"/>
      <c r="TCS210" s="1296"/>
      <c r="TCT210" s="1296"/>
      <c r="TCU210" s="1296"/>
      <c r="TCV210" s="1296"/>
      <c r="TCW210" s="1296"/>
      <c r="TCX210" s="1296"/>
      <c r="TCY210" s="1296"/>
      <c r="TCZ210" s="1296"/>
      <c r="TDA210" s="1296"/>
      <c r="TDB210" s="1296"/>
      <c r="TDC210" s="1296"/>
      <c r="TDD210" s="1296"/>
      <c r="TDE210" s="1296"/>
      <c r="TDF210" s="1296"/>
      <c r="TDG210" s="1296"/>
      <c r="TDH210" s="1296"/>
      <c r="TDI210" s="1296"/>
      <c r="TDJ210" s="1296"/>
      <c r="TDK210" s="1296"/>
      <c r="TDL210" s="1296"/>
      <c r="TDM210" s="1296"/>
      <c r="TDN210" s="1296"/>
      <c r="TDO210" s="1296"/>
      <c r="TDP210" s="1296"/>
      <c r="TDQ210" s="1296"/>
      <c r="TDR210" s="1296"/>
      <c r="TDS210" s="1296"/>
      <c r="TDT210" s="1296"/>
      <c r="TDU210" s="1296"/>
      <c r="TDV210" s="1296"/>
      <c r="TDW210" s="1296"/>
      <c r="TDX210" s="1296"/>
      <c r="TDY210" s="1296"/>
      <c r="TDZ210" s="1296"/>
      <c r="TEA210" s="1296"/>
      <c r="TEB210" s="1296"/>
      <c r="TEC210" s="1296"/>
      <c r="TED210" s="1296"/>
      <c r="TEE210" s="1296"/>
      <c r="TEF210" s="1296"/>
      <c r="TEG210" s="1296"/>
      <c r="TEH210" s="1296"/>
      <c r="TEI210" s="1296"/>
      <c r="TEJ210" s="1296"/>
      <c r="TEK210" s="1296"/>
      <c r="TEL210" s="1296"/>
      <c r="TEM210" s="1296"/>
      <c r="TEN210" s="1296"/>
      <c r="TEO210" s="1296"/>
      <c r="TEP210" s="1296"/>
      <c r="TEQ210" s="1296"/>
      <c r="TER210" s="1296"/>
      <c r="TES210" s="1296"/>
      <c r="TET210" s="1296"/>
      <c r="TEU210" s="1296"/>
      <c r="TEV210" s="1296"/>
      <c r="TEW210" s="1296"/>
      <c r="TEX210" s="1296"/>
      <c r="TEY210" s="1296"/>
      <c r="TEZ210" s="1296"/>
      <c r="TFA210" s="1296"/>
      <c r="TFB210" s="1296"/>
      <c r="TFC210" s="1296"/>
      <c r="TFD210" s="1296"/>
      <c r="TFE210" s="1296"/>
      <c r="TFF210" s="1296"/>
      <c r="TFG210" s="1296"/>
      <c r="TFH210" s="1296"/>
      <c r="TFI210" s="1296"/>
      <c r="TFJ210" s="1296"/>
      <c r="TFK210" s="1296"/>
      <c r="TFL210" s="1296"/>
      <c r="TFM210" s="1296"/>
      <c r="TFN210" s="1296"/>
      <c r="TFO210" s="1296"/>
      <c r="TFP210" s="1296"/>
      <c r="TFQ210" s="1296"/>
      <c r="TFR210" s="1296"/>
      <c r="TFS210" s="1296"/>
      <c r="TFT210" s="1296"/>
      <c r="TFU210" s="1296"/>
      <c r="TFV210" s="1296"/>
      <c r="TFW210" s="1296"/>
      <c r="TFX210" s="1296"/>
      <c r="TFY210" s="1296"/>
      <c r="TFZ210" s="1296"/>
      <c r="TGA210" s="1296"/>
      <c r="TGB210" s="1296"/>
      <c r="TGC210" s="1296"/>
      <c r="TGD210" s="1296"/>
      <c r="TGE210" s="1296"/>
      <c r="TGF210" s="1296"/>
      <c r="TGG210" s="1296"/>
      <c r="TGH210" s="1296"/>
      <c r="TGI210" s="1296"/>
      <c r="TGJ210" s="1296"/>
      <c r="TGK210" s="1296"/>
      <c r="TGL210" s="1296"/>
      <c r="TGM210" s="1296"/>
      <c r="TGN210" s="1296"/>
      <c r="TGO210" s="1296"/>
      <c r="TGP210" s="1296"/>
      <c r="TGQ210" s="1296"/>
      <c r="TGR210" s="1296"/>
      <c r="TGS210" s="1296"/>
      <c r="TGT210" s="1296"/>
      <c r="TGU210" s="1296"/>
      <c r="TGV210" s="1296"/>
      <c r="TGW210" s="1296"/>
      <c r="TGX210" s="1296"/>
      <c r="TGY210" s="1296"/>
      <c r="TGZ210" s="1296"/>
      <c r="THA210" s="1296"/>
      <c r="THB210" s="1296"/>
      <c r="THC210" s="1296"/>
      <c r="THD210" s="1296"/>
      <c r="THE210" s="1296"/>
      <c r="THF210" s="1296"/>
      <c r="THG210" s="1296"/>
      <c r="THH210" s="1296"/>
      <c r="THI210" s="1296"/>
      <c r="THJ210" s="1296"/>
      <c r="THK210" s="1296"/>
      <c r="THL210" s="1296"/>
      <c r="THM210" s="1296"/>
      <c r="THN210" s="1296"/>
      <c r="THO210" s="1296"/>
      <c r="THP210" s="1296"/>
      <c r="THQ210" s="1296"/>
      <c r="THR210" s="1296"/>
      <c r="THS210" s="1296"/>
      <c r="THT210" s="1296"/>
      <c r="THU210" s="1296"/>
      <c r="THV210" s="1296"/>
      <c r="THW210" s="1296"/>
      <c r="THX210" s="1296"/>
      <c r="THY210" s="1296"/>
      <c r="THZ210" s="1296"/>
      <c r="TIA210" s="1296"/>
      <c r="TIB210" s="1296"/>
      <c r="TIC210" s="1296"/>
      <c r="TID210" s="1296"/>
      <c r="TIE210" s="1296"/>
      <c r="TIF210" s="1296"/>
      <c r="TIG210" s="1296"/>
      <c r="TIH210" s="1296"/>
      <c r="TII210" s="1296"/>
      <c r="TIJ210" s="1296"/>
      <c r="TIK210" s="1296"/>
      <c r="TIL210" s="1296"/>
      <c r="TIM210" s="1296"/>
      <c r="TIN210" s="1296"/>
      <c r="TIO210" s="1296"/>
      <c r="TIP210" s="1296"/>
      <c r="TIQ210" s="1296"/>
      <c r="TIR210" s="1296"/>
      <c r="TIS210" s="1296"/>
      <c r="TIT210" s="1296"/>
      <c r="TIU210" s="1296"/>
      <c r="TIV210" s="1296"/>
      <c r="TIW210" s="1296"/>
      <c r="TIX210" s="1296"/>
      <c r="TIY210" s="1296"/>
      <c r="TIZ210" s="1296"/>
      <c r="TJA210" s="1296"/>
      <c r="TJB210" s="1296"/>
      <c r="TJC210" s="1296"/>
      <c r="TJD210" s="1296"/>
      <c r="TJE210" s="1296"/>
      <c r="TJF210" s="1296"/>
      <c r="TJG210" s="1296"/>
      <c r="TJH210" s="1296"/>
      <c r="TJI210" s="1296"/>
      <c r="TJJ210" s="1296"/>
      <c r="TJK210" s="1296"/>
      <c r="TJL210" s="1296"/>
      <c r="TJM210" s="1296"/>
      <c r="TJN210" s="1296"/>
      <c r="TJO210" s="1296"/>
      <c r="TJP210" s="1296"/>
      <c r="TJQ210" s="1296"/>
      <c r="TJR210" s="1296"/>
      <c r="TJS210" s="1296"/>
      <c r="TJT210" s="1296"/>
      <c r="TJU210" s="1296"/>
      <c r="TJV210" s="1296"/>
      <c r="TJW210" s="1296"/>
      <c r="TJX210" s="1296"/>
      <c r="TJY210" s="1296"/>
      <c r="TJZ210" s="1296"/>
      <c r="TKA210" s="1296"/>
      <c r="TKB210" s="1296"/>
      <c r="TKC210" s="1296"/>
      <c r="TKD210" s="1296"/>
      <c r="TKE210" s="1296"/>
      <c r="TKF210" s="1296"/>
      <c r="TKG210" s="1296"/>
      <c r="TKH210" s="1296"/>
      <c r="TKI210" s="1296"/>
      <c r="TKJ210" s="1296"/>
      <c r="TKK210" s="1296"/>
      <c r="TKL210" s="1296"/>
      <c r="TKM210" s="1296"/>
      <c r="TKN210" s="1296"/>
      <c r="TKO210" s="1296"/>
      <c r="TKP210" s="1296"/>
      <c r="TKQ210" s="1296"/>
      <c r="TKR210" s="1296"/>
      <c r="TKS210" s="1296"/>
      <c r="TKT210" s="1296"/>
      <c r="TKU210" s="1296"/>
      <c r="TKV210" s="1296"/>
      <c r="TKW210" s="1296"/>
      <c r="TKX210" s="1296"/>
      <c r="TKY210" s="1296"/>
      <c r="TKZ210" s="1296"/>
      <c r="TLA210" s="1296"/>
      <c r="TLB210" s="1296"/>
      <c r="TLC210" s="1296"/>
      <c r="TLD210" s="1296"/>
      <c r="TLE210" s="1296"/>
      <c r="TLF210" s="1296"/>
      <c r="TLG210" s="1296"/>
      <c r="TLH210" s="1296"/>
      <c r="TLI210" s="1296"/>
      <c r="TLJ210" s="1296"/>
      <c r="TLK210" s="1296"/>
      <c r="TLL210" s="1296"/>
      <c r="TLM210" s="1296"/>
      <c r="TLN210" s="1296"/>
      <c r="TLO210" s="1296"/>
      <c r="TLP210" s="1296"/>
      <c r="TLQ210" s="1296"/>
      <c r="TLR210" s="1296"/>
      <c r="TLS210" s="1296"/>
      <c r="TLT210" s="1296"/>
      <c r="TLU210" s="1296"/>
      <c r="TLV210" s="1296"/>
      <c r="TLW210" s="1296"/>
      <c r="TLX210" s="1296"/>
      <c r="TLY210" s="1296"/>
      <c r="TLZ210" s="1296"/>
      <c r="TMA210" s="1296"/>
      <c r="TMB210" s="1296"/>
      <c r="TMC210" s="1296"/>
      <c r="TMD210" s="1296"/>
      <c r="TME210" s="1296"/>
      <c r="TMF210" s="1296"/>
      <c r="TMG210" s="1296"/>
      <c r="TMH210" s="1296"/>
      <c r="TMI210" s="1296"/>
      <c r="TMJ210" s="1296"/>
      <c r="TMK210" s="1296"/>
      <c r="TML210" s="1296"/>
      <c r="TMM210" s="1296"/>
      <c r="TMN210" s="1296"/>
      <c r="TMO210" s="1296"/>
      <c r="TMP210" s="1296"/>
      <c r="TMQ210" s="1296"/>
      <c r="TMR210" s="1296"/>
      <c r="TMS210" s="1296"/>
      <c r="TMT210" s="1296"/>
      <c r="TMU210" s="1296"/>
      <c r="TMV210" s="1296"/>
      <c r="TMW210" s="1296"/>
      <c r="TMX210" s="1296"/>
      <c r="TMY210" s="1296"/>
      <c r="TMZ210" s="1296"/>
      <c r="TNA210" s="1296"/>
      <c r="TNB210" s="1296"/>
      <c r="TNC210" s="1296"/>
      <c r="TND210" s="1296"/>
      <c r="TNE210" s="1296"/>
      <c r="TNF210" s="1296"/>
      <c r="TNG210" s="1296"/>
      <c r="TNH210" s="1296"/>
      <c r="TNI210" s="1296"/>
      <c r="TNJ210" s="1296"/>
      <c r="TNK210" s="1296"/>
      <c r="TNL210" s="1296"/>
      <c r="TNM210" s="1296"/>
      <c r="TNN210" s="1296"/>
      <c r="TNO210" s="1296"/>
      <c r="TNP210" s="1296"/>
      <c r="TNQ210" s="1296"/>
      <c r="TNR210" s="1296"/>
      <c r="TNS210" s="1296"/>
      <c r="TNT210" s="1296"/>
      <c r="TNU210" s="1296"/>
      <c r="TNV210" s="1296"/>
      <c r="TNW210" s="1296"/>
      <c r="TNX210" s="1296"/>
      <c r="TNY210" s="1296"/>
      <c r="TNZ210" s="1296"/>
      <c r="TOA210" s="1296"/>
      <c r="TOB210" s="1296"/>
      <c r="TOC210" s="1296"/>
      <c r="TOD210" s="1296"/>
      <c r="TOE210" s="1296"/>
      <c r="TOF210" s="1296"/>
      <c r="TOG210" s="1296"/>
      <c r="TOH210" s="1296"/>
      <c r="TOI210" s="1296"/>
      <c r="TOJ210" s="1296"/>
      <c r="TOK210" s="1296"/>
      <c r="TOL210" s="1296"/>
      <c r="TOM210" s="1296"/>
      <c r="TON210" s="1296"/>
      <c r="TOO210" s="1296"/>
      <c r="TOP210" s="1296"/>
      <c r="TOQ210" s="1296"/>
      <c r="TOR210" s="1296"/>
      <c r="TOS210" s="1296"/>
      <c r="TOT210" s="1296"/>
      <c r="TOU210" s="1296"/>
      <c r="TOV210" s="1296"/>
      <c r="TOW210" s="1296"/>
      <c r="TOX210" s="1296"/>
      <c r="TOY210" s="1296"/>
      <c r="TOZ210" s="1296"/>
      <c r="TPA210" s="1296"/>
      <c r="TPB210" s="1296"/>
      <c r="TPC210" s="1296"/>
      <c r="TPD210" s="1296"/>
      <c r="TPE210" s="1296"/>
      <c r="TPF210" s="1296"/>
      <c r="TPG210" s="1296"/>
      <c r="TPH210" s="1296"/>
      <c r="TPI210" s="1296"/>
      <c r="TPJ210" s="1296"/>
      <c r="TPK210" s="1296"/>
      <c r="TPL210" s="1296"/>
      <c r="TPM210" s="1296"/>
      <c r="TPN210" s="1296"/>
      <c r="TPO210" s="1296"/>
      <c r="TPP210" s="1296"/>
      <c r="TPQ210" s="1296"/>
      <c r="TPR210" s="1296"/>
      <c r="TPS210" s="1296"/>
      <c r="TPT210" s="1296"/>
      <c r="TPU210" s="1296"/>
      <c r="TPV210" s="1296"/>
      <c r="TPW210" s="1296"/>
      <c r="TPX210" s="1296"/>
      <c r="TPY210" s="1296"/>
      <c r="TPZ210" s="1296"/>
      <c r="TQA210" s="1296"/>
      <c r="TQB210" s="1296"/>
      <c r="TQC210" s="1296"/>
      <c r="TQD210" s="1296"/>
      <c r="TQE210" s="1296"/>
      <c r="TQF210" s="1296"/>
      <c r="TQG210" s="1296"/>
      <c r="TQH210" s="1296"/>
      <c r="TQI210" s="1296"/>
      <c r="TQJ210" s="1296"/>
      <c r="TQK210" s="1296"/>
      <c r="TQL210" s="1296"/>
      <c r="TQM210" s="1296"/>
      <c r="TQN210" s="1296"/>
      <c r="TQO210" s="1296"/>
      <c r="TQP210" s="1296"/>
      <c r="TQQ210" s="1296"/>
      <c r="TQR210" s="1296"/>
      <c r="TQS210" s="1296"/>
      <c r="TQT210" s="1296"/>
      <c r="TQU210" s="1296"/>
      <c r="TQV210" s="1296"/>
      <c r="TQW210" s="1296"/>
      <c r="TQX210" s="1296"/>
      <c r="TQY210" s="1296"/>
      <c r="TQZ210" s="1296"/>
      <c r="TRA210" s="1296"/>
      <c r="TRB210" s="1296"/>
      <c r="TRC210" s="1296"/>
      <c r="TRD210" s="1296"/>
      <c r="TRE210" s="1296"/>
      <c r="TRF210" s="1296"/>
      <c r="TRG210" s="1296"/>
      <c r="TRH210" s="1296"/>
      <c r="TRI210" s="1296"/>
      <c r="TRJ210" s="1296"/>
      <c r="TRK210" s="1296"/>
      <c r="TRL210" s="1296"/>
      <c r="TRM210" s="1296"/>
      <c r="TRN210" s="1296"/>
      <c r="TRO210" s="1296"/>
      <c r="TRP210" s="1296"/>
      <c r="TRQ210" s="1296"/>
      <c r="TRR210" s="1296"/>
      <c r="TRS210" s="1296"/>
      <c r="TRT210" s="1296"/>
      <c r="TRU210" s="1296"/>
      <c r="TRV210" s="1296"/>
      <c r="TRW210" s="1296"/>
      <c r="TRX210" s="1296"/>
      <c r="TRY210" s="1296"/>
      <c r="TRZ210" s="1296"/>
      <c r="TSA210" s="1296"/>
      <c r="TSB210" s="1296"/>
      <c r="TSC210" s="1296"/>
      <c r="TSD210" s="1296"/>
      <c r="TSE210" s="1296"/>
      <c r="TSF210" s="1296"/>
      <c r="TSG210" s="1296"/>
      <c r="TSH210" s="1296"/>
      <c r="TSI210" s="1296"/>
      <c r="TSJ210" s="1296"/>
      <c r="TSK210" s="1296"/>
      <c r="TSL210" s="1296"/>
      <c r="TSM210" s="1296"/>
      <c r="TSN210" s="1296"/>
      <c r="TSO210" s="1296"/>
      <c r="TSP210" s="1296"/>
      <c r="TSQ210" s="1296"/>
      <c r="TSR210" s="1296"/>
      <c r="TSS210" s="1296"/>
      <c r="TST210" s="1296"/>
      <c r="TSU210" s="1296"/>
      <c r="TSV210" s="1296"/>
      <c r="TSW210" s="1296"/>
      <c r="TSX210" s="1296"/>
      <c r="TSY210" s="1296"/>
      <c r="TSZ210" s="1296"/>
      <c r="TTA210" s="1296"/>
      <c r="TTB210" s="1296"/>
      <c r="TTC210" s="1296"/>
      <c r="TTD210" s="1296"/>
      <c r="TTE210" s="1296"/>
      <c r="TTF210" s="1296"/>
      <c r="TTG210" s="1296"/>
      <c r="TTH210" s="1296"/>
      <c r="TTI210" s="1296"/>
      <c r="TTJ210" s="1296"/>
      <c r="TTK210" s="1296"/>
      <c r="TTL210" s="1296"/>
      <c r="TTM210" s="1296"/>
      <c r="TTN210" s="1296"/>
      <c r="TTO210" s="1296"/>
      <c r="TTP210" s="1296"/>
      <c r="TTQ210" s="1296"/>
      <c r="TTR210" s="1296"/>
      <c r="TTS210" s="1296"/>
      <c r="TTT210" s="1296"/>
      <c r="TTU210" s="1296"/>
      <c r="TTV210" s="1296"/>
      <c r="TTW210" s="1296"/>
      <c r="TTX210" s="1296"/>
      <c r="TTY210" s="1296"/>
      <c r="TTZ210" s="1296"/>
      <c r="TUA210" s="1296"/>
      <c r="TUB210" s="1296"/>
      <c r="TUC210" s="1296"/>
      <c r="TUD210" s="1296"/>
      <c r="TUE210" s="1296"/>
      <c r="TUF210" s="1296"/>
      <c r="TUG210" s="1296"/>
      <c r="TUH210" s="1296"/>
      <c r="TUI210" s="1296"/>
      <c r="TUJ210" s="1296"/>
      <c r="TUK210" s="1296"/>
      <c r="TUL210" s="1296"/>
      <c r="TUM210" s="1296"/>
      <c r="TUN210" s="1296"/>
      <c r="TUO210" s="1296"/>
      <c r="TUP210" s="1296"/>
      <c r="TUQ210" s="1296"/>
      <c r="TUR210" s="1296"/>
      <c r="TUS210" s="1296"/>
      <c r="TUT210" s="1296"/>
      <c r="TUU210" s="1296"/>
      <c r="TUV210" s="1296"/>
      <c r="TUW210" s="1296"/>
      <c r="TUX210" s="1296"/>
      <c r="TUY210" s="1296"/>
      <c r="TUZ210" s="1296"/>
      <c r="TVA210" s="1296"/>
      <c r="TVB210" s="1296"/>
      <c r="TVC210" s="1296"/>
      <c r="TVD210" s="1296"/>
      <c r="TVE210" s="1296"/>
      <c r="TVF210" s="1296"/>
      <c r="TVG210" s="1296"/>
      <c r="TVH210" s="1296"/>
      <c r="TVI210" s="1296"/>
      <c r="TVJ210" s="1296"/>
      <c r="TVK210" s="1296"/>
      <c r="TVL210" s="1296"/>
      <c r="TVM210" s="1296"/>
      <c r="TVN210" s="1296"/>
      <c r="TVO210" s="1296"/>
      <c r="TVP210" s="1296"/>
      <c r="TVQ210" s="1296"/>
      <c r="TVR210" s="1296"/>
      <c r="TVS210" s="1296"/>
      <c r="TVT210" s="1296"/>
      <c r="TVU210" s="1296"/>
      <c r="TVV210" s="1296"/>
      <c r="TVW210" s="1296"/>
      <c r="TVX210" s="1296"/>
      <c r="TVY210" s="1296"/>
      <c r="TVZ210" s="1296"/>
      <c r="TWA210" s="1296"/>
      <c r="TWB210" s="1296"/>
      <c r="TWC210" s="1296"/>
      <c r="TWD210" s="1296"/>
      <c r="TWE210" s="1296"/>
      <c r="TWF210" s="1296"/>
      <c r="TWG210" s="1296"/>
      <c r="TWH210" s="1296"/>
      <c r="TWI210" s="1296"/>
      <c r="TWJ210" s="1296"/>
      <c r="TWK210" s="1296"/>
      <c r="TWL210" s="1296"/>
      <c r="TWM210" s="1296"/>
      <c r="TWN210" s="1296"/>
      <c r="TWO210" s="1296"/>
      <c r="TWP210" s="1296"/>
      <c r="TWQ210" s="1296"/>
      <c r="TWR210" s="1296"/>
      <c r="TWS210" s="1296"/>
      <c r="TWT210" s="1296"/>
      <c r="TWU210" s="1296"/>
      <c r="TWV210" s="1296"/>
      <c r="TWW210" s="1296"/>
      <c r="TWX210" s="1296"/>
      <c r="TWY210" s="1296"/>
      <c r="TWZ210" s="1296"/>
      <c r="TXA210" s="1296"/>
      <c r="TXB210" s="1296"/>
      <c r="TXC210" s="1296"/>
      <c r="TXD210" s="1296"/>
      <c r="TXE210" s="1296"/>
      <c r="TXF210" s="1296"/>
      <c r="TXG210" s="1296"/>
      <c r="TXH210" s="1296"/>
      <c r="TXI210" s="1296"/>
      <c r="TXJ210" s="1296"/>
      <c r="TXK210" s="1296"/>
      <c r="TXL210" s="1296"/>
      <c r="TXM210" s="1296"/>
      <c r="TXN210" s="1296"/>
      <c r="TXO210" s="1296"/>
      <c r="TXP210" s="1296"/>
      <c r="TXQ210" s="1296"/>
      <c r="TXR210" s="1296"/>
      <c r="TXS210" s="1296"/>
      <c r="TXT210" s="1296"/>
      <c r="TXU210" s="1296"/>
      <c r="TXV210" s="1296"/>
      <c r="TXW210" s="1296"/>
      <c r="TXX210" s="1296"/>
      <c r="TXY210" s="1296"/>
      <c r="TXZ210" s="1296"/>
      <c r="TYA210" s="1296"/>
      <c r="TYB210" s="1296"/>
      <c r="TYC210" s="1296"/>
      <c r="TYD210" s="1296"/>
      <c r="TYE210" s="1296"/>
      <c r="TYF210" s="1296"/>
      <c r="TYG210" s="1296"/>
      <c r="TYH210" s="1296"/>
      <c r="TYI210" s="1296"/>
      <c r="TYJ210" s="1296"/>
      <c r="TYK210" s="1296"/>
      <c r="TYL210" s="1296"/>
      <c r="TYM210" s="1296"/>
      <c r="TYN210" s="1296"/>
      <c r="TYO210" s="1296"/>
      <c r="TYP210" s="1296"/>
      <c r="TYQ210" s="1296"/>
      <c r="TYR210" s="1296"/>
      <c r="TYS210" s="1296"/>
      <c r="TYT210" s="1296"/>
      <c r="TYU210" s="1296"/>
      <c r="TYV210" s="1296"/>
      <c r="TYW210" s="1296"/>
      <c r="TYX210" s="1296"/>
      <c r="TYY210" s="1296"/>
      <c r="TYZ210" s="1296"/>
      <c r="TZA210" s="1296"/>
      <c r="TZB210" s="1296"/>
      <c r="TZC210" s="1296"/>
      <c r="TZD210" s="1296"/>
      <c r="TZE210" s="1296"/>
      <c r="TZF210" s="1296"/>
      <c r="TZG210" s="1296"/>
      <c r="TZH210" s="1296"/>
      <c r="TZI210" s="1296"/>
      <c r="TZJ210" s="1296"/>
      <c r="TZK210" s="1296"/>
      <c r="TZL210" s="1296"/>
      <c r="TZM210" s="1296"/>
      <c r="TZN210" s="1296"/>
      <c r="TZO210" s="1296"/>
      <c r="TZP210" s="1296"/>
      <c r="TZQ210" s="1296"/>
      <c r="TZR210" s="1296"/>
      <c r="TZS210" s="1296"/>
      <c r="TZT210" s="1296"/>
      <c r="TZU210" s="1296"/>
      <c r="TZV210" s="1296"/>
      <c r="TZW210" s="1296"/>
      <c r="TZX210" s="1296"/>
      <c r="TZY210" s="1296"/>
      <c r="TZZ210" s="1296"/>
      <c r="UAA210" s="1296"/>
      <c r="UAB210" s="1296"/>
      <c r="UAC210" s="1296"/>
      <c r="UAD210" s="1296"/>
      <c r="UAE210" s="1296"/>
      <c r="UAF210" s="1296"/>
      <c r="UAG210" s="1296"/>
      <c r="UAH210" s="1296"/>
      <c r="UAI210" s="1296"/>
      <c r="UAJ210" s="1296"/>
      <c r="UAK210" s="1296"/>
      <c r="UAL210" s="1296"/>
      <c r="UAM210" s="1296"/>
      <c r="UAN210" s="1296"/>
      <c r="UAO210" s="1296"/>
      <c r="UAP210" s="1296"/>
      <c r="UAQ210" s="1296"/>
      <c r="UAR210" s="1296"/>
      <c r="UAS210" s="1296"/>
      <c r="UAT210" s="1296"/>
      <c r="UAU210" s="1296"/>
      <c r="UAV210" s="1296"/>
      <c r="UAW210" s="1296"/>
      <c r="UAX210" s="1296"/>
      <c r="UAY210" s="1296"/>
      <c r="UAZ210" s="1296"/>
      <c r="UBA210" s="1296"/>
      <c r="UBB210" s="1296"/>
      <c r="UBC210" s="1296"/>
      <c r="UBD210" s="1296"/>
      <c r="UBE210" s="1296"/>
      <c r="UBF210" s="1296"/>
      <c r="UBG210" s="1296"/>
      <c r="UBH210" s="1296"/>
      <c r="UBI210" s="1296"/>
      <c r="UBJ210" s="1296"/>
      <c r="UBK210" s="1296"/>
      <c r="UBL210" s="1296"/>
      <c r="UBM210" s="1296"/>
      <c r="UBN210" s="1296"/>
      <c r="UBO210" s="1296"/>
      <c r="UBP210" s="1296"/>
      <c r="UBQ210" s="1296"/>
      <c r="UBR210" s="1296"/>
      <c r="UBS210" s="1296"/>
      <c r="UBT210" s="1296"/>
      <c r="UBU210" s="1296"/>
      <c r="UBV210" s="1296"/>
      <c r="UBW210" s="1296"/>
      <c r="UBX210" s="1296"/>
      <c r="UBY210" s="1296"/>
      <c r="UBZ210" s="1296"/>
      <c r="UCA210" s="1296"/>
      <c r="UCB210" s="1296"/>
      <c r="UCC210" s="1296"/>
      <c r="UCD210" s="1296"/>
      <c r="UCE210" s="1296"/>
      <c r="UCF210" s="1296"/>
      <c r="UCG210" s="1296"/>
      <c r="UCH210" s="1296"/>
      <c r="UCI210" s="1296"/>
      <c r="UCJ210" s="1296"/>
      <c r="UCK210" s="1296"/>
      <c r="UCL210" s="1296"/>
      <c r="UCM210" s="1296"/>
      <c r="UCN210" s="1296"/>
      <c r="UCO210" s="1296"/>
      <c r="UCP210" s="1296"/>
      <c r="UCQ210" s="1296"/>
      <c r="UCR210" s="1296"/>
      <c r="UCS210" s="1296"/>
      <c r="UCT210" s="1296"/>
      <c r="UCU210" s="1296"/>
      <c r="UCV210" s="1296"/>
      <c r="UCW210" s="1296"/>
      <c r="UCX210" s="1296"/>
      <c r="UCY210" s="1296"/>
      <c r="UCZ210" s="1296"/>
      <c r="UDA210" s="1296"/>
      <c r="UDB210" s="1296"/>
      <c r="UDC210" s="1296"/>
      <c r="UDD210" s="1296"/>
      <c r="UDE210" s="1296"/>
      <c r="UDF210" s="1296"/>
      <c r="UDG210" s="1296"/>
      <c r="UDH210" s="1296"/>
      <c r="UDI210" s="1296"/>
      <c r="UDJ210" s="1296"/>
      <c r="UDK210" s="1296"/>
      <c r="UDL210" s="1296"/>
      <c r="UDM210" s="1296"/>
      <c r="UDN210" s="1296"/>
      <c r="UDO210" s="1296"/>
      <c r="UDP210" s="1296"/>
      <c r="UDQ210" s="1296"/>
      <c r="UDR210" s="1296"/>
      <c r="UDS210" s="1296"/>
      <c r="UDT210" s="1296"/>
      <c r="UDU210" s="1296"/>
      <c r="UDV210" s="1296"/>
      <c r="UDW210" s="1296"/>
      <c r="UDX210" s="1296"/>
      <c r="UDY210" s="1296"/>
      <c r="UDZ210" s="1296"/>
      <c r="UEA210" s="1296"/>
      <c r="UEB210" s="1296"/>
      <c r="UEC210" s="1296"/>
      <c r="UED210" s="1296"/>
      <c r="UEE210" s="1296"/>
      <c r="UEF210" s="1296"/>
      <c r="UEG210" s="1296"/>
      <c r="UEH210" s="1296"/>
      <c r="UEI210" s="1296"/>
      <c r="UEJ210" s="1296"/>
      <c r="UEK210" s="1296"/>
      <c r="UEL210" s="1296"/>
      <c r="UEM210" s="1296"/>
      <c r="UEN210" s="1296"/>
      <c r="UEO210" s="1296"/>
      <c r="UEP210" s="1296"/>
      <c r="UEQ210" s="1296"/>
      <c r="UER210" s="1296"/>
      <c r="UES210" s="1296"/>
      <c r="UET210" s="1296"/>
      <c r="UEU210" s="1296"/>
      <c r="UEV210" s="1296"/>
      <c r="UEW210" s="1296"/>
      <c r="UEX210" s="1296"/>
      <c r="UEY210" s="1296"/>
      <c r="UEZ210" s="1296"/>
      <c r="UFA210" s="1296"/>
      <c r="UFB210" s="1296"/>
      <c r="UFC210" s="1296"/>
      <c r="UFD210" s="1296"/>
      <c r="UFE210" s="1296"/>
      <c r="UFF210" s="1296"/>
      <c r="UFG210" s="1296"/>
      <c r="UFH210" s="1296"/>
      <c r="UFI210" s="1296"/>
      <c r="UFJ210" s="1296"/>
      <c r="UFK210" s="1296"/>
      <c r="UFL210" s="1296"/>
      <c r="UFM210" s="1296"/>
      <c r="UFN210" s="1296"/>
      <c r="UFO210" s="1296"/>
      <c r="UFP210" s="1296"/>
      <c r="UFQ210" s="1296"/>
      <c r="UFR210" s="1296"/>
      <c r="UFS210" s="1296"/>
      <c r="UFT210" s="1296"/>
      <c r="UFU210" s="1296"/>
      <c r="UFV210" s="1296"/>
      <c r="UFW210" s="1296"/>
      <c r="UFX210" s="1296"/>
      <c r="UFY210" s="1296"/>
      <c r="UFZ210" s="1296"/>
      <c r="UGA210" s="1296"/>
      <c r="UGB210" s="1296"/>
      <c r="UGC210" s="1296"/>
      <c r="UGD210" s="1296"/>
      <c r="UGE210" s="1296"/>
      <c r="UGF210" s="1296"/>
      <c r="UGG210" s="1296"/>
      <c r="UGH210" s="1296"/>
      <c r="UGI210" s="1296"/>
      <c r="UGJ210" s="1296"/>
      <c r="UGK210" s="1296"/>
      <c r="UGL210" s="1296"/>
      <c r="UGM210" s="1296"/>
      <c r="UGN210" s="1296"/>
      <c r="UGO210" s="1296"/>
      <c r="UGP210" s="1296"/>
      <c r="UGQ210" s="1296"/>
      <c r="UGR210" s="1296"/>
      <c r="UGS210" s="1296"/>
      <c r="UGT210" s="1296"/>
      <c r="UGU210" s="1296"/>
      <c r="UGV210" s="1296"/>
      <c r="UGW210" s="1296"/>
      <c r="UGX210" s="1296"/>
      <c r="UGY210" s="1296"/>
      <c r="UGZ210" s="1296"/>
      <c r="UHA210" s="1296"/>
      <c r="UHB210" s="1296"/>
      <c r="UHC210" s="1296"/>
      <c r="UHD210" s="1296"/>
      <c r="UHE210" s="1296"/>
      <c r="UHF210" s="1296"/>
      <c r="UHG210" s="1296"/>
      <c r="UHH210" s="1296"/>
      <c r="UHI210" s="1296"/>
      <c r="UHJ210" s="1296"/>
      <c r="UHK210" s="1296"/>
      <c r="UHL210" s="1296"/>
      <c r="UHM210" s="1296"/>
      <c r="UHN210" s="1296"/>
      <c r="UHO210" s="1296"/>
      <c r="UHP210" s="1296"/>
      <c r="UHQ210" s="1296"/>
      <c r="UHR210" s="1296"/>
      <c r="UHS210" s="1296"/>
      <c r="UHT210" s="1296"/>
      <c r="UHU210" s="1296"/>
      <c r="UHV210" s="1296"/>
      <c r="UHW210" s="1296"/>
      <c r="UHX210" s="1296"/>
      <c r="UHY210" s="1296"/>
      <c r="UHZ210" s="1296"/>
      <c r="UIA210" s="1296"/>
      <c r="UIB210" s="1296"/>
      <c r="UIC210" s="1296"/>
      <c r="UID210" s="1296"/>
      <c r="UIE210" s="1296"/>
      <c r="UIF210" s="1296"/>
      <c r="UIG210" s="1296"/>
      <c r="UIH210" s="1296"/>
      <c r="UII210" s="1296"/>
      <c r="UIJ210" s="1296"/>
      <c r="UIK210" s="1296"/>
      <c r="UIL210" s="1296"/>
      <c r="UIM210" s="1296"/>
      <c r="UIN210" s="1296"/>
      <c r="UIO210" s="1296"/>
      <c r="UIP210" s="1296"/>
      <c r="UIQ210" s="1296"/>
      <c r="UIR210" s="1296"/>
      <c r="UIS210" s="1296"/>
      <c r="UIT210" s="1296"/>
      <c r="UIU210" s="1296"/>
      <c r="UIV210" s="1296"/>
      <c r="UIW210" s="1296"/>
      <c r="UIX210" s="1296"/>
      <c r="UIY210" s="1296"/>
      <c r="UIZ210" s="1296"/>
      <c r="UJA210" s="1296"/>
      <c r="UJB210" s="1296"/>
      <c r="UJC210" s="1296"/>
      <c r="UJD210" s="1296"/>
      <c r="UJE210" s="1296"/>
      <c r="UJF210" s="1296"/>
      <c r="UJG210" s="1296"/>
      <c r="UJH210" s="1296"/>
      <c r="UJI210" s="1296"/>
      <c r="UJJ210" s="1296"/>
      <c r="UJK210" s="1296"/>
      <c r="UJL210" s="1296"/>
      <c r="UJM210" s="1296"/>
      <c r="UJN210" s="1296"/>
      <c r="UJO210" s="1296"/>
      <c r="UJP210" s="1296"/>
      <c r="UJQ210" s="1296"/>
      <c r="UJR210" s="1296"/>
      <c r="UJS210" s="1296"/>
      <c r="UJT210" s="1296"/>
      <c r="UJU210" s="1296"/>
      <c r="UJV210" s="1296"/>
      <c r="UJW210" s="1296"/>
      <c r="UJX210" s="1296"/>
      <c r="UJY210" s="1296"/>
      <c r="UJZ210" s="1296"/>
      <c r="UKA210" s="1296"/>
      <c r="UKB210" s="1296"/>
      <c r="UKC210" s="1296"/>
      <c r="UKD210" s="1296"/>
      <c r="UKE210" s="1296"/>
      <c r="UKF210" s="1296"/>
      <c r="UKG210" s="1296"/>
      <c r="UKH210" s="1296"/>
      <c r="UKI210" s="1296"/>
      <c r="UKJ210" s="1296"/>
      <c r="UKK210" s="1296"/>
      <c r="UKL210" s="1296"/>
      <c r="UKM210" s="1296"/>
      <c r="UKN210" s="1296"/>
      <c r="UKO210" s="1296"/>
      <c r="UKP210" s="1296"/>
      <c r="UKQ210" s="1296"/>
      <c r="UKR210" s="1296"/>
      <c r="UKS210" s="1296"/>
      <c r="UKT210" s="1296"/>
      <c r="UKU210" s="1296"/>
      <c r="UKV210" s="1296"/>
      <c r="UKW210" s="1296"/>
      <c r="UKX210" s="1296"/>
      <c r="UKY210" s="1296"/>
      <c r="UKZ210" s="1296"/>
      <c r="ULA210" s="1296"/>
      <c r="ULB210" s="1296"/>
      <c r="ULC210" s="1296"/>
      <c r="ULD210" s="1296"/>
      <c r="ULE210" s="1296"/>
      <c r="ULF210" s="1296"/>
      <c r="ULG210" s="1296"/>
      <c r="ULH210" s="1296"/>
      <c r="ULI210" s="1296"/>
      <c r="ULJ210" s="1296"/>
      <c r="ULK210" s="1296"/>
      <c r="ULL210" s="1296"/>
      <c r="ULM210" s="1296"/>
      <c r="ULN210" s="1296"/>
      <c r="ULO210" s="1296"/>
      <c r="ULP210" s="1296"/>
      <c r="ULQ210" s="1296"/>
      <c r="ULR210" s="1296"/>
      <c r="ULS210" s="1296"/>
      <c r="ULT210" s="1296"/>
      <c r="ULU210" s="1296"/>
      <c r="ULV210" s="1296"/>
      <c r="ULW210" s="1296"/>
      <c r="ULX210" s="1296"/>
      <c r="ULY210" s="1296"/>
      <c r="ULZ210" s="1296"/>
      <c r="UMA210" s="1296"/>
      <c r="UMB210" s="1296"/>
      <c r="UMC210" s="1296"/>
      <c r="UMD210" s="1296"/>
      <c r="UME210" s="1296"/>
      <c r="UMF210" s="1296"/>
      <c r="UMG210" s="1296"/>
      <c r="UMH210" s="1296"/>
      <c r="UMI210" s="1296"/>
      <c r="UMJ210" s="1296"/>
      <c r="UMK210" s="1296"/>
      <c r="UML210" s="1296"/>
      <c r="UMM210" s="1296"/>
      <c r="UMN210" s="1296"/>
      <c r="UMO210" s="1296"/>
      <c r="UMP210" s="1296"/>
      <c r="UMQ210" s="1296"/>
      <c r="UMR210" s="1296"/>
      <c r="UMS210" s="1296"/>
      <c r="UMT210" s="1296"/>
      <c r="UMU210" s="1296"/>
      <c r="UMV210" s="1296"/>
      <c r="UMW210" s="1296"/>
      <c r="UMX210" s="1296"/>
      <c r="UMY210" s="1296"/>
      <c r="UMZ210" s="1296"/>
      <c r="UNA210" s="1296"/>
      <c r="UNB210" s="1296"/>
      <c r="UNC210" s="1296"/>
      <c r="UND210" s="1296"/>
      <c r="UNE210" s="1296"/>
      <c r="UNF210" s="1296"/>
      <c r="UNG210" s="1296"/>
      <c r="UNH210" s="1296"/>
      <c r="UNI210" s="1296"/>
      <c r="UNJ210" s="1296"/>
      <c r="UNK210" s="1296"/>
      <c r="UNL210" s="1296"/>
      <c r="UNM210" s="1296"/>
      <c r="UNN210" s="1296"/>
      <c r="UNO210" s="1296"/>
      <c r="UNP210" s="1296"/>
      <c r="UNQ210" s="1296"/>
      <c r="UNR210" s="1296"/>
      <c r="UNS210" s="1296"/>
      <c r="UNT210" s="1296"/>
      <c r="UNU210" s="1296"/>
      <c r="UNV210" s="1296"/>
      <c r="UNW210" s="1296"/>
      <c r="UNX210" s="1296"/>
      <c r="UNY210" s="1296"/>
      <c r="UNZ210" s="1296"/>
      <c r="UOA210" s="1296"/>
      <c r="UOB210" s="1296"/>
      <c r="UOC210" s="1296"/>
      <c r="UOD210" s="1296"/>
      <c r="UOE210" s="1296"/>
      <c r="UOF210" s="1296"/>
      <c r="UOG210" s="1296"/>
      <c r="UOH210" s="1296"/>
      <c r="UOI210" s="1296"/>
      <c r="UOJ210" s="1296"/>
      <c r="UOK210" s="1296"/>
      <c r="UOL210" s="1296"/>
      <c r="UOM210" s="1296"/>
      <c r="UON210" s="1296"/>
      <c r="UOO210" s="1296"/>
      <c r="UOP210" s="1296"/>
      <c r="UOQ210" s="1296"/>
      <c r="UOR210" s="1296"/>
      <c r="UOS210" s="1296"/>
      <c r="UOT210" s="1296"/>
      <c r="UOU210" s="1296"/>
      <c r="UOV210" s="1296"/>
      <c r="UOW210" s="1296"/>
      <c r="UOX210" s="1296"/>
      <c r="UOY210" s="1296"/>
      <c r="UOZ210" s="1296"/>
      <c r="UPA210" s="1296"/>
      <c r="UPB210" s="1296"/>
      <c r="UPC210" s="1296"/>
      <c r="UPD210" s="1296"/>
      <c r="UPE210" s="1296"/>
      <c r="UPF210" s="1296"/>
      <c r="UPG210" s="1296"/>
      <c r="UPH210" s="1296"/>
      <c r="UPI210" s="1296"/>
      <c r="UPJ210" s="1296"/>
      <c r="UPK210" s="1296"/>
      <c r="UPL210" s="1296"/>
      <c r="UPM210" s="1296"/>
      <c r="UPN210" s="1296"/>
      <c r="UPO210" s="1296"/>
      <c r="UPP210" s="1296"/>
      <c r="UPQ210" s="1296"/>
      <c r="UPR210" s="1296"/>
      <c r="UPS210" s="1296"/>
      <c r="UPT210" s="1296"/>
      <c r="UPU210" s="1296"/>
      <c r="UPV210" s="1296"/>
      <c r="UPW210" s="1296"/>
      <c r="UPX210" s="1296"/>
      <c r="UPY210" s="1296"/>
      <c r="UPZ210" s="1296"/>
      <c r="UQA210" s="1296"/>
      <c r="UQB210" s="1296"/>
      <c r="UQC210" s="1296"/>
      <c r="UQD210" s="1296"/>
      <c r="UQE210" s="1296"/>
      <c r="UQF210" s="1296"/>
      <c r="UQG210" s="1296"/>
      <c r="UQH210" s="1296"/>
      <c r="UQI210" s="1296"/>
      <c r="UQJ210" s="1296"/>
      <c r="UQK210" s="1296"/>
      <c r="UQL210" s="1296"/>
      <c r="UQM210" s="1296"/>
      <c r="UQN210" s="1296"/>
      <c r="UQO210" s="1296"/>
      <c r="UQP210" s="1296"/>
      <c r="UQQ210" s="1296"/>
      <c r="UQR210" s="1296"/>
      <c r="UQS210" s="1296"/>
      <c r="UQT210" s="1296"/>
      <c r="UQU210" s="1296"/>
      <c r="UQV210" s="1296"/>
      <c r="UQW210" s="1296"/>
      <c r="UQX210" s="1296"/>
      <c r="UQY210" s="1296"/>
      <c r="UQZ210" s="1296"/>
      <c r="URA210" s="1296"/>
      <c r="URB210" s="1296"/>
      <c r="URC210" s="1296"/>
      <c r="URD210" s="1296"/>
      <c r="URE210" s="1296"/>
      <c r="URF210" s="1296"/>
      <c r="URG210" s="1296"/>
      <c r="URH210" s="1296"/>
      <c r="URI210" s="1296"/>
      <c r="URJ210" s="1296"/>
      <c r="URK210" s="1296"/>
      <c r="URL210" s="1296"/>
      <c r="URM210" s="1296"/>
      <c r="URN210" s="1296"/>
      <c r="URO210" s="1296"/>
      <c r="URP210" s="1296"/>
      <c r="URQ210" s="1296"/>
      <c r="URR210" s="1296"/>
      <c r="URS210" s="1296"/>
      <c r="URT210" s="1296"/>
      <c r="URU210" s="1296"/>
      <c r="URV210" s="1296"/>
      <c r="URW210" s="1296"/>
      <c r="URX210" s="1296"/>
      <c r="URY210" s="1296"/>
      <c r="URZ210" s="1296"/>
      <c r="USA210" s="1296"/>
      <c r="USB210" s="1296"/>
      <c r="USC210" s="1296"/>
      <c r="USD210" s="1296"/>
      <c r="USE210" s="1296"/>
      <c r="USF210" s="1296"/>
      <c r="USG210" s="1296"/>
      <c r="USH210" s="1296"/>
      <c r="USI210" s="1296"/>
      <c r="USJ210" s="1296"/>
      <c r="USK210" s="1296"/>
      <c r="USL210" s="1296"/>
      <c r="USM210" s="1296"/>
      <c r="USN210" s="1296"/>
      <c r="USO210" s="1296"/>
      <c r="USP210" s="1296"/>
      <c r="USQ210" s="1296"/>
      <c r="USR210" s="1296"/>
      <c r="USS210" s="1296"/>
      <c r="UST210" s="1296"/>
      <c r="USU210" s="1296"/>
      <c r="USV210" s="1296"/>
      <c r="USW210" s="1296"/>
      <c r="USX210" s="1296"/>
      <c r="USY210" s="1296"/>
      <c r="USZ210" s="1296"/>
      <c r="UTA210" s="1296"/>
      <c r="UTB210" s="1296"/>
      <c r="UTC210" s="1296"/>
      <c r="UTD210" s="1296"/>
      <c r="UTE210" s="1296"/>
      <c r="UTF210" s="1296"/>
      <c r="UTG210" s="1296"/>
      <c r="UTH210" s="1296"/>
      <c r="UTI210" s="1296"/>
      <c r="UTJ210" s="1296"/>
      <c r="UTK210" s="1296"/>
      <c r="UTL210" s="1296"/>
      <c r="UTM210" s="1296"/>
      <c r="UTN210" s="1296"/>
      <c r="UTO210" s="1296"/>
      <c r="UTP210" s="1296"/>
      <c r="UTQ210" s="1296"/>
      <c r="UTR210" s="1296"/>
      <c r="UTS210" s="1296"/>
      <c r="UTT210" s="1296"/>
      <c r="UTU210" s="1296"/>
      <c r="UTV210" s="1296"/>
      <c r="UTW210" s="1296"/>
      <c r="UTX210" s="1296"/>
      <c r="UTY210" s="1296"/>
      <c r="UTZ210" s="1296"/>
      <c r="UUA210" s="1296"/>
      <c r="UUB210" s="1296"/>
      <c r="UUC210" s="1296"/>
      <c r="UUD210" s="1296"/>
      <c r="UUE210" s="1296"/>
      <c r="UUF210" s="1296"/>
      <c r="UUG210" s="1296"/>
      <c r="UUH210" s="1296"/>
      <c r="UUI210" s="1296"/>
      <c r="UUJ210" s="1296"/>
      <c r="UUK210" s="1296"/>
      <c r="UUL210" s="1296"/>
      <c r="UUM210" s="1296"/>
      <c r="UUN210" s="1296"/>
      <c r="UUO210" s="1296"/>
      <c r="UUP210" s="1296"/>
      <c r="UUQ210" s="1296"/>
      <c r="UUR210" s="1296"/>
      <c r="UUS210" s="1296"/>
      <c r="UUT210" s="1296"/>
      <c r="UUU210" s="1296"/>
      <c r="UUV210" s="1296"/>
      <c r="UUW210" s="1296"/>
      <c r="UUX210" s="1296"/>
      <c r="UUY210" s="1296"/>
      <c r="UUZ210" s="1296"/>
      <c r="UVA210" s="1296"/>
      <c r="UVB210" s="1296"/>
      <c r="UVC210" s="1296"/>
      <c r="UVD210" s="1296"/>
      <c r="UVE210" s="1296"/>
      <c r="UVF210" s="1296"/>
      <c r="UVG210" s="1296"/>
      <c r="UVH210" s="1296"/>
      <c r="UVI210" s="1296"/>
      <c r="UVJ210" s="1296"/>
      <c r="UVK210" s="1296"/>
      <c r="UVL210" s="1296"/>
      <c r="UVM210" s="1296"/>
      <c r="UVN210" s="1296"/>
      <c r="UVO210" s="1296"/>
      <c r="UVP210" s="1296"/>
      <c r="UVQ210" s="1296"/>
      <c r="UVR210" s="1296"/>
      <c r="UVS210" s="1296"/>
      <c r="UVT210" s="1296"/>
      <c r="UVU210" s="1296"/>
      <c r="UVV210" s="1296"/>
      <c r="UVW210" s="1296"/>
      <c r="UVX210" s="1296"/>
      <c r="UVY210" s="1296"/>
      <c r="UVZ210" s="1296"/>
      <c r="UWA210" s="1296"/>
      <c r="UWB210" s="1296"/>
      <c r="UWC210" s="1296"/>
      <c r="UWD210" s="1296"/>
      <c r="UWE210" s="1296"/>
      <c r="UWF210" s="1296"/>
      <c r="UWG210" s="1296"/>
      <c r="UWH210" s="1296"/>
      <c r="UWI210" s="1296"/>
      <c r="UWJ210" s="1296"/>
      <c r="UWK210" s="1296"/>
      <c r="UWL210" s="1296"/>
      <c r="UWM210" s="1296"/>
      <c r="UWN210" s="1296"/>
      <c r="UWO210" s="1296"/>
      <c r="UWP210" s="1296"/>
      <c r="UWQ210" s="1296"/>
      <c r="UWR210" s="1296"/>
      <c r="UWS210" s="1296"/>
      <c r="UWT210" s="1296"/>
      <c r="UWU210" s="1296"/>
      <c r="UWV210" s="1296"/>
      <c r="UWW210" s="1296"/>
      <c r="UWX210" s="1296"/>
      <c r="UWY210" s="1296"/>
      <c r="UWZ210" s="1296"/>
      <c r="UXA210" s="1296"/>
      <c r="UXB210" s="1296"/>
      <c r="UXC210" s="1296"/>
      <c r="UXD210" s="1296"/>
      <c r="UXE210" s="1296"/>
      <c r="UXF210" s="1296"/>
      <c r="UXG210" s="1296"/>
      <c r="UXH210" s="1296"/>
      <c r="UXI210" s="1296"/>
      <c r="UXJ210" s="1296"/>
      <c r="UXK210" s="1296"/>
      <c r="UXL210" s="1296"/>
      <c r="UXM210" s="1296"/>
      <c r="UXN210" s="1296"/>
      <c r="UXO210" s="1296"/>
      <c r="UXP210" s="1296"/>
      <c r="UXQ210" s="1296"/>
      <c r="UXR210" s="1296"/>
      <c r="UXS210" s="1296"/>
      <c r="UXT210" s="1296"/>
      <c r="UXU210" s="1296"/>
      <c r="UXV210" s="1296"/>
      <c r="UXW210" s="1296"/>
      <c r="UXX210" s="1296"/>
      <c r="UXY210" s="1296"/>
      <c r="UXZ210" s="1296"/>
      <c r="UYA210" s="1296"/>
      <c r="UYB210" s="1296"/>
      <c r="UYC210" s="1296"/>
      <c r="UYD210" s="1296"/>
      <c r="UYE210" s="1296"/>
      <c r="UYF210" s="1296"/>
      <c r="UYG210" s="1296"/>
      <c r="UYH210" s="1296"/>
      <c r="UYI210" s="1296"/>
      <c r="UYJ210" s="1296"/>
      <c r="UYK210" s="1296"/>
      <c r="UYL210" s="1296"/>
      <c r="UYM210" s="1296"/>
      <c r="UYN210" s="1296"/>
      <c r="UYO210" s="1296"/>
      <c r="UYP210" s="1296"/>
      <c r="UYQ210" s="1296"/>
      <c r="UYR210" s="1296"/>
      <c r="UYS210" s="1296"/>
      <c r="UYT210" s="1296"/>
      <c r="UYU210" s="1296"/>
      <c r="UYV210" s="1296"/>
      <c r="UYW210" s="1296"/>
      <c r="UYX210" s="1296"/>
      <c r="UYY210" s="1296"/>
      <c r="UYZ210" s="1296"/>
      <c r="UZA210" s="1296"/>
      <c r="UZB210" s="1296"/>
      <c r="UZC210" s="1296"/>
      <c r="UZD210" s="1296"/>
      <c r="UZE210" s="1296"/>
      <c r="UZF210" s="1296"/>
      <c r="UZG210" s="1296"/>
      <c r="UZH210" s="1296"/>
      <c r="UZI210" s="1296"/>
      <c r="UZJ210" s="1296"/>
      <c r="UZK210" s="1296"/>
      <c r="UZL210" s="1296"/>
      <c r="UZM210" s="1296"/>
      <c r="UZN210" s="1296"/>
      <c r="UZO210" s="1296"/>
      <c r="UZP210" s="1296"/>
      <c r="UZQ210" s="1296"/>
      <c r="UZR210" s="1296"/>
      <c r="UZS210" s="1296"/>
      <c r="UZT210" s="1296"/>
      <c r="UZU210" s="1296"/>
      <c r="UZV210" s="1296"/>
      <c r="UZW210" s="1296"/>
      <c r="UZX210" s="1296"/>
      <c r="UZY210" s="1296"/>
      <c r="UZZ210" s="1296"/>
      <c r="VAA210" s="1296"/>
      <c r="VAB210" s="1296"/>
      <c r="VAC210" s="1296"/>
      <c r="VAD210" s="1296"/>
      <c r="VAE210" s="1296"/>
      <c r="VAF210" s="1296"/>
      <c r="VAG210" s="1296"/>
      <c r="VAH210" s="1296"/>
      <c r="VAI210" s="1296"/>
      <c r="VAJ210" s="1296"/>
      <c r="VAK210" s="1296"/>
      <c r="VAL210" s="1296"/>
      <c r="VAM210" s="1296"/>
      <c r="VAN210" s="1296"/>
      <c r="VAO210" s="1296"/>
      <c r="VAP210" s="1296"/>
      <c r="VAQ210" s="1296"/>
      <c r="VAR210" s="1296"/>
      <c r="VAS210" s="1296"/>
      <c r="VAT210" s="1296"/>
      <c r="VAU210" s="1296"/>
      <c r="VAV210" s="1296"/>
      <c r="VAW210" s="1296"/>
      <c r="VAX210" s="1296"/>
      <c r="VAY210" s="1296"/>
      <c r="VAZ210" s="1296"/>
      <c r="VBA210" s="1296"/>
      <c r="VBB210" s="1296"/>
      <c r="VBC210" s="1296"/>
      <c r="VBD210" s="1296"/>
      <c r="VBE210" s="1296"/>
      <c r="VBF210" s="1296"/>
      <c r="VBG210" s="1296"/>
      <c r="VBH210" s="1296"/>
      <c r="VBI210" s="1296"/>
      <c r="VBJ210" s="1296"/>
      <c r="VBK210" s="1296"/>
      <c r="VBL210" s="1296"/>
      <c r="VBM210" s="1296"/>
      <c r="VBN210" s="1296"/>
      <c r="VBO210" s="1296"/>
      <c r="VBP210" s="1296"/>
      <c r="VBQ210" s="1296"/>
      <c r="VBR210" s="1296"/>
      <c r="VBS210" s="1296"/>
      <c r="VBT210" s="1296"/>
      <c r="VBU210" s="1296"/>
      <c r="VBV210" s="1296"/>
      <c r="VBW210" s="1296"/>
      <c r="VBX210" s="1296"/>
      <c r="VBY210" s="1296"/>
      <c r="VBZ210" s="1296"/>
      <c r="VCA210" s="1296"/>
      <c r="VCB210" s="1296"/>
      <c r="VCC210" s="1296"/>
      <c r="VCD210" s="1296"/>
      <c r="VCE210" s="1296"/>
      <c r="VCF210" s="1296"/>
      <c r="VCG210" s="1296"/>
      <c r="VCH210" s="1296"/>
      <c r="VCI210" s="1296"/>
      <c r="VCJ210" s="1296"/>
      <c r="VCK210" s="1296"/>
      <c r="VCL210" s="1296"/>
      <c r="VCM210" s="1296"/>
      <c r="VCN210" s="1296"/>
      <c r="VCO210" s="1296"/>
      <c r="VCP210" s="1296"/>
      <c r="VCQ210" s="1296"/>
      <c r="VCR210" s="1296"/>
      <c r="VCS210" s="1296"/>
      <c r="VCT210" s="1296"/>
      <c r="VCU210" s="1296"/>
      <c r="VCV210" s="1296"/>
      <c r="VCW210" s="1296"/>
      <c r="VCX210" s="1296"/>
      <c r="VCY210" s="1296"/>
      <c r="VCZ210" s="1296"/>
      <c r="VDA210" s="1296"/>
      <c r="VDB210" s="1296"/>
      <c r="VDC210" s="1296"/>
      <c r="VDD210" s="1296"/>
      <c r="VDE210" s="1296"/>
      <c r="VDF210" s="1296"/>
      <c r="VDG210" s="1296"/>
      <c r="VDH210" s="1296"/>
      <c r="VDI210" s="1296"/>
      <c r="VDJ210" s="1296"/>
      <c r="VDK210" s="1296"/>
      <c r="VDL210" s="1296"/>
      <c r="VDM210" s="1296"/>
      <c r="VDN210" s="1296"/>
      <c r="VDO210" s="1296"/>
      <c r="VDP210" s="1296"/>
      <c r="VDQ210" s="1296"/>
      <c r="VDR210" s="1296"/>
      <c r="VDS210" s="1296"/>
      <c r="VDT210" s="1296"/>
      <c r="VDU210" s="1296"/>
      <c r="VDV210" s="1296"/>
      <c r="VDW210" s="1296"/>
      <c r="VDX210" s="1296"/>
      <c r="VDY210" s="1296"/>
      <c r="VDZ210" s="1296"/>
      <c r="VEA210" s="1296"/>
      <c r="VEB210" s="1296"/>
      <c r="VEC210" s="1296"/>
      <c r="VED210" s="1296"/>
      <c r="VEE210" s="1296"/>
      <c r="VEF210" s="1296"/>
      <c r="VEG210" s="1296"/>
      <c r="VEH210" s="1296"/>
      <c r="VEI210" s="1296"/>
      <c r="VEJ210" s="1296"/>
      <c r="VEK210" s="1296"/>
      <c r="VEL210" s="1296"/>
      <c r="VEM210" s="1296"/>
      <c r="VEN210" s="1296"/>
      <c r="VEO210" s="1296"/>
      <c r="VEP210" s="1296"/>
      <c r="VEQ210" s="1296"/>
      <c r="VER210" s="1296"/>
      <c r="VES210" s="1296"/>
      <c r="VET210" s="1296"/>
      <c r="VEU210" s="1296"/>
      <c r="VEV210" s="1296"/>
      <c r="VEW210" s="1296"/>
      <c r="VEX210" s="1296"/>
      <c r="VEY210" s="1296"/>
      <c r="VEZ210" s="1296"/>
      <c r="VFA210" s="1296"/>
      <c r="VFB210" s="1296"/>
      <c r="VFC210" s="1296"/>
      <c r="VFD210" s="1296"/>
      <c r="VFE210" s="1296"/>
      <c r="VFF210" s="1296"/>
      <c r="VFG210" s="1296"/>
      <c r="VFH210" s="1296"/>
      <c r="VFI210" s="1296"/>
      <c r="VFJ210" s="1296"/>
      <c r="VFK210" s="1296"/>
      <c r="VFL210" s="1296"/>
      <c r="VFM210" s="1296"/>
      <c r="VFN210" s="1296"/>
      <c r="VFO210" s="1296"/>
      <c r="VFP210" s="1296"/>
      <c r="VFQ210" s="1296"/>
      <c r="VFR210" s="1296"/>
      <c r="VFS210" s="1296"/>
      <c r="VFT210" s="1296"/>
      <c r="VFU210" s="1296"/>
      <c r="VFV210" s="1296"/>
      <c r="VFW210" s="1296"/>
      <c r="VFX210" s="1296"/>
      <c r="VFY210" s="1296"/>
      <c r="VFZ210" s="1296"/>
      <c r="VGA210" s="1296"/>
      <c r="VGB210" s="1296"/>
      <c r="VGC210" s="1296"/>
      <c r="VGD210" s="1296"/>
      <c r="VGE210" s="1296"/>
      <c r="VGF210" s="1296"/>
      <c r="VGG210" s="1296"/>
      <c r="VGH210" s="1296"/>
      <c r="VGI210" s="1296"/>
      <c r="VGJ210" s="1296"/>
      <c r="VGK210" s="1296"/>
      <c r="VGL210" s="1296"/>
      <c r="VGM210" s="1296"/>
      <c r="VGN210" s="1296"/>
      <c r="VGO210" s="1296"/>
      <c r="VGP210" s="1296"/>
      <c r="VGQ210" s="1296"/>
      <c r="VGR210" s="1296"/>
      <c r="VGS210" s="1296"/>
      <c r="VGT210" s="1296"/>
      <c r="VGU210" s="1296"/>
      <c r="VGV210" s="1296"/>
      <c r="VGW210" s="1296"/>
      <c r="VGX210" s="1296"/>
      <c r="VGY210" s="1296"/>
      <c r="VGZ210" s="1296"/>
      <c r="VHA210" s="1296"/>
      <c r="VHB210" s="1296"/>
      <c r="VHC210" s="1296"/>
      <c r="VHD210" s="1296"/>
      <c r="VHE210" s="1296"/>
      <c r="VHF210" s="1296"/>
      <c r="VHG210" s="1296"/>
      <c r="VHH210" s="1296"/>
      <c r="VHI210" s="1296"/>
      <c r="VHJ210" s="1296"/>
      <c r="VHK210" s="1296"/>
      <c r="VHL210" s="1296"/>
      <c r="VHM210" s="1296"/>
      <c r="VHN210" s="1296"/>
      <c r="VHO210" s="1296"/>
      <c r="VHP210" s="1296"/>
      <c r="VHQ210" s="1296"/>
      <c r="VHR210" s="1296"/>
      <c r="VHS210" s="1296"/>
      <c r="VHT210" s="1296"/>
      <c r="VHU210" s="1296"/>
      <c r="VHV210" s="1296"/>
      <c r="VHW210" s="1296"/>
      <c r="VHX210" s="1296"/>
      <c r="VHY210" s="1296"/>
      <c r="VHZ210" s="1296"/>
      <c r="VIA210" s="1296"/>
      <c r="VIB210" s="1296"/>
      <c r="VIC210" s="1296"/>
      <c r="VID210" s="1296"/>
      <c r="VIE210" s="1296"/>
      <c r="VIF210" s="1296"/>
      <c r="VIG210" s="1296"/>
      <c r="VIH210" s="1296"/>
      <c r="VII210" s="1296"/>
      <c r="VIJ210" s="1296"/>
      <c r="VIK210" s="1296"/>
      <c r="VIL210" s="1296"/>
      <c r="VIM210" s="1296"/>
      <c r="VIN210" s="1296"/>
      <c r="VIO210" s="1296"/>
      <c r="VIP210" s="1296"/>
      <c r="VIQ210" s="1296"/>
      <c r="VIR210" s="1296"/>
      <c r="VIS210" s="1296"/>
      <c r="VIT210" s="1296"/>
      <c r="VIU210" s="1296"/>
      <c r="VIV210" s="1296"/>
      <c r="VIW210" s="1296"/>
      <c r="VIX210" s="1296"/>
      <c r="VIY210" s="1296"/>
      <c r="VIZ210" s="1296"/>
      <c r="VJA210" s="1296"/>
      <c r="VJB210" s="1296"/>
      <c r="VJC210" s="1296"/>
      <c r="VJD210" s="1296"/>
      <c r="VJE210" s="1296"/>
      <c r="VJF210" s="1296"/>
      <c r="VJG210" s="1296"/>
      <c r="VJH210" s="1296"/>
      <c r="VJI210" s="1296"/>
      <c r="VJJ210" s="1296"/>
      <c r="VJK210" s="1296"/>
      <c r="VJL210" s="1296"/>
      <c r="VJM210" s="1296"/>
      <c r="VJN210" s="1296"/>
      <c r="VJO210" s="1296"/>
      <c r="VJP210" s="1296"/>
      <c r="VJQ210" s="1296"/>
      <c r="VJR210" s="1296"/>
      <c r="VJS210" s="1296"/>
      <c r="VJT210" s="1296"/>
      <c r="VJU210" s="1296"/>
      <c r="VJV210" s="1296"/>
      <c r="VJW210" s="1296"/>
      <c r="VJX210" s="1296"/>
      <c r="VJY210" s="1296"/>
      <c r="VJZ210" s="1296"/>
      <c r="VKA210" s="1296"/>
      <c r="VKB210" s="1296"/>
      <c r="VKC210" s="1296"/>
      <c r="VKD210" s="1296"/>
      <c r="VKE210" s="1296"/>
      <c r="VKF210" s="1296"/>
      <c r="VKG210" s="1296"/>
      <c r="VKH210" s="1296"/>
      <c r="VKI210" s="1296"/>
      <c r="VKJ210" s="1296"/>
      <c r="VKK210" s="1296"/>
      <c r="VKL210" s="1296"/>
      <c r="VKM210" s="1296"/>
      <c r="VKN210" s="1296"/>
      <c r="VKO210" s="1296"/>
      <c r="VKP210" s="1296"/>
      <c r="VKQ210" s="1296"/>
      <c r="VKR210" s="1296"/>
      <c r="VKS210" s="1296"/>
      <c r="VKT210" s="1296"/>
      <c r="VKU210" s="1296"/>
      <c r="VKV210" s="1296"/>
      <c r="VKW210" s="1296"/>
      <c r="VKX210" s="1296"/>
      <c r="VKY210" s="1296"/>
      <c r="VKZ210" s="1296"/>
      <c r="VLA210" s="1296"/>
      <c r="VLB210" s="1296"/>
      <c r="VLC210" s="1296"/>
      <c r="VLD210" s="1296"/>
      <c r="VLE210" s="1296"/>
      <c r="VLF210" s="1296"/>
      <c r="VLG210" s="1296"/>
      <c r="VLH210" s="1296"/>
      <c r="VLI210" s="1296"/>
      <c r="VLJ210" s="1296"/>
      <c r="VLK210" s="1296"/>
      <c r="VLL210" s="1296"/>
      <c r="VLM210" s="1296"/>
      <c r="VLN210" s="1296"/>
      <c r="VLO210" s="1296"/>
      <c r="VLP210" s="1296"/>
      <c r="VLQ210" s="1296"/>
      <c r="VLR210" s="1296"/>
      <c r="VLS210" s="1296"/>
      <c r="VLT210" s="1296"/>
      <c r="VLU210" s="1296"/>
      <c r="VLV210" s="1296"/>
      <c r="VLW210" s="1296"/>
      <c r="VLX210" s="1296"/>
      <c r="VLY210" s="1296"/>
      <c r="VLZ210" s="1296"/>
      <c r="VMA210" s="1296"/>
      <c r="VMB210" s="1296"/>
      <c r="VMC210" s="1296"/>
      <c r="VMD210" s="1296"/>
      <c r="VME210" s="1296"/>
      <c r="VMF210" s="1296"/>
      <c r="VMG210" s="1296"/>
      <c r="VMH210" s="1296"/>
      <c r="VMI210" s="1296"/>
      <c r="VMJ210" s="1296"/>
      <c r="VMK210" s="1296"/>
      <c r="VML210" s="1296"/>
      <c r="VMM210" s="1296"/>
      <c r="VMN210" s="1296"/>
      <c r="VMO210" s="1296"/>
      <c r="VMP210" s="1296"/>
      <c r="VMQ210" s="1296"/>
      <c r="VMR210" s="1296"/>
      <c r="VMS210" s="1296"/>
      <c r="VMT210" s="1296"/>
      <c r="VMU210" s="1296"/>
      <c r="VMV210" s="1296"/>
      <c r="VMW210" s="1296"/>
      <c r="VMX210" s="1296"/>
      <c r="VMY210" s="1296"/>
      <c r="VMZ210" s="1296"/>
      <c r="VNA210" s="1296"/>
      <c r="VNB210" s="1296"/>
      <c r="VNC210" s="1296"/>
      <c r="VND210" s="1296"/>
      <c r="VNE210" s="1296"/>
      <c r="VNF210" s="1296"/>
      <c r="VNG210" s="1296"/>
      <c r="VNH210" s="1296"/>
      <c r="VNI210" s="1296"/>
      <c r="VNJ210" s="1296"/>
      <c r="VNK210" s="1296"/>
      <c r="VNL210" s="1296"/>
      <c r="VNM210" s="1296"/>
      <c r="VNN210" s="1296"/>
      <c r="VNO210" s="1296"/>
      <c r="VNP210" s="1296"/>
      <c r="VNQ210" s="1296"/>
      <c r="VNR210" s="1296"/>
      <c r="VNS210" s="1296"/>
      <c r="VNT210" s="1296"/>
      <c r="VNU210" s="1296"/>
      <c r="VNV210" s="1296"/>
      <c r="VNW210" s="1296"/>
      <c r="VNX210" s="1296"/>
      <c r="VNY210" s="1296"/>
      <c r="VNZ210" s="1296"/>
      <c r="VOA210" s="1296"/>
      <c r="VOB210" s="1296"/>
      <c r="VOC210" s="1296"/>
      <c r="VOD210" s="1296"/>
      <c r="VOE210" s="1296"/>
      <c r="VOF210" s="1296"/>
      <c r="VOG210" s="1296"/>
      <c r="VOH210" s="1296"/>
      <c r="VOI210" s="1296"/>
      <c r="VOJ210" s="1296"/>
      <c r="VOK210" s="1296"/>
      <c r="VOL210" s="1296"/>
      <c r="VOM210" s="1296"/>
      <c r="VON210" s="1296"/>
      <c r="VOO210" s="1296"/>
      <c r="VOP210" s="1296"/>
      <c r="VOQ210" s="1296"/>
      <c r="VOR210" s="1296"/>
      <c r="VOS210" s="1296"/>
      <c r="VOT210" s="1296"/>
      <c r="VOU210" s="1296"/>
      <c r="VOV210" s="1296"/>
      <c r="VOW210" s="1296"/>
      <c r="VOX210" s="1296"/>
      <c r="VOY210" s="1296"/>
      <c r="VOZ210" s="1296"/>
      <c r="VPA210" s="1296"/>
      <c r="VPB210" s="1296"/>
      <c r="VPC210" s="1296"/>
      <c r="VPD210" s="1296"/>
      <c r="VPE210" s="1296"/>
      <c r="VPF210" s="1296"/>
      <c r="VPG210" s="1296"/>
      <c r="VPH210" s="1296"/>
      <c r="VPI210" s="1296"/>
      <c r="VPJ210" s="1296"/>
      <c r="VPK210" s="1296"/>
      <c r="VPL210" s="1296"/>
      <c r="VPM210" s="1296"/>
      <c r="VPN210" s="1296"/>
      <c r="VPO210" s="1296"/>
      <c r="VPP210" s="1296"/>
      <c r="VPQ210" s="1296"/>
      <c r="VPR210" s="1296"/>
      <c r="VPS210" s="1296"/>
      <c r="VPT210" s="1296"/>
      <c r="VPU210" s="1296"/>
      <c r="VPV210" s="1296"/>
      <c r="VPW210" s="1296"/>
      <c r="VPX210" s="1296"/>
      <c r="VPY210" s="1296"/>
      <c r="VPZ210" s="1296"/>
      <c r="VQA210" s="1296"/>
      <c r="VQB210" s="1296"/>
      <c r="VQC210" s="1296"/>
      <c r="VQD210" s="1296"/>
      <c r="VQE210" s="1296"/>
      <c r="VQF210" s="1296"/>
      <c r="VQG210" s="1296"/>
      <c r="VQH210" s="1296"/>
      <c r="VQI210" s="1296"/>
      <c r="VQJ210" s="1296"/>
      <c r="VQK210" s="1296"/>
      <c r="VQL210" s="1296"/>
      <c r="VQM210" s="1296"/>
      <c r="VQN210" s="1296"/>
      <c r="VQO210" s="1296"/>
      <c r="VQP210" s="1296"/>
      <c r="VQQ210" s="1296"/>
      <c r="VQR210" s="1296"/>
      <c r="VQS210" s="1296"/>
      <c r="VQT210" s="1296"/>
      <c r="VQU210" s="1296"/>
      <c r="VQV210" s="1296"/>
      <c r="VQW210" s="1296"/>
      <c r="VQX210" s="1296"/>
      <c r="VQY210" s="1296"/>
      <c r="VQZ210" s="1296"/>
      <c r="VRA210" s="1296"/>
      <c r="VRB210" s="1296"/>
      <c r="VRC210" s="1296"/>
      <c r="VRD210" s="1296"/>
      <c r="VRE210" s="1296"/>
      <c r="VRF210" s="1296"/>
      <c r="VRG210" s="1296"/>
      <c r="VRH210" s="1296"/>
      <c r="VRI210" s="1296"/>
      <c r="VRJ210" s="1296"/>
      <c r="VRK210" s="1296"/>
      <c r="VRL210" s="1296"/>
      <c r="VRM210" s="1296"/>
      <c r="VRN210" s="1296"/>
      <c r="VRO210" s="1296"/>
      <c r="VRP210" s="1296"/>
      <c r="VRQ210" s="1296"/>
      <c r="VRR210" s="1296"/>
      <c r="VRS210" s="1296"/>
      <c r="VRT210" s="1296"/>
      <c r="VRU210" s="1296"/>
      <c r="VRV210" s="1296"/>
      <c r="VRW210" s="1296"/>
      <c r="VRX210" s="1296"/>
      <c r="VRY210" s="1296"/>
      <c r="VRZ210" s="1296"/>
      <c r="VSA210" s="1296"/>
      <c r="VSB210" s="1296"/>
      <c r="VSC210" s="1296"/>
      <c r="VSD210" s="1296"/>
      <c r="VSE210" s="1296"/>
      <c r="VSF210" s="1296"/>
      <c r="VSG210" s="1296"/>
      <c r="VSH210" s="1296"/>
      <c r="VSI210" s="1296"/>
      <c r="VSJ210" s="1296"/>
      <c r="VSK210" s="1296"/>
      <c r="VSL210" s="1296"/>
      <c r="VSM210" s="1296"/>
      <c r="VSN210" s="1296"/>
      <c r="VSO210" s="1296"/>
      <c r="VSP210" s="1296"/>
      <c r="VSQ210" s="1296"/>
      <c r="VSR210" s="1296"/>
      <c r="VSS210" s="1296"/>
      <c r="VST210" s="1296"/>
      <c r="VSU210" s="1296"/>
      <c r="VSV210" s="1296"/>
      <c r="VSW210" s="1296"/>
      <c r="VSX210" s="1296"/>
      <c r="VSY210" s="1296"/>
      <c r="VSZ210" s="1296"/>
      <c r="VTA210" s="1296"/>
      <c r="VTB210" s="1296"/>
      <c r="VTC210" s="1296"/>
      <c r="VTD210" s="1296"/>
      <c r="VTE210" s="1296"/>
      <c r="VTF210" s="1296"/>
      <c r="VTG210" s="1296"/>
      <c r="VTH210" s="1296"/>
      <c r="VTI210" s="1296"/>
      <c r="VTJ210" s="1296"/>
      <c r="VTK210" s="1296"/>
      <c r="VTL210" s="1296"/>
      <c r="VTM210" s="1296"/>
      <c r="VTN210" s="1296"/>
      <c r="VTO210" s="1296"/>
      <c r="VTP210" s="1296"/>
      <c r="VTQ210" s="1296"/>
      <c r="VTR210" s="1296"/>
      <c r="VTS210" s="1296"/>
      <c r="VTT210" s="1296"/>
      <c r="VTU210" s="1296"/>
      <c r="VTV210" s="1296"/>
      <c r="VTW210" s="1296"/>
      <c r="VTX210" s="1296"/>
      <c r="VTY210" s="1296"/>
      <c r="VTZ210" s="1296"/>
      <c r="VUA210" s="1296"/>
      <c r="VUB210" s="1296"/>
      <c r="VUC210" s="1296"/>
      <c r="VUD210" s="1296"/>
      <c r="VUE210" s="1296"/>
      <c r="VUF210" s="1296"/>
      <c r="VUG210" s="1296"/>
      <c r="VUH210" s="1296"/>
      <c r="VUI210" s="1296"/>
      <c r="VUJ210" s="1296"/>
      <c r="VUK210" s="1296"/>
      <c r="VUL210" s="1296"/>
      <c r="VUM210" s="1296"/>
      <c r="VUN210" s="1296"/>
      <c r="VUO210" s="1296"/>
      <c r="VUP210" s="1296"/>
      <c r="VUQ210" s="1296"/>
      <c r="VUR210" s="1296"/>
      <c r="VUS210" s="1296"/>
      <c r="VUT210" s="1296"/>
      <c r="VUU210" s="1296"/>
      <c r="VUV210" s="1296"/>
      <c r="VUW210" s="1296"/>
      <c r="VUX210" s="1296"/>
      <c r="VUY210" s="1296"/>
      <c r="VUZ210" s="1296"/>
      <c r="VVA210" s="1296"/>
      <c r="VVB210" s="1296"/>
      <c r="VVC210" s="1296"/>
      <c r="VVD210" s="1296"/>
      <c r="VVE210" s="1296"/>
      <c r="VVF210" s="1296"/>
      <c r="VVG210" s="1296"/>
      <c r="VVH210" s="1296"/>
      <c r="VVI210" s="1296"/>
      <c r="VVJ210" s="1296"/>
      <c r="VVK210" s="1296"/>
      <c r="VVL210" s="1296"/>
      <c r="VVM210" s="1296"/>
      <c r="VVN210" s="1296"/>
      <c r="VVO210" s="1296"/>
      <c r="VVP210" s="1296"/>
      <c r="VVQ210" s="1296"/>
      <c r="VVR210" s="1296"/>
      <c r="VVS210" s="1296"/>
      <c r="VVT210" s="1296"/>
      <c r="VVU210" s="1296"/>
      <c r="VVV210" s="1296"/>
      <c r="VVW210" s="1296"/>
      <c r="VVX210" s="1296"/>
      <c r="VVY210" s="1296"/>
      <c r="VVZ210" s="1296"/>
      <c r="VWA210" s="1296"/>
      <c r="VWB210" s="1296"/>
      <c r="VWC210" s="1296"/>
      <c r="VWD210" s="1296"/>
      <c r="VWE210" s="1296"/>
      <c r="VWF210" s="1296"/>
      <c r="VWG210" s="1296"/>
      <c r="VWH210" s="1296"/>
      <c r="VWI210" s="1296"/>
      <c r="VWJ210" s="1296"/>
      <c r="VWK210" s="1296"/>
      <c r="VWL210" s="1296"/>
      <c r="VWM210" s="1296"/>
      <c r="VWN210" s="1296"/>
      <c r="VWO210" s="1296"/>
      <c r="VWP210" s="1296"/>
      <c r="VWQ210" s="1296"/>
      <c r="VWR210" s="1296"/>
      <c r="VWS210" s="1296"/>
      <c r="VWT210" s="1296"/>
      <c r="VWU210" s="1296"/>
      <c r="VWV210" s="1296"/>
      <c r="VWW210" s="1296"/>
      <c r="VWX210" s="1296"/>
      <c r="VWY210" s="1296"/>
      <c r="VWZ210" s="1296"/>
      <c r="VXA210" s="1296"/>
      <c r="VXB210" s="1296"/>
      <c r="VXC210" s="1296"/>
      <c r="VXD210" s="1296"/>
      <c r="VXE210" s="1296"/>
      <c r="VXF210" s="1296"/>
      <c r="VXG210" s="1296"/>
      <c r="VXH210" s="1296"/>
      <c r="VXI210" s="1296"/>
      <c r="VXJ210" s="1296"/>
      <c r="VXK210" s="1296"/>
      <c r="VXL210" s="1296"/>
      <c r="VXM210" s="1296"/>
      <c r="VXN210" s="1296"/>
      <c r="VXO210" s="1296"/>
      <c r="VXP210" s="1296"/>
      <c r="VXQ210" s="1296"/>
      <c r="VXR210" s="1296"/>
      <c r="VXS210" s="1296"/>
      <c r="VXT210" s="1296"/>
      <c r="VXU210" s="1296"/>
      <c r="VXV210" s="1296"/>
      <c r="VXW210" s="1296"/>
      <c r="VXX210" s="1296"/>
      <c r="VXY210" s="1296"/>
      <c r="VXZ210" s="1296"/>
      <c r="VYA210" s="1296"/>
      <c r="VYB210" s="1296"/>
      <c r="VYC210" s="1296"/>
      <c r="VYD210" s="1296"/>
      <c r="VYE210" s="1296"/>
      <c r="VYF210" s="1296"/>
      <c r="VYG210" s="1296"/>
      <c r="VYH210" s="1296"/>
      <c r="VYI210" s="1296"/>
      <c r="VYJ210" s="1296"/>
      <c r="VYK210" s="1296"/>
      <c r="VYL210" s="1296"/>
      <c r="VYM210" s="1296"/>
      <c r="VYN210" s="1296"/>
      <c r="VYO210" s="1296"/>
      <c r="VYP210" s="1296"/>
      <c r="VYQ210" s="1296"/>
      <c r="VYR210" s="1296"/>
      <c r="VYS210" s="1296"/>
      <c r="VYT210" s="1296"/>
      <c r="VYU210" s="1296"/>
      <c r="VYV210" s="1296"/>
      <c r="VYW210" s="1296"/>
      <c r="VYX210" s="1296"/>
      <c r="VYY210" s="1296"/>
      <c r="VYZ210" s="1296"/>
      <c r="VZA210" s="1296"/>
      <c r="VZB210" s="1296"/>
      <c r="VZC210" s="1296"/>
      <c r="VZD210" s="1296"/>
      <c r="VZE210" s="1296"/>
      <c r="VZF210" s="1296"/>
      <c r="VZG210" s="1296"/>
      <c r="VZH210" s="1296"/>
      <c r="VZI210" s="1296"/>
      <c r="VZJ210" s="1296"/>
      <c r="VZK210" s="1296"/>
      <c r="VZL210" s="1296"/>
      <c r="VZM210" s="1296"/>
      <c r="VZN210" s="1296"/>
      <c r="VZO210" s="1296"/>
      <c r="VZP210" s="1296"/>
      <c r="VZQ210" s="1296"/>
      <c r="VZR210" s="1296"/>
      <c r="VZS210" s="1296"/>
      <c r="VZT210" s="1296"/>
      <c r="VZU210" s="1296"/>
      <c r="VZV210" s="1296"/>
      <c r="VZW210" s="1296"/>
      <c r="VZX210" s="1296"/>
      <c r="VZY210" s="1296"/>
      <c r="VZZ210" s="1296"/>
      <c r="WAA210" s="1296"/>
      <c r="WAB210" s="1296"/>
      <c r="WAC210" s="1296"/>
      <c r="WAD210" s="1296"/>
      <c r="WAE210" s="1296"/>
      <c r="WAF210" s="1296"/>
      <c r="WAG210" s="1296"/>
      <c r="WAH210" s="1296"/>
      <c r="WAI210" s="1296"/>
      <c r="WAJ210" s="1296"/>
      <c r="WAK210" s="1296"/>
      <c r="WAL210" s="1296"/>
      <c r="WAM210" s="1296"/>
      <c r="WAN210" s="1296"/>
      <c r="WAO210" s="1296"/>
      <c r="WAP210" s="1296"/>
      <c r="WAQ210" s="1296"/>
      <c r="WAR210" s="1296"/>
      <c r="WAS210" s="1296"/>
      <c r="WAT210" s="1296"/>
      <c r="WAU210" s="1296"/>
      <c r="WAV210" s="1296"/>
      <c r="WAW210" s="1296"/>
      <c r="WAX210" s="1296"/>
      <c r="WAY210" s="1296"/>
      <c r="WAZ210" s="1296"/>
      <c r="WBA210" s="1296"/>
      <c r="WBB210" s="1296"/>
      <c r="WBC210" s="1296"/>
      <c r="WBD210" s="1296"/>
      <c r="WBE210" s="1296"/>
      <c r="WBF210" s="1296"/>
      <c r="WBG210" s="1296"/>
      <c r="WBH210" s="1296"/>
      <c r="WBI210" s="1296"/>
      <c r="WBJ210" s="1296"/>
      <c r="WBK210" s="1296"/>
      <c r="WBL210" s="1296"/>
      <c r="WBM210" s="1296"/>
      <c r="WBN210" s="1296"/>
      <c r="WBO210" s="1296"/>
      <c r="WBP210" s="1296"/>
      <c r="WBQ210" s="1296"/>
      <c r="WBR210" s="1296"/>
      <c r="WBS210" s="1296"/>
      <c r="WBT210" s="1296"/>
      <c r="WBU210" s="1296"/>
      <c r="WBV210" s="1296"/>
      <c r="WBW210" s="1296"/>
      <c r="WBX210" s="1296"/>
      <c r="WBY210" s="1296"/>
      <c r="WBZ210" s="1296"/>
      <c r="WCA210" s="1296"/>
      <c r="WCB210" s="1296"/>
      <c r="WCC210" s="1296"/>
      <c r="WCD210" s="1296"/>
      <c r="WCE210" s="1296"/>
      <c r="WCF210" s="1296"/>
      <c r="WCG210" s="1296"/>
      <c r="WCH210" s="1296"/>
      <c r="WCI210" s="1296"/>
      <c r="WCJ210" s="1296"/>
      <c r="WCK210" s="1296"/>
      <c r="WCL210" s="1296"/>
      <c r="WCM210" s="1296"/>
      <c r="WCN210" s="1296"/>
      <c r="WCO210" s="1296"/>
      <c r="WCP210" s="1296"/>
      <c r="WCQ210" s="1296"/>
      <c r="WCR210" s="1296"/>
      <c r="WCS210" s="1296"/>
      <c r="WCT210" s="1296"/>
      <c r="WCU210" s="1296"/>
      <c r="WCV210" s="1296"/>
      <c r="WCW210" s="1296"/>
      <c r="WCX210" s="1296"/>
      <c r="WCY210" s="1296"/>
      <c r="WCZ210" s="1296"/>
      <c r="WDA210" s="1296"/>
      <c r="WDB210" s="1296"/>
      <c r="WDC210" s="1296"/>
      <c r="WDD210" s="1296"/>
      <c r="WDE210" s="1296"/>
      <c r="WDF210" s="1296"/>
      <c r="WDG210" s="1296"/>
      <c r="WDH210" s="1296"/>
      <c r="WDI210" s="1296"/>
      <c r="WDJ210" s="1296"/>
      <c r="WDK210" s="1296"/>
      <c r="WDL210" s="1296"/>
      <c r="WDM210" s="1296"/>
      <c r="WDN210" s="1296"/>
      <c r="WDO210" s="1296"/>
      <c r="WDP210" s="1296"/>
      <c r="WDQ210" s="1296"/>
      <c r="WDR210" s="1296"/>
      <c r="WDS210" s="1296"/>
      <c r="WDT210" s="1296"/>
      <c r="WDU210" s="1296"/>
      <c r="WDV210" s="1296"/>
      <c r="WDW210" s="1296"/>
      <c r="WDX210" s="1296"/>
      <c r="WDY210" s="1296"/>
      <c r="WDZ210" s="1296"/>
      <c r="WEA210" s="1296"/>
      <c r="WEB210" s="1296"/>
      <c r="WEC210" s="1296"/>
      <c r="WED210" s="1296"/>
      <c r="WEE210" s="1296"/>
      <c r="WEF210" s="1296"/>
      <c r="WEG210" s="1296"/>
      <c r="WEH210" s="1296"/>
      <c r="WEI210" s="1296"/>
      <c r="WEJ210" s="1296"/>
      <c r="WEK210" s="1296"/>
      <c r="WEL210" s="1296"/>
      <c r="WEM210" s="1296"/>
      <c r="WEN210" s="1296"/>
      <c r="WEO210" s="1296"/>
      <c r="WEP210" s="1296"/>
      <c r="WEQ210" s="1296"/>
      <c r="WER210" s="1296"/>
      <c r="WES210" s="1296"/>
      <c r="WET210" s="1296"/>
      <c r="WEU210" s="1296"/>
      <c r="WEV210" s="1296"/>
      <c r="WEW210" s="1296"/>
      <c r="WEX210" s="1296"/>
      <c r="WEY210" s="1296"/>
      <c r="WEZ210" s="1296"/>
      <c r="WFA210" s="1296"/>
      <c r="WFB210" s="1296"/>
      <c r="WFC210" s="1296"/>
      <c r="WFD210" s="1296"/>
      <c r="WFE210" s="1296"/>
      <c r="WFF210" s="1296"/>
      <c r="WFG210" s="1296"/>
      <c r="WFH210" s="1296"/>
      <c r="WFI210" s="1296"/>
      <c r="WFJ210" s="1296"/>
      <c r="WFK210" s="1296"/>
      <c r="WFL210" s="1296"/>
      <c r="WFM210" s="1296"/>
      <c r="WFN210" s="1296"/>
      <c r="WFO210" s="1296"/>
      <c r="WFP210" s="1296"/>
      <c r="WFQ210" s="1296"/>
      <c r="WFR210" s="1296"/>
      <c r="WFS210" s="1296"/>
      <c r="WFT210" s="1296"/>
      <c r="WFU210" s="1296"/>
      <c r="WFV210" s="1296"/>
      <c r="WFW210" s="1296"/>
      <c r="WFX210" s="1296"/>
      <c r="WFY210" s="1296"/>
      <c r="WFZ210" s="1296"/>
      <c r="WGA210" s="1296"/>
      <c r="WGB210" s="1296"/>
      <c r="WGC210" s="1296"/>
      <c r="WGD210" s="1296"/>
      <c r="WGE210" s="1296"/>
      <c r="WGF210" s="1296"/>
      <c r="WGG210" s="1296"/>
      <c r="WGH210" s="1296"/>
      <c r="WGI210" s="1296"/>
      <c r="WGJ210" s="1296"/>
      <c r="WGK210" s="1296"/>
      <c r="WGL210" s="1296"/>
      <c r="WGM210" s="1296"/>
      <c r="WGN210" s="1296"/>
      <c r="WGO210" s="1296"/>
      <c r="WGP210" s="1296"/>
      <c r="WGQ210" s="1296"/>
      <c r="WGR210" s="1296"/>
      <c r="WGS210" s="1296"/>
      <c r="WGT210" s="1296"/>
      <c r="WGU210" s="1296"/>
      <c r="WGV210" s="1296"/>
      <c r="WGW210" s="1296"/>
      <c r="WGX210" s="1296"/>
      <c r="WGY210" s="1296"/>
      <c r="WGZ210" s="1296"/>
      <c r="WHA210" s="1296"/>
      <c r="WHB210" s="1296"/>
      <c r="WHC210" s="1296"/>
      <c r="WHD210" s="1296"/>
      <c r="WHE210" s="1296"/>
      <c r="WHF210" s="1296"/>
      <c r="WHG210" s="1296"/>
      <c r="WHH210" s="1296"/>
      <c r="WHI210" s="1296"/>
      <c r="WHJ210" s="1296"/>
      <c r="WHK210" s="1296"/>
      <c r="WHL210" s="1296"/>
      <c r="WHM210" s="1296"/>
      <c r="WHN210" s="1296"/>
      <c r="WHO210" s="1296"/>
      <c r="WHP210" s="1296"/>
      <c r="WHQ210" s="1296"/>
      <c r="WHR210" s="1296"/>
      <c r="WHS210" s="1296"/>
      <c r="WHT210" s="1296"/>
      <c r="WHU210" s="1296"/>
      <c r="WHV210" s="1296"/>
      <c r="WHW210" s="1296"/>
      <c r="WHX210" s="1296"/>
      <c r="WHY210" s="1296"/>
      <c r="WHZ210" s="1296"/>
      <c r="WIA210" s="1296"/>
      <c r="WIB210" s="1296"/>
      <c r="WIC210" s="1296"/>
      <c r="WID210" s="1296"/>
      <c r="WIE210" s="1296"/>
      <c r="WIF210" s="1296"/>
      <c r="WIG210" s="1296"/>
      <c r="WIH210" s="1296"/>
      <c r="WII210" s="1296"/>
      <c r="WIJ210" s="1296"/>
      <c r="WIK210" s="1296"/>
      <c r="WIL210" s="1296"/>
      <c r="WIM210" s="1296"/>
      <c r="WIN210" s="1296"/>
      <c r="WIO210" s="1296"/>
      <c r="WIP210" s="1296"/>
      <c r="WIQ210" s="1296"/>
      <c r="WIR210" s="1296"/>
      <c r="WIS210" s="1296"/>
      <c r="WIT210" s="1296"/>
      <c r="WIU210" s="1296"/>
      <c r="WIV210" s="1296"/>
      <c r="WIW210" s="1296"/>
      <c r="WIX210" s="1296"/>
      <c r="WIY210" s="1296"/>
      <c r="WIZ210" s="1296"/>
      <c r="WJA210" s="1296"/>
      <c r="WJB210" s="1296"/>
      <c r="WJC210" s="1296"/>
      <c r="WJD210" s="1296"/>
      <c r="WJE210" s="1296"/>
      <c r="WJF210" s="1296"/>
      <c r="WJG210" s="1296"/>
      <c r="WJH210" s="1296"/>
      <c r="WJI210" s="1296"/>
      <c r="WJJ210" s="1296"/>
      <c r="WJK210" s="1296"/>
      <c r="WJL210" s="1296"/>
      <c r="WJM210" s="1296"/>
      <c r="WJN210" s="1296"/>
      <c r="WJO210" s="1296"/>
      <c r="WJP210" s="1296"/>
      <c r="WJQ210" s="1296"/>
      <c r="WJR210" s="1296"/>
      <c r="WJS210" s="1296"/>
      <c r="WJT210" s="1296"/>
      <c r="WJU210" s="1296"/>
      <c r="WJV210" s="1296"/>
      <c r="WJW210" s="1296"/>
      <c r="WJX210" s="1296"/>
      <c r="WJY210" s="1296"/>
      <c r="WJZ210" s="1296"/>
      <c r="WKA210" s="1296"/>
      <c r="WKB210" s="1296"/>
      <c r="WKC210" s="1296"/>
      <c r="WKD210" s="1296"/>
      <c r="WKE210" s="1296"/>
      <c r="WKF210" s="1296"/>
      <c r="WKG210" s="1296"/>
      <c r="WKH210" s="1296"/>
      <c r="WKI210" s="1296"/>
      <c r="WKJ210" s="1296"/>
      <c r="WKK210" s="1296"/>
      <c r="WKL210" s="1296"/>
      <c r="WKM210" s="1296"/>
      <c r="WKN210" s="1296"/>
      <c r="WKO210" s="1296"/>
      <c r="WKP210" s="1296"/>
      <c r="WKQ210" s="1296"/>
      <c r="WKR210" s="1296"/>
      <c r="WKS210" s="1296"/>
      <c r="WKT210" s="1296"/>
      <c r="WKU210" s="1296"/>
      <c r="WKV210" s="1296"/>
      <c r="WKW210" s="1296"/>
      <c r="WKX210" s="1296"/>
      <c r="WKY210" s="1296"/>
      <c r="WKZ210" s="1296"/>
      <c r="WLA210" s="1296"/>
      <c r="WLB210" s="1296"/>
      <c r="WLC210" s="1296"/>
      <c r="WLD210" s="1296"/>
      <c r="WLE210" s="1296"/>
      <c r="WLF210" s="1296"/>
      <c r="WLG210" s="1296"/>
      <c r="WLH210" s="1296"/>
      <c r="WLI210" s="1296"/>
      <c r="WLJ210" s="1296"/>
      <c r="WLK210" s="1296"/>
      <c r="WLL210" s="1296"/>
      <c r="WLM210" s="1296"/>
      <c r="WLN210" s="1296"/>
      <c r="WLO210" s="1296"/>
      <c r="WLP210" s="1296"/>
      <c r="WLQ210" s="1296"/>
      <c r="WLR210" s="1296"/>
      <c r="WLS210" s="1296"/>
      <c r="WLT210" s="1296"/>
      <c r="WLU210" s="1296"/>
      <c r="WLV210" s="1296"/>
      <c r="WLW210" s="1296"/>
      <c r="WLX210" s="1296"/>
      <c r="WLY210" s="1296"/>
      <c r="WLZ210" s="1296"/>
      <c r="WMA210" s="1296"/>
      <c r="WMB210" s="1296"/>
      <c r="WMC210" s="1296"/>
      <c r="WMD210" s="1296"/>
      <c r="WME210" s="1296"/>
      <c r="WMF210" s="1296"/>
      <c r="WMG210" s="1296"/>
      <c r="WMH210" s="1296"/>
      <c r="WMI210" s="1296"/>
      <c r="WMJ210" s="1296"/>
      <c r="WMK210" s="1296"/>
      <c r="WML210" s="1296"/>
      <c r="WMM210" s="1296"/>
      <c r="WMN210" s="1296"/>
      <c r="WMO210" s="1296"/>
      <c r="WMP210" s="1296"/>
      <c r="WMQ210" s="1296"/>
      <c r="WMR210" s="1296"/>
      <c r="WMS210" s="1296"/>
      <c r="WMT210" s="1296"/>
      <c r="WMU210" s="1296"/>
      <c r="WMV210" s="1296"/>
      <c r="WMW210" s="1296"/>
      <c r="WMX210" s="1296"/>
      <c r="WMY210" s="1296"/>
      <c r="WMZ210" s="1296"/>
      <c r="WNA210" s="1296"/>
      <c r="WNB210" s="1296"/>
      <c r="WNC210" s="1296"/>
      <c r="WND210" s="1296"/>
      <c r="WNE210" s="1296"/>
      <c r="WNF210" s="1296"/>
      <c r="WNG210" s="1296"/>
      <c r="WNH210" s="1296"/>
      <c r="WNI210" s="1296"/>
      <c r="WNJ210" s="1296"/>
      <c r="WNK210" s="1296"/>
      <c r="WNL210" s="1296"/>
      <c r="WNM210" s="1296"/>
      <c r="WNN210" s="1296"/>
      <c r="WNO210" s="1296"/>
      <c r="WNP210" s="1296"/>
      <c r="WNQ210" s="1296"/>
      <c r="WNR210" s="1296"/>
      <c r="WNS210" s="1296"/>
      <c r="WNT210" s="1296"/>
      <c r="WNU210" s="1296"/>
      <c r="WNV210" s="1296"/>
      <c r="WNW210" s="1296"/>
      <c r="WNX210" s="1296"/>
      <c r="WNY210" s="1296"/>
      <c r="WNZ210" s="1296"/>
      <c r="WOA210" s="1296"/>
      <c r="WOB210" s="1296"/>
      <c r="WOC210" s="1296"/>
      <c r="WOD210" s="1296"/>
      <c r="WOE210" s="1296"/>
      <c r="WOF210" s="1296"/>
      <c r="WOG210" s="1296"/>
      <c r="WOH210" s="1296"/>
      <c r="WOI210" s="1296"/>
      <c r="WOJ210" s="1296"/>
      <c r="WOK210" s="1296"/>
      <c r="WOL210" s="1296"/>
      <c r="WOM210" s="1296"/>
      <c r="WON210" s="1296"/>
      <c r="WOO210" s="1296"/>
      <c r="WOP210" s="1296"/>
      <c r="WOQ210" s="1296"/>
      <c r="WOR210" s="1296"/>
      <c r="WOS210" s="1296"/>
      <c r="WOT210" s="1296"/>
      <c r="WOU210" s="1296"/>
      <c r="WOV210" s="1296"/>
      <c r="WOW210" s="1296"/>
      <c r="WOX210" s="1296"/>
      <c r="WOY210" s="1296"/>
      <c r="WOZ210" s="1296"/>
      <c r="WPA210" s="1296"/>
      <c r="WPB210" s="1296"/>
      <c r="WPC210" s="1296"/>
      <c r="WPD210" s="1296"/>
      <c r="WPE210" s="1296"/>
      <c r="WPF210" s="1296"/>
      <c r="WPG210" s="1296"/>
      <c r="WPH210" s="1296"/>
      <c r="WPI210" s="1296"/>
      <c r="WPJ210" s="1296"/>
      <c r="WPK210" s="1296"/>
      <c r="WPL210" s="1296"/>
      <c r="WPM210" s="1296"/>
      <c r="WPN210" s="1296"/>
      <c r="WPO210" s="1296"/>
      <c r="WPP210" s="1296"/>
      <c r="WPQ210" s="1296"/>
      <c r="WPR210" s="1296"/>
      <c r="WPS210" s="1296"/>
      <c r="WPT210" s="1296"/>
      <c r="WPU210" s="1296"/>
      <c r="WPV210" s="1296"/>
      <c r="WPW210" s="1296"/>
      <c r="WPX210" s="1296"/>
      <c r="WPY210" s="1296"/>
      <c r="WPZ210" s="1296"/>
      <c r="WQA210" s="1296"/>
      <c r="WQB210" s="1296"/>
      <c r="WQC210" s="1296"/>
      <c r="WQD210" s="1296"/>
      <c r="WQE210" s="1296"/>
      <c r="WQF210" s="1296"/>
      <c r="WQG210" s="1296"/>
      <c r="WQH210" s="1296"/>
      <c r="WQI210" s="1296"/>
      <c r="WQJ210" s="1296"/>
      <c r="WQK210" s="1296"/>
      <c r="WQL210" s="1296"/>
      <c r="WQM210" s="1296"/>
      <c r="WQN210" s="1296"/>
      <c r="WQO210" s="1296"/>
      <c r="WQP210" s="1296"/>
      <c r="WQQ210" s="1296"/>
      <c r="WQR210" s="1296"/>
      <c r="WQS210" s="1296"/>
      <c r="WQT210" s="1296"/>
      <c r="WQU210" s="1296"/>
      <c r="WQV210" s="1296"/>
      <c r="WQW210" s="1296"/>
      <c r="WQX210" s="1296"/>
      <c r="WQY210" s="1296"/>
      <c r="WQZ210" s="1296"/>
      <c r="WRA210" s="1296"/>
      <c r="WRB210" s="1296"/>
      <c r="WRC210" s="1296"/>
      <c r="WRD210" s="1296"/>
      <c r="WRE210" s="1296"/>
      <c r="WRF210" s="1296"/>
      <c r="WRG210" s="1296"/>
      <c r="WRH210" s="1296"/>
      <c r="WRI210" s="1296"/>
      <c r="WRJ210" s="1296"/>
      <c r="WRK210" s="1296"/>
      <c r="WRL210" s="1296"/>
      <c r="WRM210" s="1296"/>
      <c r="WRN210" s="1296"/>
      <c r="WRO210" s="1296"/>
      <c r="WRP210" s="1296"/>
      <c r="WRQ210" s="1296"/>
      <c r="WRR210" s="1296"/>
      <c r="WRS210" s="1296"/>
      <c r="WRT210" s="1296"/>
      <c r="WRU210" s="1296"/>
      <c r="WRV210" s="1296"/>
      <c r="WRW210" s="1296"/>
      <c r="WRX210" s="1296"/>
      <c r="WRY210" s="1296"/>
      <c r="WRZ210" s="1296"/>
      <c r="WSA210" s="1296"/>
      <c r="WSB210" s="1296"/>
      <c r="WSC210" s="1296"/>
      <c r="WSD210" s="1296"/>
      <c r="WSE210" s="1296"/>
      <c r="WSF210" s="1296"/>
      <c r="WSG210" s="1296"/>
      <c r="WSH210" s="1296"/>
      <c r="WSI210" s="1296"/>
      <c r="WSJ210" s="1296"/>
      <c r="WSK210" s="1296"/>
      <c r="WSL210" s="1296"/>
      <c r="WSM210" s="1296"/>
      <c r="WSN210" s="1296"/>
      <c r="WSO210" s="1296"/>
      <c r="WSP210" s="1296"/>
      <c r="WSQ210" s="1296"/>
      <c r="WSR210" s="1296"/>
      <c r="WSS210" s="1296"/>
      <c r="WST210" s="1296"/>
      <c r="WSU210" s="1296"/>
      <c r="WSV210" s="1296"/>
      <c r="WSW210" s="1296"/>
      <c r="WSX210" s="1296"/>
      <c r="WSY210" s="1296"/>
      <c r="WSZ210" s="1296"/>
      <c r="WTA210" s="1296"/>
      <c r="WTB210" s="1296"/>
      <c r="WTC210" s="1296"/>
      <c r="WTD210" s="1296"/>
      <c r="WTE210" s="1296"/>
      <c r="WTF210" s="1296"/>
      <c r="WTG210" s="1296"/>
      <c r="WTH210" s="1296"/>
      <c r="WTI210" s="1296"/>
      <c r="WTJ210" s="1296"/>
      <c r="WTK210" s="1296"/>
      <c r="WTL210" s="1296"/>
      <c r="WTM210" s="1296"/>
      <c r="WTN210" s="1296"/>
      <c r="WTO210" s="1296"/>
      <c r="WTP210" s="1296"/>
      <c r="WTQ210" s="1296"/>
      <c r="WTR210" s="1296"/>
      <c r="WTS210" s="1296"/>
      <c r="WTT210" s="1296"/>
      <c r="WTU210" s="1296"/>
      <c r="WTV210" s="1296"/>
      <c r="WTW210" s="1296"/>
      <c r="WTX210" s="1296"/>
      <c r="WTY210" s="1296"/>
      <c r="WTZ210" s="1296"/>
      <c r="WUA210" s="1296"/>
      <c r="WUB210" s="1296"/>
      <c r="WUC210" s="1296"/>
      <c r="WUD210" s="1296"/>
      <c r="WUE210" s="1296"/>
      <c r="WUF210" s="1296"/>
      <c r="WUG210" s="1296"/>
      <c r="WUH210" s="1296"/>
      <c r="WUI210" s="1296"/>
      <c r="WUJ210" s="1296"/>
      <c r="WUK210" s="1296"/>
      <c r="WUL210" s="1296"/>
      <c r="WUM210" s="1296"/>
      <c r="WUN210" s="1296"/>
      <c r="WUO210" s="1296"/>
      <c r="WUP210" s="1296"/>
      <c r="WUQ210" s="1296"/>
      <c r="WUR210" s="1296"/>
      <c r="WUS210" s="1296"/>
      <c r="WUT210" s="1296"/>
      <c r="WUU210" s="1296"/>
      <c r="WUV210" s="1296"/>
      <c r="WUW210" s="1296"/>
      <c r="WUX210" s="1296"/>
      <c r="WUY210" s="1296"/>
      <c r="WUZ210" s="1296"/>
      <c r="WVA210" s="1296"/>
      <c r="WVB210" s="1296"/>
      <c r="WVC210" s="1296"/>
      <c r="WVD210" s="1296"/>
      <c r="WVE210" s="1296"/>
      <c r="WVF210" s="1296"/>
      <c r="WVG210" s="1296"/>
      <c r="WVH210" s="1296"/>
      <c r="WVI210" s="1296"/>
      <c r="WVJ210" s="1296"/>
      <c r="WVK210" s="1296"/>
      <c r="WVL210" s="1296"/>
      <c r="WVM210" s="1296"/>
    </row>
    <row r="211" spans="1:16133">
      <c r="A211" s="324">
        <f t="shared" si="8"/>
        <v>204</v>
      </c>
      <c r="B211" s="622" t="s">
        <v>850</v>
      </c>
      <c r="C211" s="324"/>
      <c r="D211" s="324" t="s">
        <v>101</v>
      </c>
      <c r="E211" s="324">
        <v>1.6</v>
      </c>
      <c r="F211" s="324">
        <v>13.13</v>
      </c>
      <c r="G211" s="324">
        <v>87.25</v>
      </c>
      <c r="H211" s="324">
        <v>1.3740000000000001</v>
      </c>
      <c r="I211" s="324">
        <v>0.501</v>
      </c>
      <c r="J211" s="324"/>
      <c r="K211" s="1552" t="s">
        <v>196</v>
      </c>
      <c r="L211" s="1080">
        <v>45922</v>
      </c>
      <c r="M211" s="1080">
        <v>45930</v>
      </c>
      <c r="N211" s="1487" t="s">
        <v>1655</v>
      </c>
      <c r="O211" s="1011"/>
      <c r="P211" s="1012" t="s">
        <v>197</v>
      </c>
    </row>
    <row r="212" spans="1:16133">
      <c r="A212" s="324">
        <f t="shared" si="8"/>
        <v>205</v>
      </c>
      <c r="B212" s="622" t="s">
        <v>165</v>
      </c>
      <c r="C212" s="324"/>
      <c r="D212" s="324" t="s">
        <v>101</v>
      </c>
      <c r="E212" s="324">
        <v>1.6</v>
      </c>
      <c r="F212" s="324">
        <v>13.13</v>
      </c>
      <c r="G212" s="324">
        <v>87.25</v>
      </c>
      <c r="H212" s="324">
        <v>1.3740000000000001</v>
      </c>
      <c r="I212" s="324">
        <v>0.501</v>
      </c>
      <c r="J212" s="324"/>
      <c r="K212" s="1552" t="s">
        <v>196</v>
      </c>
      <c r="L212" s="1080">
        <v>37510</v>
      </c>
      <c r="M212" s="1080">
        <v>45930</v>
      </c>
      <c r="N212" s="1487" t="s">
        <v>1559</v>
      </c>
      <c r="O212" s="1011"/>
      <c r="P212" s="1012" t="s">
        <v>197</v>
      </c>
    </row>
    <row r="213" spans="1:16133">
      <c r="A213" s="324">
        <f t="shared" si="8"/>
        <v>206</v>
      </c>
      <c r="B213" s="1311" t="s">
        <v>183</v>
      </c>
      <c r="C213" s="324"/>
      <c r="D213" s="324" t="s">
        <v>103</v>
      </c>
      <c r="E213" s="324"/>
      <c r="F213" s="324"/>
      <c r="G213" s="324"/>
      <c r="H213" s="324"/>
      <c r="I213" s="324"/>
      <c r="J213" s="324"/>
      <c r="K213" s="1551" t="s">
        <v>278</v>
      </c>
      <c r="L213" s="1080">
        <v>45917</v>
      </c>
      <c r="M213" s="1080">
        <v>45930</v>
      </c>
      <c r="N213" s="1487" t="s">
        <v>1678</v>
      </c>
      <c r="P213" s="1012" t="s">
        <v>197</v>
      </c>
    </row>
    <row r="214" spans="1:16133">
      <c r="A214" s="324">
        <f t="shared" si="8"/>
        <v>207</v>
      </c>
      <c r="B214" s="622" t="s">
        <v>1707</v>
      </c>
      <c r="C214" s="324"/>
      <c r="D214" s="324" t="s">
        <v>105</v>
      </c>
      <c r="E214" s="622">
        <v>1.1200000000000001</v>
      </c>
      <c r="F214" s="622">
        <v>9.6300000000000008</v>
      </c>
      <c r="G214" s="622">
        <v>61.2</v>
      </c>
      <c r="H214" s="622">
        <v>1.865</v>
      </c>
      <c r="I214" s="622">
        <v>0.41299999999999998</v>
      </c>
      <c r="J214" s="324"/>
      <c r="K214" s="1552" t="s">
        <v>278</v>
      </c>
      <c r="L214" s="1080">
        <v>45922</v>
      </c>
      <c r="M214" s="1080">
        <v>45930</v>
      </c>
      <c r="N214" s="1487" t="s">
        <v>1598</v>
      </c>
      <c r="O214" s="1011"/>
      <c r="P214" s="1012" t="s">
        <v>197</v>
      </c>
    </row>
    <row r="215" spans="1:16133" s="1305" customFormat="1">
      <c r="A215" s="1299">
        <f t="shared" si="8"/>
        <v>208</v>
      </c>
      <c r="B215" s="1302" t="s">
        <v>761</v>
      </c>
      <c r="C215" s="1302"/>
      <c r="D215" s="1302" t="s">
        <v>168</v>
      </c>
      <c r="E215" s="1300">
        <v>1.57</v>
      </c>
      <c r="F215" s="1300">
        <v>11.05</v>
      </c>
      <c r="G215" s="1300">
        <v>115.3</v>
      </c>
      <c r="H215" s="867">
        <v>0.91900000000000004</v>
      </c>
      <c r="I215" s="1300">
        <v>0.29899999999999999</v>
      </c>
      <c r="J215" s="1302"/>
      <c r="K215" s="1600" t="s">
        <v>196</v>
      </c>
      <c r="L215" s="1207">
        <v>45931</v>
      </c>
      <c r="M215" s="1207">
        <v>45941</v>
      </c>
      <c r="N215" s="1601" t="s">
        <v>1559</v>
      </c>
      <c r="O215" s="1602"/>
      <c r="P215" s="1208" t="s">
        <v>197</v>
      </c>
      <c r="Q215" s="829"/>
      <c r="R215" s="829"/>
      <c r="S215" s="829"/>
      <c r="T215" s="829"/>
      <c r="U215" s="829"/>
    </row>
    <row r="216" spans="1:16133">
      <c r="A216" s="324">
        <f t="shared" si="8"/>
        <v>209</v>
      </c>
      <c r="B216" s="324" t="s">
        <v>1353</v>
      </c>
      <c r="C216" s="324"/>
      <c r="D216" s="324" t="s">
        <v>118</v>
      </c>
      <c r="E216" s="622">
        <v>1.68</v>
      </c>
      <c r="F216" s="622">
        <v>12.41</v>
      </c>
      <c r="G216" s="622">
        <v>143.4</v>
      </c>
      <c r="H216" s="622">
        <v>1.728</v>
      </c>
      <c r="I216" s="622">
        <v>0.41399999999999998</v>
      </c>
      <c r="J216" s="324"/>
      <c r="K216" s="1552" t="s">
        <v>196</v>
      </c>
      <c r="L216" s="1080">
        <v>45931</v>
      </c>
      <c r="M216" s="1081">
        <v>45943</v>
      </c>
      <c r="N216" s="1487" t="s">
        <v>1655</v>
      </c>
      <c r="O216" s="1011"/>
      <c r="P216" s="1012" t="s">
        <v>197</v>
      </c>
    </row>
    <row r="217" spans="1:16133">
      <c r="A217" s="324">
        <f t="shared" si="8"/>
        <v>210</v>
      </c>
      <c r="B217" s="324" t="s">
        <v>762</v>
      </c>
      <c r="C217" s="324"/>
      <c r="D217" s="324" t="s">
        <v>171</v>
      </c>
      <c r="E217" s="1010">
        <v>1.86</v>
      </c>
      <c r="F217" s="1010">
        <v>12.47</v>
      </c>
      <c r="G217" s="1010">
        <v>134.69999999999999</v>
      </c>
      <c r="H217" s="825">
        <v>1.115</v>
      </c>
      <c r="I217" s="1010">
        <v>0.29899999999999999</v>
      </c>
      <c r="J217" s="324"/>
      <c r="K217" s="1551" t="s">
        <v>196</v>
      </c>
      <c r="L217" s="1080">
        <v>45940</v>
      </c>
      <c r="M217" s="1081">
        <v>45946</v>
      </c>
      <c r="N217" s="1487" t="s">
        <v>1559</v>
      </c>
      <c r="O217" s="1011"/>
      <c r="P217" s="1012" t="s">
        <v>197</v>
      </c>
    </row>
    <row r="218" spans="1:16133">
      <c r="A218" s="324">
        <f t="shared" si="8"/>
        <v>211</v>
      </c>
      <c r="B218" s="324" t="s">
        <v>274</v>
      </c>
      <c r="C218" s="324"/>
      <c r="D218" s="324" t="s">
        <v>168</v>
      </c>
      <c r="E218" s="1010">
        <v>1.57</v>
      </c>
      <c r="F218" s="1010">
        <v>11.05</v>
      </c>
      <c r="G218" s="1010">
        <v>115.3</v>
      </c>
      <c r="H218" s="825">
        <v>0.91900000000000004</v>
      </c>
      <c r="I218" s="1010">
        <v>0.29899999999999999</v>
      </c>
      <c r="J218" s="324"/>
      <c r="K218" s="1551" t="s">
        <v>196</v>
      </c>
      <c r="L218" s="1080">
        <v>45934</v>
      </c>
      <c r="M218" s="1080">
        <v>45946</v>
      </c>
      <c r="N218" s="1487" t="s">
        <v>1276</v>
      </c>
      <c r="O218" s="324"/>
      <c r="P218" s="1009" t="s">
        <v>197</v>
      </c>
    </row>
    <row r="219" spans="1:16133">
      <c r="A219" s="324">
        <f t="shared" si="8"/>
        <v>212</v>
      </c>
      <c r="B219" s="324" t="s">
        <v>1290</v>
      </c>
      <c r="C219" s="324"/>
      <c r="D219" s="324" t="s">
        <v>114</v>
      </c>
      <c r="E219" s="324">
        <v>1.6</v>
      </c>
      <c r="F219" s="324">
        <v>13.13</v>
      </c>
      <c r="G219" s="324">
        <v>87.25</v>
      </c>
      <c r="H219" s="324">
        <v>1.3740000000000001</v>
      </c>
      <c r="I219" s="324">
        <v>0.501</v>
      </c>
      <c r="J219" s="324"/>
      <c r="K219" s="1551" t="s">
        <v>196</v>
      </c>
      <c r="L219" s="1080">
        <v>45940</v>
      </c>
      <c r="M219" s="1080">
        <v>45949</v>
      </c>
      <c r="N219" s="1487" t="s">
        <v>1729</v>
      </c>
      <c r="O219" s="324"/>
      <c r="P219" s="1009" t="s">
        <v>197</v>
      </c>
    </row>
    <row r="220" spans="1:16133">
      <c r="A220" s="324">
        <f t="shared" si="8"/>
        <v>213</v>
      </c>
      <c r="B220" s="324" t="s">
        <v>181</v>
      </c>
      <c r="C220" s="324"/>
      <c r="D220" s="324" t="s">
        <v>133</v>
      </c>
      <c r="E220" s="324"/>
      <c r="F220" s="324"/>
      <c r="G220" s="324"/>
      <c r="H220" s="324"/>
      <c r="I220" s="324"/>
      <c r="J220" s="324"/>
      <c r="K220" s="1551" t="s">
        <v>278</v>
      </c>
      <c r="L220" s="1080">
        <v>45944</v>
      </c>
      <c r="M220" s="1080">
        <v>45959</v>
      </c>
      <c r="N220" s="1487" t="s">
        <v>1655</v>
      </c>
      <c r="O220" s="324"/>
      <c r="P220" s="1009" t="s">
        <v>197</v>
      </c>
    </row>
    <row r="221" spans="1:16133">
      <c r="A221" s="324">
        <f t="shared" si="8"/>
        <v>214</v>
      </c>
      <c r="B221" s="324" t="s">
        <v>354</v>
      </c>
      <c r="C221" s="324"/>
      <c r="D221" s="1069" t="s">
        <v>168</v>
      </c>
      <c r="E221" s="1010">
        <v>1.57</v>
      </c>
      <c r="F221" s="1010">
        <v>11.05</v>
      </c>
      <c r="G221" s="1010">
        <v>115.3</v>
      </c>
      <c r="H221" s="825">
        <v>0.91900000000000004</v>
      </c>
      <c r="I221" s="1010">
        <v>0.29899999999999999</v>
      </c>
      <c r="J221" s="324"/>
      <c r="K221" s="1551" t="s">
        <v>196</v>
      </c>
      <c r="L221" s="1080">
        <v>45946</v>
      </c>
      <c r="M221" s="1080">
        <v>45960</v>
      </c>
      <c r="N221" s="1487" t="s">
        <v>1276</v>
      </c>
      <c r="O221" s="324"/>
      <c r="P221" s="1009" t="s">
        <v>197</v>
      </c>
    </row>
    <row r="222" spans="1:16133">
      <c r="A222" s="324">
        <f t="shared" si="8"/>
        <v>215</v>
      </c>
      <c r="B222" s="324" t="s">
        <v>1345</v>
      </c>
      <c r="C222" s="324"/>
      <c r="D222" s="1069" t="s">
        <v>228</v>
      </c>
      <c r="E222" s="1010">
        <v>1.86</v>
      </c>
      <c r="F222" s="1010">
        <v>12.47</v>
      </c>
      <c r="G222" s="1010">
        <v>134.69999999999999</v>
      </c>
      <c r="H222" s="825">
        <v>1.115</v>
      </c>
      <c r="I222" s="1010">
        <v>0.29899999999999999</v>
      </c>
      <c r="J222" s="324"/>
      <c r="K222" s="1551" t="s">
        <v>196</v>
      </c>
      <c r="L222" s="1080">
        <v>45957</v>
      </c>
      <c r="M222" s="1080">
        <v>45961</v>
      </c>
      <c r="N222" s="1487" t="s">
        <v>1559</v>
      </c>
      <c r="O222" s="324"/>
      <c r="P222" s="1009" t="s">
        <v>197</v>
      </c>
    </row>
    <row r="223" spans="1:16133" s="1305" customFormat="1">
      <c r="A223" s="1299">
        <f t="shared" si="8"/>
        <v>216</v>
      </c>
      <c r="B223" s="1606" t="s">
        <v>180</v>
      </c>
      <c r="C223" s="1299"/>
      <c r="D223" s="1299" t="s">
        <v>105</v>
      </c>
      <c r="E223" s="1299">
        <v>1.1200000000000001</v>
      </c>
      <c r="F223" s="1299">
        <v>9.6300000000000008</v>
      </c>
      <c r="G223" s="1299">
        <v>61.2</v>
      </c>
      <c r="H223" s="1299">
        <v>1.865</v>
      </c>
      <c r="I223" s="1299">
        <v>0.41299999999999998</v>
      </c>
      <c r="J223" s="1299"/>
      <c r="K223" s="1604" t="s">
        <v>196</v>
      </c>
      <c r="L223" s="1298">
        <v>45946</v>
      </c>
      <c r="M223" s="1298">
        <v>45965</v>
      </c>
      <c r="N223" s="1601" t="s">
        <v>1869</v>
      </c>
      <c r="O223" s="1299"/>
      <c r="P223" s="323" t="s">
        <v>197</v>
      </c>
      <c r="Q223" s="829"/>
      <c r="R223" s="829"/>
      <c r="S223" s="829"/>
      <c r="T223" s="829"/>
      <c r="U223" s="829"/>
    </row>
    <row r="224" spans="1:16133">
      <c r="A224" s="324">
        <f t="shared" si="8"/>
        <v>217</v>
      </c>
      <c r="B224" s="622" t="s">
        <v>355</v>
      </c>
      <c r="C224" s="324"/>
      <c r="D224" s="324" t="s">
        <v>168</v>
      </c>
      <c r="E224" s="1010">
        <v>1.57</v>
      </c>
      <c r="F224" s="1010">
        <v>11.05</v>
      </c>
      <c r="G224" s="1010">
        <v>115.3</v>
      </c>
      <c r="H224" s="825">
        <v>0.91900000000000004</v>
      </c>
      <c r="I224" s="1010">
        <v>0.29899999999999999</v>
      </c>
      <c r="J224" s="324"/>
      <c r="K224" s="1551" t="s">
        <v>196</v>
      </c>
      <c r="L224" s="1080">
        <v>45959</v>
      </c>
      <c r="M224" s="1080">
        <v>45968</v>
      </c>
      <c r="N224" s="1487" t="s">
        <v>1276</v>
      </c>
      <c r="O224" s="324"/>
      <c r="P224" s="1009" t="s">
        <v>197</v>
      </c>
    </row>
    <row r="225" spans="1:16">
      <c r="A225" s="324">
        <f t="shared" si="8"/>
        <v>218</v>
      </c>
      <c r="B225" s="622" t="s">
        <v>182</v>
      </c>
      <c r="C225" s="324"/>
      <c r="D225" s="324" t="s">
        <v>133</v>
      </c>
      <c r="E225" s="324"/>
      <c r="F225" s="324"/>
      <c r="G225" s="324"/>
      <c r="H225" s="324"/>
      <c r="I225" s="324"/>
      <c r="J225" s="324"/>
      <c r="K225" s="1551" t="s">
        <v>278</v>
      </c>
      <c r="L225" s="1080">
        <v>45959</v>
      </c>
      <c r="M225" s="1080">
        <v>45969</v>
      </c>
      <c r="N225" s="1487" t="s">
        <v>1655</v>
      </c>
      <c r="O225" s="324"/>
      <c r="P225" s="1009" t="s">
        <v>197</v>
      </c>
    </row>
    <row r="226" spans="1:16">
      <c r="A226" s="324">
        <f t="shared" si="8"/>
        <v>219</v>
      </c>
      <c r="B226" s="622" t="s">
        <v>369</v>
      </c>
      <c r="C226" s="324"/>
      <c r="D226" s="324" t="s">
        <v>171</v>
      </c>
      <c r="E226" s="1010">
        <v>1.86</v>
      </c>
      <c r="F226" s="1010">
        <v>12.47</v>
      </c>
      <c r="G226" s="1010">
        <v>134.69999999999999</v>
      </c>
      <c r="H226" s="825">
        <v>1.115</v>
      </c>
      <c r="I226" s="1010">
        <v>0.29899999999999999</v>
      </c>
      <c r="J226" s="324"/>
      <c r="K226" s="1551" t="s">
        <v>196</v>
      </c>
      <c r="L226" s="1080">
        <v>45957</v>
      </c>
      <c r="M226" s="1080">
        <v>45969</v>
      </c>
      <c r="N226" s="1487" t="s">
        <v>1873</v>
      </c>
      <c r="O226" s="324"/>
      <c r="P226" s="1009" t="s">
        <v>197</v>
      </c>
    </row>
    <row r="227" spans="1:16">
      <c r="A227" s="324">
        <f t="shared" si="8"/>
        <v>220</v>
      </c>
      <c r="B227" s="622" t="s">
        <v>253</v>
      </c>
      <c r="C227" s="324"/>
      <c r="D227" s="324" t="s">
        <v>168</v>
      </c>
      <c r="E227" s="1010">
        <v>1.57</v>
      </c>
      <c r="F227" s="1010">
        <v>11.05</v>
      </c>
      <c r="G227" s="1010">
        <v>115.3</v>
      </c>
      <c r="H227" s="825">
        <v>0.91900000000000004</v>
      </c>
      <c r="I227" s="1010">
        <v>0.29899999999999999</v>
      </c>
      <c r="J227" s="324"/>
      <c r="K227" s="1551" t="s">
        <v>196</v>
      </c>
      <c r="L227" s="1080">
        <v>45959</v>
      </c>
      <c r="M227" s="1080">
        <v>45971</v>
      </c>
      <c r="N227" s="1487" t="s">
        <v>2009</v>
      </c>
      <c r="O227" s="324"/>
      <c r="P227" s="1009" t="s">
        <v>197</v>
      </c>
    </row>
    <row r="228" spans="1:16">
      <c r="A228" s="324">
        <f t="shared" si="8"/>
        <v>221</v>
      </c>
      <c r="B228" s="622" t="s">
        <v>772</v>
      </c>
      <c r="C228" s="324"/>
      <c r="D228" s="324" t="s">
        <v>171</v>
      </c>
      <c r="E228" s="1010">
        <v>1.86</v>
      </c>
      <c r="F228" s="1010">
        <v>12.47</v>
      </c>
      <c r="G228" s="1010">
        <v>134.69999999999999</v>
      </c>
      <c r="H228" s="825">
        <v>1.115</v>
      </c>
      <c r="I228" s="1010">
        <v>0.29899999999999999</v>
      </c>
      <c r="J228" s="324"/>
      <c r="K228" s="1551" t="s">
        <v>196</v>
      </c>
      <c r="L228" s="1080">
        <v>45967</v>
      </c>
      <c r="M228" s="1080">
        <v>45972</v>
      </c>
      <c r="N228" s="1487" t="s">
        <v>1559</v>
      </c>
      <c r="O228" s="324"/>
      <c r="P228" s="1009" t="s">
        <v>197</v>
      </c>
    </row>
    <row r="229" spans="1:16">
      <c r="A229" s="324">
        <f t="shared" si="8"/>
        <v>222</v>
      </c>
      <c r="B229" s="622" t="s">
        <v>1786</v>
      </c>
      <c r="C229" s="324"/>
      <c r="D229" s="324" t="s">
        <v>101</v>
      </c>
      <c r="E229" s="324">
        <v>1.6</v>
      </c>
      <c r="F229" s="324">
        <v>13.13</v>
      </c>
      <c r="G229" s="324">
        <v>87.25</v>
      </c>
      <c r="H229" s="324">
        <v>1.3740000000000001</v>
      </c>
      <c r="I229" s="324">
        <v>0.501</v>
      </c>
      <c r="J229" s="324"/>
      <c r="K229" s="1551" t="s">
        <v>196</v>
      </c>
      <c r="L229" s="1080">
        <v>45965</v>
      </c>
      <c r="M229" s="1080">
        <v>45973</v>
      </c>
      <c r="N229" s="1487" t="s">
        <v>1872</v>
      </c>
      <c r="O229" s="324"/>
      <c r="P229" s="1009" t="s">
        <v>197</v>
      </c>
    </row>
    <row r="230" spans="1:16">
      <c r="A230" s="324">
        <f t="shared" si="8"/>
        <v>223</v>
      </c>
      <c r="B230" s="622" t="s">
        <v>142</v>
      </c>
      <c r="C230" s="324"/>
      <c r="D230" s="324" t="s">
        <v>105</v>
      </c>
      <c r="E230" s="622">
        <v>1.1200000000000001</v>
      </c>
      <c r="F230" s="622">
        <v>9.6300000000000008</v>
      </c>
      <c r="G230" s="622">
        <v>61.2</v>
      </c>
      <c r="H230" s="622">
        <v>1.865</v>
      </c>
      <c r="I230" s="622">
        <v>0.41299999999999998</v>
      </c>
      <c r="J230" s="324"/>
      <c r="K230" s="1551" t="s">
        <v>196</v>
      </c>
      <c r="L230" s="1080">
        <v>45969</v>
      </c>
      <c r="M230" s="1080">
        <v>45975</v>
      </c>
      <c r="N230" s="1487" t="s">
        <v>1276</v>
      </c>
      <c r="O230" s="324"/>
      <c r="P230" s="1009" t="s">
        <v>197</v>
      </c>
    </row>
    <row r="231" spans="1:16">
      <c r="A231" s="324">
        <f t="shared" si="8"/>
        <v>224</v>
      </c>
      <c r="B231" s="622" t="s">
        <v>1785</v>
      </c>
      <c r="C231" s="324"/>
      <c r="D231" s="324" t="s">
        <v>111</v>
      </c>
      <c r="E231" s="324">
        <f>1.81+1.12</f>
        <v>2.93</v>
      </c>
      <c r="F231" s="324">
        <f>8.16+12.18</f>
        <v>20.34</v>
      </c>
      <c r="G231" s="324">
        <f>79.95+144.9</f>
        <v>224.85000000000002</v>
      </c>
      <c r="H231" s="324">
        <f>1.476+1.188</f>
        <v>2.6639999999999997</v>
      </c>
      <c r="I231" s="1686">
        <f>(265.195+236.256)/1000</f>
        <v>0.50145099999999998</v>
      </c>
      <c r="J231" s="324"/>
      <c r="K231" s="1551" t="s">
        <v>196</v>
      </c>
      <c r="L231" s="1080">
        <v>45961</v>
      </c>
      <c r="M231" s="1080">
        <v>45977</v>
      </c>
      <c r="N231" s="1487" t="s">
        <v>1873</v>
      </c>
      <c r="O231" s="324"/>
      <c r="P231" s="1009" t="s">
        <v>197</v>
      </c>
    </row>
    <row r="232" spans="1:16">
      <c r="A232" s="324">
        <f t="shared" si="8"/>
        <v>225</v>
      </c>
      <c r="B232" s="622" t="s">
        <v>770</v>
      </c>
      <c r="C232" s="324"/>
      <c r="D232" s="324" t="s">
        <v>234</v>
      </c>
      <c r="E232" s="1010">
        <v>1.86</v>
      </c>
      <c r="F232" s="1010">
        <v>12.47</v>
      </c>
      <c r="G232" s="1010">
        <v>134.69999999999999</v>
      </c>
      <c r="H232" s="825">
        <v>1.115</v>
      </c>
      <c r="I232" s="1010">
        <v>0.29899999999999999</v>
      </c>
      <c r="J232" s="324"/>
      <c r="K232" s="1551" t="s">
        <v>196</v>
      </c>
      <c r="L232" s="1080">
        <v>45972</v>
      </c>
      <c r="M232" s="1080">
        <v>45977</v>
      </c>
      <c r="N232" s="1487" t="s">
        <v>1559</v>
      </c>
      <c r="O232" s="324"/>
      <c r="P232" s="1009" t="s">
        <v>197</v>
      </c>
    </row>
    <row r="233" spans="1:16">
      <c r="A233" s="324">
        <f t="shared" si="8"/>
        <v>226</v>
      </c>
      <c r="B233" s="622" t="s">
        <v>1091</v>
      </c>
      <c r="C233" s="324"/>
      <c r="D233" s="1069" t="s">
        <v>111</v>
      </c>
      <c r="E233" s="324">
        <f>1.81+1.12</f>
        <v>2.93</v>
      </c>
      <c r="F233" s="324">
        <f>8.16+12.18</f>
        <v>20.34</v>
      </c>
      <c r="G233" s="324">
        <f>79.95+144.9</f>
        <v>224.85000000000002</v>
      </c>
      <c r="H233" s="324">
        <f>1.476+1.188</f>
        <v>2.6639999999999997</v>
      </c>
      <c r="I233" s="1686">
        <f>(265.195+236.256)/1000</f>
        <v>0.50145099999999998</v>
      </c>
      <c r="J233" s="324"/>
      <c r="K233" s="1551" t="s">
        <v>196</v>
      </c>
      <c r="L233" s="1080">
        <v>45926</v>
      </c>
      <c r="M233" s="1080">
        <v>45978</v>
      </c>
      <c r="N233" s="1487" t="s">
        <v>1874</v>
      </c>
      <c r="O233" s="324"/>
      <c r="P233" s="1009" t="s">
        <v>197</v>
      </c>
    </row>
    <row r="234" spans="1:16">
      <c r="A234" s="324">
        <f t="shared" si="8"/>
        <v>227</v>
      </c>
      <c r="B234" s="622" t="s">
        <v>388</v>
      </c>
      <c r="C234" s="324"/>
      <c r="D234" s="324" t="s">
        <v>234</v>
      </c>
      <c r="E234" s="1010">
        <v>1.86</v>
      </c>
      <c r="F234" s="1010">
        <v>12.47</v>
      </c>
      <c r="G234" s="1010">
        <v>134.69999999999999</v>
      </c>
      <c r="H234" s="825">
        <v>1.115</v>
      </c>
      <c r="I234" s="1010">
        <v>0.29899999999999999</v>
      </c>
      <c r="J234" s="324"/>
      <c r="K234" s="1551" t="s">
        <v>196</v>
      </c>
      <c r="L234" s="1080">
        <v>45974</v>
      </c>
      <c r="M234" s="1080">
        <v>45979</v>
      </c>
      <c r="N234" s="1487" t="s">
        <v>1872</v>
      </c>
      <c r="O234" s="324"/>
      <c r="P234" s="1009" t="s">
        <v>197</v>
      </c>
    </row>
    <row r="235" spans="1:16">
      <c r="A235" s="324">
        <f t="shared" si="8"/>
        <v>228</v>
      </c>
      <c r="B235" s="622" t="s">
        <v>1827</v>
      </c>
      <c r="C235" s="324"/>
      <c r="D235" s="324" t="s">
        <v>105</v>
      </c>
      <c r="E235" s="622">
        <v>1.1200000000000001</v>
      </c>
      <c r="F235" s="622">
        <v>9.6300000000000008</v>
      </c>
      <c r="G235" s="622">
        <v>61.2</v>
      </c>
      <c r="H235" s="622">
        <v>1.865</v>
      </c>
      <c r="I235" s="622">
        <v>0.41299999999999998</v>
      </c>
      <c r="J235" s="324"/>
      <c r="K235" s="1551" t="s">
        <v>196</v>
      </c>
      <c r="L235" s="1080">
        <v>45975</v>
      </c>
      <c r="M235" s="1080">
        <v>45983</v>
      </c>
      <c r="N235" s="1487" t="s">
        <v>1828</v>
      </c>
      <c r="O235" s="324"/>
      <c r="P235" s="1009" t="s">
        <v>197</v>
      </c>
    </row>
    <row r="236" spans="1:16">
      <c r="A236" s="324">
        <f t="shared" si="8"/>
        <v>229</v>
      </c>
      <c r="B236" s="622"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1551" t="s">
        <v>278</v>
      </c>
      <c r="L236" s="1080">
        <v>45964</v>
      </c>
      <c r="M236" s="1080">
        <v>45983</v>
      </c>
      <c r="N236" s="1487" t="s">
        <v>1655</v>
      </c>
      <c r="O236" s="324"/>
      <c r="P236" s="1009" t="s">
        <v>197</v>
      </c>
    </row>
    <row r="237" spans="1:16">
      <c r="A237" s="324">
        <f t="shared" si="8"/>
        <v>230</v>
      </c>
      <c r="B237" s="622" t="s">
        <v>1823</v>
      </c>
      <c r="C237" s="324"/>
      <c r="D237" s="1069" t="s">
        <v>101</v>
      </c>
      <c r="E237" s="324">
        <v>1.6</v>
      </c>
      <c r="F237" s="324">
        <v>13.13</v>
      </c>
      <c r="G237" s="324">
        <v>87.25</v>
      </c>
      <c r="H237" s="324">
        <v>1.3740000000000001</v>
      </c>
      <c r="I237" s="324">
        <v>0.501</v>
      </c>
      <c r="J237" s="324"/>
      <c r="K237" s="1551" t="s">
        <v>196</v>
      </c>
      <c r="L237" s="1080">
        <v>45973</v>
      </c>
      <c r="M237" s="1080">
        <v>45983</v>
      </c>
      <c r="N237" s="1493" t="s">
        <v>2009</v>
      </c>
      <c r="O237" s="324"/>
      <c r="P237" s="1009" t="s">
        <v>197</v>
      </c>
    </row>
    <row r="238" spans="1:16">
      <c r="A238" s="324">
        <f t="shared" si="8"/>
        <v>231</v>
      </c>
      <c r="B238" s="622" t="s">
        <v>390</v>
      </c>
      <c r="C238" s="324"/>
      <c r="D238" s="324" t="s">
        <v>234</v>
      </c>
      <c r="E238" s="1010">
        <v>1.86</v>
      </c>
      <c r="F238" s="1010">
        <v>12.47</v>
      </c>
      <c r="G238" s="1010">
        <v>134.69999999999999</v>
      </c>
      <c r="H238" s="825">
        <v>1.115</v>
      </c>
      <c r="I238" s="1010">
        <v>0.29899999999999999</v>
      </c>
      <c r="J238" s="324"/>
      <c r="K238" s="1551" t="s">
        <v>196</v>
      </c>
      <c r="L238" s="1080">
        <v>45979</v>
      </c>
      <c r="M238" s="1080">
        <v>45987</v>
      </c>
      <c r="N238" s="1487" t="s">
        <v>1872</v>
      </c>
      <c r="O238" s="324"/>
      <c r="P238" s="1009" t="s">
        <v>197</v>
      </c>
    </row>
    <row r="239" spans="1:16">
      <c r="A239" s="324">
        <f t="shared" si="8"/>
        <v>232</v>
      </c>
      <c r="B239" s="622" t="s">
        <v>733</v>
      </c>
      <c r="C239" s="324"/>
      <c r="D239" s="324" t="s">
        <v>234</v>
      </c>
      <c r="E239" s="1010">
        <v>1.86</v>
      </c>
      <c r="F239" s="1010">
        <v>12.47</v>
      </c>
      <c r="G239" s="1010">
        <v>134.69999999999999</v>
      </c>
      <c r="H239" s="825">
        <v>1.115</v>
      </c>
      <c r="I239" s="1010">
        <v>0.29899999999999999</v>
      </c>
      <c r="J239" s="324"/>
      <c r="K239" s="1551" t="s">
        <v>196</v>
      </c>
      <c r="L239" s="1080">
        <v>45984</v>
      </c>
      <c r="M239" s="1080">
        <v>45989</v>
      </c>
      <c r="N239" s="1487" t="s">
        <v>1832</v>
      </c>
      <c r="O239" s="324"/>
      <c r="P239" s="1009" t="s">
        <v>197</v>
      </c>
    </row>
    <row r="240" spans="1:16">
      <c r="A240" s="324">
        <f t="shared" si="8"/>
        <v>233</v>
      </c>
      <c r="B240" s="622" t="s">
        <v>184</v>
      </c>
      <c r="C240" s="324"/>
      <c r="D240" s="324" t="s">
        <v>103</v>
      </c>
      <c r="E240" s="324"/>
      <c r="F240" s="324"/>
      <c r="G240" s="324"/>
      <c r="H240" s="324"/>
      <c r="I240" s="324"/>
      <c r="J240" s="324"/>
      <c r="K240" s="1551" t="s">
        <v>278</v>
      </c>
      <c r="L240" s="1080">
        <v>45981</v>
      </c>
      <c r="M240" s="1080">
        <v>45991</v>
      </c>
      <c r="N240" s="1487" t="s">
        <v>1655</v>
      </c>
      <c r="O240" s="324"/>
      <c r="P240" s="1009" t="s">
        <v>197</v>
      </c>
    </row>
    <row r="241" spans="1:21">
      <c r="A241" s="324">
        <f t="shared" si="8"/>
        <v>234</v>
      </c>
      <c r="B241" s="622"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1551" t="s">
        <v>196</v>
      </c>
      <c r="L241" s="1080">
        <v>45976</v>
      </c>
      <c r="M241" s="1080">
        <v>45991</v>
      </c>
      <c r="N241" s="1487" t="s">
        <v>1276</v>
      </c>
      <c r="O241" s="324"/>
      <c r="P241" s="1009" t="s">
        <v>197</v>
      </c>
    </row>
    <row r="242" spans="1:21" s="1305" customFormat="1">
      <c r="A242" s="1299">
        <f t="shared" si="8"/>
        <v>235</v>
      </c>
      <c r="B242" s="1302" t="s">
        <v>1861</v>
      </c>
      <c r="C242" s="1302"/>
      <c r="D242" s="1302" t="s">
        <v>123</v>
      </c>
      <c r="E242" s="1300">
        <v>2.0699999999999998</v>
      </c>
      <c r="F242" s="1300">
        <v>15.35</v>
      </c>
      <c r="G242" s="1300">
        <v>162.6</v>
      </c>
      <c r="H242" s="1300">
        <v>1.589</v>
      </c>
      <c r="I242" s="1300">
        <v>0.501</v>
      </c>
      <c r="J242" s="1299"/>
      <c r="K242" s="1604" t="s">
        <v>196</v>
      </c>
      <c r="L242" s="1298">
        <v>45992</v>
      </c>
      <c r="M242" s="1298">
        <v>45996</v>
      </c>
      <c r="N242" s="1601" t="s">
        <v>1873</v>
      </c>
      <c r="O242" s="1302"/>
      <c r="P242" s="323" t="s">
        <v>197</v>
      </c>
      <c r="Q242" s="829"/>
      <c r="R242" s="829"/>
      <c r="S242" s="829"/>
      <c r="T242" s="829"/>
      <c r="U242" s="829"/>
    </row>
    <row r="243" spans="1:21">
      <c r="A243" s="324">
        <f t="shared" si="8"/>
        <v>236</v>
      </c>
      <c r="B243" s="622" t="s">
        <v>1833</v>
      </c>
      <c r="C243" s="324"/>
      <c r="D243" s="324" t="s">
        <v>114</v>
      </c>
      <c r="E243" s="324">
        <v>1.6</v>
      </c>
      <c r="F243" s="324">
        <v>13.13</v>
      </c>
      <c r="G243" s="324">
        <v>87.25</v>
      </c>
      <c r="H243" s="324">
        <v>1.3740000000000001</v>
      </c>
      <c r="I243" s="324">
        <v>0.501</v>
      </c>
      <c r="J243" s="324"/>
      <c r="K243" s="1551" t="s">
        <v>196</v>
      </c>
      <c r="L243" s="1080">
        <v>45984</v>
      </c>
      <c r="M243" s="1080">
        <v>45996</v>
      </c>
      <c r="N243" s="1487" t="s">
        <v>1872</v>
      </c>
      <c r="O243" s="324"/>
      <c r="P243" s="1009" t="s">
        <v>197</v>
      </c>
    </row>
    <row r="244" spans="1:21">
      <c r="A244" s="324">
        <f t="shared" si="8"/>
        <v>237</v>
      </c>
      <c r="B244" s="1205" t="s">
        <v>740</v>
      </c>
      <c r="C244" s="827"/>
      <c r="D244" s="827" t="s">
        <v>168</v>
      </c>
      <c r="E244" s="1010">
        <v>1.57</v>
      </c>
      <c r="F244" s="1010">
        <v>11.05</v>
      </c>
      <c r="G244" s="1010">
        <v>115.3</v>
      </c>
      <c r="H244" s="825">
        <v>0.91900000000000004</v>
      </c>
      <c r="I244" s="1010">
        <v>0.29899999999999999</v>
      </c>
      <c r="J244" s="827"/>
      <c r="K244" s="1552" t="s">
        <v>196</v>
      </c>
      <c r="L244" s="1081">
        <v>45988</v>
      </c>
      <c r="M244" s="1081">
        <v>45997</v>
      </c>
      <c r="N244" s="1487" t="s">
        <v>1875</v>
      </c>
      <c r="O244" s="827"/>
      <c r="P244" s="1009" t="s">
        <v>197</v>
      </c>
    </row>
    <row r="245" spans="1:21">
      <c r="A245" s="324">
        <f t="shared" si="8"/>
        <v>238</v>
      </c>
      <c r="B245" s="622" t="s">
        <v>410</v>
      </c>
      <c r="C245" s="324"/>
      <c r="D245" s="324" t="s">
        <v>156</v>
      </c>
      <c r="E245" s="324"/>
      <c r="F245" s="324"/>
      <c r="G245" s="324"/>
      <c r="H245" s="324"/>
      <c r="I245" s="324"/>
      <c r="J245" s="324"/>
      <c r="K245" s="1551" t="s">
        <v>196</v>
      </c>
      <c r="L245" s="1080">
        <v>45990</v>
      </c>
      <c r="M245" s="1080">
        <v>45999</v>
      </c>
      <c r="N245" s="1487" t="s">
        <v>2009</v>
      </c>
      <c r="O245" s="324"/>
      <c r="P245" s="1009" t="s">
        <v>197</v>
      </c>
    </row>
    <row r="246" spans="1:21">
      <c r="A246" s="324">
        <f t="shared" si="8"/>
        <v>239</v>
      </c>
      <c r="B246" s="622" t="s">
        <v>161</v>
      </c>
      <c r="C246" s="324"/>
      <c r="D246" s="324" t="s">
        <v>111</v>
      </c>
      <c r="E246" s="324">
        <f>1.81+1.12</f>
        <v>2.93</v>
      </c>
      <c r="F246" s="324">
        <f>8.16+12.18</f>
        <v>20.34</v>
      </c>
      <c r="G246" s="324">
        <f>79.95+144.9</f>
        <v>224.85000000000002</v>
      </c>
      <c r="H246" s="324">
        <f>1.476+1.188</f>
        <v>2.6639999999999997</v>
      </c>
      <c r="I246" s="1686">
        <f>(265.195+236.256)/1000</f>
        <v>0.50145099999999998</v>
      </c>
      <c r="J246" s="324"/>
      <c r="K246" s="1551" t="s">
        <v>196</v>
      </c>
      <c r="L246" s="1080">
        <v>45998</v>
      </c>
      <c r="M246" s="1080">
        <v>46004</v>
      </c>
      <c r="N246" s="1487" t="s">
        <v>1873</v>
      </c>
      <c r="O246" s="324"/>
      <c r="P246" s="1009" t="s">
        <v>197</v>
      </c>
    </row>
    <row r="247" spans="1:21">
      <c r="A247" s="324">
        <f t="shared" si="8"/>
        <v>240</v>
      </c>
      <c r="B247" s="622" t="s">
        <v>735</v>
      </c>
      <c r="C247" s="324"/>
      <c r="D247" s="324" t="s">
        <v>228</v>
      </c>
      <c r="E247" s="1010">
        <v>1.86</v>
      </c>
      <c r="F247" s="1010">
        <v>12.47</v>
      </c>
      <c r="G247" s="1010">
        <v>134.69999999999999</v>
      </c>
      <c r="H247" s="825">
        <v>1.115</v>
      </c>
      <c r="I247" s="1010">
        <v>0.29899999999999999</v>
      </c>
      <c r="J247" s="324"/>
      <c r="K247" s="1551" t="s">
        <v>196</v>
      </c>
      <c r="L247" s="1080">
        <v>45997</v>
      </c>
      <c r="M247" s="1080">
        <v>46005</v>
      </c>
      <c r="N247" s="1487" t="s">
        <v>1875</v>
      </c>
      <c r="O247" s="324"/>
      <c r="P247" s="1009" t="s">
        <v>197</v>
      </c>
    </row>
    <row r="248" spans="1:21">
      <c r="A248" s="324">
        <f t="shared" si="8"/>
        <v>241</v>
      </c>
      <c r="B248" s="622" t="s">
        <v>456</v>
      </c>
      <c r="C248" s="324"/>
      <c r="D248" s="324" t="s">
        <v>171</v>
      </c>
      <c r="E248" s="1010">
        <v>1.86</v>
      </c>
      <c r="F248" s="1010">
        <v>12.47</v>
      </c>
      <c r="G248" s="1010">
        <v>134.69999999999999</v>
      </c>
      <c r="H248" s="825">
        <v>1.115</v>
      </c>
      <c r="I248" s="1010">
        <v>0.29899999999999999</v>
      </c>
      <c r="J248" s="324"/>
      <c r="K248" s="1551" t="s">
        <v>196</v>
      </c>
      <c r="L248" s="1080">
        <v>46006</v>
      </c>
      <c r="M248" s="1080">
        <v>46010</v>
      </c>
      <c r="N248" s="1487" t="s">
        <v>2009</v>
      </c>
      <c r="O248" s="324"/>
      <c r="P248" s="1009" t="s">
        <v>197</v>
      </c>
    </row>
    <row r="249" spans="1:21">
      <c r="A249" s="324">
        <f t="shared" si="8"/>
        <v>242</v>
      </c>
      <c r="B249" s="1205" t="s">
        <v>745</v>
      </c>
      <c r="C249" s="827"/>
      <c r="D249" s="827" t="s">
        <v>168</v>
      </c>
      <c r="E249" s="1010">
        <v>1.57</v>
      </c>
      <c r="F249" s="1010">
        <v>11.05</v>
      </c>
      <c r="G249" s="1010">
        <v>115.3</v>
      </c>
      <c r="H249" s="825">
        <v>0.91900000000000004</v>
      </c>
      <c r="I249" s="1010">
        <v>0.29899999999999999</v>
      </c>
      <c r="J249" s="827"/>
      <c r="K249" s="1552" t="s">
        <v>196</v>
      </c>
      <c r="L249" s="1081">
        <v>46005</v>
      </c>
      <c r="M249" s="1081">
        <v>46011</v>
      </c>
      <c r="N249" s="1487" t="s">
        <v>1875</v>
      </c>
      <c r="O249" s="827"/>
      <c r="P249" s="1009" t="s">
        <v>197</v>
      </c>
    </row>
    <row r="250" spans="1:21">
      <c r="A250" s="324">
        <f t="shared" si="8"/>
        <v>243</v>
      </c>
      <c r="B250" s="1205" t="s">
        <v>149</v>
      </c>
      <c r="C250" s="827"/>
      <c r="D250" s="827"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7"/>
      <c r="K250" s="1552" t="s">
        <v>196</v>
      </c>
      <c r="L250" s="1081">
        <v>46005</v>
      </c>
      <c r="M250" s="1081">
        <v>46015</v>
      </c>
      <c r="N250" s="1487" t="s">
        <v>1872</v>
      </c>
      <c r="O250" s="1303"/>
      <c r="P250" s="1009" t="s">
        <v>197</v>
      </c>
    </row>
    <row r="251" spans="1:21">
      <c r="A251" s="324">
        <f t="shared" si="8"/>
        <v>244</v>
      </c>
      <c r="B251" s="622"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1551" t="s">
        <v>196</v>
      </c>
      <c r="L251" s="1080">
        <v>46009</v>
      </c>
      <c r="M251" s="1081">
        <v>46019</v>
      </c>
      <c r="N251" s="1487" t="s">
        <v>1655</v>
      </c>
      <c r="O251" s="324"/>
      <c r="P251" s="1009" t="s">
        <v>197</v>
      </c>
    </row>
    <row r="252" spans="1:21">
      <c r="A252" s="324">
        <f t="shared" si="8"/>
        <v>245</v>
      </c>
      <c r="B252" s="622" t="s">
        <v>851</v>
      </c>
      <c r="C252" s="324"/>
      <c r="D252" s="324" t="s">
        <v>123</v>
      </c>
      <c r="E252" s="324"/>
      <c r="F252" s="324"/>
      <c r="G252" s="324"/>
      <c r="H252" s="324"/>
      <c r="I252" s="324"/>
      <c r="J252" s="324"/>
      <c r="K252" s="1551" t="s">
        <v>196</v>
      </c>
      <c r="L252" s="1080">
        <v>46013</v>
      </c>
      <c r="M252" s="1080">
        <v>46021</v>
      </c>
      <c r="N252" s="1487" t="s">
        <v>1875</v>
      </c>
      <c r="O252" s="324"/>
      <c r="P252" s="1009" t="s">
        <v>197</v>
      </c>
    </row>
    <row r="253" spans="1:21">
      <c r="A253" s="324">
        <f t="shared" si="8"/>
        <v>246</v>
      </c>
      <c r="B253" s="622" t="s">
        <v>1858</v>
      </c>
      <c r="C253" s="324"/>
      <c r="D253" s="324" t="s">
        <v>109</v>
      </c>
      <c r="E253" s="324"/>
      <c r="F253" s="324"/>
      <c r="G253" s="324"/>
      <c r="H253" s="324"/>
      <c r="I253" s="324"/>
      <c r="J253" s="324"/>
      <c r="K253" s="1551" t="s">
        <v>196</v>
      </c>
      <c r="L253" s="1080">
        <v>46012</v>
      </c>
      <c r="M253" s="1080">
        <v>46021</v>
      </c>
      <c r="N253" s="1487" t="s">
        <v>1873</v>
      </c>
      <c r="O253" s="324"/>
      <c r="P253" s="1009" t="s">
        <v>197</v>
      </c>
    </row>
    <row r="254" spans="1:21">
      <c r="A254" s="324">
        <f t="shared" si="8"/>
        <v>247</v>
      </c>
      <c r="B254" s="324" t="s">
        <v>393</v>
      </c>
      <c r="C254" s="324"/>
      <c r="D254" s="324" t="s">
        <v>168</v>
      </c>
      <c r="E254" s="1010">
        <v>1.57</v>
      </c>
      <c r="F254" s="1010">
        <v>11.05</v>
      </c>
      <c r="G254" s="1010">
        <v>115.3</v>
      </c>
      <c r="H254" s="825">
        <v>0.91900000000000004</v>
      </c>
      <c r="I254" s="1010">
        <v>0.29899999999999999</v>
      </c>
      <c r="J254" s="324"/>
      <c r="K254" s="1551" t="s">
        <v>196</v>
      </c>
      <c r="L254" s="1080">
        <v>46018</v>
      </c>
      <c r="M254" s="1080">
        <v>46022</v>
      </c>
      <c r="N254" s="1487" t="s">
        <v>1872</v>
      </c>
      <c r="O254" s="324"/>
      <c r="P254" s="1009" t="s">
        <v>197</v>
      </c>
    </row>
    <row r="255" spans="1:21" s="1305" customFormat="1">
      <c r="A255" s="1299">
        <f t="shared" si="8"/>
        <v>248</v>
      </c>
      <c r="B255" s="1299" t="s">
        <v>1859</v>
      </c>
      <c r="C255" s="1299"/>
      <c r="D255" s="1299" t="s">
        <v>118</v>
      </c>
      <c r="E255" s="1299">
        <v>1.68</v>
      </c>
      <c r="F255" s="1299">
        <v>12.41</v>
      </c>
      <c r="G255" s="1299">
        <v>143.4</v>
      </c>
      <c r="H255" s="1299">
        <v>1.728</v>
      </c>
      <c r="I255" s="1299">
        <v>0.41399999999999998</v>
      </c>
      <c r="J255" s="1299"/>
      <c r="K255" s="1604" t="s">
        <v>196</v>
      </c>
      <c r="L255" s="1298">
        <v>46017</v>
      </c>
      <c r="M255" s="1298">
        <v>46026</v>
      </c>
      <c r="N255" s="1601" t="s">
        <v>2009</v>
      </c>
      <c r="O255" s="1299"/>
      <c r="P255" s="323" t="s">
        <v>197</v>
      </c>
      <c r="Q255" s="829"/>
      <c r="R255" s="829"/>
      <c r="S255" s="829"/>
      <c r="T255" s="829"/>
      <c r="U255" s="829"/>
    </row>
    <row r="256" spans="1:21">
      <c r="A256" s="324">
        <f t="shared" si="8"/>
        <v>249</v>
      </c>
      <c r="B256" s="540"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1551" t="s">
        <v>196</v>
      </c>
      <c r="L256" s="1080">
        <v>46018</v>
      </c>
      <c r="M256" s="1080">
        <v>46029</v>
      </c>
      <c r="N256" s="1487" t="s">
        <v>1581</v>
      </c>
      <c r="O256" s="324"/>
      <c r="P256" s="1009" t="s">
        <v>197</v>
      </c>
    </row>
    <row r="257" spans="1:21">
      <c r="A257" s="324">
        <f t="shared" si="8"/>
        <v>250</v>
      </c>
      <c r="B257" s="622" t="s">
        <v>721</v>
      </c>
      <c r="C257" s="324"/>
      <c r="D257" s="324" t="s">
        <v>171</v>
      </c>
      <c r="E257" s="1010">
        <v>1.86</v>
      </c>
      <c r="F257" s="1010">
        <v>12.47</v>
      </c>
      <c r="G257" s="1010">
        <v>134.69999999999999</v>
      </c>
      <c r="H257" s="825">
        <v>1.115</v>
      </c>
      <c r="I257" s="1010">
        <v>0.29899999999999999</v>
      </c>
      <c r="J257" s="324"/>
      <c r="K257" s="1551" t="s">
        <v>196</v>
      </c>
      <c r="L257" s="1080">
        <v>46024</v>
      </c>
      <c r="M257" s="1080">
        <v>46030</v>
      </c>
      <c r="N257" s="1487" t="s">
        <v>1875</v>
      </c>
      <c r="O257" s="324"/>
      <c r="P257" s="1009" t="s">
        <v>197</v>
      </c>
    </row>
    <row r="258" spans="1:21">
      <c r="A258" s="324">
        <f t="shared" si="8"/>
        <v>251</v>
      </c>
      <c r="B258" s="622" t="s">
        <v>731</v>
      </c>
      <c r="C258" s="324"/>
      <c r="D258" s="324" t="s">
        <v>228</v>
      </c>
      <c r="E258" s="1010">
        <v>1.86</v>
      </c>
      <c r="F258" s="1010">
        <v>12.47</v>
      </c>
      <c r="G258" s="1010">
        <v>134.69999999999999</v>
      </c>
      <c r="H258" s="825">
        <v>1.115</v>
      </c>
      <c r="I258" s="1010">
        <v>0.29899999999999999</v>
      </c>
      <c r="J258" s="324"/>
      <c r="K258" s="1551" t="s">
        <v>196</v>
      </c>
      <c r="L258" s="1080">
        <v>46027</v>
      </c>
      <c r="M258" s="1081">
        <v>46037</v>
      </c>
      <c r="N258" s="1487" t="s">
        <v>1655</v>
      </c>
      <c r="O258" s="324"/>
      <c r="P258" s="1009" t="s">
        <v>197</v>
      </c>
    </row>
    <row r="259" spans="1:21">
      <c r="A259" s="324">
        <f t="shared" si="8"/>
        <v>252</v>
      </c>
      <c r="B259" s="622" t="s">
        <v>351</v>
      </c>
      <c r="C259" s="324"/>
      <c r="D259" s="324" t="s">
        <v>168</v>
      </c>
      <c r="E259" s="1010">
        <v>1.57</v>
      </c>
      <c r="F259" s="1010">
        <v>11.05</v>
      </c>
      <c r="G259" s="1010">
        <v>115.3</v>
      </c>
      <c r="H259" s="825">
        <v>0.91900000000000004</v>
      </c>
      <c r="I259" s="1010">
        <v>0.29899999999999999</v>
      </c>
      <c r="J259" s="324"/>
      <c r="K259" s="1551" t="s">
        <v>196</v>
      </c>
      <c r="L259" s="1080">
        <v>46027</v>
      </c>
      <c r="M259" s="1081">
        <v>46037</v>
      </c>
      <c r="N259" s="1487" t="s">
        <v>1872</v>
      </c>
      <c r="O259" s="324"/>
      <c r="P259" s="1009" t="s">
        <v>197</v>
      </c>
    </row>
    <row r="260" spans="1:21">
      <c r="A260" s="324">
        <f t="shared" si="8"/>
        <v>253</v>
      </c>
      <c r="B260" s="622" t="s">
        <v>343</v>
      </c>
      <c r="C260" s="324"/>
      <c r="D260" s="324" t="s">
        <v>118</v>
      </c>
      <c r="E260" s="622">
        <v>1.68</v>
      </c>
      <c r="F260" s="622">
        <v>12.41</v>
      </c>
      <c r="G260" s="622">
        <v>143.4</v>
      </c>
      <c r="H260" s="622">
        <v>1.728</v>
      </c>
      <c r="I260" s="622">
        <v>0.41399999999999998</v>
      </c>
      <c r="J260" s="324"/>
      <c r="K260" s="1551" t="s">
        <v>196</v>
      </c>
      <c r="L260" s="1080">
        <v>46030</v>
      </c>
      <c r="M260" s="1081">
        <v>46037</v>
      </c>
      <c r="N260" s="1487" t="s">
        <v>1581</v>
      </c>
      <c r="O260" s="324"/>
      <c r="P260" s="1009" t="s">
        <v>197</v>
      </c>
    </row>
    <row r="261" spans="1:21">
      <c r="A261" s="324">
        <f t="shared" si="8"/>
        <v>254</v>
      </c>
      <c r="B261" s="324" t="s">
        <v>439</v>
      </c>
      <c r="C261" s="324"/>
      <c r="D261" s="324" t="s">
        <v>101</v>
      </c>
      <c r="E261" s="324">
        <v>1.6</v>
      </c>
      <c r="F261" s="324">
        <v>13.13</v>
      </c>
      <c r="G261" s="324">
        <v>87.25</v>
      </c>
      <c r="H261" s="324">
        <v>1.3740000000000001</v>
      </c>
      <c r="I261" s="324">
        <v>0.501</v>
      </c>
      <c r="J261" s="324"/>
      <c r="K261" s="1551" t="s">
        <v>196</v>
      </c>
      <c r="L261" s="1080">
        <v>46037</v>
      </c>
      <c r="M261" s="1080">
        <v>46042</v>
      </c>
      <c r="N261" s="1487" t="s">
        <v>1873</v>
      </c>
      <c r="O261" s="324"/>
      <c r="P261" s="1009" t="s">
        <v>197</v>
      </c>
    </row>
    <row r="262" spans="1:21">
      <c r="A262" s="324">
        <f t="shared" si="8"/>
        <v>255</v>
      </c>
      <c r="B262" s="622" t="s">
        <v>1860</v>
      </c>
      <c r="C262" s="324"/>
      <c r="D262" s="827" t="s">
        <v>123</v>
      </c>
      <c r="E262" s="1010">
        <v>2.0699999999999998</v>
      </c>
      <c r="F262" s="1010">
        <v>15.35</v>
      </c>
      <c r="G262" s="1010">
        <v>162.6</v>
      </c>
      <c r="H262" s="825">
        <v>1.589</v>
      </c>
      <c r="I262" s="1010">
        <v>0.47299999999999998</v>
      </c>
      <c r="J262" s="827"/>
      <c r="K262" s="1551" t="s">
        <v>196</v>
      </c>
      <c r="L262" s="330" t="s">
        <v>2015</v>
      </c>
      <c r="M262" s="1081">
        <v>46045</v>
      </c>
      <c r="N262" s="1487" t="s">
        <v>1655</v>
      </c>
      <c r="P262" s="1009" t="s">
        <v>197</v>
      </c>
    </row>
    <row r="263" spans="1:21">
      <c r="A263" s="324">
        <f t="shared" si="8"/>
        <v>256</v>
      </c>
      <c r="B263" s="1314" t="s">
        <v>1207</v>
      </c>
      <c r="C263" s="324"/>
      <c r="D263" s="324" t="s">
        <v>171</v>
      </c>
      <c r="E263" s="1010">
        <v>1.86</v>
      </c>
      <c r="F263" s="1010">
        <v>12.47</v>
      </c>
      <c r="G263" s="1010">
        <v>134.69999999999999</v>
      </c>
      <c r="H263" s="825">
        <v>1.115</v>
      </c>
      <c r="I263" s="1010">
        <v>0.29899999999999999</v>
      </c>
      <c r="J263" s="324"/>
      <c r="K263" s="1551" t="s">
        <v>196</v>
      </c>
      <c r="L263" s="1080">
        <v>46042</v>
      </c>
      <c r="M263" s="1080">
        <v>46045</v>
      </c>
      <c r="N263" s="1487" t="s">
        <v>2014</v>
      </c>
      <c r="O263" s="324"/>
      <c r="P263" s="1009" t="s">
        <v>197</v>
      </c>
    </row>
    <row r="264" spans="1:21">
      <c r="A264" s="324">
        <f t="shared" si="8"/>
        <v>257</v>
      </c>
      <c r="B264" s="622" t="s">
        <v>1862</v>
      </c>
      <c r="C264" s="324"/>
      <c r="D264" s="324" t="s">
        <v>101</v>
      </c>
      <c r="E264" s="1010">
        <v>1.6</v>
      </c>
      <c r="F264" s="1010">
        <v>13.13</v>
      </c>
      <c r="G264" s="1010">
        <v>87.25</v>
      </c>
      <c r="H264" s="825">
        <v>1.3740000000000001</v>
      </c>
      <c r="I264" s="1010">
        <v>0.501</v>
      </c>
      <c r="J264" s="324"/>
      <c r="K264" s="1551" t="s">
        <v>196</v>
      </c>
      <c r="L264" s="1080">
        <v>46043</v>
      </c>
      <c r="M264" s="1080">
        <v>46047</v>
      </c>
      <c r="N264" s="1487" t="s">
        <v>1873</v>
      </c>
      <c r="O264" s="324"/>
      <c r="P264" s="1009" t="s">
        <v>197</v>
      </c>
    </row>
    <row r="265" spans="1:21">
      <c r="A265" s="324">
        <f t="shared" si="8"/>
        <v>258</v>
      </c>
      <c r="B265" s="1314" t="s">
        <v>1209</v>
      </c>
      <c r="C265" s="324"/>
      <c r="D265" s="324" t="s">
        <v>168</v>
      </c>
      <c r="E265" s="1010">
        <v>1.57</v>
      </c>
      <c r="F265" s="1010">
        <v>11.05</v>
      </c>
      <c r="G265" s="1010">
        <v>115.3</v>
      </c>
      <c r="H265" s="825">
        <v>0.91900000000000004</v>
      </c>
      <c r="I265" s="1010">
        <v>0.29899999999999999</v>
      </c>
      <c r="J265" s="324"/>
      <c r="K265" s="1551" t="s">
        <v>196</v>
      </c>
      <c r="L265" s="1080">
        <v>46047</v>
      </c>
      <c r="M265" s="1080">
        <v>46048</v>
      </c>
      <c r="N265" s="1487" t="s">
        <v>2014</v>
      </c>
      <c r="O265" s="324"/>
      <c r="P265" s="1009" t="s">
        <v>197</v>
      </c>
    </row>
    <row r="266" spans="1:21">
      <c r="A266" s="324">
        <f t="shared" si="8"/>
        <v>259</v>
      </c>
      <c r="B266" s="622" t="s">
        <v>150</v>
      </c>
      <c r="C266" s="324"/>
      <c r="D266" s="324" t="s">
        <v>101</v>
      </c>
      <c r="E266" s="1010">
        <v>1.6</v>
      </c>
      <c r="F266" s="1010">
        <v>13.13</v>
      </c>
      <c r="G266" s="1010">
        <v>87.25</v>
      </c>
      <c r="H266" s="825">
        <v>1.3740000000000001</v>
      </c>
      <c r="I266" s="1010">
        <v>0.501</v>
      </c>
      <c r="J266" s="324"/>
      <c r="K266" s="1551" t="s">
        <v>196</v>
      </c>
      <c r="L266" s="1080">
        <v>46046</v>
      </c>
      <c r="M266" s="1080">
        <v>46050</v>
      </c>
      <c r="N266" s="1487" t="s">
        <v>2009</v>
      </c>
      <c r="O266" s="324"/>
      <c r="P266" s="1009" t="s">
        <v>197</v>
      </c>
    </row>
    <row r="267" spans="1:21">
      <c r="A267" s="324">
        <f t="shared" si="8"/>
        <v>260</v>
      </c>
      <c r="B267" s="1314" t="s">
        <v>1210</v>
      </c>
      <c r="C267" s="324"/>
      <c r="D267" s="324" t="s">
        <v>168</v>
      </c>
      <c r="E267" s="1010">
        <v>1.57</v>
      </c>
      <c r="F267" s="1010">
        <v>11.05</v>
      </c>
      <c r="G267" s="1010">
        <v>115.3</v>
      </c>
      <c r="H267" s="825">
        <v>0.91900000000000004</v>
      </c>
      <c r="I267" s="1010">
        <v>0.29899999999999999</v>
      </c>
      <c r="J267" s="324"/>
      <c r="K267" s="1551" t="s">
        <v>196</v>
      </c>
      <c r="L267" s="1080">
        <v>46049</v>
      </c>
      <c r="M267" s="1080">
        <v>46050</v>
      </c>
      <c r="N267" s="1487" t="s">
        <v>2014</v>
      </c>
      <c r="O267" s="324"/>
      <c r="P267" s="1009" t="s">
        <v>197</v>
      </c>
    </row>
    <row r="268" spans="1:21">
      <c r="A268" s="324">
        <f t="shared" ref="A268:A292" si="14">A267+1</f>
        <v>261</v>
      </c>
      <c r="B268" s="622" t="s">
        <v>151</v>
      </c>
      <c r="C268" s="324"/>
      <c r="D268" s="324" t="s">
        <v>101</v>
      </c>
      <c r="E268" s="1010">
        <v>1.6</v>
      </c>
      <c r="F268" s="1010">
        <v>13.13</v>
      </c>
      <c r="G268" s="1010">
        <v>87.25</v>
      </c>
      <c r="H268" s="825">
        <v>1.3740000000000001</v>
      </c>
      <c r="I268" s="1010">
        <v>0.501</v>
      </c>
      <c r="J268" s="324"/>
      <c r="K268" s="1551" t="s">
        <v>196</v>
      </c>
      <c r="L268" s="1080">
        <v>46047</v>
      </c>
      <c r="M268" s="1080">
        <v>46052</v>
      </c>
      <c r="N268" s="1487" t="s">
        <v>1655</v>
      </c>
      <c r="O268" s="324"/>
      <c r="P268" s="1009" t="s">
        <v>197</v>
      </c>
    </row>
    <row r="269" spans="1:21">
      <c r="A269" s="324">
        <f t="shared" si="14"/>
        <v>262</v>
      </c>
      <c r="B269" s="1314" t="s">
        <v>1211</v>
      </c>
      <c r="C269" s="324"/>
      <c r="D269" s="324" t="s">
        <v>168</v>
      </c>
      <c r="E269" s="1010">
        <v>1.57</v>
      </c>
      <c r="F269" s="1010">
        <v>11.05</v>
      </c>
      <c r="G269" s="1010">
        <v>115.3</v>
      </c>
      <c r="H269" s="825">
        <v>0.91900000000000004</v>
      </c>
      <c r="I269" s="1010">
        <v>0.29899999999999999</v>
      </c>
      <c r="J269" s="324"/>
      <c r="K269" s="1551" t="s">
        <v>196</v>
      </c>
      <c r="L269" s="1080">
        <v>46050</v>
      </c>
      <c r="M269" s="1080">
        <v>46052</v>
      </c>
      <c r="N269" s="1487" t="s">
        <v>2014</v>
      </c>
      <c r="O269" s="324"/>
      <c r="P269" s="1009" t="s">
        <v>197</v>
      </c>
    </row>
    <row r="270" spans="1:21" s="1305" customFormat="1">
      <c r="A270" s="1299">
        <f t="shared" si="14"/>
        <v>263</v>
      </c>
      <c r="B270" s="1603" t="s">
        <v>1192</v>
      </c>
      <c r="C270" s="1299"/>
      <c r="D270" s="1299" t="s">
        <v>168</v>
      </c>
      <c r="E270" s="1300">
        <v>1.57</v>
      </c>
      <c r="F270" s="1300">
        <v>11.05</v>
      </c>
      <c r="G270" s="1300">
        <v>115.3</v>
      </c>
      <c r="H270" s="867">
        <v>0.91900000000000004</v>
      </c>
      <c r="I270" s="1300">
        <v>0.29899999999999999</v>
      </c>
      <c r="J270" s="1299"/>
      <c r="K270" s="1604" t="s">
        <v>196</v>
      </c>
      <c r="L270" s="1298">
        <v>46055</v>
      </c>
      <c r="M270" s="1298">
        <v>46057</v>
      </c>
      <c r="N270" s="1601" t="s">
        <v>2014</v>
      </c>
      <c r="O270" s="1605"/>
      <c r="P270" s="323" t="s">
        <v>197</v>
      </c>
      <c r="Q270" s="829"/>
      <c r="R270" s="829"/>
      <c r="S270" s="829"/>
      <c r="T270" s="829"/>
      <c r="U270" s="829"/>
    </row>
    <row r="271" spans="1:21" s="829" customFormat="1">
      <c r="A271" s="622">
        <f t="shared" si="14"/>
        <v>264</v>
      </c>
      <c r="B271" s="1349" t="s">
        <v>1194</v>
      </c>
      <c r="C271" s="622"/>
      <c r="D271" s="622" t="s">
        <v>168</v>
      </c>
      <c r="E271" s="1589">
        <v>1.57</v>
      </c>
      <c r="F271" s="1589">
        <v>11.05</v>
      </c>
      <c r="G271" s="1589">
        <v>115.3</v>
      </c>
      <c r="H271" s="1590">
        <v>0.91900000000000004</v>
      </c>
      <c r="I271" s="1589">
        <v>0.29899999999999999</v>
      </c>
      <c r="J271" s="622"/>
      <c r="K271" s="1591" t="s">
        <v>196</v>
      </c>
      <c r="L271" s="1079">
        <v>46055</v>
      </c>
      <c r="M271" s="1079">
        <v>46059</v>
      </c>
      <c r="N271" s="1592" t="s">
        <v>2014</v>
      </c>
      <c r="O271" s="622"/>
      <c r="P271" s="1009" t="s">
        <v>197</v>
      </c>
    </row>
    <row r="272" spans="1:21" s="829" customFormat="1">
      <c r="A272" s="622">
        <f t="shared" si="14"/>
        <v>265</v>
      </c>
      <c r="B272" s="1314" t="s">
        <v>1216</v>
      </c>
      <c r="C272" s="622"/>
      <c r="D272" s="622" t="s">
        <v>171</v>
      </c>
      <c r="E272" s="1589">
        <v>1.86</v>
      </c>
      <c r="F272" s="1589">
        <v>12.47</v>
      </c>
      <c r="G272" s="1589">
        <v>134.69999999999999</v>
      </c>
      <c r="H272" s="1590">
        <v>1.115</v>
      </c>
      <c r="I272" s="1589">
        <v>0.29899999999999999</v>
      </c>
      <c r="J272" s="622"/>
      <c r="K272" s="1591" t="s">
        <v>196</v>
      </c>
      <c r="L272" s="1079">
        <v>46061</v>
      </c>
      <c r="M272" s="1079">
        <v>46065</v>
      </c>
      <c r="N272" s="1592" t="s">
        <v>2014</v>
      </c>
      <c r="O272" s="622"/>
      <c r="P272" s="1009" t="s">
        <v>197</v>
      </c>
    </row>
    <row r="273" spans="1:29" s="829" customFormat="1">
      <c r="A273" s="622">
        <f t="shared" si="14"/>
        <v>266</v>
      </c>
      <c r="B273" s="622" t="s">
        <v>100</v>
      </c>
      <c r="C273" s="622"/>
      <c r="D273" s="622" t="s">
        <v>103</v>
      </c>
      <c r="E273" s="622">
        <v>3.04</v>
      </c>
      <c r="F273" s="622">
        <v>21.92</v>
      </c>
      <c r="G273" s="622">
        <v>157.5</v>
      </c>
      <c r="H273" s="622">
        <v>4.4850000000000003</v>
      </c>
      <c r="I273" s="622"/>
      <c r="J273" s="622"/>
      <c r="K273" s="1591" t="s">
        <v>278</v>
      </c>
      <c r="L273" s="1079">
        <v>46071</v>
      </c>
      <c r="M273" s="1079">
        <v>46081</v>
      </c>
      <c r="N273" s="1592" t="s">
        <v>2014</v>
      </c>
      <c r="O273" s="1593"/>
      <c r="P273" s="1009" t="s">
        <v>197</v>
      </c>
    </row>
    <row r="274" spans="1:29">
      <c r="A274" s="324">
        <f t="shared" si="14"/>
        <v>267</v>
      </c>
      <c r="B274" s="622" t="s">
        <v>457</v>
      </c>
      <c r="C274" s="324"/>
      <c r="D274" s="324" t="s">
        <v>118</v>
      </c>
      <c r="E274" s="622">
        <v>1.68</v>
      </c>
      <c r="F274" s="622">
        <v>12.41</v>
      </c>
      <c r="G274" s="622">
        <v>143.4</v>
      </c>
      <c r="H274" s="622">
        <v>1.728</v>
      </c>
      <c r="I274" s="622">
        <v>0.41399999999999998</v>
      </c>
      <c r="J274" s="324"/>
      <c r="K274" s="1551" t="s">
        <v>196</v>
      </c>
      <c r="L274" s="1080">
        <v>46074</v>
      </c>
      <c r="M274" s="1080">
        <v>46081</v>
      </c>
      <c r="N274" s="1487" t="s">
        <v>1873</v>
      </c>
      <c r="P274" s="1009" t="s">
        <v>197</v>
      </c>
      <c r="AC274" s="1296">
        <v>185</v>
      </c>
    </row>
    <row r="275" spans="1:29" s="1305" customFormat="1">
      <c r="A275" s="1299">
        <f t="shared" si="14"/>
        <v>268</v>
      </c>
      <c r="B275" s="1302" t="s">
        <v>1867</v>
      </c>
      <c r="C275" s="1302"/>
      <c r="D275" s="1302" t="s">
        <v>111</v>
      </c>
      <c r="E275" s="1299">
        <f t="shared" ref="E275" si="15">1.81+1.12</f>
        <v>2.93</v>
      </c>
      <c r="F275" s="1299">
        <f t="shared" ref="F275" si="16">8.16+12.18</f>
        <v>20.34</v>
      </c>
      <c r="G275" s="1299">
        <f t="shared" ref="G275" si="17">79.95+144.9</f>
        <v>224.85000000000002</v>
      </c>
      <c r="H275" s="1299">
        <f t="shared" ref="H275" si="18">1.476+1.188</f>
        <v>2.6639999999999997</v>
      </c>
      <c r="I275" s="1635">
        <f t="shared" ref="I275" si="19">(265.195+236.256)/1000</f>
        <v>0.50145099999999998</v>
      </c>
      <c r="J275" s="1302"/>
      <c r="K275" s="1600" t="s">
        <v>278</v>
      </c>
      <c r="L275" s="1207">
        <v>46069</v>
      </c>
      <c r="M275" s="1207">
        <v>46085</v>
      </c>
      <c r="N275" s="1601" t="s">
        <v>2009</v>
      </c>
      <c r="O275" s="1602"/>
      <c r="P275" s="323" t="s">
        <v>197</v>
      </c>
      <c r="Q275" s="829"/>
      <c r="R275" s="829"/>
      <c r="S275" s="829"/>
      <c r="T275" s="829"/>
      <c r="U275" s="829"/>
    </row>
    <row r="276" spans="1:29">
      <c r="A276" s="324">
        <f t="shared" si="14"/>
        <v>269</v>
      </c>
      <c r="B276" s="1205" t="s">
        <v>1866</v>
      </c>
      <c r="C276" s="827"/>
      <c r="D276" s="827" t="s">
        <v>111</v>
      </c>
      <c r="E276" s="622">
        <f t="shared" ref="E276" si="20">1.81+1.12</f>
        <v>2.93</v>
      </c>
      <c r="F276" s="622">
        <f t="shared" ref="F276" si="21">8.16+12.18</f>
        <v>20.34</v>
      </c>
      <c r="G276" s="622">
        <f t="shared" ref="G276" si="22">79.95+144.9</f>
        <v>224.85000000000002</v>
      </c>
      <c r="H276" s="622">
        <f t="shared" ref="H276" si="23">1.476+1.188</f>
        <v>2.6639999999999997</v>
      </c>
      <c r="I276" s="1634">
        <f t="shared" ref="I276" si="24">(265.195+236.256)/1000</f>
        <v>0.50145099999999998</v>
      </c>
      <c r="J276" s="827"/>
      <c r="K276" s="1552" t="s">
        <v>278</v>
      </c>
      <c r="L276" s="1081">
        <v>46067</v>
      </c>
      <c r="M276" s="1081">
        <v>46091</v>
      </c>
      <c r="N276" s="1521" t="s">
        <v>1873</v>
      </c>
      <c r="P276" s="1009" t="s">
        <v>197</v>
      </c>
    </row>
    <row r="277" spans="1:29">
      <c r="A277" s="324">
        <f t="shared" si="14"/>
        <v>270</v>
      </c>
      <c r="B277" s="622" t="s">
        <v>409</v>
      </c>
      <c r="C277" s="324"/>
      <c r="D277" s="324" t="s">
        <v>168</v>
      </c>
      <c r="E277" s="1010">
        <v>1.57</v>
      </c>
      <c r="F277" s="1010">
        <v>11.05</v>
      </c>
      <c r="G277" s="1010">
        <v>115.3</v>
      </c>
      <c r="H277" s="825">
        <v>0.91900000000000004</v>
      </c>
      <c r="I277" s="1010">
        <v>0.29899999999999999</v>
      </c>
      <c r="J277" s="324"/>
      <c r="K277" s="1551" t="s">
        <v>196</v>
      </c>
      <c r="L277" s="1080">
        <v>46072</v>
      </c>
      <c r="M277" s="1080">
        <v>46092</v>
      </c>
      <c r="N277" s="1487" t="s">
        <v>1873</v>
      </c>
      <c r="O277" s="1011"/>
      <c r="P277" s="1009" t="s">
        <v>197</v>
      </c>
    </row>
    <row r="278" spans="1:29">
      <c r="A278" s="324">
        <f t="shared" si="14"/>
        <v>271</v>
      </c>
      <c r="B278" s="622" t="s">
        <v>158</v>
      </c>
      <c r="C278" s="324"/>
      <c r="D278" s="324" t="s">
        <v>101</v>
      </c>
      <c r="E278" s="1010">
        <v>1.6</v>
      </c>
      <c r="F278" s="1010">
        <v>13.13</v>
      </c>
      <c r="G278" s="1010">
        <v>87.25</v>
      </c>
      <c r="H278" s="825">
        <v>1.3740000000000001</v>
      </c>
      <c r="I278" s="1010">
        <v>0.501</v>
      </c>
      <c r="J278" s="324"/>
      <c r="K278" s="1551" t="s">
        <v>196</v>
      </c>
      <c r="L278" s="1080">
        <v>46093</v>
      </c>
      <c r="M278" s="1080">
        <v>46100</v>
      </c>
      <c r="N278" s="1487" t="s">
        <v>1581</v>
      </c>
      <c r="O278" s="324"/>
      <c r="P278" s="1009" t="s">
        <v>197</v>
      </c>
      <c r="AC278" s="1296">
        <v>5</v>
      </c>
    </row>
    <row r="279" spans="1:29">
      <c r="A279" s="324">
        <f t="shared" si="14"/>
        <v>272</v>
      </c>
      <c r="B279" s="1668" t="s">
        <v>1212</v>
      </c>
      <c r="D279" s="827" t="s">
        <v>168</v>
      </c>
      <c r="E279" s="1669">
        <v>1.57</v>
      </c>
      <c r="F279" s="1669">
        <v>11.05</v>
      </c>
      <c r="G279" s="1669">
        <v>115.3</v>
      </c>
      <c r="H279" s="1670">
        <v>0.91900000000000004</v>
      </c>
      <c r="I279" s="1669">
        <v>0.29899999999999999</v>
      </c>
      <c r="J279" s="827"/>
      <c r="K279" s="1552" t="s">
        <v>196</v>
      </c>
      <c r="L279" s="1081">
        <v>46101</v>
      </c>
      <c r="M279" s="1081">
        <v>46103</v>
      </c>
      <c r="N279" s="1671" t="s">
        <v>2014</v>
      </c>
      <c r="O279" s="827"/>
      <c r="P279" s="1009" t="s">
        <v>197</v>
      </c>
    </row>
    <row r="280" spans="1:29">
      <c r="A280" s="324">
        <f t="shared" si="14"/>
        <v>273</v>
      </c>
      <c r="B280" s="1314" t="s">
        <v>1197</v>
      </c>
      <c r="D280" s="324" t="s">
        <v>168</v>
      </c>
      <c r="E280" s="1010">
        <v>1.57</v>
      </c>
      <c r="F280" s="1010">
        <v>11.05</v>
      </c>
      <c r="G280" s="1010">
        <v>115.3</v>
      </c>
      <c r="H280" s="825">
        <v>0.91900000000000004</v>
      </c>
      <c r="I280" s="1010">
        <v>0.29899999999999999</v>
      </c>
      <c r="J280" s="324"/>
      <c r="K280" s="1551" t="s">
        <v>196</v>
      </c>
      <c r="L280" s="1080">
        <v>46101</v>
      </c>
      <c r="M280" s="1080">
        <v>46106</v>
      </c>
      <c r="N280" s="1592" t="s">
        <v>2014</v>
      </c>
      <c r="O280" s="324"/>
      <c r="P280" s="1009" t="s">
        <v>197</v>
      </c>
    </row>
    <row r="281" spans="1:29">
      <c r="A281" s="324">
        <f t="shared" si="14"/>
        <v>274</v>
      </c>
      <c r="B281" s="1349" t="s">
        <v>525</v>
      </c>
      <c r="C281" s="324"/>
      <c r="D281" s="324" t="s">
        <v>168</v>
      </c>
      <c r="E281" s="1010">
        <v>1.57</v>
      </c>
      <c r="F281" s="1010">
        <v>11.05</v>
      </c>
      <c r="G281" s="1010">
        <v>115.3</v>
      </c>
      <c r="H281" s="825">
        <v>0.91900000000000004</v>
      </c>
      <c r="I281" s="1010">
        <v>0.29899999999999999</v>
      </c>
      <c r="J281" s="324"/>
      <c r="K281" s="1551" t="s">
        <v>196</v>
      </c>
      <c r="L281" s="1080">
        <v>46105</v>
      </c>
      <c r="M281" s="1080">
        <v>46107</v>
      </c>
      <c r="N281" s="1592" t="s">
        <v>2014</v>
      </c>
      <c r="P281" s="1009" t="s">
        <v>197</v>
      </c>
    </row>
    <row r="282" spans="1:29">
      <c r="A282" s="324">
        <f t="shared" si="14"/>
        <v>275</v>
      </c>
      <c r="B282" s="622" t="s">
        <v>2065</v>
      </c>
      <c r="D282" s="324" t="s">
        <v>2061</v>
      </c>
      <c r="E282" s="1010">
        <v>2.38</v>
      </c>
      <c r="F282" s="1010">
        <v>29.26</v>
      </c>
      <c r="G282" s="1010">
        <v>140.44</v>
      </c>
      <c r="H282" s="1010">
        <v>4.5309999999999997</v>
      </c>
      <c r="I282" s="324"/>
      <c r="J282" s="324"/>
      <c r="K282" s="1551" t="s">
        <v>278</v>
      </c>
      <c r="L282" s="1080">
        <v>46101</v>
      </c>
      <c r="M282" s="1080">
        <v>46107</v>
      </c>
      <c r="N282" s="1592" t="s">
        <v>2014</v>
      </c>
      <c r="O282" s="324"/>
      <c r="P282" s="1009" t="s">
        <v>197</v>
      </c>
    </row>
    <row r="283" spans="1:29">
      <c r="A283" s="324">
        <f t="shared" si="14"/>
        <v>276</v>
      </c>
      <c r="B283" s="622" t="s">
        <v>2066</v>
      </c>
      <c r="C283" s="1684"/>
      <c r="D283" s="324" t="s">
        <v>2061</v>
      </c>
      <c r="E283" s="1010">
        <v>2.38</v>
      </c>
      <c r="F283" s="1010">
        <v>29.26</v>
      </c>
      <c r="G283" s="1010">
        <v>140.44</v>
      </c>
      <c r="H283" s="1010">
        <v>4.5309999999999997</v>
      </c>
      <c r="I283" s="324"/>
      <c r="J283" s="324"/>
      <c r="K283" s="1551" t="s">
        <v>278</v>
      </c>
      <c r="L283" s="1080">
        <v>46104</v>
      </c>
      <c r="M283" s="1080">
        <v>46109</v>
      </c>
      <c r="N283" s="1592" t="s">
        <v>2014</v>
      </c>
      <c r="O283" s="324"/>
      <c r="P283" s="1009" t="s">
        <v>197</v>
      </c>
    </row>
    <row r="284" spans="1:29">
      <c r="A284" s="1299">
        <f t="shared" si="14"/>
        <v>277</v>
      </c>
      <c r="B284" s="1771" t="s">
        <v>1196</v>
      </c>
      <c r="C284" s="1299"/>
      <c r="D284" s="1299" t="s">
        <v>168</v>
      </c>
      <c r="E284" s="1300">
        <v>1.57</v>
      </c>
      <c r="F284" s="1300">
        <v>11.05</v>
      </c>
      <c r="G284" s="1300">
        <v>115.3</v>
      </c>
      <c r="H284" s="867">
        <v>0.91900000000000004</v>
      </c>
      <c r="I284" s="1300">
        <v>0.29899999999999999</v>
      </c>
      <c r="J284" s="1299"/>
      <c r="K284" s="1604" t="s">
        <v>196</v>
      </c>
      <c r="L284" s="1298">
        <v>46114</v>
      </c>
      <c r="M284" s="1298">
        <v>46118</v>
      </c>
      <c r="N284" s="1601" t="s">
        <v>2014</v>
      </c>
      <c r="O284" s="1299"/>
      <c r="P284" s="323" t="s">
        <v>197</v>
      </c>
    </row>
    <row r="285" spans="1:29">
      <c r="A285" s="324">
        <f t="shared" si="14"/>
        <v>278</v>
      </c>
      <c r="B285" s="1697" t="s">
        <v>1172</v>
      </c>
      <c r="C285" s="827"/>
      <c r="D285" s="827" t="s">
        <v>2068</v>
      </c>
      <c r="E285" s="827"/>
      <c r="F285" s="827"/>
      <c r="G285" s="827"/>
      <c r="H285" s="827"/>
      <c r="I285" s="827"/>
      <c r="J285" s="827"/>
      <c r="K285" s="1552" t="s">
        <v>278</v>
      </c>
      <c r="L285" s="1081">
        <v>46108</v>
      </c>
      <c r="M285" s="1081">
        <v>46119</v>
      </c>
      <c r="N285" s="1671" t="s">
        <v>2014</v>
      </c>
      <c r="O285" s="827"/>
      <c r="P285" s="1009" t="s">
        <v>197</v>
      </c>
    </row>
    <row r="286" spans="1:29">
      <c r="A286" s="324">
        <f t="shared" si="14"/>
        <v>279</v>
      </c>
      <c r="B286" s="622" t="s">
        <v>2074</v>
      </c>
      <c r="C286" s="324"/>
      <c r="D286" s="324" t="s">
        <v>2061</v>
      </c>
      <c r="E286" s="1010">
        <v>2.38</v>
      </c>
      <c r="F286" s="1010">
        <v>29.26</v>
      </c>
      <c r="G286" s="1010">
        <v>140.44</v>
      </c>
      <c r="H286" s="1010">
        <v>4.5309999999999997</v>
      </c>
      <c r="I286" s="324"/>
      <c r="J286" s="324"/>
      <c r="K286" s="1551" t="s">
        <v>278</v>
      </c>
      <c r="L286" s="1080">
        <v>46115</v>
      </c>
      <c r="M286" s="1079">
        <v>46120</v>
      </c>
      <c r="N286" s="1592" t="s">
        <v>2014</v>
      </c>
      <c r="O286" s="324"/>
      <c r="P286" s="1009" t="s">
        <v>197</v>
      </c>
    </row>
    <row r="287" spans="1:29">
      <c r="A287" s="324">
        <f t="shared" si="14"/>
        <v>280</v>
      </c>
      <c r="B287" s="622" t="s">
        <v>2069</v>
      </c>
      <c r="C287" s="324"/>
      <c r="D287" s="324" t="s">
        <v>2061</v>
      </c>
      <c r="E287" s="1010">
        <v>2.38</v>
      </c>
      <c r="F287" s="1010">
        <v>29.26</v>
      </c>
      <c r="G287" s="1010">
        <v>140.44</v>
      </c>
      <c r="H287" s="1010">
        <v>4.5309999999999997</v>
      </c>
      <c r="I287" s="324"/>
      <c r="J287" s="324"/>
      <c r="K287" s="1551" t="s">
        <v>278</v>
      </c>
      <c r="L287" s="1080">
        <v>46109</v>
      </c>
      <c r="M287" s="1079">
        <v>46121</v>
      </c>
      <c r="N287" s="1592" t="s">
        <v>2014</v>
      </c>
      <c r="O287" s="324"/>
      <c r="P287" s="1009" t="s">
        <v>197</v>
      </c>
    </row>
    <row r="288" spans="1:29">
      <c r="A288" s="324">
        <f t="shared" si="14"/>
        <v>281</v>
      </c>
      <c r="B288" s="622" t="s">
        <v>427</v>
      </c>
      <c r="C288" s="324"/>
      <c r="D288" s="324" t="s">
        <v>228</v>
      </c>
      <c r="E288" s="1010">
        <v>1.86</v>
      </c>
      <c r="F288" s="1010">
        <v>12.47</v>
      </c>
      <c r="G288" s="1010">
        <v>134.69999999999999</v>
      </c>
      <c r="H288" s="825">
        <v>1.115</v>
      </c>
      <c r="I288" s="1010">
        <v>0.29899999999999999</v>
      </c>
      <c r="J288" s="324"/>
      <c r="K288" s="1551" t="s">
        <v>196</v>
      </c>
      <c r="L288" s="1080">
        <v>46115</v>
      </c>
      <c r="M288" s="1080">
        <v>46122</v>
      </c>
      <c r="N288" s="1487" t="s">
        <v>1581</v>
      </c>
      <c r="O288" s="324"/>
      <c r="P288" s="1009" t="s">
        <v>197</v>
      </c>
    </row>
    <row r="289" spans="1:16">
      <c r="A289" s="324">
        <f t="shared" si="14"/>
        <v>282</v>
      </c>
      <c r="B289" s="1668" t="s">
        <v>106</v>
      </c>
      <c r="C289" s="827"/>
      <c r="D289" s="827" t="s">
        <v>105</v>
      </c>
      <c r="E289" s="1205">
        <v>1.1200000000000001</v>
      </c>
      <c r="F289" s="1205">
        <v>9.6300000000000008</v>
      </c>
      <c r="G289" s="1205">
        <v>61.2</v>
      </c>
      <c r="H289" s="1205">
        <v>1.865</v>
      </c>
      <c r="I289" s="1205">
        <v>0.41299999999999998</v>
      </c>
      <c r="J289" s="827"/>
      <c r="K289" s="1552" t="s">
        <v>196</v>
      </c>
      <c r="L289" s="1081">
        <v>46118</v>
      </c>
      <c r="M289" s="1081">
        <v>46123</v>
      </c>
      <c r="N289" s="1671" t="s">
        <v>2014</v>
      </c>
      <c r="O289" s="827"/>
      <c r="P289" s="1009" t="s">
        <v>197</v>
      </c>
    </row>
    <row r="290" spans="1:16" ht="28.8">
      <c r="A290" s="324">
        <f t="shared" si="14"/>
        <v>283</v>
      </c>
      <c r="B290" s="1349" t="s">
        <v>528</v>
      </c>
      <c r="C290" s="324"/>
      <c r="D290" s="324" t="s">
        <v>168</v>
      </c>
      <c r="E290" s="1010">
        <v>1.57</v>
      </c>
      <c r="F290" s="1010">
        <v>11.05</v>
      </c>
      <c r="G290" s="1010">
        <v>115.3</v>
      </c>
      <c r="H290" s="825">
        <v>0.91900000000000004</v>
      </c>
      <c r="I290" s="1010">
        <v>0.29899999999999999</v>
      </c>
      <c r="J290" s="324"/>
      <c r="K290" s="1551" t="s">
        <v>196</v>
      </c>
      <c r="L290" s="1080">
        <v>46108</v>
      </c>
      <c r="M290" s="325"/>
      <c r="N290" s="1592" t="s">
        <v>2014</v>
      </c>
      <c r="O290" s="324"/>
      <c r="P290" s="1704" t="s">
        <v>2075</v>
      </c>
    </row>
    <row r="291" spans="1:16">
      <c r="A291" s="324">
        <f t="shared" si="14"/>
        <v>284</v>
      </c>
      <c r="B291" s="1349" t="s">
        <v>1202</v>
      </c>
      <c r="C291" s="324"/>
      <c r="D291" s="324" t="s">
        <v>171</v>
      </c>
      <c r="E291" s="1589">
        <v>1.86</v>
      </c>
      <c r="F291" s="1589">
        <v>12.47</v>
      </c>
      <c r="G291" s="1589">
        <v>134.69999999999999</v>
      </c>
      <c r="H291" s="1590">
        <v>1.115</v>
      </c>
      <c r="I291" s="1589">
        <v>0.29899999999999999</v>
      </c>
      <c r="J291" s="324"/>
      <c r="K291" s="1551" t="s">
        <v>196</v>
      </c>
      <c r="L291" s="1080">
        <v>46122</v>
      </c>
      <c r="M291" s="325"/>
      <c r="N291" s="1592" t="s">
        <v>2014</v>
      </c>
      <c r="O291" s="324"/>
      <c r="P291" s="2311" t="s">
        <v>2237</v>
      </c>
    </row>
    <row r="292" spans="1:16">
      <c r="A292" s="324">
        <f t="shared" si="14"/>
        <v>285</v>
      </c>
      <c r="B292" s="622" t="s">
        <v>1512</v>
      </c>
      <c r="C292" s="324"/>
      <c r="D292" s="324" t="s">
        <v>111</v>
      </c>
      <c r="E292" s="324">
        <f>1.81+1.12</f>
        <v>2.93</v>
      </c>
      <c r="F292" s="324">
        <f>8.16+12.18</f>
        <v>20.34</v>
      </c>
      <c r="G292" s="324">
        <f>79.95+144.9</f>
        <v>224.85000000000002</v>
      </c>
      <c r="H292" s="324">
        <f>1.476+1.188</f>
        <v>2.6639999999999997</v>
      </c>
      <c r="I292" s="1686">
        <f>(265.195+236.256)/1000</f>
        <v>0.50145099999999998</v>
      </c>
      <c r="J292" s="324"/>
      <c r="K292" s="1551" t="s">
        <v>196</v>
      </c>
      <c r="L292" s="1080">
        <v>46122</v>
      </c>
      <c r="M292" s="325"/>
      <c r="N292" s="1487" t="s">
        <v>1581</v>
      </c>
      <c r="O292" s="324"/>
      <c r="P292" s="2312" t="s">
        <v>2238</v>
      </c>
    </row>
  </sheetData>
  <autoFilter ref="A7:WVM290" xr:uid="{00000000-0001-0000-0700-000000000000}">
    <sortState xmlns:xlrd2="http://schemas.microsoft.com/office/spreadsheetml/2017/richdata2" ref="A9:WVM258">
      <sortCondition ref="M7:M258"/>
    </sortState>
  </autoFilter>
  <mergeCells count="15">
    <mergeCell ref="A1:AH1"/>
    <mergeCell ref="A2:AH2"/>
    <mergeCell ref="A3:AH3"/>
    <mergeCell ref="L6:O6"/>
    <mergeCell ref="A6:A7"/>
    <mergeCell ref="B6:B7"/>
    <mergeCell ref="C6:C7"/>
    <mergeCell ref="D6:D7"/>
    <mergeCell ref="J6:J7"/>
    <mergeCell ref="K6:K7"/>
    <mergeCell ref="E6:E7"/>
    <mergeCell ref="F6:F7"/>
    <mergeCell ref="G6:G7"/>
    <mergeCell ref="H6:H7"/>
    <mergeCell ref="I6:I7"/>
  </mergeCells>
  <phoneticPr fontId="271" type="noConversion"/>
  <conditionalFormatting sqref="B1:B203 B205:B207 B209:B255 B257:B1048576">
    <cfRule type="duplicateValues" dxfId="372" priority="16432"/>
    <cfRule type="duplicateValues" dxfId="371" priority="16433"/>
    <cfRule type="duplicateValues" dxfId="370" priority="16434"/>
  </conditionalFormatting>
  <conditionalFormatting sqref="B1:B255 B257:B1048576">
    <cfRule type="duplicateValues" dxfId="369" priority="16447"/>
    <cfRule type="duplicateValues" dxfId="368" priority="16448"/>
  </conditionalFormatting>
  <conditionalFormatting sqref="B10:B30 B6:B7">
    <cfRule type="duplicateValues" dxfId="367" priority="280"/>
  </conditionalFormatting>
  <conditionalFormatting sqref="B76">
    <cfRule type="duplicateValues" dxfId="366" priority="98"/>
    <cfRule type="duplicateValues" dxfId="365" priority="99"/>
    <cfRule type="duplicateValues" dxfId="364" priority="100" stopIfTrue="1"/>
  </conditionalFormatting>
  <conditionalFormatting sqref="B121">
    <cfRule type="duplicateValues" dxfId="363" priority="94"/>
    <cfRule type="duplicateValues" dxfId="362" priority="95"/>
    <cfRule type="duplicateValues" dxfId="361" priority="96" stopIfTrue="1"/>
  </conditionalFormatting>
  <conditionalFormatting sqref="B142">
    <cfRule type="duplicateValues" dxfId="360" priority="87"/>
    <cfRule type="duplicateValues" dxfId="359" priority="88"/>
    <cfRule type="duplicateValues" dxfId="358" priority="89" stopIfTrue="1"/>
  </conditionalFormatting>
  <conditionalFormatting sqref="B143">
    <cfRule type="duplicateValues" dxfId="357" priority="84" stopIfTrue="1"/>
    <cfRule type="duplicateValues" dxfId="356" priority="85"/>
    <cfRule type="duplicateValues" dxfId="355" priority="86"/>
  </conditionalFormatting>
  <conditionalFormatting sqref="B162">
    <cfRule type="duplicateValues" dxfId="354" priority="91"/>
    <cfRule type="duplicateValues" dxfId="353" priority="92"/>
    <cfRule type="duplicateValues" dxfId="352" priority="93" stopIfTrue="1"/>
  </conditionalFormatting>
  <conditionalFormatting sqref="B193 B191">
    <cfRule type="duplicateValues" dxfId="351" priority="5442"/>
    <cfRule type="duplicateValues" dxfId="350" priority="5443"/>
    <cfRule type="duplicateValues" dxfId="349" priority="5444" stopIfTrue="1"/>
  </conditionalFormatting>
  <conditionalFormatting sqref="B197 B195">
    <cfRule type="duplicateValues" dxfId="348" priority="73"/>
    <cfRule type="duplicateValues" dxfId="347" priority="74"/>
  </conditionalFormatting>
  <conditionalFormatting sqref="B203 B225 B189 B144 B77:B99 B6:B7 B101 B103 B105:B108 B111:B113 B10:B75 B115:B120 B122:B128 B131:B133 B135:B138 B140:B141 B146:B149 B151:B152 B155:B157 B159:B160 B163:B165 B168:B171 B175:B182 B186:B187 B192 B184 B196 M207:M208 B198:C202 B206:C207 E200:J200 B214:C214 J214 B216:C222 B236 B205 B209:C212 C208 B241:B245 B238:B239 B247:B255 E220:J220 J221:J222 J198:J199 J201:J202 J206:J212 J216:J219 B257:B65213">
    <cfRule type="duplicateValues" dxfId="346" priority="18015" stopIfTrue="1"/>
  </conditionalFormatting>
  <conditionalFormatting sqref="B204">
    <cfRule type="duplicateValues" dxfId="345" priority="15" stopIfTrue="1"/>
    <cfRule type="duplicateValues" dxfId="344" priority="16"/>
    <cfRule type="duplicateValues" dxfId="343" priority="17"/>
    <cfRule type="duplicateValues" dxfId="342" priority="18"/>
    <cfRule type="duplicateValues" dxfId="341" priority="19"/>
    <cfRule type="duplicateValues" dxfId="340" priority="20"/>
  </conditionalFormatting>
  <conditionalFormatting sqref="B208">
    <cfRule type="duplicateValues" dxfId="339" priority="9" stopIfTrue="1"/>
    <cfRule type="duplicateValues" dxfId="338" priority="10"/>
    <cfRule type="duplicateValues" dxfId="337" priority="11"/>
    <cfRule type="duplicateValues" dxfId="336" priority="12"/>
    <cfRule type="duplicateValues" dxfId="335" priority="13"/>
    <cfRule type="duplicateValues" dxfId="334" priority="14"/>
  </conditionalFormatting>
  <conditionalFormatting sqref="B213">
    <cfRule type="duplicateValues" dxfId="333" priority="7465"/>
    <cfRule type="duplicateValues" dxfId="332" priority="7466"/>
    <cfRule type="duplicateValues" dxfId="331" priority="7467" stopIfTrue="1"/>
  </conditionalFormatting>
  <conditionalFormatting sqref="B215">
    <cfRule type="duplicateValues" dxfId="330" priority="60"/>
    <cfRule type="duplicateValues" dxfId="329" priority="61"/>
  </conditionalFormatting>
  <conditionalFormatting sqref="B229:B230 B232:B235 B240 B246 B237">
    <cfRule type="duplicateValues" dxfId="328" priority="12584" stopIfTrue="1"/>
  </conditionalFormatting>
  <conditionalFormatting sqref="B232:B235 B229:B230 B240 B246 B237">
    <cfRule type="duplicateValues" dxfId="327" priority="12587"/>
  </conditionalFormatting>
  <conditionalFormatting sqref="B232:B235 B231:C231 J231 B229:B230 B240 B246 B237">
    <cfRule type="duplicateValues" dxfId="326" priority="12590"/>
    <cfRule type="duplicateValues" dxfId="325" priority="12591"/>
    <cfRule type="duplicateValues" dxfId="324" priority="12592"/>
  </conditionalFormatting>
  <conditionalFormatting sqref="B241:B245 B203 B225 B189 B1:B128 B130:B133 B135:B157 B159:B165 B168:B171 B173 B175:B182 B186:B187 B184 B191:B193 B196 M207:M208 B198:C202 B206:C207 E200:J200 B213 B214:C214 J214 B216:C224 B226:C226 J226 B236 B205 B209:C212 C208 B238:B239 B247:B255 E220:J220 J221:J224 J198:J199 J201:J202 J206:J212 J216:J219 B257:B1048576">
    <cfRule type="duplicateValues" dxfId="323" priority="16487"/>
    <cfRule type="duplicateValues" dxfId="322" priority="16488"/>
  </conditionalFormatting>
  <conditionalFormatting sqref="B241:B245 B203 B225 B189 B144 B77:B99 B6:B7 B101 B103 B105:B108 B111:B113 B115:B120 B122:B128 B10:B75 B131:B133 B135:B138 B140:B141 B146:B149 B151:B152 B155:B157 B159:B160 B163:B165 B168:B171 B175:B182 B186:B187 B192 B184 B196 M207:M208 B198:C202 B206:C207 E200:J200 B214:C214 J214 B216:C222 B236 B205 B209:C212 C208 B238:B239 B247:B255 E220:J220 J221:J222 J198:J199 J201:J202 J206:J212 J216:J219 B257:B1048576">
    <cfRule type="duplicateValues" dxfId="321" priority="16575"/>
  </conditionalFormatting>
  <conditionalFormatting sqref="B241:B245 B203 B225 B189 B144 B77:B99 B101 B103 B105:B108 B111:B113 B115:B120 B122:B128 B1:B75 B131:B133 B135:B138 B140:B141 B146:B149 B151:B152 B155:B157 B159:B160 B163:B165 B168:B171 B175:B182 B186:B187 B192 B184 B196 M207:M208 B198:C202 B206:C207 E200:J200 B214:C214 J214 B216:C222 B236 B205 B209:C212 C208 B238:B239 B247:B255 E220:J220 J221:J222 J198:J199 J201:J202 J206:J212 J216:J219 B257:B1048576">
    <cfRule type="duplicateValues" dxfId="320" priority="16629"/>
  </conditionalFormatting>
  <conditionalFormatting sqref="B241:B245 B203 B225 B215 B1:B197 M207:M208 B198:C202 B206:C207 E200:J200 B213 B214:C214 J214 B216:C224 B226:C226 J226 B236 B205 B209:C212 C208 B238:B239 B247:B255 E220:J220 J221:J224 J198:J199 J201:J202 J206:J212 J216:J219 B257:B1048576">
    <cfRule type="duplicateValues" dxfId="319" priority="16453"/>
  </conditionalFormatting>
  <conditionalFormatting sqref="B223:C224 J223:J224">
    <cfRule type="duplicateValues" dxfId="318" priority="11402" stopIfTrue="1"/>
    <cfRule type="duplicateValues" dxfId="317" priority="11403"/>
    <cfRule type="duplicateValues" dxfId="316" priority="11404"/>
  </conditionalFormatting>
  <conditionalFormatting sqref="B226:C226 J226">
    <cfRule type="duplicateValues" dxfId="315" priority="11643" stopIfTrue="1"/>
    <cfRule type="duplicateValues" dxfId="314" priority="11644"/>
    <cfRule type="duplicateValues" dxfId="313" priority="11645"/>
  </conditionalFormatting>
  <conditionalFormatting sqref="B231:C231 J231">
    <cfRule type="duplicateValues" dxfId="312" priority="43" stopIfTrue="1"/>
    <cfRule type="duplicateValues" dxfId="311" priority="44"/>
    <cfRule type="duplicateValues" dxfId="310" priority="45"/>
  </conditionalFormatting>
  <conditionalFormatting sqref="C8:C9">
    <cfRule type="duplicateValues" dxfId="309" priority="127"/>
    <cfRule type="duplicateValues" dxfId="308" priority="128"/>
    <cfRule type="duplicateValues" dxfId="307" priority="129" stopIfTrue="1"/>
  </conditionalFormatting>
  <conditionalFormatting sqref="C29 J29 O29">
    <cfRule type="duplicateValues" dxfId="306" priority="109"/>
    <cfRule type="duplicateValues" dxfId="305" priority="110"/>
    <cfRule type="duplicateValues" dxfId="304" priority="111" stopIfTrue="1"/>
  </conditionalFormatting>
  <conditionalFormatting sqref="D1:D203 D205:D1048576">
    <cfRule type="duplicateValues" dxfId="303" priority="22"/>
  </conditionalFormatting>
  <conditionalFormatting sqref="D9 J9:K9">
    <cfRule type="duplicateValues" dxfId="302" priority="124"/>
    <cfRule type="duplicateValues" dxfId="301" priority="125"/>
    <cfRule type="duplicateValues" dxfId="300" priority="126" stopIfTrue="1"/>
  </conditionalFormatting>
  <conditionalFormatting sqref="D14">
    <cfRule type="duplicateValues" dxfId="299" priority="115"/>
    <cfRule type="duplicateValues" dxfId="298" priority="116"/>
    <cfRule type="duplicateValues" dxfId="297" priority="117" stopIfTrue="1"/>
  </conditionalFormatting>
  <conditionalFormatting sqref="D15">
    <cfRule type="duplicateValues" dxfId="296" priority="112"/>
    <cfRule type="duplicateValues" dxfId="295" priority="113"/>
    <cfRule type="duplicateValues" dxfId="294" priority="114" stopIfTrue="1"/>
  </conditionalFormatting>
  <conditionalFormatting sqref="D20">
    <cfRule type="duplicateValues" dxfId="293" priority="201"/>
    <cfRule type="duplicateValues" dxfId="292" priority="202"/>
    <cfRule type="duplicateValues" dxfId="291" priority="203" stopIfTrue="1"/>
  </conditionalFormatting>
  <dataValidations count="1">
    <dataValidation type="list" allowBlank="1" showInputMessage="1" showErrorMessage="1" sqref="C65270:C65278 C130806:C130814 C196342:C196350 C261878:C261886 C327414:C327422 C392950:C392958 C458486:C458494 C524022:C524030 C589558:C589566 C655094:C655102 C720630:C720638 C786166:C786174 C851702:C851710 C917238:C917246 C982774:C982782 IN65234:IN65242 IN130770:IN130778 IN196306:IN196314 IN261842:IN261850 IN327378:IN327386 IN392914:IN392922 IN458450:IN458458 IN523986:IN523994 IN589522:IN589530 IN655058:IN655066 IN720594:IN720602 IN786130:IN786138 IN851666:IN851674 IN917202:IN917210 IN982738:IN982746 SJ65234:SJ65242 SJ130770:SJ130778 SJ196306:SJ196314 SJ261842:SJ261850 SJ327378:SJ327386 SJ392914:SJ392922 SJ458450:SJ458458 SJ523986:SJ523994 SJ589522:SJ589530 SJ655058:SJ655066 SJ720594:SJ720602 SJ786130:SJ786138 SJ851666:SJ851674 SJ917202:SJ917210 SJ982738:SJ982746 ACF65234:ACF65242 ACF130770:ACF130778 ACF196306:ACF196314 ACF261842:ACF261850 ACF327378:ACF327386 ACF392914:ACF392922 ACF458450:ACF458458 ACF523986:ACF523994 ACF589522:ACF589530 ACF655058:ACF655066 ACF720594:ACF720602 ACF786130:ACF786138 ACF851666:ACF851674 ACF917202:ACF917210 ACF982738:ACF982746 AMB65234:AMB65242 AMB130770:AMB130778 AMB196306:AMB196314 AMB261842:AMB261850 AMB327378:AMB327386 AMB392914:AMB392922 AMB458450:AMB458458 AMB523986:AMB523994 AMB589522:AMB589530 AMB655058:AMB655066 AMB720594:AMB720602 AMB786130:AMB786138 AMB851666:AMB851674 AMB917202:AMB917210 AMB982738:AMB982746 AVX65234:AVX65242 AVX130770:AVX130778 AVX196306:AVX196314 AVX261842:AVX261850 AVX327378:AVX327386 AVX392914:AVX392922 AVX458450:AVX458458 AVX523986:AVX523994 AVX589522:AVX589530 AVX655058:AVX655066 AVX720594:AVX720602 AVX786130:AVX786138 AVX851666:AVX851674 AVX917202:AVX917210 AVX982738:AVX982746 BFT65234:BFT65242 BFT130770:BFT130778 BFT196306:BFT196314 BFT261842:BFT261850 BFT327378:BFT327386 BFT392914:BFT392922 BFT458450:BFT458458 BFT523986:BFT523994 BFT589522:BFT589530 BFT655058:BFT655066 BFT720594:BFT720602 BFT786130:BFT786138 BFT851666:BFT851674 BFT917202:BFT917210 BFT982738:BFT982746 BPP65234:BPP65242 BPP130770:BPP130778 BPP196306:BPP196314 BPP261842:BPP261850 BPP327378:BPP327386 BPP392914:BPP392922 BPP458450:BPP458458 BPP523986:BPP523994 BPP589522:BPP589530 BPP655058:BPP655066 BPP720594:BPP720602 BPP786130:BPP786138 BPP851666:BPP851674 BPP917202:BPP917210 BPP982738:BPP982746 BZL65234:BZL65242 BZL130770:BZL130778 BZL196306:BZL196314 BZL261842:BZL261850 BZL327378:BZL327386 BZL392914:BZL392922 BZL458450:BZL458458 BZL523986:BZL523994 BZL589522:BZL589530 BZL655058:BZL655066 BZL720594:BZL720602 BZL786130:BZL786138 BZL851666:BZL851674 BZL917202:BZL917210 BZL982738:BZL982746 CJH65234:CJH65242 CJH130770:CJH130778 CJH196306:CJH196314 CJH261842:CJH261850 CJH327378:CJH327386 CJH392914:CJH392922 CJH458450:CJH458458 CJH523986:CJH523994 CJH589522:CJH589530 CJH655058:CJH655066 CJH720594:CJH720602 CJH786130:CJH786138 CJH851666:CJH851674 CJH917202:CJH917210 CJH982738:CJH982746 CTD65234:CTD65242 CTD130770:CTD130778 CTD196306:CTD196314 CTD261842:CTD261850 CTD327378:CTD327386 CTD392914:CTD392922 CTD458450:CTD458458 CTD523986:CTD523994 CTD589522:CTD589530 CTD655058:CTD655066 CTD720594:CTD720602 CTD786130:CTD786138 CTD851666:CTD851674 CTD917202:CTD917210 CTD982738:CTD982746 DCZ65234:DCZ65242 DCZ130770:DCZ130778 DCZ196306:DCZ196314 DCZ261842:DCZ261850 DCZ327378:DCZ327386 DCZ392914:DCZ392922 DCZ458450:DCZ458458 DCZ523986:DCZ523994 DCZ589522:DCZ589530 DCZ655058:DCZ655066 DCZ720594:DCZ720602 DCZ786130:DCZ786138 DCZ851666:DCZ851674 DCZ917202:DCZ917210 DCZ982738:DCZ982746 DMV65234:DMV65242 DMV130770:DMV130778 DMV196306:DMV196314 DMV261842:DMV261850 DMV327378:DMV327386 DMV392914:DMV392922 DMV458450:DMV458458 DMV523986:DMV523994 DMV589522:DMV589530 DMV655058:DMV655066 DMV720594:DMV720602 DMV786130:DMV786138 DMV851666:DMV851674 DMV917202:DMV917210 DMV982738:DMV982746 DWR65234:DWR65242 DWR130770:DWR130778 DWR196306:DWR196314 DWR261842:DWR261850 DWR327378:DWR327386 DWR392914:DWR392922 DWR458450:DWR458458 DWR523986:DWR523994 DWR589522:DWR589530 DWR655058:DWR655066 DWR720594:DWR720602 DWR786130:DWR786138 DWR851666:DWR851674 DWR917202:DWR917210 DWR982738:DWR982746 EGN65234:EGN65242 EGN130770:EGN130778 EGN196306:EGN196314 EGN261842:EGN261850 EGN327378:EGN327386 EGN392914:EGN392922 EGN458450:EGN458458 EGN523986:EGN523994 EGN589522:EGN589530 EGN655058:EGN655066 EGN720594:EGN720602 EGN786130:EGN786138 EGN851666:EGN851674 EGN917202:EGN917210 EGN982738:EGN982746 EQJ65234:EQJ65242 EQJ130770:EQJ130778 EQJ196306:EQJ196314 EQJ261842:EQJ261850 EQJ327378:EQJ327386 EQJ392914:EQJ392922 EQJ458450:EQJ458458 EQJ523986:EQJ523994 EQJ589522:EQJ589530 EQJ655058:EQJ655066 EQJ720594:EQJ720602 EQJ786130:EQJ786138 EQJ851666:EQJ851674 EQJ917202:EQJ917210 EQJ982738:EQJ982746 FAF65234:FAF65242 FAF130770:FAF130778 FAF196306:FAF196314 FAF261842:FAF261850 FAF327378:FAF327386 FAF392914:FAF392922 FAF458450:FAF458458 FAF523986:FAF523994 FAF589522:FAF589530 FAF655058:FAF655066 FAF720594:FAF720602 FAF786130:FAF786138 FAF851666:FAF851674 FAF917202:FAF917210 FAF982738:FAF982746 FKB65234:FKB65242 FKB130770:FKB130778 FKB196306:FKB196314 FKB261842:FKB261850 FKB327378:FKB327386 FKB392914:FKB392922 FKB458450:FKB458458 FKB523986:FKB523994 FKB589522:FKB589530 FKB655058:FKB655066 FKB720594:FKB720602 FKB786130:FKB786138 FKB851666:FKB851674 FKB917202:FKB917210 FKB982738:FKB982746 FTX65234:FTX65242 FTX130770:FTX130778 FTX196306:FTX196314 FTX261842:FTX261850 FTX327378:FTX327386 FTX392914:FTX392922 FTX458450:FTX458458 FTX523986:FTX523994 FTX589522:FTX589530 FTX655058:FTX655066 FTX720594:FTX720602 FTX786130:FTX786138 FTX851666:FTX851674 FTX917202:FTX917210 FTX982738:FTX982746 GDT65234:GDT65242 GDT130770:GDT130778 GDT196306:GDT196314 GDT261842:GDT261850 GDT327378:GDT327386 GDT392914:GDT392922 GDT458450:GDT458458 GDT523986:GDT523994 GDT589522:GDT589530 GDT655058:GDT655066 GDT720594:GDT720602 GDT786130:GDT786138 GDT851666:GDT851674 GDT917202:GDT917210 GDT982738:GDT982746 GNP65234:GNP65242 GNP130770:GNP130778 GNP196306:GNP196314 GNP261842:GNP261850 GNP327378:GNP327386 GNP392914:GNP392922 GNP458450:GNP458458 GNP523986:GNP523994 GNP589522:GNP589530 GNP655058:GNP655066 GNP720594:GNP720602 GNP786130:GNP786138 GNP851666:GNP851674 GNP917202:GNP917210 GNP982738:GNP982746 GXL65234:GXL65242 GXL130770:GXL130778 GXL196306:GXL196314 GXL261842:GXL261850 GXL327378:GXL327386 GXL392914:GXL392922 GXL458450:GXL458458 GXL523986:GXL523994 GXL589522:GXL589530 GXL655058:GXL655066 GXL720594:GXL720602 GXL786130:GXL786138 GXL851666:GXL851674 GXL917202:GXL917210 GXL982738:GXL982746 HHH65234:HHH65242 HHH130770:HHH130778 HHH196306:HHH196314 HHH261842:HHH261850 HHH327378:HHH327386 HHH392914:HHH392922 HHH458450:HHH458458 HHH523986:HHH523994 HHH589522:HHH589530 HHH655058:HHH655066 HHH720594:HHH720602 HHH786130:HHH786138 HHH851666:HHH851674 HHH917202:HHH917210 HHH982738:HHH982746 HRD65234:HRD65242 HRD130770:HRD130778 HRD196306:HRD196314 HRD261842:HRD261850 HRD327378:HRD327386 HRD392914:HRD392922 HRD458450:HRD458458 HRD523986:HRD523994 HRD589522:HRD589530 HRD655058:HRD655066 HRD720594:HRD720602 HRD786130:HRD786138 HRD851666:HRD851674 HRD917202:HRD917210 HRD982738:HRD982746 IAZ65234:IAZ65242 IAZ130770:IAZ130778 IAZ196306:IAZ196314 IAZ261842:IAZ261850 IAZ327378:IAZ327386 IAZ392914:IAZ392922 IAZ458450:IAZ458458 IAZ523986:IAZ523994 IAZ589522:IAZ589530 IAZ655058:IAZ655066 IAZ720594:IAZ720602 IAZ786130:IAZ786138 IAZ851666:IAZ851674 IAZ917202:IAZ917210 IAZ982738:IAZ982746 IKV65234:IKV65242 IKV130770:IKV130778 IKV196306:IKV196314 IKV261842:IKV261850 IKV327378:IKV327386 IKV392914:IKV392922 IKV458450:IKV458458 IKV523986:IKV523994 IKV589522:IKV589530 IKV655058:IKV655066 IKV720594:IKV720602 IKV786130:IKV786138 IKV851666:IKV851674 IKV917202:IKV917210 IKV982738:IKV982746 IUR65234:IUR65242 IUR130770:IUR130778 IUR196306:IUR196314 IUR261842:IUR261850 IUR327378:IUR327386 IUR392914:IUR392922 IUR458450:IUR458458 IUR523986:IUR523994 IUR589522:IUR589530 IUR655058:IUR655066 IUR720594:IUR720602 IUR786130:IUR786138 IUR851666:IUR851674 IUR917202:IUR917210 IUR982738:IUR982746 JEN65234:JEN65242 JEN130770:JEN130778 JEN196306:JEN196314 JEN261842:JEN261850 JEN327378:JEN327386 JEN392914:JEN392922 JEN458450:JEN458458 JEN523986:JEN523994 JEN589522:JEN589530 JEN655058:JEN655066 JEN720594:JEN720602 JEN786130:JEN786138 JEN851666:JEN851674 JEN917202:JEN917210 JEN982738:JEN982746 JOJ65234:JOJ65242 JOJ130770:JOJ130778 JOJ196306:JOJ196314 JOJ261842:JOJ261850 JOJ327378:JOJ327386 JOJ392914:JOJ392922 JOJ458450:JOJ458458 JOJ523986:JOJ523994 JOJ589522:JOJ589530 JOJ655058:JOJ655066 JOJ720594:JOJ720602 JOJ786130:JOJ786138 JOJ851666:JOJ851674 JOJ917202:JOJ917210 JOJ982738:JOJ982746 JYF65234:JYF65242 JYF130770:JYF130778 JYF196306:JYF196314 JYF261842:JYF261850 JYF327378:JYF327386 JYF392914:JYF392922 JYF458450:JYF458458 JYF523986:JYF523994 JYF589522:JYF589530 JYF655058:JYF655066 JYF720594:JYF720602 JYF786130:JYF786138 JYF851666:JYF851674 JYF917202:JYF917210 JYF982738:JYF982746 KIB65234:KIB65242 KIB130770:KIB130778 KIB196306:KIB196314 KIB261842:KIB261850 KIB327378:KIB327386 KIB392914:KIB392922 KIB458450:KIB458458 KIB523986:KIB523994 KIB589522:KIB589530 KIB655058:KIB655066 KIB720594:KIB720602 KIB786130:KIB786138 KIB851666:KIB851674 KIB917202:KIB917210 KIB982738:KIB982746 KRX65234:KRX65242 KRX130770:KRX130778 KRX196306:KRX196314 KRX261842:KRX261850 KRX327378:KRX327386 KRX392914:KRX392922 KRX458450:KRX458458 KRX523986:KRX523994 KRX589522:KRX589530 KRX655058:KRX655066 KRX720594:KRX720602 KRX786130:KRX786138 KRX851666:KRX851674 KRX917202:KRX917210 KRX982738:KRX982746 LBT65234:LBT65242 LBT130770:LBT130778 LBT196306:LBT196314 LBT261842:LBT261850 LBT327378:LBT327386 LBT392914:LBT392922 LBT458450:LBT458458 LBT523986:LBT523994 LBT589522:LBT589530 LBT655058:LBT655066 LBT720594:LBT720602 LBT786130:LBT786138 LBT851666:LBT851674 LBT917202:LBT917210 LBT982738:LBT982746 LLP65234:LLP65242 LLP130770:LLP130778 LLP196306:LLP196314 LLP261842:LLP261850 LLP327378:LLP327386 LLP392914:LLP392922 LLP458450:LLP458458 LLP523986:LLP523994 LLP589522:LLP589530 LLP655058:LLP655066 LLP720594:LLP720602 LLP786130:LLP786138 LLP851666:LLP851674 LLP917202:LLP917210 LLP982738:LLP982746 LVL65234:LVL65242 LVL130770:LVL130778 LVL196306:LVL196314 LVL261842:LVL261850 LVL327378:LVL327386 LVL392914:LVL392922 LVL458450:LVL458458 LVL523986:LVL523994 LVL589522:LVL589530 LVL655058:LVL655066 LVL720594:LVL720602 LVL786130:LVL786138 LVL851666:LVL851674 LVL917202:LVL917210 LVL982738:LVL982746 MFH65234:MFH65242 MFH130770:MFH130778 MFH196306:MFH196314 MFH261842:MFH261850 MFH327378:MFH327386 MFH392914:MFH392922 MFH458450:MFH458458 MFH523986:MFH523994 MFH589522:MFH589530 MFH655058:MFH655066 MFH720594:MFH720602 MFH786130:MFH786138 MFH851666:MFH851674 MFH917202:MFH917210 MFH982738:MFH982746 MPD65234:MPD65242 MPD130770:MPD130778 MPD196306:MPD196314 MPD261842:MPD261850 MPD327378:MPD327386 MPD392914:MPD392922 MPD458450:MPD458458 MPD523986:MPD523994 MPD589522:MPD589530 MPD655058:MPD655066 MPD720594:MPD720602 MPD786130:MPD786138 MPD851666:MPD851674 MPD917202:MPD917210 MPD982738:MPD982746 MYZ65234:MYZ65242 MYZ130770:MYZ130778 MYZ196306:MYZ196314 MYZ261842:MYZ261850 MYZ327378:MYZ327386 MYZ392914:MYZ392922 MYZ458450:MYZ458458 MYZ523986:MYZ523994 MYZ589522:MYZ589530 MYZ655058:MYZ655066 MYZ720594:MYZ720602 MYZ786130:MYZ786138 MYZ851666:MYZ851674 MYZ917202:MYZ917210 MYZ982738:MYZ982746 NIV65234:NIV65242 NIV130770:NIV130778 NIV196306:NIV196314 NIV261842:NIV261850 NIV327378:NIV327386 NIV392914:NIV392922 NIV458450:NIV458458 NIV523986:NIV523994 NIV589522:NIV589530 NIV655058:NIV655066 NIV720594:NIV720602 NIV786130:NIV786138 NIV851666:NIV851674 NIV917202:NIV917210 NIV982738:NIV982746 NSR65234:NSR65242 NSR130770:NSR130778 NSR196306:NSR196314 NSR261842:NSR261850 NSR327378:NSR327386 NSR392914:NSR392922 NSR458450:NSR458458 NSR523986:NSR523994 NSR589522:NSR589530 NSR655058:NSR655066 NSR720594:NSR720602 NSR786130:NSR786138 NSR851666:NSR851674 NSR917202:NSR917210 NSR982738:NSR982746 OCN65234:OCN65242 OCN130770:OCN130778 OCN196306:OCN196314 OCN261842:OCN261850 OCN327378:OCN327386 OCN392914:OCN392922 OCN458450:OCN458458 OCN523986:OCN523994 OCN589522:OCN589530 OCN655058:OCN655066 OCN720594:OCN720602 OCN786130:OCN786138 OCN851666:OCN851674 OCN917202:OCN917210 OCN982738:OCN982746 OMJ65234:OMJ65242 OMJ130770:OMJ130778 OMJ196306:OMJ196314 OMJ261842:OMJ261850 OMJ327378:OMJ327386 OMJ392914:OMJ392922 OMJ458450:OMJ458458 OMJ523986:OMJ523994 OMJ589522:OMJ589530 OMJ655058:OMJ655066 OMJ720594:OMJ720602 OMJ786130:OMJ786138 OMJ851666:OMJ851674 OMJ917202:OMJ917210 OMJ982738:OMJ982746 OWF65234:OWF65242 OWF130770:OWF130778 OWF196306:OWF196314 OWF261842:OWF261850 OWF327378:OWF327386 OWF392914:OWF392922 OWF458450:OWF458458 OWF523986:OWF523994 OWF589522:OWF589530 OWF655058:OWF655066 OWF720594:OWF720602 OWF786130:OWF786138 OWF851666:OWF851674 OWF917202:OWF917210 OWF982738:OWF982746 PGB65234:PGB65242 PGB130770:PGB130778 PGB196306:PGB196314 PGB261842:PGB261850 PGB327378:PGB327386 PGB392914:PGB392922 PGB458450:PGB458458 PGB523986:PGB523994 PGB589522:PGB589530 PGB655058:PGB655066 PGB720594:PGB720602 PGB786130:PGB786138 PGB851666:PGB851674 PGB917202:PGB917210 PGB982738:PGB982746 PPX65234:PPX65242 PPX130770:PPX130778 PPX196306:PPX196314 PPX261842:PPX261850 PPX327378:PPX327386 PPX392914:PPX392922 PPX458450:PPX458458 PPX523986:PPX523994 PPX589522:PPX589530 PPX655058:PPX655066 PPX720594:PPX720602 PPX786130:PPX786138 PPX851666:PPX851674 PPX917202:PPX917210 PPX982738:PPX982746 PZT65234:PZT65242 PZT130770:PZT130778 PZT196306:PZT196314 PZT261842:PZT261850 PZT327378:PZT327386 PZT392914:PZT392922 PZT458450:PZT458458 PZT523986:PZT523994 PZT589522:PZT589530 PZT655058:PZT655066 PZT720594:PZT720602 PZT786130:PZT786138 PZT851666:PZT851674 PZT917202:PZT917210 PZT982738:PZT982746 QJP65234:QJP65242 QJP130770:QJP130778 QJP196306:QJP196314 QJP261842:QJP261850 QJP327378:QJP327386 QJP392914:QJP392922 QJP458450:QJP458458 QJP523986:QJP523994 QJP589522:QJP589530 QJP655058:QJP655066 QJP720594:QJP720602 QJP786130:QJP786138 QJP851666:QJP851674 QJP917202:QJP917210 QJP982738:QJP982746 QTL65234:QTL65242 QTL130770:QTL130778 QTL196306:QTL196314 QTL261842:QTL261850 QTL327378:QTL327386 QTL392914:QTL392922 QTL458450:QTL458458 QTL523986:QTL523994 QTL589522:QTL589530 QTL655058:QTL655066 QTL720594:QTL720602 QTL786130:QTL786138 QTL851666:QTL851674 QTL917202:QTL917210 QTL982738:QTL982746 RDH65234:RDH65242 RDH130770:RDH130778 RDH196306:RDH196314 RDH261842:RDH261850 RDH327378:RDH327386 RDH392914:RDH392922 RDH458450:RDH458458 RDH523986:RDH523994 RDH589522:RDH589530 RDH655058:RDH655066 RDH720594:RDH720602 RDH786130:RDH786138 RDH851666:RDH851674 RDH917202:RDH917210 RDH982738:RDH982746 RND65234:RND65242 RND130770:RND130778 RND196306:RND196314 RND261842:RND261850 RND327378:RND327386 RND392914:RND392922 RND458450:RND458458 RND523986:RND523994 RND589522:RND589530 RND655058:RND655066 RND720594:RND720602 RND786130:RND786138 RND851666:RND851674 RND917202:RND917210 RND982738:RND982746 RWZ65234:RWZ65242 RWZ130770:RWZ130778 RWZ196306:RWZ196314 RWZ261842:RWZ261850 RWZ327378:RWZ327386 RWZ392914:RWZ392922 RWZ458450:RWZ458458 RWZ523986:RWZ523994 RWZ589522:RWZ589530 RWZ655058:RWZ655066 RWZ720594:RWZ720602 RWZ786130:RWZ786138 RWZ851666:RWZ851674 RWZ917202:RWZ917210 RWZ982738:RWZ982746 SGV65234:SGV65242 SGV130770:SGV130778 SGV196306:SGV196314 SGV261842:SGV261850 SGV327378:SGV327386 SGV392914:SGV392922 SGV458450:SGV458458 SGV523986:SGV523994 SGV589522:SGV589530 SGV655058:SGV655066 SGV720594:SGV720602 SGV786130:SGV786138 SGV851666:SGV851674 SGV917202:SGV917210 SGV982738:SGV982746 SQR65234:SQR65242 SQR130770:SQR130778 SQR196306:SQR196314 SQR261842:SQR261850 SQR327378:SQR327386 SQR392914:SQR392922 SQR458450:SQR458458 SQR523986:SQR523994 SQR589522:SQR589530 SQR655058:SQR655066 SQR720594:SQR720602 SQR786130:SQR786138 SQR851666:SQR851674 SQR917202:SQR917210 SQR982738:SQR982746 TAN65234:TAN65242 TAN130770:TAN130778 TAN196306:TAN196314 TAN261842:TAN261850 TAN327378:TAN327386 TAN392914:TAN392922 TAN458450:TAN458458 TAN523986:TAN523994 TAN589522:TAN589530 TAN655058:TAN655066 TAN720594:TAN720602 TAN786130:TAN786138 TAN851666:TAN851674 TAN917202:TAN917210 TAN982738:TAN982746 TKJ65234:TKJ65242 TKJ130770:TKJ130778 TKJ196306:TKJ196314 TKJ261842:TKJ261850 TKJ327378:TKJ327386 TKJ392914:TKJ392922 TKJ458450:TKJ458458 TKJ523986:TKJ523994 TKJ589522:TKJ589530 TKJ655058:TKJ655066 TKJ720594:TKJ720602 TKJ786130:TKJ786138 TKJ851666:TKJ851674 TKJ917202:TKJ917210 TKJ982738:TKJ982746 TUF65234:TUF65242 TUF130770:TUF130778 TUF196306:TUF196314 TUF261842:TUF261850 TUF327378:TUF327386 TUF392914:TUF392922 TUF458450:TUF458458 TUF523986:TUF523994 TUF589522:TUF589530 TUF655058:TUF655066 TUF720594:TUF720602 TUF786130:TUF786138 TUF851666:TUF851674 TUF917202:TUF917210 TUF982738:TUF982746 UEB65234:UEB65242 UEB130770:UEB130778 UEB196306:UEB196314 UEB261842:UEB261850 UEB327378:UEB327386 UEB392914:UEB392922 UEB458450:UEB458458 UEB523986:UEB523994 UEB589522:UEB589530 UEB655058:UEB655066 UEB720594:UEB720602 UEB786130:UEB786138 UEB851666:UEB851674 UEB917202:UEB917210 UEB982738:UEB982746 UNX65234:UNX65242 UNX130770:UNX130778 UNX196306:UNX196314 UNX261842:UNX261850 UNX327378:UNX327386 UNX392914:UNX392922 UNX458450:UNX458458 UNX523986:UNX523994 UNX589522:UNX589530 UNX655058:UNX655066 UNX720594:UNX720602 UNX786130:UNX786138 UNX851666:UNX851674 UNX917202:UNX917210 UNX982738:UNX982746 UXT65234:UXT65242 UXT130770:UXT130778 UXT196306:UXT196314 UXT261842:UXT261850 UXT327378:UXT327386 UXT392914:UXT392922 UXT458450:UXT458458 UXT523986:UXT523994 UXT589522:UXT589530 UXT655058:UXT655066 UXT720594:UXT720602 UXT786130:UXT786138 UXT851666:UXT851674 UXT917202:UXT917210 UXT982738:UXT982746 VHP65234:VHP65242 VHP130770:VHP130778 VHP196306:VHP196314 VHP261842:VHP261850 VHP327378:VHP327386 VHP392914:VHP392922 VHP458450:VHP458458 VHP523986:VHP523994 VHP589522:VHP589530 VHP655058:VHP655066 VHP720594:VHP720602 VHP786130:VHP786138 VHP851666:VHP851674 VHP917202:VHP917210 VHP982738:VHP982746 VRL65234:VRL65242 VRL130770:VRL130778 VRL196306:VRL196314 VRL261842:VRL261850 VRL327378:VRL327386 VRL392914:VRL392922 VRL458450:VRL458458 VRL523986:VRL523994 VRL589522:VRL589530 VRL655058:VRL655066 VRL720594:VRL720602 VRL786130:VRL786138 VRL851666:VRL851674 VRL917202:VRL917210 VRL982738:VRL982746 WBH65234:WBH65242 WBH130770:WBH130778 WBH196306:WBH196314 WBH261842:WBH261850 WBH327378:WBH327386 WBH392914:WBH392922 WBH458450:WBH458458 WBH523986:WBH523994 WBH589522:WBH589530 WBH655058:WBH655066 WBH720594:WBH720602 WBH786130:WBH786138 WBH851666:WBH851674 WBH917202:WBH917210 WBH982738:WBH982746 WLD65234:WLD65242 WLD130770:WLD130778 WLD196306:WLD196314 WLD261842:WLD261850 WLD327378:WLD327386 WLD392914:WLD392922 WLD458450:WLD458458 WLD523986:WLD523994 WLD589522:WLD589530 WLD655058:WLD655066 WLD720594:WLD720602 WLD786130:WLD786138 WLD851666:WLD851674 WLD917202:WLD917210 WLD982738:WLD982746 WUZ65234:WUZ65242 WUZ130770:WUZ130778 WUZ196306:WUZ196314 WUZ261842:WUZ261850 WUZ327378:WUZ327386 WUZ392914:WUZ392922 WUZ458450:WUZ458458 WUZ523986:WUZ523994 WUZ589522:WUZ589530 WUZ655058:WUZ655066 WUZ720594:WUZ720602 WUZ786130:WUZ786138 WUZ851666:WUZ851674 WUZ917202:WUZ917210 WUZ982738:WUZ982746"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6383" man="1"/>
    <brk id="242"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4"/>
  <sheetData>
    <row r="3" spans="3:19">
      <c r="O3" s="846" t="s">
        <v>1598</v>
      </c>
    </row>
    <row r="4" spans="3:19">
      <c r="C4" s="837" t="s">
        <v>1105</v>
      </c>
      <c r="D4" s="837" t="s">
        <v>1078</v>
      </c>
      <c r="E4" s="837" t="s">
        <v>1589</v>
      </c>
      <c r="F4" s="837" t="s">
        <v>1108</v>
      </c>
    </row>
    <row r="5" spans="3:19">
      <c r="C5" s="617" t="s">
        <v>463</v>
      </c>
      <c r="D5" s="617" t="s">
        <v>228</v>
      </c>
      <c r="E5" s="823">
        <v>1.86</v>
      </c>
      <c r="F5" s="823">
        <v>12.47</v>
      </c>
      <c r="O5" s="617" t="s">
        <v>1354</v>
      </c>
      <c r="P5" s="617" t="s">
        <v>101</v>
      </c>
      <c r="Q5" s="315">
        <v>1.6</v>
      </c>
      <c r="R5" s="315">
        <v>13.129999999999999</v>
      </c>
    </row>
    <row r="6" spans="3:19">
      <c r="C6" s="838" t="s">
        <v>1356</v>
      </c>
      <c r="D6" s="838" t="s">
        <v>129</v>
      </c>
      <c r="E6" s="828">
        <v>2.93</v>
      </c>
      <c r="F6" s="828">
        <v>20.34</v>
      </c>
      <c r="O6" s="617" t="s">
        <v>1357</v>
      </c>
      <c r="P6" s="617" t="s">
        <v>111</v>
      </c>
      <c r="Q6" s="315">
        <v>2.93</v>
      </c>
      <c r="R6" s="315">
        <v>20.34</v>
      </c>
    </row>
    <row r="7" spans="3:19">
      <c r="C7" s="310"/>
      <c r="D7" s="839" t="s">
        <v>1588</v>
      </c>
      <c r="E7" s="310">
        <f>SUM(E5:E6)</f>
        <v>4.79</v>
      </c>
      <c r="F7" s="310">
        <f>SUM(F5:F6)</f>
        <v>32.81</v>
      </c>
      <c r="G7" s="839"/>
      <c r="J7" s="840" t="s">
        <v>1600</v>
      </c>
      <c r="O7" s="617" t="s">
        <v>145</v>
      </c>
      <c r="P7" s="617" t="s">
        <v>101</v>
      </c>
      <c r="Q7" s="315">
        <v>1.6</v>
      </c>
      <c r="R7" s="315">
        <v>13.129999999999999</v>
      </c>
    </row>
    <row r="8" spans="3:19">
      <c r="C8" s="839" t="s">
        <v>1588</v>
      </c>
      <c r="D8" s="839" t="s">
        <v>1590</v>
      </c>
      <c r="E8" s="310">
        <f>E7*1.54*6/10</f>
        <v>4.4259599999999999</v>
      </c>
      <c r="F8" s="310">
        <f>F7*1.54*3/5.5</f>
        <v>27.560400000000005</v>
      </c>
      <c r="G8" s="310">
        <f>SUM(E8:F8)</f>
        <v>31.986360000000005</v>
      </c>
      <c r="J8" s="841" t="s">
        <v>1599</v>
      </c>
      <c r="O8" s="617" t="s">
        <v>143</v>
      </c>
      <c r="P8" s="617" t="s">
        <v>118</v>
      </c>
      <c r="Q8" s="621">
        <v>1.68</v>
      </c>
      <c r="R8" s="621">
        <v>12.41</v>
      </c>
    </row>
    <row r="9" spans="3:19">
      <c r="C9" s="839" t="s">
        <v>1588</v>
      </c>
      <c r="D9" s="839" t="s">
        <v>1591</v>
      </c>
      <c r="E9" s="310">
        <f>E8*1.54*3/10</f>
        <v>2.0447935199999998</v>
      </c>
      <c r="F9" s="310">
        <f>F8*1.54*1.5/5.5</f>
        <v>11.575368000000003</v>
      </c>
      <c r="G9" s="310">
        <f>SUM(E9:F9)</f>
        <v>13.620161520000003</v>
      </c>
      <c r="J9" s="310">
        <v>18.48</v>
      </c>
      <c r="O9" s="631" t="s">
        <v>1480</v>
      </c>
      <c r="P9" s="631" t="s">
        <v>105</v>
      </c>
      <c r="Q9" s="621">
        <v>1.68</v>
      </c>
      <c r="R9" s="621">
        <v>12.41</v>
      </c>
    </row>
    <row r="10" spans="3:19">
      <c r="C10" s="839" t="s">
        <v>1592</v>
      </c>
      <c r="D10" s="839" t="s">
        <v>1590</v>
      </c>
      <c r="E10" s="310"/>
      <c r="F10" s="310"/>
      <c r="G10" s="310">
        <f>G8*1600/1000</f>
        <v>51.178176000000008</v>
      </c>
      <c r="H10" s="837" t="s">
        <v>1593</v>
      </c>
      <c r="J10" s="310">
        <v>14.67</v>
      </c>
      <c r="O10" s="613" t="s">
        <v>358</v>
      </c>
      <c r="P10" s="613" t="s">
        <v>171</v>
      </c>
      <c r="Q10" s="823">
        <v>1.86</v>
      </c>
      <c r="R10" s="823">
        <v>12.47</v>
      </c>
    </row>
    <row r="11" spans="3:19">
      <c r="C11" s="839" t="s">
        <v>1592</v>
      </c>
      <c r="D11" s="839" t="s">
        <v>1591</v>
      </c>
      <c r="E11" s="310"/>
      <c r="F11" s="310"/>
      <c r="G11" s="310">
        <f>G9*1600/1000</f>
        <v>21.792258432000008</v>
      </c>
      <c r="H11" s="837" t="s">
        <v>1593</v>
      </c>
      <c r="J11" s="310">
        <f>SUM(J9:J10)</f>
        <v>33.15</v>
      </c>
      <c r="Q11">
        <f>SUM(Q5:Q10)</f>
        <v>11.35</v>
      </c>
      <c r="R11">
        <f>SUM(R5:R10)</f>
        <v>83.889999999999986</v>
      </c>
    </row>
    <row r="12" spans="3:19">
      <c r="O12" s="839" t="s">
        <v>1588</v>
      </c>
      <c r="P12" s="839" t="s">
        <v>1590</v>
      </c>
      <c r="Q12" s="310">
        <f>Q11*1.54*6/10</f>
        <v>10.487399999999999</v>
      </c>
      <c r="R12" s="310">
        <f>R11*1.54*3/5.5</f>
        <v>70.46759999999999</v>
      </c>
      <c r="S12" s="310">
        <f>SUM(Q12:R12)</f>
        <v>80.954999999999984</v>
      </c>
    </row>
    <row r="13" spans="3:19">
      <c r="O13" s="839" t="s">
        <v>1588</v>
      </c>
      <c r="P13" s="839" t="s">
        <v>1591</v>
      </c>
      <c r="Q13" s="310">
        <f>Q12*1.54*3/10</f>
        <v>4.8451788000000002</v>
      </c>
      <c r="R13" s="310">
        <f>R12*1.54*1.5/5.5</f>
        <v>29.596391999999994</v>
      </c>
      <c r="S13" s="310">
        <f>SUM(Q13:R13)</f>
        <v>34.441570799999994</v>
      </c>
    </row>
    <row r="14" spans="3:19">
      <c r="C14" s="524" t="s">
        <v>201</v>
      </c>
      <c r="D14" s="524" t="s">
        <v>168</v>
      </c>
      <c r="E14" s="823">
        <v>1.57</v>
      </c>
      <c r="F14" s="823">
        <v>11.05</v>
      </c>
      <c r="O14" s="839" t="s">
        <v>1592</v>
      </c>
      <c r="P14" s="839" t="s">
        <v>1590</v>
      </c>
      <c r="Q14" s="310"/>
      <c r="R14" s="310"/>
      <c r="S14" s="310">
        <f>S12*1600/1000</f>
        <v>129.52799999999996</v>
      </c>
    </row>
    <row r="15" spans="3:19">
      <c r="C15" s="524" t="s">
        <v>226</v>
      </c>
      <c r="D15" s="524" t="s">
        <v>171</v>
      </c>
      <c r="E15" s="823">
        <v>1.86</v>
      </c>
      <c r="F15" s="823">
        <v>12.47</v>
      </c>
      <c r="O15" s="839" t="s">
        <v>1592</v>
      </c>
      <c r="P15" s="839" t="s">
        <v>1591</v>
      </c>
      <c r="Q15" s="310"/>
      <c r="R15" s="310"/>
      <c r="S15" s="310">
        <f>S13*1600/1000</f>
        <v>55.106513279999994</v>
      </c>
    </row>
    <row r="16" spans="3:19">
      <c r="C16" s="527" t="s">
        <v>239</v>
      </c>
      <c r="D16" s="524" t="s">
        <v>234</v>
      </c>
      <c r="E16" s="823">
        <v>1.86</v>
      </c>
      <c r="F16" s="823">
        <v>12.47</v>
      </c>
    </row>
    <row r="17" spans="3:21">
      <c r="C17" s="528" t="s">
        <v>249</v>
      </c>
      <c r="D17" s="524" t="s">
        <v>228</v>
      </c>
      <c r="E17" s="823">
        <v>1.86</v>
      </c>
      <c r="F17" s="823">
        <v>12.47</v>
      </c>
    </row>
    <row r="18" spans="3:21">
      <c r="C18" s="326" t="s">
        <v>244</v>
      </c>
      <c r="D18" s="326" t="s">
        <v>168</v>
      </c>
      <c r="E18" s="823">
        <v>1.57</v>
      </c>
      <c r="F18" s="823">
        <v>11.05</v>
      </c>
      <c r="O18" s="848" t="s">
        <v>1559</v>
      </c>
    </row>
    <row r="19" spans="3:21">
      <c r="C19" s="326" t="s">
        <v>263</v>
      </c>
      <c r="D19" s="326" t="s">
        <v>171</v>
      </c>
      <c r="E19" s="823">
        <v>1.86</v>
      </c>
      <c r="F19" s="823">
        <v>12.47</v>
      </c>
      <c r="O19" s="615"/>
      <c r="P19" s="617" t="s">
        <v>797</v>
      </c>
      <c r="Q19" s="617" t="s">
        <v>168</v>
      </c>
      <c r="R19" s="823">
        <v>1.57</v>
      </c>
      <c r="S19" s="823">
        <v>11.05</v>
      </c>
    </row>
    <row r="20" spans="3:21">
      <c r="C20" s="326" t="s">
        <v>266</v>
      </c>
      <c r="D20" s="326" t="s">
        <v>234</v>
      </c>
      <c r="E20" s="823">
        <v>1.86</v>
      </c>
      <c r="F20" s="823">
        <v>12.47</v>
      </c>
      <c r="O20" s="615"/>
      <c r="P20" s="617" t="s">
        <v>179</v>
      </c>
      <c r="Q20" s="617" t="s">
        <v>101</v>
      </c>
      <c r="R20" s="315">
        <v>1.6</v>
      </c>
      <c r="S20" s="315">
        <v>13.129999999999999</v>
      </c>
    </row>
    <row r="21" spans="3:21">
      <c r="C21" s="326" t="s">
        <v>392</v>
      </c>
      <c r="D21" s="326" t="s">
        <v>168</v>
      </c>
      <c r="E21" s="823">
        <v>1.57</v>
      </c>
      <c r="F21" s="823">
        <v>11.05</v>
      </c>
      <c r="O21" s="615"/>
      <c r="P21" s="617" t="s">
        <v>796</v>
      </c>
      <c r="Q21" s="617" t="s">
        <v>168</v>
      </c>
      <c r="R21" s="823">
        <v>1.57</v>
      </c>
      <c r="S21" s="823">
        <v>11.05</v>
      </c>
    </row>
    <row r="22" spans="3:21">
      <c r="C22" s="326" t="s">
        <v>276</v>
      </c>
      <c r="D22" s="326" t="s">
        <v>168</v>
      </c>
      <c r="E22" s="823">
        <v>1.57</v>
      </c>
      <c r="F22" s="823">
        <v>11.05</v>
      </c>
      <c r="O22" s="526"/>
      <c r="P22" s="602" t="s">
        <v>795</v>
      </c>
      <c r="Q22" s="602" t="s">
        <v>168</v>
      </c>
      <c r="R22" s="823">
        <v>1.57</v>
      </c>
      <c r="S22" s="823">
        <v>11.05</v>
      </c>
    </row>
    <row r="23" spans="3:21">
      <c r="C23" s="326" t="s">
        <v>412</v>
      </c>
      <c r="D23" s="326" t="s">
        <v>168</v>
      </c>
      <c r="E23" s="823">
        <v>1.08</v>
      </c>
      <c r="F23" s="823">
        <v>8.68</v>
      </c>
      <c r="O23" s="526"/>
      <c r="P23" s="533" t="s">
        <v>794</v>
      </c>
      <c r="Q23" s="533" t="s">
        <v>171</v>
      </c>
      <c r="R23" s="823">
        <v>1.86</v>
      </c>
      <c r="S23" s="823">
        <v>12.47</v>
      </c>
    </row>
    <row r="24" spans="3:21">
      <c r="C24" s="326" t="s">
        <v>1297</v>
      </c>
      <c r="D24" s="326" t="s">
        <v>101</v>
      </c>
      <c r="E24" s="315">
        <v>1.6</v>
      </c>
      <c r="F24" s="315">
        <v>13.129999999999999</v>
      </c>
      <c r="R24">
        <f>SUM(R19:R23)</f>
        <v>8.17</v>
      </c>
      <c r="S24">
        <f>SUM(S19:S23)</f>
        <v>58.75</v>
      </c>
    </row>
    <row r="25" spans="3:21">
      <c r="C25" s="617" t="s">
        <v>379</v>
      </c>
      <c r="D25" s="617" t="s">
        <v>168</v>
      </c>
      <c r="E25" s="823">
        <v>1.57</v>
      </c>
      <c r="F25" s="823">
        <v>11.05</v>
      </c>
      <c r="O25" s="839"/>
      <c r="P25" s="839" t="s">
        <v>1588</v>
      </c>
      <c r="Q25" s="839" t="s">
        <v>1590</v>
      </c>
      <c r="R25" s="310">
        <f>R24*1.54*6/10</f>
        <v>7.5490799999999991</v>
      </c>
      <c r="S25" s="310">
        <f>S24*1.54*3/5.5</f>
        <v>49.35</v>
      </c>
      <c r="T25" s="310">
        <f>SUM(R25:S25)</f>
        <v>56.899079999999998</v>
      </c>
    </row>
    <row r="26" spans="3:21">
      <c r="C26" s="616" t="s">
        <v>378</v>
      </c>
      <c r="D26" s="616" t="s">
        <v>228</v>
      </c>
      <c r="E26" s="823">
        <v>1.86</v>
      </c>
      <c r="F26" s="823">
        <v>12.47</v>
      </c>
      <c r="O26" s="839"/>
      <c r="P26" s="839" t="s">
        <v>1588</v>
      </c>
      <c r="Q26" s="839" t="s">
        <v>1591</v>
      </c>
      <c r="R26" s="310">
        <f>R25*1.54*3/10</f>
        <v>3.4876749599999997</v>
      </c>
      <c r="S26" s="310">
        <f>S25*1.54*1.5/5.5</f>
        <v>20.727</v>
      </c>
      <c r="T26" s="310">
        <f>SUM(R26:S26)</f>
        <v>24.21467496</v>
      </c>
    </row>
    <row r="27" spans="3:21">
      <c r="C27" s="602" t="s">
        <v>1289</v>
      </c>
      <c r="D27" s="602" t="s">
        <v>111</v>
      </c>
      <c r="E27" s="315">
        <v>2.93</v>
      </c>
      <c r="F27" s="315">
        <v>20.34</v>
      </c>
      <c r="O27" s="839"/>
      <c r="P27" s="839" t="s">
        <v>1592</v>
      </c>
      <c r="Q27" s="839" t="s">
        <v>1590</v>
      </c>
      <c r="R27" s="310"/>
      <c r="S27" s="310"/>
      <c r="T27" s="310">
        <f>T25*1600/1000</f>
        <v>91.038527999999985</v>
      </c>
    </row>
    <row r="28" spans="3:21">
      <c r="C28" s="830" t="s">
        <v>1580</v>
      </c>
      <c r="D28" s="613" t="s">
        <v>101</v>
      </c>
      <c r="E28" s="315">
        <v>1.6</v>
      </c>
      <c r="F28" s="315">
        <v>13.129999999999999</v>
      </c>
      <c r="O28" s="839"/>
      <c r="P28" s="839" t="s">
        <v>1592</v>
      </c>
      <c r="Q28" s="839" t="s">
        <v>1591</v>
      </c>
      <c r="R28" s="310"/>
      <c r="S28" s="310"/>
      <c r="T28" s="310">
        <f>T26*1600/1000</f>
        <v>38.743479936</v>
      </c>
    </row>
    <row r="29" spans="3:21">
      <c r="E29">
        <f>SUM(E14:E28)</f>
        <v>26.220000000000002</v>
      </c>
      <c r="F29">
        <f>SUM(F14:F28)</f>
        <v>185.35</v>
      </c>
      <c r="U29" t="s">
        <v>843</v>
      </c>
    </row>
    <row r="30" spans="3:21">
      <c r="C30" s="839" t="s">
        <v>1588</v>
      </c>
      <c r="D30" s="839" t="s">
        <v>1590</v>
      </c>
      <c r="E30" s="310">
        <f>E29*1.54*6/10</f>
        <v>24.22728</v>
      </c>
      <c r="F30" s="310">
        <f>F29*1.54*3/5.5</f>
        <v>155.69399999999999</v>
      </c>
      <c r="G30" s="310">
        <f>SUM(E30:F30)</f>
        <v>179.92128</v>
      </c>
      <c r="O30" t="s">
        <v>81</v>
      </c>
      <c r="P30" s="839" t="s">
        <v>1592</v>
      </c>
      <c r="Q30" s="839" t="s">
        <v>1590</v>
      </c>
      <c r="T30">
        <f>16.74+14.83+18.51+18.5</f>
        <v>68.58</v>
      </c>
      <c r="U30">
        <f>T27-T30</f>
        <v>22.458527999999987</v>
      </c>
    </row>
    <row r="31" spans="3:21">
      <c r="C31" s="839" t="s">
        <v>1588</v>
      </c>
      <c r="D31" s="839" t="s">
        <v>1591</v>
      </c>
      <c r="E31" s="310">
        <f>E30*1.54*3/10</f>
        <v>11.193003360000001</v>
      </c>
      <c r="F31" s="310">
        <f>F30*1.54*1.5/5.5</f>
        <v>65.391480000000001</v>
      </c>
      <c r="G31" s="310">
        <f>SUM(E31:F31)</f>
        <v>76.584483360000007</v>
      </c>
    </row>
    <row r="32" spans="3:21">
      <c r="C32" s="839" t="s">
        <v>1592</v>
      </c>
      <c r="D32" s="839" t="s">
        <v>1590</v>
      </c>
      <c r="E32" s="310"/>
      <c r="F32" s="310"/>
      <c r="G32" s="310">
        <f>G30*1600/1000</f>
        <v>287.87404800000002</v>
      </c>
    </row>
    <row r="33" spans="3:7">
      <c r="C33" s="839" t="s">
        <v>1592</v>
      </c>
      <c r="D33" s="839" t="s">
        <v>1591</v>
      </c>
      <c r="E33" s="310"/>
      <c r="F33" s="310"/>
      <c r="G33" s="310">
        <f>G31*1600/1000</f>
        <v>122.535173376</v>
      </c>
    </row>
  </sheetData>
  <conditionalFormatting sqref="C5">
    <cfRule type="duplicateValues" dxfId="290" priority="17"/>
    <cfRule type="duplicateValues" dxfId="289" priority="18"/>
    <cfRule type="duplicateValues" dxfId="288" priority="19" stopIfTrue="1"/>
  </conditionalFormatting>
  <conditionalFormatting sqref="C6">
    <cfRule type="duplicateValues" dxfId="287" priority="14"/>
    <cfRule type="duplicateValues" dxfId="286" priority="15"/>
    <cfRule type="duplicateValues" dxfId="285" priority="16" stopIfTrue="1"/>
  </conditionalFormatting>
  <conditionalFormatting sqref="C14:C17">
    <cfRule type="duplicateValues" dxfId="284" priority="12"/>
  </conditionalFormatting>
  <conditionalFormatting sqref="C14:C27">
    <cfRule type="duplicateValues" dxfId="283" priority="10"/>
    <cfRule type="duplicateValues" dxfId="282" priority="11"/>
    <cfRule type="duplicateValues" dxfId="281" priority="13" stopIfTrue="1"/>
  </conditionalFormatting>
  <conditionalFormatting sqref="C14:C28">
    <cfRule type="duplicateValues" dxfId="280" priority="9"/>
  </conditionalFormatting>
  <conditionalFormatting sqref="O5:O10">
    <cfRule type="duplicateValues" dxfId="279" priority="5"/>
    <cfRule type="duplicateValues" dxfId="278" priority="6"/>
    <cfRule type="duplicateValues" dxfId="277" priority="7"/>
    <cfRule type="duplicateValues" dxfId="276" priority="8" stopIfTrue="1"/>
  </conditionalFormatting>
  <conditionalFormatting sqref="P19:P23">
    <cfRule type="duplicateValues" dxfId="275" priority="1"/>
    <cfRule type="duplicateValues" dxfId="274" priority="2" stopIfTrue="1"/>
    <cfRule type="duplicateValues" dxfId="273" priority="3"/>
    <cfRule type="duplicateValues" dxfId="272" priority="4"/>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4"/>
  <cols>
    <col min="6" max="7" width="9.21875" bestFit="1" customWidth="1"/>
    <col min="8" max="8" width="22.33203125" bestFit="1" customWidth="1"/>
    <col min="9" max="9" width="27" bestFit="1" customWidth="1"/>
  </cols>
  <sheetData>
    <row r="2" spans="1:9">
      <c r="A2" s="526">
        <v>1</v>
      </c>
      <c r="B2" s="613" t="s">
        <v>398</v>
      </c>
      <c r="C2" s="533" t="s">
        <v>105</v>
      </c>
      <c r="D2" s="315"/>
      <c r="E2" s="315" t="s">
        <v>278</v>
      </c>
      <c r="F2" s="529">
        <v>45831</v>
      </c>
      <c r="G2" s="529">
        <v>45842</v>
      </c>
      <c r="H2" s="903" t="s">
        <v>1651</v>
      </c>
      <c r="I2" s="525" t="s">
        <v>197</v>
      </c>
    </row>
    <row r="3" spans="1:9">
      <c r="A3" s="526">
        <f>A2+1</f>
        <v>2</v>
      </c>
      <c r="B3" s="526" t="s">
        <v>806</v>
      </c>
      <c r="C3" s="526" t="s">
        <v>168</v>
      </c>
      <c r="D3" s="526"/>
      <c r="E3" s="324" t="s">
        <v>196</v>
      </c>
      <c r="F3" s="627">
        <v>45835</v>
      </c>
      <c r="G3" s="529">
        <v>45843</v>
      </c>
      <c r="H3" s="526" t="s">
        <v>1483</v>
      </c>
      <c r="I3" s="525" t="s">
        <v>197</v>
      </c>
    </row>
    <row r="4" spans="1:9">
      <c r="A4" s="526">
        <f t="shared" ref="A4:A51" si="0">A3+1</f>
        <v>3</v>
      </c>
      <c r="B4" s="820" t="s">
        <v>713</v>
      </c>
      <c r="C4" s="821" t="s">
        <v>114</v>
      </c>
      <c r="D4" s="828"/>
      <c r="E4" s="828" t="s">
        <v>196</v>
      </c>
      <c r="F4" s="822">
        <v>45833</v>
      </c>
      <c r="G4" s="529">
        <v>45844</v>
      </c>
      <c r="H4" s="326" t="s">
        <v>1276</v>
      </c>
      <c r="I4" s="525" t="s">
        <v>197</v>
      </c>
    </row>
    <row r="5" spans="1:9">
      <c r="A5" s="526">
        <f t="shared" si="0"/>
        <v>4</v>
      </c>
      <c r="B5" s="526" t="s">
        <v>804</v>
      </c>
      <c r="C5" s="526" t="s">
        <v>168</v>
      </c>
      <c r="D5" s="526"/>
      <c r="E5" s="324" t="s">
        <v>196</v>
      </c>
      <c r="F5" s="627">
        <v>45842</v>
      </c>
      <c r="G5" s="627">
        <v>45846</v>
      </c>
      <c r="H5" s="526" t="s">
        <v>1483</v>
      </c>
      <c r="I5" s="525" t="s">
        <v>197</v>
      </c>
    </row>
    <row r="6" spans="1:9">
      <c r="A6" s="526">
        <f t="shared" si="0"/>
        <v>5</v>
      </c>
      <c r="B6" s="326" t="s">
        <v>1555</v>
      </c>
      <c r="C6" s="326" t="s">
        <v>101</v>
      </c>
      <c r="D6" s="326"/>
      <c r="E6" s="315" t="s">
        <v>196</v>
      </c>
      <c r="F6" s="529">
        <v>45841</v>
      </c>
      <c r="G6" s="627">
        <v>45846</v>
      </c>
      <c r="H6" s="326" t="s">
        <v>1559</v>
      </c>
      <c r="I6" s="525" t="s">
        <v>197</v>
      </c>
    </row>
    <row r="7" spans="1:9">
      <c r="A7" s="526">
        <f t="shared" si="0"/>
        <v>6</v>
      </c>
      <c r="B7" s="613" t="s">
        <v>256</v>
      </c>
      <c r="C7" s="613" t="s">
        <v>174</v>
      </c>
      <c r="D7" s="613" t="s">
        <v>440</v>
      </c>
      <c r="E7" s="613" t="s">
        <v>196</v>
      </c>
      <c r="F7" s="818">
        <v>45836</v>
      </c>
      <c r="G7" s="818">
        <v>45848</v>
      </c>
      <c r="H7" s="831" t="s">
        <v>1585</v>
      </c>
      <c r="I7" s="525" t="s">
        <v>197</v>
      </c>
    </row>
    <row r="8" spans="1:9">
      <c r="A8" s="526">
        <f t="shared" si="0"/>
        <v>7</v>
      </c>
      <c r="B8" s="629" t="s">
        <v>449</v>
      </c>
      <c r="C8" s="629" t="s">
        <v>234</v>
      </c>
      <c r="D8" s="326"/>
      <c r="E8" s="315" t="s">
        <v>196</v>
      </c>
      <c r="F8" s="529">
        <v>45842</v>
      </c>
      <c r="G8" s="818">
        <v>45848</v>
      </c>
      <c r="H8" s="366" t="s">
        <v>1587</v>
      </c>
      <c r="I8" s="525" t="s">
        <v>197</v>
      </c>
    </row>
    <row r="9" spans="1:9">
      <c r="A9" s="526">
        <f t="shared" si="0"/>
        <v>8</v>
      </c>
      <c r="B9" s="830" t="s">
        <v>805</v>
      </c>
      <c r="C9" s="613" t="s">
        <v>168</v>
      </c>
      <c r="D9" s="826"/>
      <c r="E9" s="826" t="s">
        <v>196</v>
      </c>
      <c r="F9" s="628">
        <v>45845</v>
      </c>
      <c r="G9" s="818">
        <v>45848</v>
      </c>
      <c r="H9" s="629" t="s">
        <v>1483</v>
      </c>
      <c r="I9" s="525" t="s">
        <v>197</v>
      </c>
    </row>
    <row r="10" spans="1:9">
      <c r="A10" s="526">
        <f t="shared" si="0"/>
        <v>9</v>
      </c>
      <c r="B10" s="613" t="s">
        <v>154</v>
      </c>
      <c r="C10" s="613" t="s">
        <v>153</v>
      </c>
      <c r="D10" s="613"/>
      <c r="E10" s="613" t="s">
        <v>196</v>
      </c>
      <c r="F10" s="818">
        <v>45835</v>
      </c>
      <c r="G10" s="818">
        <v>45849</v>
      </c>
      <c r="H10" s="903" t="s">
        <v>1651</v>
      </c>
      <c r="I10" s="525" t="s">
        <v>197</v>
      </c>
    </row>
    <row r="11" spans="1:9">
      <c r="A11" s="526">
        <f t="shared" si="0"/>
        <v>10</v>
      </c>
      <c r="B11" s="830" t="s">
        <v>776</v>
      </c>
      <c r="C11" s="613" t="s">
        <v>168</v>
      </c>
      <c r="D11" s="826"/>
      <c r="E11" s="826" t="s">
        <v>196</v>
      </c>
      <c r="F11" s="628">
        <v>45845</v>
      </c>
      <c r="G11" s="818">
        <v>45849</v>
      </c>
      <c r="H11" s="830" t="s">
        <v>1554</v>
      </c>
      <c r="I11" s="525" t="s">
        <v>197</v>
      </c>
    </row>
    <row r="12" spans="1:9">
      <c r="A12" s="526">
        <f t="shared" si="0"/>
        <v>11</v>
      </c>
      <c r="B12" s="533" t="s">
        <v>807</v>
      </c>
      <c r="C12" s="533" t="s">
        <v>168</v>
      </c>
      <c r="D12" s="315"/>
      <c r="E12" s="315" t="s">
        <v>196</v>
      </c>
      <c r="F12" s="529">
        <v>45848</v>
      </c>
      <c r="G12" s="529">
        <v>45850</v>
      </c>
      <c r="H12" s="629" t="s">
        <v>1483</v>
      </c>
      <c r="I12" s="525" t="s">
        <v>197</v>
      </c>
    </row>
    <row r="13" spans="1:9">
      <c r="A13" s="526">
        <f t="shared" si="0"/>
        <v>12</v>
      </c>
      <c r="B13" s="830" t="s">
        <v>777</v>
      </c>
      <c r="C13" s="613" t="s">
        <v>228</v>
      </c>
      <c r="D13" s="826"/>
      <c r="E13" s="826" t="s">
        <v>196</v>
      </c>
      <c r="F13" s="628">
        <v>45847</v>
      </c>
      <c r="G13" s="628">
        <v>45851</v>
      </c>
      <c r="H13" s="830" t="s">
        <v>1554</v>
      </c>
      <c r="I13" s="525" t="s">
        <v>197</v>
      </c>
    </row>
    <row r="14" spans="1:9">
      <c r="A14" s="526">
        <f t="shared" si="0"/>
        <v>13</v>
      </c>
      <c r="B14" s="533" t="s">
        <v>792</v>
      </c>
      <c r="C14" s="533" t="s">
        <v>171</v>
      </c>
      <c r="D14" s="533"/>
      <c r="E14" s="315" t="s">
        <v>196</v>
      </c>
      <c r="F14" s="633">
        <v>45847</v>
      </c>
      <c r="G14" s="628">
        <v>45851</v>
      </c>
      <c r="H14" s="533" t="s">
        <v>1559</v>
      </c>
      <c r="I14" s="525" t="s">
        <v>197</v>
      </c>
    </row>
    <row r="15" spans="1:9">
      <c r="A15" s="526">
        <f t="shared" si="0"/>
        <v>14</v>
      </c>
      <c r="B15" s="533" t="s">
        <v>751</v>
      </c>
      <c r="C15" s="533" t="s">
        <v>171</v>
      </c>
      <c r="D15" s="315"/>
      <c r="E15" s="315" t="s">
        <v>196</v>
      </c>
      <c r="F15" s="529">
        <v>45848</v>
      </c>
      <c r="G15" s="628">
        <v>45852</v>
      </c>
      <c r="H15" s="326" t="s">
        <v>1598</v>
      </c>
      <c r="I15" s="525" t="s">
        <v>197</v>
      </c>
    </row>
    <row r="16" spans="1:9">
      <c r="A16" s="526">
        <f t="shared" si="0"/>
        <v>15</v>
      </c>
      <c r="B16" s="629" t="s">
        <v>725</v>
      </c>
      <c r="C16" s="629" t="s">
        <v>168</v>
      </c>
      <c r="D16" s="526"/>
      <c r="E16" s="324" t="s">
        <v>196</v>
      </c>
      <c r="F16" s="627">
        <v>45842</v>
      </c>
      <c r="G16" s="628">
        <v>45852</v>
      </c>
      <c r="H16" s="366" t="s">
        <v>1564</v>
      </c>
      <c r="I16" s="525" t="s">
        <v>197</v>
      </c>
    </row>
    <row r="17" spans="1:9">
      <c r="A17" s="526">
        <f t="shared" si="0"/>
        <v>16</v>
      </c>
      <c r="B17" s="533" t="s">
        <v>808</v>
      </c>
      <c r="C17" s="533" t="s">
        <v>168</v>
      </c>
      <c r="D17" s="315"/>
      <c r="E17" s="315" t="s">
        <v>196</v>
      </c>
      <c r="F17" s="529">
        <v>45851</v>
      </c>
      <c r="G17" s="628">
        <v>45853</v>
      </c>
      <c r="H17" s="629" t="s">
        <v>1483</v>
      </c>
      <c r="I17" s="525" t="s">
        <v>197</v>
      </c>
    </row>
    <row r="18" spans="1:9">
      <c r="A18" s="526">
        <f t="shared" si="0"/>
        <v>17</v>
      </c>
      <c r="B18" s="830" t="s">
        <v>1579</v>
      </c>
      <c r="C18" s="613" t="s">
        <v>153</v>
      </c>
      <c r="D18" s="315"/>
      <c r="E18" s="315" t="s">
        <v>196</v>
      </c>
      <c r="F18" s="529">
        <v>45847</v>
      </c>
      <c r="G18" s="628">
        <v>45854</v>
      </c>
      <c r="H18" s="366" t="s">
        <v>1581</v>
      </c>
      <c r="I18" s="525" t="s">
        <v>197</v>
      </c>
    </row>
    <row r="19" spans="1:9">
      <c r="A19" s="526">
        <f t="shared" si="0"/>
        <v>18</v>
      </c>
      <c r="B19" s="830" t="s">
        <v>1307</v>
      </c>
      <c r="C19" s="613" t="s">
        <v>101</v>
      </c>
      <c r="D19" s="324"/>
      <c r="E19" s="324" t="s">
        <v>196</v>
      </c>
      <c r="F19" s="627">
        <v>45846</v>
      </c>
      <c r="G19" s="628">
        <v>45854</v>
      </c>
      <c r="H19" s="366" t="s">
        <v>1596</v>
      </c>
      <c r="I19" s="525" t="s">
        <v>197</v>
      </c>
    </row>
    <row r="20" spans="1:9">
      <c r="A20" s="526">
        <f t="shared" si="0"/>
        <v>19</v>
      </c>
      <c r="B20" s="533" t="s">
        <v>750</v>
      </c>
      <c r="C20" s="533" t="s">
        <v>168</v>
      </c>
      <c r="D20" s="315"/>
      <c r="E20" s="315" t="s">
        <v>196</v>
      </c>
      <c r="F20" s="529">
        <v>45852</v>
      </c>
      <c r="G20" s="628">
        <v>45854</v>
      </c>
      <c r="H20" s="326" t="s">
        <v>1598</v>
      </c>
      <c r="I20" s="525" t="s">
        <v>197</v>
      </c>
    </row>
    <row r="21" spans="1:9">
      <c r="A21" s="526">
        <f t="shared" si="0"/>
        <v>20</v>
      </c>
      <c r="B21" s="533" t="s">
        <v>790</v>
      </c>
      <c r="C21" s="533" t="s">
        <v>168</v>
      </c>
      <c r="D21" s="533"/>
      <c r="E21" s="315" t="s">
        <v>196</v>
      </c>
      <c r="F21" s="529">
        <v>45852</v>
      </c>
      <c r="G21" s="628">
        <v>45854</v>
      </c>
      <c r="H21" s="533" t="s">
        <v>1559</v>
      </c>
      <c r="I21" s="525" t="s">
        <v>197</v>
      </c>
    </row>
    <row r="22" spans="1:9">
      <c r="A22" s="526">
        <f t="shared" si="0"/>
        <v>21</v>
      </c>
      <c r="B22" s="533" t="s">
        <v>1601</v>
      </c>
      <c r="C22" s="533" t="s">
        <v>123</v>
      </c>
      <c r="D22" s="315"/>
      <c r="E22" s="315" t="s">
        <v>196</v>
      </c>
      <c r="F22" s="529">
        <v>45850</v>
      </c>
      <c r="G22" s="628">
        <v>45855</v>
      </c>
      <c r="H22" s="830" t="s">
        <v>1554</v>
      </c>
      <c r="I22" s="525" t="s">
        <v>197</v>
      </c>
    </row>
    <row r="23" spans="1:9">
      <c r="A23" s="526">
        <f t="shared" si="0"/>
        <v>22</v>
      </c>
      <c r="B23" s="366" t="s">
        <v>1594</v>
      </c>
      <c r="C23" s="315" t="s">
        <v>1595</v>
      </c>
      <c r="D23" s="315"/>
      <c r="E23" s="315" t="s">
        <v>196</v>
      </c>
      <c r="F23" s="529">
        <v>45848</v>
      </c>
      <c r="G23" s="628">
        <v>45856</v>
      </c>
      <c r="H23" s="366" t="s">
        <v>1597</v>
      </c>
      <c r="I23" s="525" t="s">
        <v>197</v>
      </c>
    </row>
    <row r="24" spans="1:9">
      <c r="A24" s="526">
        <f t="shared" si="0"/>
        <v>23</v>
      </c>
      <c r="B24" s="533" t="s">
        <v>809</v>
      </c>
      <c r="C24" s="533" t="s">
        <v>168</v>
      </c>
      <c r="D24" s="315"/>
      <c r="E24" s="315" t="s">
        <v>196</v>
      </c>
      <c r="F24" s="529">
        <v>45853</v>
      </c>
      <c r="G24" s="628">
        <v>45856</v>
      </c>
      <c r="H24" s="629" t="s">
        <v>1483</v>
      </c>
      <c r="I24" s="525" t="s">
        <v>197</v>
      </c>
    </row>
    <row r="25" spans="1:9">
      <c r="A25" s="526">
        <f t="shared" si="0"/>
        <v>24</v>
      </c>
      <c r="B25" s="326" t="s">
        <v>366</v>
      </c>
      <c r="C25" s="326" t="s">
        <v>105</v>
      </c>
      <c r="D25" s="326"/>
      <c r="E25" s="315" t="s">
        <v>196</v>
      </c>
      <c r="F25" s="529">
        <v>45846</v>
      </c>
      <c r="G25" s="628">
        <v>45857</v>
      </c>
      <c r="H25" s="366" t="s">
        <v>1586</v>
      </c>
      <c r="I25" s="525" t="s">
        <v>197</v>
      </c>
    </row>
    <row r="26" spans="1:9">
      <c r="A26" s="526">
        <f t="shared" si="0"/>
        <v>25</v>
      </c>
      <c r="B26" s="533" t="s">
        <v>749</v>
      </c>
      <c r="C26" s="533" t="s">
        <v>168</v>
      </c>
      <c r="D26" s="533"/>
      <c r="E26" s="533" t="s">
        <v>196</v>
      </c>
      <c r="F26" s="633">
        <v>45855</v>
      </c>
      <c r="G26" s="818">
        <v>45859</v>
      </c>
      <c r="H26" s="533" t="s">
        <v>1598</v>
      </c>
      <c r="I26" s="525" t="s">
        <v>197</v>
      </c>
    </row>
    <row r="27" spans="1:9">
      <c r="A27" s="526">
        <f t="shared" si="0"/>
        <v>26</v>
      </c>
      <c r="B27" s="533" t="s">
        <v>1618</v>
      </c>
      <c r="C27" s="533" t="s">
        <v>123</v>
      </c>
      <c r="D27" s="533"/>
      <c r="E27" s="533" t="s">
        <v>196</v>
      </c>
      <c r="F27" s="633">
        <v>45855</v>
      </c>
      <c r="G27" s="818">
        <v>45859</v>
      </c>
      <c r="H27" s="831" t="s">
        <v>1554</v>
      </c>
      <c r="I27" s="525" t="s">
        <v>197</v>
      </c>
    </row>
    <row r="28" spans="1:9">
      <c r="A28" s="526">
        <f t="shared" si="0"/>
        <v>27</v>
      </c>
      <c r="B28" s="533" t="s">
        <v>789</v>
      </c>
      <c r="C28" s="533" t="s">
        <v>171</v>
      </c>
      <c r="D28" s="533"/>
      <c r="E28" s="533" t="s">
        <v>196</v>
      </c>
      <c r="F28" s="633">
        <v>45854</v>
      </c>
      <c r="G28" s="818">
        <v>45859</v>
      </c>
      <c r="H28" s="533" t="s">
        <v>1559</v>
      </c>
      <c r="I28" s="525" t="s">
        <v>197</v>
      </c>
    </row>
    <row r="29" spans="1:9">
      <c r="A29" s="526">
        <f t="shared" si="0"/>
        <v>28</v>
      </c>
      <c r="B29" s="533" t="s">
        <v>810</v>
      </c>
      <c r="C29" s="533" t="s">
        <v>168</v>
      </c>
      <c r="D29" s="315"/>
      <c r="E29" s="533" t="s">
        <v>196</v>
      </c>
      <c r="F29" s="633">
        <v>45857</v>
      </c>
      <c r="G29" s="628">
        <v>45861</v>
      </c>
      <c r="H29" s="629" t="s">
        <v>1483</v>
      </c>
      <c r="I29" s="525" t="s">
        <v>197</v>
      </c>
    </row>
    <row r="30" spans="1:9">
      <c r="A30" s="526">
        <f t="shared" si="0"/>
        <v>29</v>
      </c>
      <c r="B30" s="613" t="s">
        <v>852</v>
      </c>
      <c r="C30" s="613" t="s">
        <v>123</v>
      </c>
      <c r="D30" s="602"/>
      <c r="E30" s="602" t="s">
        <v>196</v>
      </c>
      <c r="F30" s="630">
        <v>45853</v>
      </c>
      <c r="G30" s="628">
        <v>45862</v>
      </c>
      <c r="H30" s="864" t="s">
        <v>1564</v>
      </c>
      <c r="I30" s="525" t="s">
        <v>197</v>
      </c>
    </row>
    <row r="31" spans="1:9">
      <c r="A31" s="526">
        <f t="shared" si="0"/>
        <v>30</v>
      </c>
      <c r="B31" s="533" t="s">
        <v>152</v>
      </c>
      <c r="C31" s="533" t="s">
        <v>153</v>
      </c>
      <c r="D31" s="533"/>
      <c r="E31" s="533" t="s">
        <v>196</v>
      </c>
      <c r="F31" s="633">
        <v>45851</v>
      </c>
      <c r="G31" s="628">
        <v>45862</v>
      </c>
      <c r="H31" s="903" t="s">
        <v>1651</v>
      </c>
      <c r="I31" s="525" t="s">
        <v>197</v>
      </c>
    </row>
    <row r="32" spans="1:9">
      <c r="A32" s="526">
        <f t="shared" si="0"/>
        <v>31</v>
      </c>
      <c r="B32" s="533" t="s">
        <v>169</v>
      </c>
      <c r="C32" s="533" t="s">
        <v>168</v>
      </c>
      <c r="D32" s="533"/>
      <c r="E32" s="533" t="s">
        <v>196</v>
      </c>
      <c r="F32" s="633">
        <v>45860</v>
      </c>
      <c r="G32" s="628">
        <v>45862</v>
      </c>
      <c r="H32" s="533" t="s">
        <v>1598</v>
      </c>
      <c r="I32" s="525" t="s">
        <v>197</v>
      </c>
    </row>
    <row r="33" spans="1:9">
      <c r="A33" s="526">
        <f t="shared" si="0"/>
        <v>32</v>
      </c>
      <c r="B33" s="533" t="s">
        <v>791</v>
      </c>
      <c r="C33" s="533" t="s">
        <v>168</v>
      </c>
      <c r="D33" s="533"/>
      <c r="E33" s="533" t="s">
        <v>196</v>
      </c>
      <c r="F33" s="818">
        <v>45860</v>
      </c>
      <c r="G33" s="628">
        <v>45863</v>
      </c>
      <c r="H33" s="533" t="s">
        <v>1559</v>
      </c>
      <c r="I33" s="525" t="s">
        <v>197</v>
      </c>
    </row>
    <row r="34" spans="1:9">
      <c r="A34" s="526">
        <f t="shared" si="0"/>
        <v>33</v>
      </c>
      <c r="B34" s="533" t="s">
        <v>730</v>
      </c>
      <c r="C34" s="533" t="s">
        <v>171</v>
      </c>
      <c r="D34" s="533"/>
      <c r="E34" s="533" t="s">
        <v>196</v>
      </c>
      <c r="F34" s="633">
        <v>45853</v>
      </c>
      <c r="G34" s="628">
        <v>45864</v>
      </c>
      <c r="H34" s="533" t="s">
        <v>1602</v>
      </c>
      <c r="I34" s="525" t="s">
        <v>197</v>
      </c>
    </row>
    <row r="35" spans="1:9">
      <c r="A35" s="526">
        <f t="shared" si="0"/>
        <v>34</v>
      </c>
      <c r="B35" s="821" t="s">
        <v>782</v>
      </c>
      <c r="C35" s="821" t="s">
        <v>171</v>
      </c>
      <c r="D35" s="821"/>
      <c r="E35" s="821" t="s">
        <v>196</v>
      </c>
      <c r="F35" s="869">
        <v>45860</v>
      </c>
      <c r="G35" s="628">
        <v>45864</v>
      </c>
      <c r="H35" s="870" t="s">
        <v>1554</v>
      </c>
      <c r="I35" s="525" t="s">
        <v>197</v>
      </c>
    </row>
    <row r="36" spans="1:9">
      <c r="A36" s="526">
        <f t="shared" si="0"/>
        <v>35</v>
      </c>
      <c r="B36" s="533" t="s">
        <v>371</v>
      </c>
      <c r="C36" s="533" t="s">
        <v>168</v>
      </c>
      <c r="D36" s="533"/>
      <c r="E36" s="533" t="s">
        <v>196</v>
      </c>
      <c r="F36" s="633">
        <v>45849</v>
      </c>
      <c r="G36" s="628">
        <v>45865</v>
      </c>
      <c r="H36" s="864" t="s">
        <v>1585</v>
      </c>
      <c r="I36" s="525" t="s">
        <v>197</v>
      </c>
    </row>
    <row r="37" spans="1:9">
      <c r="A37" s="526">
        <f t="shared" si="0"/>
        <v>36</v>
      </c>
      <c r="B37" s="533" t="s">
        <v>753</v>
      </c>
      <c r="C37" s="533" t="s">
        <v>228</v>
      </c>
      <c r="D37" s="533"/>
      <c r="E37" s="533" t="s">
        <v>196</v>
      </c>
      <c r="F37" s="633">
        <v>45862</v>
      </c>
      <c r="G37" s="628">
        <v>45865</v>
      </c>
      <c r="H37" s="533" t="s">
        <v>1598</v>
      </c>
      <c r="I37" s="525" t="s">
        <v>197</v>
      </c>
    </row>
    <row r="38" spans="1:9">
      <c r="A38" s="526">
        <f t="shared" si="0"/>
        <v>37</v>
      </c>
      <c r="B38" s="366" t="s">
        <v>1638</v>
      </c>
      <c r="C38" s="533" t="s">
        <v>171</v>
      </c>
      <c r="D38" s="315"/>
      <c r="E38" s="533" t="s">
        <v>196</v>
      </c>
      <c r="F38" s="529">
        <v>45862</v>
      </c>
      <c r="G38" s="628">
        <v>45865</v>
      </c>
      <c r="H38" s="326" t="s">
        <v>1483</v>
      </c>
      <c r="I38" s="525" t="s">
        <v>197</v>
      </c>
    </row>
    <row r="39" spans="1:9">
      <c r="A39" s="526">
        <f t="shared" si="0"/>
        <v>38</v>
      </c>
      <c r="B39" s="831" t="s">
        <v>717</v>
      </c>
      <c r="C39" s="613" t="s">
        <v>101</v>
      </c>
      <c r="D39" s="533"/>
      <c r="E39" s="533" t="s">
        <v>196</v>
      </c>
      <c r="F39" s="633">
        <v>45859</v>
      </c>
      <c r="G39" s="628">
        <v>45866</v>
      </c>
      <c r="H39" s="864" t="s">
        <v>1581</v>
      </c>
      <c r="I39" s="525" t="s">
        <v>197</v>
      </c>
    </row>
    <row r="40" spans="1:9">
      <c r="A40" s="526">
        <f t="shared" si="0"/>
        <v>39</v>
      </c>
      <c r="B40" s="613" t="s">
        <v>413</v>
      </c>
      <c r="C40" s="613" t="s">
        <v>171</v>
      </c>
      <c r="D40" s="613"/>
      <c r="E40" s="613" t="s">
        <v>196</v>
      </c>
      <c r="F40" s="818">
        <v>45851</v>
      </c>
      <c r="G40" s="628">
        <v>45867</v>
      </c>
      <c r="H40" s="613" t="s">
        <v>240</v>
      </c>
      <c r="I40" s="525" t="s">
        <v>197</v>
      </c>
    </row>
    <row r="41" spans="1:9">
      <c r="A41" s="526">
        <f t="shared" si="0"/>
        <v>40</v>
      </c>
      <c r="B41" s="533" t="s">
        <v>780</v>
      </c>
      <c r="C41" s="533" t="s">
        <v>171</v>
      </c>
      <c r="D41" s="533"/>
      <c r="E41" s="533" t="s">
        <v>196</v>
      </c>
      <c r="F41" s="818">
        <v>45863</v>
      </c>
      <c r="G41" s="628">
        <v>45867</v>
      </c>
      <c r="H41" s="831" t="s">
        <v>1554</v>
      </c>
      <c r="I41" s="525" t="s">
        <v>197</v>
      </c>
    </row>
    <row r="42" spans="1:9">
      <c r="A42" s="526">
        <f t="shared" si="0"/>
        <v>41</v>
      </c>
      <c r="B42" s="533" t="s">
        <v>166</v>
      </c>
      <c r="C42" s="533" t="s">
        <v>168</v>
      </c>
      <c r="D42" s="533"/>
      <c r="E42" s="533" t="s">
        <v>196</v>
      </c>
      <c r="F42" s="633">
        <v>45865</v>
      </c>
      <c r="G42" s="628">
        <v>45868</v>
      </c>
      <c r="H42" s="533" t="s">
        <v>1598</v>
      </c>
      <c r="I42" s="525" t="s">
        <v>197</v>
      </c>
    </row>
    <row r="43" spans="1:9">
      <c r="A43" s="526">
        <f t="shared" si="0"/>
        <v>42</v>
      </c>
      <c r="B43" s="366" t="s">
        <v>1352</v>
      </c>
      <c r="C43" s="533" t="s">
        <v>168</v>
      </c>
      <c r="D43" s="315"/>
      <c r="E43" s="533" t="s">
        <v>196</v>
      </c>
      <c r="F43" s="529">
        <v>45865</v>
      </c>
      <c r="G43" s="628">
        <v>45868</v>
      </c>
      <c r="H43" s="326" t="s">
        <v>1483</v>
      </c>
      <c r="I43" s="525" t="s">
        <v>197</v>
      </c>
    </row>
    <row r="44" spans="1:9">
      <c r="A44" s="526">
        <f t="shared" si="0"/>
        <v>43</v>
      </c>
      <c r="B44" s="533" t="s">
        <v>177</v>
      </c>
      <c r="C44" s="533" t="s">
        <v>178</v>
      </c>
      <c r="D44" s="533"/>
      <c r="E44" s="533" t="s">
        <v>196</v>
      </c>
      <c r="F44" s="818">
        <v>45863</v>
      </c>
      <c r="G44" s="628">
        <v>45869</v>
      </c>
      <c r="H44" s="533" t="s">
        <v>1559</v>
      </c>
      <c r="I44" s="525" t="s">
        <v>197</v>
      </c>
    </row>
    <row r="45" spans="1:9">
      <c r="A45" s="526">
        <f t="shared" si="0"/>
        <v>44</v>
      </c>
      <c r="B45" s="533" t="s">
        <v>785</v>
      </c>
      <c r="C45" s="533" t="s">
        <v>168</v>
      </c>
      <c r="D45" s="533"/>
      <c r="E45" s="533" t="s">
        <v>196</v>
      </c>
      <c r="F45" s="818">
        <v>45867</v>
      </c>
      <c r="G45" s="628">
        <v>45869</v>
      </c>
      <c r="H45" s="831" t="s">
        <v>1554</v>
      </c>
      <c r="I45" s="525" t="s">
        <v>197</v>
      </c>
    </row>
    <row r="46" spans="1:9">
      <c r="A46" s="526">
        <f t="shared" si="0"/>
        <v>45</v>
      </c>
      <c r="B46" s="533" t="s">
        <v>752</v>
      </c>
      <c r="C46" s="533" t="s">
        <v>168</v>
      </c>
      <c r="D46" s="533"/>
      <c r="E46" s="533" t="s">
        <v>196</v>
      </c>
      <c r="F46" s="628">
        <v>45868</v>
      </c>
      <c r="G46" s="628">
        <v>45869</v>
      </c>
      <c r="H46" s="533" t="s">
        <v>1598</v>
      </c>
      <c r="I46" s="525" t="s">
        <v>197</v>
      </c>
    </row>
    <row r="47" spans="1:9">
      <c r="A47" s="526">
        <f t="shared" si="0"/>
        <v>46</v>
      </c>
      <c r="B47" s="533" t="s">
        <v>737</v>
      </c>
      <c r="C47" s="533" t="s">
        <v>234</v>
      </c>
      <c r="D47" s="533"/>
      <c r="E47" s="533" t="s">
        <v>196</v>
      </c>
      <c r="F47" s="633">
        <v>45863</v>
      </c>
      <c r="G47" s="628">
        <v>45869</v>
      </c>
      <c r="H47" s="533" t="s">
        <v>1564</v>
      </c>
      <c r="I47" s="525" t="s">
        <v>197</v>
      </c>
    </row>
    <row r="48" spans="1:9">
      <c r="A48" s="526">
        <f t="shared" si="0"/>
        <v>47</v>
      </c>
      <c r="B48" s="915" t="s">
        <v>160</v>
      </c>
      <c r="C48" s="613" t="s">
        <v>1617</v>
      </c>
      <c r="D48" s="533"/>
      <c r="E48" s="533" t="s">
        <v>196</v>
      </c>
      <c r="F48" s="633">
        <v>45855</v>
      </c>
      <c r="G48" s="628">
        <v>45869</v>
      </c>
      <c r="H48" s="864" t="s">
        <v>1596</v>
      </c>
      <c r="I48" s="525" t="s">
        <v>197</v>
      </c>
    </row>
    <row r="49" spans="1:9">
      <c r="A49" s="526">
        <f t="shared" si="0"/>
        <v>48</v>
      </c>
      <c r="B49" s="625" t="s">
        <v>408</v>
      </c>
      <c r="C49" s="613" t="s">
        <v>111</v>
      </c>
      <c r="D49" s="613"/>
      <c r="E49" s="613" t="s">
        <v>278</v>
      </c>
      <c r="F49" s="818">
        <v>45818</v>
      </c>
      <c r="G49" s="628">
        <v>45869</v>
      </c>
      <c r="H49" s="871" t="s">
        <v>1641</v>
      </c>
      <c r="I49" s="525" t="s">
        <v>197</v>
      </c>
    </row>
    <row r="50" spans="1:9">
      <c r="A50" s="526">
        <f t="shared" si="0"/>
        <v>49</v>
      </c>
      <c r="B50" s="916" t="s">
        <v>144</v>
      </c>
      <c r="C50" s="821" t="s">
        <v>101</v>
      </c>
      <c r="D50" s="821"/>
      <c r="E50" s="821" t="s">
        <v>196</v>
      </c>
      <c r="F50" s="902">
        <v>45862</v>
      </c>
      <c r="G50" s="628">
        <v>45869</v>
      </c>
      <c r="H50" s="903" t="s">
        <v>1651</v>
      </c>
      <c r="I50" s="525" t="s">
        <v>197</v>
      </c>
    </row>
    <row r="51" spans="1:9">
      <c r="A51" s="526">
        <f t="shared" si="0"/>
        <v>50</v>
      </c>
      <c r="B51" s="626" t="s">
        <v>1642</v>
      </c>
      <c r="C51" s="533" t="s">
        <v>111</v>
      </c>
      <c r="D51" s="533"/>
      <c r="E51" s="533" t="s">
        <v>196</v>
      </c>
      <c r="F51" s="633">
        <v>45861</v>
      </c>
      <c r="G51" s="628">
        <v>45869</v>
      </c>
      <c r="H51" s="864" t="s">
        <v>1597</v>
      </c>
      <c r="I51" s="525" t="s">
        <v>197</v>
      </c>
    </row>
  </sheetData>
  <conditionalFormatting sqref="B2:B8 B10 B12 B14:B17 B20:B22 B24:B29 B31:B37 B40:B42 B44:B47 B49:B50">
    <cfRule type="duplicateValues" dxfId="271" priority="9"/>
    <cfRule type="duplicateValues" dxfId="270" priority="11" stopIfTrue="1"/>
  </conditionalFormatting>
  <conditionalFormatting sqref="B2:B8">
    <cfRule type="duplicateValues" dxfId="269" priority="10"/>
  </conditionalFormatting>
  <conditionalFormatting sqref="B2:B37 B39:B42 B44:B51">
    <cfRule type="duplicateValues" dxfId="268" priority="7"/>
    <cfRule type="duplicateValues" dxfId="267" priority="8"/>
  </conditionalFormatting>
  <conditionalFormatting sqref="B30">
    <cfRule type="duplicateValues" dxfId="266" priority="4"/>
    <cfRule type="duplicateValues" dxfId="265" priority="5"/>
    <cfRule type="duplicateValues" dxfId="264" priority="6" stopIfTrue="1"/>
  </conditionalFormatting>
  <conditionalFormatting sqref="B51">
    <cfRule type="duplicateValues" dxfId="263" priority="1"/>
    <cfRule type="duplicateValues" dxfId="262" priority="2"/>
    <cfRule type="duplicateValues" dxfId="261"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4"/>
  <cols>
    <col min="7" max="7" width="18.109375" bestFit="1" customWidth="1"/>
    <col min="8" max="8" width="9.21875" bestFit="1" customWidth="1"/>
    <col min="9" max="9" width="10.44140625" bestFit="1" customWidth="1"/>
  </cols>
  <sheetData>
    <row r="4" spans="4:10">
      <c r="D4" s="310" t="s">
        <v>1718</v>
      </c>
      <c r="E4" s="310" t="s">
        <v>1159</v>
      </c>
      <c r="F4" s="310" t="s">
        <v>1078</v>
      </c>
      <c r="G4" s="310" t="s">
        <v>1719</v>
      </c>
      <c r="H4" s="310" t="s">
        <v>193</v>
      </c>
      <c r="I4" s="310" t="s">
        <v>1630</v>
      </c>
    </row>
    <row r="5" spans="4:10">
      <c r="D5" s="310">
        <v>1</v>
      </c>
      <c r="E5" s="310" t="s">
        <v>806</v>
      </c>
      <c r="F5" s="310" t="s">
        <v>168</v>
      </c>
      <c r="G5" s="310" t="s">
        <v>1680</v>
      </c>
      <c r="H5" s="630">
        <v>45898</v>
      </c>
      <c r="I5" s="630">
        <v>45904</v>
      </c>
      <c r="J5" t="s">
        <v>1490</v>
      </c>
    </row>
    <row r="6" spans="4:10">
      <c r="D6" s="310">
        <f>D5+1</f>
        <v>2</v>
      </c>
      <c r="E6" s="310" t="s">
        <v>254</v>
      </c>
      <c r="F6" s="310" t="s">
        <v>171</v>
      </c>
      <c r="G6" s="310" t="s">
        <v>1583</v>
      </c>
      <c r="H6" s="630">
        <v>45901</v>
      </c>
      <c r="I6" s="630">
        <v>45905</v>
      </c>
      <c r="J6" t="s">
        <v>1490</v>
      </c>
    </row>
    <row r="7" spans="4:10">
      <c r="D7" s="310">
        <f t="shared" ref="D7:D34" si="0">D6+1</f>
        <v>3</v>
      </c>
      <c r="E7" s="310" t="s">
        <v>789</v>
      </c>
      <c r="F7" s="310" t="s">
        <v>171</v>
      </c>
      <c r="G7" s="310" t="s">
        <v>1681</v>
      </c>
      <c r="H7" s="630">
        <v>45896</v>
      </c>
      <c r="I7" s="630">
        <v>45909</v>
      </c>
      <c r="J7" t="s">
        <v>1490</v>
      </c>
    </row>
    <row r="8" spans="4:10">
      <c r="D8" s="310">
        <f t="shared" si="0"/>
        <v>4</v>
      </c>
      <c r="E8" s="310" t="s">
        <v>213</v>
      </c>
      <c r="F8" s="310" t="s">
        <v>168</v>
      </c>
      <c r="G8" s="310" t="s">
        <v>1583</v>
      </c>
      <c r="H8" s="630">
        <v>45905</v>
      </c>
      <c r="I8" s="630">
        <v>45909</v>
      </c>
      <c r="J8" t="s">
        <v>1490</v>
      </c>
    </row>
    <row r="9" spans="4:10">
      <c r="D9" s="310">
        <f t="shared" si="0"/>
        <v>5</v>
      </c>
      <c r="E9" s="310" t="s">
        <v>805</v>
      </c>
      <c r="F9" s="310" t="s">
        <v>168</v>
      </c>
      <c r="G9" s="310" t="s">
        <v>1680</v>
      </c>
      <c r="H9" s="630">
        <v>45905</v>
      </c>
      <c r="I9" s="630">
        <v>45910</v>
      </c>
      <c r="J9" t="s">
        <v>1490</v>
      </c>
    </row>
    <row r="10" spans="4:10">
      <c r="D10" s="310">
        <f t="shared" si="0"/>
        <v>6</v>
      </c>
      <c r="E10" s="310" t="s">
        <v>211</v>
      </c>
      <c r="F10" s="310" t="s">
        <v>171</v>
      </c>
      <c r="G10" s="310" t="s">
        <v>1653</v>
      </c>
      <c r="H10" s="630">
        <v>45898</v>
      </c>
      <c r="I10" s="630">
        <v>45911</v>
      </c>
      <c r="J10" t="s">
        <v>1490</v>
      </c>
    </row>
    <row r="11" spans="4:10">
      <c r="D11" s="310">
        <f t="shared" si="0"/>
        <v>7</v>
      </c>
      <c r="E11" s="310" t="s">
        <v>1297</v>
      </c>
      <c r="F11" s="310" t="s">
        <v>101</v>
      </c>
      <c r="G11" s="310" t="s">
        <v>1689</v>
      </c>
      <c r="H11" s="630">
        <v>45901</v>
      </c>
      <c r="I11" s="630">
        <v>45911</v>
      </c>
      <c r="J11" t="s">
        <v>1490</v>
      </c>
    </row>
    <row r="12" spans="4:10">
      <c r="D12" s="310">
        <f t="shared" si="0"/>
        <v>8</v>
      </c>
      <c r="E12" s="310" t="s">
        <v>808</v>
      </c>
      <c r="F12" s="310" t="s">
        <v>168</v>
      </c>
      <c r="G12" s="310" t="s">
        <v>1680</v>
      </c>
      <c r="H12" s="630">
        <v>45911</v>
      </c>
      <c r="I12" s="630">
        <v>45914</v>
      </c>
      <c r="J12" t="s">
        <v>1490</v>
      </c>
    </row>
    <row r="13" spans="4:10">
      <c r="D13" s="310">
        <f t="shared" si="0"/>
        <v>9</v>
      </c>
      <c r="E13" s="310" t="s">
        <v>790</v>
      </c>
      <c r="F13" s="310" t="s">
        <v>168</v>
      </c>
      <c r="G13" s="310" t="s">
        <v>1681</v>
      </c>
      <c r="H13" s="630">
        <v>45909</v>
      </c>
      <c r="I13" s="630">
        <v>45914</v>
      </c>
      <c r="J13" t="s">
        <v>1490</v>
      </c>
    </row>
    <row r="14" spans="4:10">
      <c r="D14" s="310">
        <f t="shared" si="0"/>
        <v>10</v>
      </c>
      <c r="E14" s="310" t="s">
        <v>378</v>
      </c>
      <c r="F14" s="310" t="s">
        <v>228</v>
      </c>
      <c r="G14" s="310" t="s">
        <v>1583</v>
      </c>
      <c r="H14" s="630">
        <v>45909</v>
      </c>
      <c r="I14" s="630">
        <v>45914</v>
      </c>
      <c r="J14" t="s">
        <v>1490</v>
      </c>
    </row>
    <row r="15" spans="4:10">
      <c r="D15" s="310">
        <f t="shared" si="0"/>
        <v>11</v>
      </c>
      <c r="E15" s="310" t="s">
        <v>280</v>
      </c>
      <c r="F15" s="310" t="s">
        <v>168</v>
      </c>
      <c r="G15" s="310" t="s">
        <v>1689</v>
      </c>
      <c r="H15" s="630">
        <v>45901</v>
      </c>
      <c r="I15" s="630">
        <v>45915</v>
      </c>
      <c r="J15" t="s">
        <v>1490</v>
      </c>
    </row>
    <row r="16" spans="4:10">
      <c r="D16" s="310">
        <f t="shared" si="0"/>
        <v>12</v>
      </c>
      <c r="E16" s="310" t="s">
        <v>371</v>
      </c>
      <c r="F16" s="310" t="s">
        <v>168</v>
      </c>
      <c r="G16" s="310" t="s">
        <v>1653</v>
      </c>
      <c r="H16" s="630">
        <v>45911</v>
      </c>
      <c r="I16" s="630">
        <v>45915</v>
      </c>
      <c r="J16" t="s">
        <v>1490</v>
      </c>
    </row>
    <row r="17" spans="4:10">
      <c r="D17" s="310">
        <f t="shared" si="0"/>
        <v>13</v>
      </c>
      <c r="E17" s="310" t="s">
        <v>167</v>
      </c>
      <c r="F17" s="310" t="s">
        <v>168</v>
      </c>
      <c r="G17" s="310" t="s">
        <v>1682</v>
      </c>
      <c r="H17" s="630">
        <v>45897</v>
      </c>
      <c r="I17" s="630">
        <v>45916</v>
      </c>
      <c r="J17" t="s">
        <v>1490</v>
      </c>
    </row>
    <row r="18" spans="4:10">
      <c r="D18" s="310">
        <f t="shared" si="0"/>
        <v>14</v>
      </c>
      <c r="E18" s="310" t="s">
        <v>809</v>
      </c>
      <c r="F18" s="310" t="s">
        <v>168</v>
      </c>
      <c r="G18" s="310" t="s">
        <v>1680</v>
      </c>
      <c r="H18" s="630">
        <v>45914</v>
      </c>
      <c r="I18" s="630">
        <v>45919</v>
      </c>
      <c r="J18" t="s">
        <v>1490</v>
      </c>
    </row>
    <row r="19" spans="4:10">
      <c r="D19" s="310">
        <f t="shared" si="0"/>
        <v>15</v>
      </c>
      <c r="E19" s="310" t="s">
        <v>791</v>
      </c>
      <c r="F19" s="310" t="s">
        <v>168</v>
      </c>
      <c r="G19" s="310" t="s">
        <v>1681</v>
      </c>
      <c r="H19" s="630">
        <v>45914</v>
      </c>
      <c r="I19" s="630">
        <v>45919</v>
      </c>
      <c r="J19" t="s">
        <v>1490</v>
      </c>
    </row>
    <row r="20" spans="4:10">
      <c r="D20" s="310">
        <f t="shared" si="0"/>
        <v>16</v>
      </c>
      <c r="E20" s="310" t="s">
        <v>784</v>
      </c>
      <c r="F20" s="310" t="s">
        <v>171</v>
      </c>
      <c r="G20" s="310" t="s">
        <v>1703</v>
      </c>
      <c r="H20" s="630">
        <v>45911</v>
      </c>
      <c r="I20" s="630">
        <v>45917</v>
      </c>
      <c r="J20" t="s">
        <v>1490</v>
      </c>
    </row>
    <row r="21" spans="4:10">
      <c r="D21" s="310">
        <f t="shared" si="0"/>
        <v>17</v>
      </c>
      <c r="E21" s="310" t="s">
        <v>783</v>
      </c>
      <c r="F21" s="310" t="s">
        <v>171</v>
      </c>
      <c r="G21" s="310" t="s">
        <v>1704</v>
      </c>
      <c r="H21" s="630">
        <v>45911</v>
      </c>
      <c r="I21" s="630">
        <v>45917</v>
      </c>
      <c r="J21" t="s">
        <v>1490</v>
      </c>
    </row>
    <row r="22" spans="4:10">
      <c r="D22" s="310">
        <f t="shared" si="0"/>
        <v>18</v>
      </c>
      <c r="E22" s="310" t="s">
        <v>781</v>
      </c>
      <c r="F22" s="310" t="s">
        <v>168</v>
      </c>
      <c r="G22" s="310" t="s">
        <v>1703</v>
      </c>
      <c r="H22" s="630">
        <v>45918</v>
      </c>
      <c r="I22" s="630">
        <v>45920</v>
      </c>
      <c r="J22" t="s">
        <v>1490</v>
      </c>
    </row>
    <row r="23" spans="4:10">
      <c r="D23" s="310">
        <f t="shared" si="0"/>
        <v>19</v>
      </c>
      <c r="E23" s="310" t="s">
        <v>785</v>
      </c>
      <c r="F23" s="310" t="s">
        <v>168</v>
      </c>
      <c r="G23" s="310" t="s">
        <v>1704</v>
      </c>
      <c r="H23" s="630">
        <v>45918</v>
      </c>
      <c r="I23" s="630">
        <v>45920</v>
      </c>
      <c r="J23" t="s">
        <v>1490</v>
      </c>
    </row>
    <row r="24" spans="4:10">
      <c r="D24" s="310">
        <f t="shared" si="0"/>
        <v>20</v>
      </c>
      <c r="E24" s="310" t="s">
        <v>404</v>
      </c>
      <c r="F24" s="310" t="s">
        <v>171</v>
      </c>
      <c r="G24" s="310" t="s">
        <v>1690</v>
      </c>
      <c r="H24" s="630">
        <v>45911</v>
      </c>
      <c r="I24" s="630">
        <v>45921</v>
      </c>
      <c r="J24" t="s">
        <v>1490</v>
      </c>
    </row>
    <row r="25" spans="4:10">
      <c r="D25" s="310">
        <f t="shared" si="0"/>
        <v>21</v>
      </c>
      <c r="E25" s="310" t="s">
        <v>1307</v>
      </c>
      <c r="F25" s="310" t="s">
        <v>101</v>
      </c>
      <c r="G25" s="310" t="s">
        <v>1583</v>
      </c>
      <c r="H25" s="630">
        <v>45914</v>
      </c>
      <c r="I25" s="630">
        <v>45921</v>
      </c>
      <c r="J25" t="s">
        <v>1490</v>
      </c>
    </row>
    <row r="26" spans="4:10">
      <c r="D26" s="310">
        <f t="shared" si="0"/>
        <v>22</v>
      </c>
      <c r="E26" s="310" t="s">
        <v>169</v>
      </c>
      <c r="F26" s="310" t="s">
        <v>168</v>
      </c>
      <c r="G26" s="310" t="s">
        <v>1682</v>
      </c>
      <c r="H26" s="630">
        <v>45917</v>
      </c>
      <c r="I26" s="630">
        <v>45922</v>
      </c>
      <c r="J26" t="s">
        <v>1490</v>
      </c>
    </row>
    <row r="27" spans="4:10">
      <c r="D27" s="310">
        <f t="shared" si="0"/>
        <v>23</v>
      </c>
      <c r="E27" s="310" t="s">
        <v>782</v>
      </c>
      <c r="F27" s="310" t="s">
        <v>171</v>
      </c>
      <c r="G27" s="310" t="s">
        <v>1703</v>
      </c>
      <c r="H27" s="630">
        <v>45921</v>
      </c>
      <c r="I27" s="630">
        <v>45923</v>
      </c>
      <c r="J27" t="s">
        <v>1490</v>
      </c>
    </row>
    <row r="28" spans="4:10">
      <c r="D28" s="310">
        <f t="shared" si="0"/>
        <v>24</v>
      </c>
      <c r="E28" s="310" t="s">
        <v>786</v>
      </c>
      <c r="F28" s="310" t="s">
        <v>228</v>
      </c>
      <c r="G28" s="310" t="s">
        <v>1704</v>
      </c>
      <c r="H28" s="630">
        <v>45921</v>
      </c>
      <c r="I28" s="630">
        <v>45923</v>
      </c>
      <c r="J28" t="s">
        <v>1490</v>
      </c>
    </row>
    <row r="29" spans="4:10">
      <c r="D29" s="310">
        <f t="shared" si="0"/>
        <v>25</v>
      </c>
      <c r="E29" s="310" t="s">
        <v>810</v>
      </c>
      <c r="F29" s="310" t="s">
        <v>168</v>
      </c>
      <c r="G29" s="310" t="s">
        <v>1680</v>
      </c>
      <c r="H29" s="630">
        <v>45920</v>
      </c>
      <c r="I29" s="630">
        <v>45923</v>
      </c>
      <c r="J29" t="s">
        <v>1490</v>
      </c>
    </row>
    <row r="30" spans="4:10">
      <c r="D30" s="310">
        <f t="shared" si="0"/>
        <v>26</v>
      </c>
      <c r="E30" s="310" t="s">
        <v>155</v>
      </c>
      <c r="F30" s="310" t="s">
        <v>168</v>
      </c>
      <c r="G30" s="310" t="s">
        <v>1689</v>
      </c>
      <c r="H30" s="630">
        <v>45915</v>
      </c>
      <c r="I30" s="630">
        <v>45924</v>
      </c>
      <c r="J30" t="s">
        <v>1490</v>
      </c>
    </row>
    <row r="31" spans="4:10">
      <c r="D31" s="310">
        <f t="shared" si="0"/>
        <v>27</v>
      </c>
      <c r="E31" s="310" t="s">
        <v>449</v>
      </c>
      <c r="F31" s="310" t="s">
        <v>234</v>
      </c>
      <c r="G31" s="310" t="s">
        <v>1583</v>
      </c>
      <c r="H31" s="630">
        <v>45924</v>
      </c>
      <c r="I31" s="630">
        <v>45926</v>
      </c>
      <c r="J31" t="s">
        <v>1490</v>
      </c>
    </row>
    <row r="32" spans="4:10">
      <c r="D32" s="310">
        <f t="shared" si="0"/>
        <v>28</v>
      </c>
      <c r="E32" s="310" t="s">
        <v>780</v>
      </c>
      <c r="F32" s="310" t="s">
        <v>228</v>
      </c>
      <c r="G32" s="310" t="s">
        <v>1704</v>
      </c>
      <c r="H32" s="630">
        <v>45922</v>
      </c>
      <c r="I32" s="630">
        <v>45927</v>
      </c>
      <c r="J32" t="s">
        <v>1490</v>
      </c>
    </row>
    <row r="33" spans="4:10">
      <c r="D33" s="310">
        <f t="shared" si="0"/>
        <v>29</v>
      </c>
      <c r="E33" s="310" t="s">
        <v>777</v>
      </c>
      <c r="F33" s="310" t="s">
        <v>228</v>
      </c>
      <c r="G33" s="310" t="s">
        <v>1703</v>
      </c>
      <c r="H33" s="630">
        <v>45924</v>
      </c>
      <c r="I33" s="630">
        <v>45927</v>
      </c>
      <c r="J33" t="s">
        <v>1490</v>
      </c>
    </row>
    <row r="34" spans="4:10">
      <c r="D34" s="310">
        <f t="shared" si="0"/>
        <v>30</v>
      </c>
      <c r="E34" s="310" t="s">
        <v>1351</v>
      </c>
      <c r="F34" s="310" t="s">
        <v>171</v>
      </c>
      <c r="G34" s="310" t="s">
        <v>1680</v>
      </c>
      <c r="H34" s="630">
        <v>45924</v>
      </c>
      <c r="I34" s="630">
        <v>45927</v>
      </c>
      <c r="J34" t="s">
        <v>1490</v>
      </c>
    </row>
  </sheetData>
  <conditionalFormatting sqref="H5:I34">
    <cfRule type="duplicateValues" dxfId="260" priority="1" stopIfTrue="1"/>
    <cfRule type="duplicateValues" dxfId="259" priority="2"/>
    <cfRule type="duplicateValues" dxfId="258" priority="3"/>
    <cfRule type="duplicateValues" dxfId="257" priority="4"/>
    <cfRule type="duplicateValues" dxfId="256" priority="5"/>
    <cfRule type="duplicateValues" dxfId="255" priority="6"/>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4"/>
  <cols>
    <col min="1" max="1" width="10.109375" style="562" customWidth="1"/>
    <col min="2" max="2" width="9" style="562"/>
    <col min="3" max="3" width="7.88671875" style="562" customWidth="1"/>
    <col min="4" max="4" width="11.77734375" style="562" hidden="1" customWidth="1"/>
    <col min="5" max="5" width="18.88671875" style="562" bestFit="1" customWidth="1"/>
    <col min="6" max="6" width="12.77734375" style="562" customWidth="1"/>
    <col min="7" max="7" width="10.5546875" style="562" bestFit="1" customWidth="1"/>
    <col min="8" max="8" width="23.109375" style="562" bestFit="1" customWidth="1"/>
    <col min="9" max="9" width="0" style="562" hidden="1" customWidth="1"/>
    <col min="10" max="10" width="10.21875" style="562" hidden="1" customWidth="1"/>
    <col min="11" max="12" width="0" style="562" hidden="1" customWidth="1"/>
    <col min="13" max="13" width="8.33203125" style="562" hidden="1" customWidth="1"/>
    <col min="14" max="15" width="10.77734375" style="562" bestFit="1" customWidth="1"/>
    <col min="16" max="16" width="13.77734375" style="562" customWidth="1"/>
    <col min="17" max="18" width="9" style="562"/>
    <col min="19" max="23" width="0" style="562" hidden="1" customWidth="1"/>
    <col min="24" max="24" width="20.5546875" style="562" hidden="1" customWidth="1"/>
    <col min="25" max="25" width="13.21875" style="562" hidden="1" customWidth="1"/>
    <col min="26" max="16384" width="9" style="562"/>
  </cols>
  <sheetData>
    <row r="1" spans="1:22" ht="15.6">
      <c r="A1" s="1928" t="s">
        <v>64</v>
      </c>
      <c r="B1" s="1929"/>
      <c r="C1" s="1929"/>
      <c r="D1" s="1929"/>
      <c r="E1" s="1929"/>
      <c r="F1" s="1929"/>
      <c r="G1" s="1929"/>
      <c r="H1" s="1930"/>
      <c r="I1" s="1013"/>
      <c r="J1" s="1013"/>
      <c r="K1" s="1013"/>
      <c r="L1" s="1013"/>
      <c r="M1" s="1013"/>
      <c r="N1" s="1013"/>
      <c r="O1" s="1013"/>
      <c r="P1" s="1013"/>
      <c r="Q1" s="1013"/>
      <c r="R1" s="1013"/>
      <c r="S1" s="1013"/>
      <c r="T1" s="1013"/>
      <c r="U1" s="1013"/>
      <c r="V1" s="1013"/>
    </row>
    <row r="2" spans="1:22" ht="15.45" customHeight="1">
      <c r="A2" s="1931" t="s">
        <v>65</v>
      </c>
      <c r="B2" s="1790"/>
      <c r="C2" s="1790"/>
      <c r="D2" s="1790"/>
      <c r="E2" s="1790"/>
      <c r="F2" s="1790"/>
      <c r="G2" s="1790"/>
      <c r="H2" s="1932"/>
      <c r="I2" s="1014"/>
      <c r="J2" s="1014"/>
      <c r="K2" s="1014"/>
      <c r="L2" s="1014"/>
      <c r="M2" s="1014"/>
      <c r="N2" s="1014"/>
      <c r="O2" s="1014"/>
      <c r="P2" s="1014"/>
      <c r="Q2" s="1014"/>
      <c r="R2" s="1014"/>
      <c r="S2" s="1014"/>
      <c r="T2" s="1014"/>
      <c r="U2" s="1014"/>
      <c r="V2" s="1014"/>
    </row>
    <row r="3" spans="1:22" ht="15.45" customHeight="1">
      <c r="A3" s="1931" t="s">
        <v>66</v>
      </c>
      <c r="B3" s="1790"/>
      <c r="C3" s="1790"/>
      <c r="D3" s="1790"/>
      <c r="E3" s="1790"/>
      <c r="F3" s="1790"/>
      <c r="G3" s="1790"/>
      <c r="H3" s="1932"/>
      <c r="I3" s="1014"/>
      <c r="J3" s="1014"/>
      <c r="K3" s="1014"/>
      <c r="L3" s="1014"/>
      <c r="M3" s="1014"/>
      <c r="N3" s="1014"/>
      <c r="O3" s="1014"/>
      <c r="P3" s="1014"/>
      <c r="Q3" s="1014"/>
      <c r="R3" s="1014"/>
      <c r="S3" s="1014"/>
      <c r="T3" s="1014"/>
      <c r="U3" s="1014"/>
      <c r="V3" s="1014"/>
    </row>
    <row r="4" spans="1:22">
      <c r="A4" s="1072"/>
      <c r="H4" s="1071"/>
    </row>
    <row r="5" spans="1:22" ht="41.4">
      <c r="A5" s="1068" t="s">
        <v>189</v>
      </c>
      <c r="B5" s="311" t="s">
        <v>1767</v>
      </c>
      <c r="C5" s="311" t="s">
        <v>191</v>
      </c>
      <c r="D5" s="311" t="s">
        <v>1768</v>
      </c>
      <c r="E5" s="311" t="s">
        <v>1769</v>
      </c>
      <c r="F5" s="311" t="s">
        <v>193</v>
      </c>
      <c r="G5" s="309" t="s">
        <v>1770</v>
      </c>
      <c r="H5" s="1070" t="s">
        <v>20</v>
      </c>
    </row>
    <row r="6" spans="1:22">
      <c r="A6" s="1083">
        <v>1</v>
      </c>
      <c r="B6" s="1084" t="s">
        <v>202</v>
      </c>
      <c r="C6" s="1085" t="s">
        <v>171</v>
      </c>
      <c r="D6" s="1073">
        <v>11.145</v>
      </c>
      <c r="E6" s="1085" t="s">
        <v>1583</v>
      </c>
      <c r="F6" s="1085">
        <v>45831</v>
      </c>
      <c r="G6" s="1085">
        <v>45836</v>
      </c>
      <c r="H6" s="1086" t="s">
        <v>1490</v>
      </c>
      <c r="M6" s="1015"/>
      <c r="N6" s="1015"/>
      <c r="O6" s="1015"/>
    </row>
    <row r="7" spans="1:22">
      <c r="A7" s="1083">
        <f t="shared" ref="A7:A79" si="0">A6+1</f>
        <v>2</v>
      </c>
      <c r="B7" s="1084" t="s">
        <v>226</v>
      </c>
      <c r="C7" s="1085" t="s">
        <v>171</v>
      </c>
      <c r="D7" s="421">
        <v>11.997</v>
      </c>
      <c r="E7" s="1085" t="s">
        <v>1583</v>
      </c>
      <c r="F7" s="1085">
        <v>45836</v>
      </c>
      <c r="G7" s="1085">
        <v>45840</v>
      </c>
      <c r="H7" s="1086" t="s">
        <v>1490</v>
      </c>
      <c r="M7" s="1015"/>
      <c r="N7" s="1015"/>
      <c r="O7" s="1015"/>
    </row>
    <row r="8" spans="1:22">
      <c r="A8" s="1083">
        <f t="shared" si="0"/>
        <v>3</v>
      </c>
      <c r="B8" s="1084" t="s">
        <v>217</v>
      </c>
      <c r="C8" s="1085" t="s">
        <v>168</v>
      </c>
      <c r="D8" s="1073">
        <v>11.145</v>
      </c>
      <c r="E8" s="1085" t="s">
        <v>1584</v>
      </c>
      <c r="F8" s="1085">
        <v>45837</v>
      </c>
      <c r="G8" s="1085">
        <v>45843</v>
      </c>
      <c r="H8" s="1086" t="s">
        <v>1490</v>
      </c>
      <c r="M8" s="1016"/>
      <c r="N8" s="1016"/>
      <c r="O8" s="1016"/>
    </row>
    <row r="9" spans="1:22">
      <c r="A9" s="1083">
        <f t="shared" si="0"/>
        <v>4</v>
      </c>
      <c r="B9" s="1084" t="s">
        <v>227</v>
      </c>
      <c r="C9" s="1085" t="s">
        <v>228</v>
      </c>
      <c r="D9" s="1073">
        <v>13.071999999999999</v>
      </c>
      <c r="E9" s="1085" t="s">
        <v>1583</v>
      </c>
      <c r="F9" s="1085">
        <v>45841</v>
      </c>
      <c r="G9" s="1085">
        <v>45843</v>
      </c>
      <c r="H9" s="1086" t="s">
        <v>1490</v>
      </c>
      <c r="M9" s="1015"/>
      <c r="N9" s="1015"/>
      <c r="O9" s="1015"/>
    </row>
    <row r="10" spans="1:22">
      <c r="A10" s="1083">
        <f t="shared" si="0"/>
        <v>5</v>
      </c>
      <c r="B10" s="1084" t="s">
        <v>225</v>
      </c>
      <c r="C10" s="1085" t="s">
        <v>168</v>
      </c>
      <c r="D10" s="1073">
        <v>11.145</v>
      </c>
      <c r="E10" s="1085" t="s">
        <v>1583</v>
      </c>
      <c r="F10" s="1085">
        <v>45845</v>
      </c>
      <c r="G10" s="1085">
        <v>45848</v>
      </c>
      <c r="H10" s="1086" t="s">
        <v>1490</v>
      </c>
      <c r="M10" s="1015"/>
      <c r="N10" s="1015"/>
      <c r="O10" s="1015"/>
    </row>
    <row r="11" spans="1:22">
      <c r="A11" s="1083">
        <f t="shared" si="0"/>
        <v>6</v>
      </c>
      <c r="B11" s="1084" t="s">
        <v>201</v>
      </c>
      <c r="C11" s="1085" t="s">
        <v>168</v>
      </c>
      <c r="D11" s="1073">
        <v>11.145</v>
      </c>
      <c r="E11" s="1085" t="s">
        <v>1583</v>
      </c>
      <c r="F11" s="1085">
        <v>45849</v>
      </c>
      <c r="G11" s="1085">
        <v>45852</v>
      </c>
      <c r="H11" s="1086" t="s">
        <v>1490</v>
      </c>
      <c r="M11" s="1015">
        <v>185</v>
      </c>
      <c r="N11" s="1015"/>
      <c r="O11" s="1015"/>
    </row>
    <row r="12" spans="1:22">
      <c r="A12" s="1083">
        <f t="shared" si="0"/>
        <v>7</v>
      </c>
      <c r="B12" s="1084" t="s">
        <v>195</v>
      </c>
      <c r="C12" s="1085" t="s">
        <v>168</v>
      </c>
      <c r="D12" s="1073">
        <v>11.145</v>
      </c>
      <c r="E12" s="1085" t="s">
        <v>1583</v>
      </c>
      <c r="F12" s="1085">
        <v>45853</v>
      </c>
      <c r="G12" s="1085">
        <v>45856</v>
      </c>
      <c r="H12" s="1086" t="s">
        <v>1490</v>
      </c>
      <c r="M12" s="1015"/>
      <c r="N12" s="1015"/>
      <c r="O12" s="1015"/>
    </row>
    <row r="13" spans="1:22">
      <c r="A13" s="1083">
        <f t="shared" si="0"/>
        <v>8</v>
      </c>
      <c r="B13" s="1084" t="s">
        <v>198</v>
      </c>
      <c r="C13" s="1085" t="s">
        <v>168</v>
      </c>
      <c r="D13" s="1073">
        <v>11.145</v>
      </c>
      <c r="E13" s="1085" t="s">
        <v>1583</v>
      </c>
      <c r="F13" s="1085">
        <v>45857</v>
      </c>
      <c r="G13" s="1085">
        <v>45860</v>
      </c>
      <c r="H13" s="1086" t="s">
        <v>1490</v>
      </c>
      <c r="K13" s="562">
        <v>90</v>
      </c>
      <c r="M13" s="562">
        <v>24</v>
      </c>
    </row>
    <row r="14" spans="1:22">
      <c r="A14" s="1083">
        <f t="shared" si="0"/>
        <v>9</v>
      </c>
      <c r="B14" s="1084" t="s">
        <v>199</v>
      </c>
      <c r="C14" s="1085" t="s">
        <v>168</v>
      </c>
      <c r="D14" s="1073">
        <v>11.145</v>
      </c>
      <c r="E14" s="1085" t="s">
        <v>1583</v>
      </c>
      <c r="F14" s="1085">
        <v>45860</v>
      </c>
      <c r="G14" s="1085">
        <v>45863</v>
      </c>
      <c r="H14" s="1086" t="s">
        <v>1490</v>
      </c>
    </row>
    <row r="15" spans="1:22">
      <c r="A15" s="1083">
        <f t="shared" si="0"/>
        <v>10</v>
      </c>
      <c r="B15" s="1084" t="s">
        <v>200</v>
      </c>
      <c r="C15" s="1085" t="s">
        <v>171</v>
      </c>
      <c r="D15" s="421">
        <v>11.997</v>
      </c>
      <c r="E15" s="1085" t="s">
        <v>1583</v>
      </c>
      <c r="F15" s="1085">
        <v>45863</v>
      </c>
      <c r="G15" s="1085">
        <v>45866</v>
      </c>
      <c r="H15" s="1086" t="s">
        <v>1490</v>
      </c>
    </row>
    <row r="16" spans="1:22">
      <c r="A16" s="1083">
        <f t="shared" si="0"/>
        <v>11</v>
      </c>
      <c r="B16" s="1084" t="s">
        <v>223</v>
      </c>
      <c r="C16" s="1085" t="s">
        <v>168</v>
      </c>
      <c r="D16" s="1073">
        <v>11.145</v>
      </c>
      <c r="E16" s="1087" t="s">
        <v>1583</v>
      </c>
      <c r="F16" s="1085">
        <v>45867</v>
      </c>
      <c r="G16" s="1085">
        <v>45869</v>
      </c>
      <c r="H16" s="1086" t="s">
        <v>1490</v>
      </c>
    </row>
    <row r="17" spans="1:12">
      <c r="A17" s="1083">
        <f t="shared" si="0"/>
        <v>12</v>
      </c>
      <c r="B17" s="1084" t="s">
        <v>283</v>
      </c>
      <c r="C17" s="325" t="s">
        <v>168</v>
      </c>
      <c r="D17" s="1073">
        <v>11.145</v>
      </c>
      <c r="E17" s="1087" t="s">
        <v>1653</v>
      </c>
      <c r="F17" s="1085">
        <v>45862</v>
      </c>
      <c r="G17" s="1085">
        <v>45869</v>
      </c>
      <c r="H17" s="1086" t="s">
        <v>1490</v>
      </c>
    </row>
    <row r="18" spans="1:12">
      <c r="A18" s="1083">
        <f t="shared" si="0"/>
        <v>13</v>
      </c>
      <c r="B18" s="1084" t="s">
        <v>222</v>
      </c>
      <c r="C18" s="1084" t="s">
        <v>168</v>
      </c>
      <c r="D18" s="1073">
        <v>11.145</v>
      </c>
      <c r="E18" s="1087" t="s">
        <v>1583</v>
      </c>
      <c r="F18" s="1085">
        <v>45870</v>
      </c>
      <c r="G18" s="1085">
        <v>45873</v>
      </c>
      <c r="H18" s="1086" t="s">
        <v>1490</v>
      </c>
      <c r="J18" s="562">
        <v>41</v>
      </c>
    </row>
    <row r="19" spans="1:12">
      <c r="A19" s="1083">
        <f t="shared" si="0"/>
        <v>14</v>
      </c>
      <c r="B19" s="1084" t="s">
        <v>237</v>
      </c>
      <c r="C19" s="1084" t="s">
        <v>234</v>
      </c>
      <c r="D19" s="1084">
        <v>13.958</v>
      </c>
      <c r="E19" s="1087" t="s">
        <v>1653</v>
      </c>
      <c r="F19" s="1085">
        <v>45870</v>
      </c>
      <c r="G19" s="1085">
        <v>45877</v>
      </c>
      <c r="H19" s="1086" t="s">
        <v>1490</v>
      </c>
    </row>
    <row r="20" spans="1:12">
      <c r="A20" s="1083">
        <f t="shared" si="0"/>
        <v>15</v>
      </c>
      <c r="B20" s="1084" t="s">
        <v>1354</v>
      </c>
      <c r="C20" s="1084" t="s">
        <v>101</v>
      </c>
      <c r="D20" s="1084">
        <v>18.727009000000002</v>
      </c>
      <c r="E20" s="1087" t="s">
        <v>1583</v>
      </c>
      <c r="F20" s="1085">
        <v>45873</v>
      </c>
      <c r="G20" s="1085">
        <v>45878</v>
      </c>
      <c r="H20" s="1086" t="s">
        <v>1490</v>
      </c>
    </row>
    <row r="21" spans="1:12">
      <c r="A21" s="1083">
        <f t="shared" si="0"/>
        <v>16</v>
      </c>
      <c r="B21" s="1084" t="s">
        <v>245</v>
      </c>
      <c r="C21" s="1084" t="s">
        <v>234</v>
      </c>
      <c r="D21" s="1084">
        <v>13.958</v>
      </c>
      <c r="E21" s="1087" t="s">
        <v>1653</v>
      </c>
      <c r="F21" s="1085">
        <v>45877</v>
      </c>
      <c r="G21" s="1085">
        <v>45885</v>
      </c>
      <c r="H21" s="1088" t="s">
        <v>1490</v>
      </c>
    </row>
    <row r="22" spans="1:12">
      <c r="A22" s="1083">
        <f t="shared" si="0"/>
        <v>17</v>
      </c>
      <c r="B22" s="1084" t="s">
        <v>145</v>
      </c>
      <c r="C22" s="1084" t="s">
        <v>101</v>
      </c>
      <c r="D22" s="1084">
        <v>18.727009000000002</v>
      </c>
      <c r="E22" s="1087" t="s">
        <v>1583</v>
      </c>
      <c r="F22" s="1085">
        <v>45879</v>
      </c>
      <c r="G22" s="1085">
        <v>45885</v>
      </c>
      <c r="H22" s="1088" t="s">
        <v>1490</v>
      </c>
    </row>
    <row r="23" spans="1:12">
      <c r="A23" s="1083">
        <f t="shared" si="0"/>
        <v>18</v>
      </c>
      <c r="B23" s="1084" t="s">
        <v>244</v>
      </c>
      <c r="C23" s="1084" t="s">
        <v>168</v>
      </c>
      <c r="D23" s="1073">
        <v>11.145</v>
      </c>
      <c r="E23" s="1087" t="s">
        <v>1653</v>
      </c>
      <c r="F23" s="1085">
        <v>45886</v>
      </c>
      <c r="G23" s="1085">
        <v>45892</v>
      </c>
      <c r="H23" s="1088" t="s">
        <v>1490</v>
      </c>
    </row>
    <row r="24" spans="1:12">
      <c r="A24" s="1083">
        <f t="shared" si="0"/>
        <v>19</v>
      </c>
      <c r="B24" s="1084" t="s">
        <v>1656</v>
      </c>
      <c r="C24" s="1084" t="s">
        <v>111</v>
      </c>
      <c r="D24" s="1084">
        <v>21.41</v>
      </c>
      <c r="E24" s="1087" t="s">
        <v>1583</v>
      </c>
      <c r="F24" s="1085">
        <v>45886</v>
      </c>
      <c r="G24" s="1085">
        <v>45892</v>
      </c>
      <c r="H24" s="1088" t="s">
        <v>1490</v>
      </c>
    </row>
    <row r="25" spans="1:12">
      <c r="A25" s="1083">
        <f t="shared" si="0"/>
        <v>20</v>
      </c>
      <c r="B25" s="1084" t="s">
        <v>248</v>
      </c>
      <c r="C25" s="1084" t="s">
        <v>228</v>
      </c>
      <c r="D25" s="1073">
        <v>13.071999999999999</v>
      </c>
      <c r="E25" s="1087" t="s">
        <v>1653</v>
      </c>
      <c r="F25" s="1085">
        <v>45892</v>
      </c>
      <c r="G25" s="1085">
        <v>45897</v>
      </c>
      <c r="H25" s="1088" t="s">
        <v>1490</v>
      </c>
    </row>
    <row r="26" spans="1:12">
      <c r="A26" s="1083">
        <f t="shared" si="0"/>
        <v>21</v>
      </c>
      <c r="B26" s="1084" t="s">
        <v>243</v>
      </c>
      <c r="C26" s="1084" t="s">
        <v>234</v>
      </c>
      <c r="D26" s="1084">
        <v>13.958</v>
      </c>
      <c r="E26" s="1087" t="s">
        <v>1583</v>
      </c>
      <c r="F26" s="1085">
        <v>45892</v>
      </c>
      <c r="G26" s="1085">
        <v>45897</v>
      </c>
      <c r="H26" s="1088" t="s">
        <v>1490</v>
      </c>
    </row>
    <row r="27" spans="1:12">
      <c r="A27" s="1083">
        <f t="shared" si="0"/>
        <v>22</v>
      </c>
      <c r="B27" s="1084" t="s">
        <v>807</v>
      </c>
      <c r="C27" s="1084" t="s">
        <v>168</v>
      </c>
      <c r="D27" s="1073">
        <v>11.145</v>
      </c>
      <c r="E27" s="1084" t="s">
        <v>1680</v>
      </c>
      <c r="F27" s="1085">
        <v>45896</v>
      </c>
      <c r="G27" s="1085">
        <v>45898</v>
      </c>
      <c r="H27" s="1088" t="s">
        <v>1490</v>
      </c>
    </row>
    <row r="28" spans="1:12">
      <c r="A28" s="1083">
        <f t="shared" si="0"/>
        <v>23</v>
      </c>
      <c r="B28" s="1084" t="s">
        <v>203</v>
      </c>
      <c r="C28" s="1084" t="s">
        <v>168</v>
      </c>
      <c r="D28" s="1073">
        <v>11.145</v>
      </c>
      <c r="E28" s="1084" t="s">
        <v>1664</v>
      </c>
      <c r="F28" s="1089">
        <v>45892</v>
      </c>
      <c r="G28" s="1085">
        <v>45900</v>
      </c>
      <c r="H28" s="1088" t="s">
        <v>1490</v>
      </c>
      <c r="I28" s="1021"/>
      <c r="K28" s="1021"/>
      <c r="L28" s="1021"/>
    </row>
    <row r="29" spans="1:12">
      <c r="A29" s="1083">
        <f t="shared" si="0"/>
        <v>24</v>
      </c>
      <c r="B29" s="1084" t="s">
        <v>255</v>
      </c>
      <c r="C29" s="1084" t="s">
        <v>168</v>
      </c>
      <c r="D29" s="1073">
        <v>11.145</v>
      </c>
      <c r="E29" s="1087" t="s">
        <v>1583</v>
      </c>
      <c r="F29" s="1085">
        <v>45898</v>
      </c>
      <c r="G29" s="1085">
        <v>45900</v>
      </c>
      <c r="H29" s="1088" t="s">
        <v>1490</v>
      </c>
      <c r="I29" s="1021"/>
    </row>
    <row r="30" spans="1:12">
      <c r="A30" s="1083">
        <f t="shared" si="0"/>
        <v>25</v>
      </c>
      <c r="B30" s="1084" t="s">
        <v>806</v>
      </c>
      <c r="C30" s="1084" t="s">
        <v>168</v>
      </c>
      <c r="D30" s="1073">
        <v>11.145</v>
      </c>
      <c r="E30" s="1084" t="s">
        <v>1680</v>
      </c>
      <c r="F30" s="1085">
        <v>45898</v>
      </c>
      <c r="G30" s="1085">
        <v>45904</v>
      </c>
      <c r="H30" s="1088" t="s">
        <v>1490</v>
      </c>
      <c r="I30" s="1021"/>
    </row>
    <row r="31" spans="1:12">
      <c r="A31" s="1083">
        <f t="shared" si="0"/>
        <v>26</v>
      </c>
      <c r="B31" s="1084" t="s">
        <v>254</v>
      </c>
      <c r="C31" s="1084" t="s">
        <v>171</v>
      </c>
      <c r="D31" s="421">
        <v>11.997</v>
      </c>
      <c r="E31" s="1087" t="s">
        <v>1583</v>
      </c>
      <c r="F31" s="1085">
        <v>45901</v>
      </c>
      <c r="G31" s="1085">
        <v>45905</v>
      </c>
      <c r="H31" s="1088" t="s">
        <v>1490</v>
      </c>
      <c r="I31" s="1021"/>
    </row>
    <row r="32" spans="1:12">
      <c r="A32" s="1083">
        <f t="shared" si="0"/>
        <v>27</v>
      </c>
      <c r="B32" s="1084" t="s">
        <v>789</v>
      </c>
      <c r="C32" s="1084" t="s">
        <v>171</v>
      </c>
      <c r="D32" s="421">
        <v>11.997</v>
      </c>
      <c r="E32" s="1084" t="s">
        <v>1681</v>
      </c>
      <c r="F32" s="1085">
        <v>45896</v>
      </c>
      <c r="G32" s="1085">
        <v>45909</v>
      </c>
      <c r="H32" s="1088" t="s">
        <v>1490</v>
      </c>
      <c r="I32" s="1021"/>
    </row>
    <row r="33" spans="1:10">
      <c r="A33" s="1083">
        <f t="shared" si="0"/>
        <v>28</v>
      </c>
      <c r="B33" s="1084" t="s">
        <v>213</v>
      </c>
      <c r="C33" s="1084" t="s">
        <v>168</v>
      </c>
      <c r="D33" s="1073">
        <v>11.145</v>
      </c>
      <c r="E33" s="1087" t="s">
        <v>1583</v>
      </c>
      <c r="F33" s="1085">
        <v>45905</v>
      </c>
      <c r="G33" s="1085">
        <v>45909</v>
      </c>
      <c r="H33" s="1088" t="s">
        <v>1490</v>
      </c>
      <c r="I33" s="1022" t="s">
        <v>1699</v>
      </c>
      <c r="J33" s="1022" t="s">
        <v>1700</v>
      </c>
    </row>
    <row r="34" spans="1:10">
      <c r="A34" s="1083">
        <f t="shared" si="0"/>
        <v>29</v>
      </c>
      <c r="B34" s="1084" t="s">
        <v>805</v>
      </c>
      <c r="C34" s="1084" t="s">
        <v>168</v>
      </c>
      <c r="D34" s="1073">
        <v>11.145</v>
      </c>
      <c r="E34" s="1084" t="s">
        <v>1680</v>
      </c>
      <c r="F34" s="1085">
        <v>45905</v>
      </c>
      <c r="G34" s="1085">
        <v>45910</v>
      </c>
      <c r="H34" s="1088" t="s">
        <v>1490</v>
      </c>
    </row>
    <row r="35" spans="1:10">
      <c r="A35" s="1083">
        <f t="shared" si="0"/>
        <v>30</v>
      </c>
      <c r="B35" s="1084" t="s">
        <v>211</v>
      </c>
      <c r="C35" s="1084" t="s">
        <v>171</v>
      </c>
      <c r="D35" s="421">
        <v>11.997</v>
      </c>
      <c r="E35" s="1087" t="s">
        <v>1653</v>
      </c>
      <c r="F35" s="1085">
        <v>45898</v>
      </c>
      <c r="G35" s="1085">
        <v>45911</v>
      </c>
      <c r="H35" s="1088" t="s">
        <v>1490</v>
      </c>
    </row>
    <row r="36" spans="1:10">
      <c r="A36" s="1083">
        <f t="shared" si="0"/>
        <v>31</v>
      </c>
      <c r="B36" s="1084" t="s">
        <v>1297</v>
      </c>
      <c r="C36" s="1084" t="s">
        <v>101</v>
      </c>
      <c r="D36" s="1084">
        <v>18.727009000000002</v>
      </c>
      <c r="E36" s="1084" t="s">
        <v>1689</v>
      </c>
      <c r="F36" s="1085">
        <v>45901</v>
      </c>
      <c r="G36" s="1085">
        <v>45911</v>
      </c>
      <c r="H36" s="1088" t="s">
        <v>1490</v>
      </c>
    </row>
    <row r="37" spans="1:10">
      <c r="A37" s="1083">
        <f t="shared" si="0"/>
        <v>32</v>
      </c>
      <c r="B37" s="1084" t="s">
        <v>808</v>
      </c>
      <c r="C37" s="1084" t="s">
        <v>168</v>
      </c>
      <c r="D37" s="1073">
        <v>11.145</v>
      </c>
      <c r="E37" s="1084" t="s">
        <v>1680</v>
      </c>
      <c r="F37" s="1085">
        <v>45911</v>
      </c>
      <c r="G37" s="1085">
        <v>45914</v>
      </c>
      <c r="H37" s="1088" t="s">
        <v>1490</v>
      </c>
      <c r="I37" s="1023"/>
    </row>
    <row r="38" spans="1:10">
      <c r="A38" s="1083">
        <f t="shared" si="0"/>
        <v>33</v>
      </c>
      <c r="B38" s="1084" t="s">
        <v>790</v>
      </c>
      <c r="C38" s="1084" t="s">
        <v>168</v>
      </c>
      <c r="D38" s="1073">
        <v>11.145</v>
      </c>
      <c r="E38" s="1084" t="s">
        <v>1681</v>
      </c>
      <c r="F38" s="1085">
        <v>45909</v>
      </c>
      <c r="G38" s="1085">
        <v>45914</v>
      </c>
      <c r="H38" s="1088" t="s">
        <v>1490</v>
      </c>
      <c r="I38" s="1023"/>
    </row>
    <row r="39" spans="1:10">
      <c r="A39" s="1083">
        <f t="shared" si="0"/>
        <v>34</v>
      </c>
      <c r="B39" s="1084" t="s">
        <v>378</v>
      </c>
      <c r="C39" s="1084" t="s">
        <v>228</v>
      </c>
      <c r="D39" s="1073">
        <v>13.071999999999999</v>
      </c>
      <c r="E39" s="1087" t="s">
        <v>1583</v>
      </c>
      <c r="F39" s="1085">
        <v>45909</v>
      </c>
      <c r="G39" s="1085">
        <v>45914</v>
      </c>
      <c r="H39" s="1088" t="s">
        <v>1490</v>
      </c>
      <c r="J39" s="1024" t="s">
        <v>1702</v>
      </c>
    </row>
    <row r="40" spans="1:10">
      <c r="A40" s="1083">
        <f t="shared" si="0"/>
        <v>35</v>
      </c>
      <c r="B40" s="1084" t="s">
        <v>280</v>
      </c>
      <c r="C40" s="1084" t="s">
        <v>168</v>
      </c>
      <c r="D40" s="1073">
        <v>11.145</v>
      </c>
      <c r="E40" s="1084" t="s">
        <v>1689</v>
      </c>
      <c r="F40" s="1085">
        <v>45901</v>
      </c>
      <c r="G40" s="1085">
        <v>45915</v>
      </c>
      <c r="H40" s="1088" t="s">
        <v>1490</v>
      </c>
      <c r="I40" s="1023"/>
    </row>
    <row r="41" spans="1:10">
      <c r="A41" s="1083">
        <f t="shared" si="0"/>
        <v>36</v>
      </c>
      <c r="B41" s="1084" t="s">
        <v>371</v>
      </c>
      <c r="C41" s="1084" t="s">
        <v>168</v>
      </c>
      <c r="D41" s="1073">
        <v>11.145</v>
      </c>
      <c r="E41" s="1087" t="s">
        <v>1653</v>
      </c>
      <c r="F41" s="1085">
        <v>45911</v>
      </c>
      <c r="G41" s="1085">
        <v>45915</v>
      </c>
      <c r="H41" s="1088" t="s">
        <v>1490</v>
      </c>
      <c r="I41" s="1025" t="s">
        <v>169</v>
      </c>
    </row>
    <row r="42" spans="1:10">
      <c r="A42" s="1083">
        <f t="shared" si="0"/>
        <v>37</v>
      </c>
      <c r="B42" s="1084" t="s">
        <v>167</v>
      </c>
      <c r="C42" s="1084" t="s">
        <v>168</v>
      </c>
      <c r="D42" s="1073">
        <v>11.145</v>
      </c>
      <c r="E42" s="1084" t="s">
        <v>1955</v>
      </c>
      <c r="F42" s="1085">
        <v>45897</v>
      </c>
      <c r="G42" s="1085">
        <v>45916</v>
      </c>
      <c r="H42" s="1088" t="s">
        <v>1490</v>
      </c>
    </row>
    <row r="43" spans="1:10">
      <c r="A43" s="1083">
        <f t="shared" si="0"/>
        <v>38</v>
      </c>
      <c r="B43" s="1084" t="s">
        <v>809</v>
      </c>
      <c r="C43" s="1084" t="s">
        <v>168</v>
      </c>
      <c r="D43" s="1073">
        <v>11.145</v>
      </c>
      <c r="E43" s="1084" t="s">
        <v>1680</v>
      </c>
      <c r="F43" s="1085">
        <v>45914</v>
      </c>
      <c r="G43" s="1085">
        <v>45919</v>
      </c>
      <c r="H43" s="1088" t="s">
        <v>1490</v>
      </c>
      <c r="I43" s="1026" t="s">
        <v>810</v>
      </c>
    </row>
    <row r="44" spans="1:10">
      <c r="A44" s="1083">
        <f t="shared" si="0"/>
        <v>39</v>
      </c>
      <c r="B44" s="1084" t="s">
        <v>791</v>
      </c>
      <c r="C44" s="1084" t="s">
        <v>168</v>
      </c>
      <c r="D44" s="1073">
        <v>11.145</v>
      </c>
      <c r="E44" s="1084" t="s">
        <v>1681</v>
      </c>
      <c r="F44" s="1085">
        <v>45914</v>
      </c>
      <c r="G44" s="1085">
        <v>45919</v>
      </c>
      <c r="H44" s="1088" t="s">
        <v>1490</v>
      </c>
      <c r="I44" s="1026" t="s">
        <v>792</v>
      </c>
    </row>
    <row r="45" spans="1:10">
      <c r="A45" s="1083">
        <f t="shared" si="0"/>
        <v>40</v>
      </c>
      <c r="B45" s="1084" t="s">
        <v>784</v>
      </c>
      <c r="C45" s="1084" t="s">
        <v>171</v>
      </c>
      <c r="D45" s="421">
        <v>11.997</v>
      </c>
      <c r="E45" s="1084" t="s">
        <v>1703</v>
      </c>
      <c r="F45" s="1085">
        <v>45911</v>
      </c>
      <c r="G45" s="1085">
        <v>45917</v>
      </c>
      <c r="H45" s="1088" t="s">
        <v>1490</v>
      </c>
    </row>
    <row r="46" spans="1:10">
      <c r="A46" s="1083">
        <f t="shared" si="0"/>
        <v>41</v>
      </c>
      <c r="B46" s="1084" t="s">
        <v>783</v>
      </c>
      <c r="C46" s="1084" t="s">
        <v>171</v>
      </c>
      <c r="D46" s="421">
        <v>11.997</v>
      </c>
      <c r="E46" s="1084" t="s">
        <v>1704</v>
      </c>
      <c r="F46" s="1085">
        <v>45911</v>
      </c>
      <c r="G46" s="1085">
        <v>45917</v>
      </c>
      <c r="H46" s="1088" t="s">
        <v>1490</v>
      </c>
      <c r="I46" s="1026" t="s">
        <v>781</v>
      </c>
    </row>
    <row r="47" spans="1:10">
      <c r="A47" s="1083">
        <f t="shared" si="0"/>
        <v>42</v>
      </c>
      <c r="B47" s="1084" t="s">
        <v>781</v>
      </c>
      <c r="C47" s="1084" t="s">
        <v>168</v>
      </c>
      <c r="D47" s="1073">
        <v>11.145</v>
      </c>
      <c r="E47" s="1084" t="s">
        <v>1703</v>
      </c>
      <c r="F47" s="1085">
        <v>45918</v>
      </c>
      <c r="G47" s="1085">
        <v>45920</v>
      </c>
      <c r="H47" s="1088" t="s">
        <v>1490</v>
      </c>
      <c r="I47" s="1027" t="s">
        <v>782</v>
      </c>
      <c r="J47" s="1028" t="s">
        <v>780</v>
      </c>
    </row>
    <row r="48" spans="1:10">
      <c r="A48" s="1083">
        <f t="shared" si="0"/>
        <v>43</v>
      </c>
      <c r="B48" s="1084" t="s">
        <v>785</v>
      </c>
      <c r="C48" s="1084" t="s">
        <v>168</v>
      </c>
      <c r="D48" s="1073">
        <v>11.145</v>
      </c>
      <c r="E48" s="1084" t="s">
        <v>1704</v>
      </c>
      <c r="F48" s="1085">
        <v>45918</v>
      </c>
      <c r="G48" s="1085">
        <v>45920</v>
      </c>
      <c r="H48" s="1088" t="s">
        <v>1490</v>
      </c>
      <c r="I48" s="1029" t="s">
        <v>786</v>
      </c>
      <c r="J48" s="1028"/>
    </row>
    <row r="49" spans="1:18">
      <c r="A49" s="1083">
        <f t="shared" si="0"/>
        <v>44</v>
      </c>
      <c r="B49" s="1084" t="s">
        <v>404</v>
      </c>
      <c r="C49" s="1084" t="s">
        <v>171</v>
      </c>
      <c r="D49" s="421">
        <v>11.997</v>
      </c>
      <c r="E49" s="1084" t="s">
        <v>1690</v>
      </c>
      <c r="F49" s="1085">
        <v>45911</v>
      </c>
      <c r="G49" s="1085">
        <v>45921</v>
      </c>
      <c r="H49" s="1088" t="s">
        <v>1490</v>
      </c>
      <c r="I49" s="1028" t="s">
        <v>275</v>
      </c>
      <c r="J49" s="1030"/>
    </row>
    <row r="50" spans="1:18">
      <c r="A50" s="1083">
        <f t="shared" si="0"/>
        <v>45</v>
      </c>
      <c r="B50" s="1084" t="s">
        <v>1307</v>
      </c>
      <c r="C50" s="1084" t="s">
        <v>101</v>
      </c>
      <c r="D50" s="1084">
        <v>18.727009000000002</v>
      </c>
      <c r="E50" s="1087" t="s">
        <v>1583</v>
      </c>
      <c r="F50" s="1085">
        <v>45914</v>
      </c>
      <c r="G50" s="1085">
        <v>45921</v>
      </c>
      <c r="H50" s="1088" t="s">
        <v>1490</v>
      </c>
      <c r="I50" s="1028"/>
      <c r="J50" s="1030"/>
    </row>
    <row r="51" spans="1:18">
      <c r="A51" s="1083">
        <f t="shared" si="0"/>
        <v>46</v>
      </c>
      <c r="B51" s="1084" t="s">
        <v>169</v>
      </c>
      <c r="C51" s="1084" t="s">
        <v>168</v>
      </c>
      <c r="D51" s="1073">
        <v>11.145</v>
      </c>
      <c r="E51" s="1084" t="s">
        <v>1955</v>
      </c>
      <c r="F51" s="1085">
        <v>45917</v>
      </c>
      <c r="G51" s="1085">
        <v>45922</v>
      </c>
      <c r="H51" s="1088" t="s">
        <v>1490</v>
      </c>
      <c r="I51" s="1028"/>
      <c r="J51" s="1028"/>
      <c r="L51" s="1031" t="s">
        <v>239</v>
      </c>
      <c r="M51" s="1026" t="s">
        <v>260</v>
      </c>
    </row>
    <row r="52" spans="1:18">
      <c r="A52" s="1083">
        <f t="shared" si="0"/>
        <v>47</v>
      </c>
      <c r="B52" s="1084" t="s">
        <v>782</v>
      </c>
      <c r="C52" s="1084" t="s">
        <v>171</v>
      </c>
      <c r="D52" s="421">
        <v>11.997</v>
      </c>
      <c r="E52" s="1084" t="s">
        <v>1703</v>
      </c>
      <c r="F52" s="1085">
        <v>45921</v>
      </c>
      <c r="G52" s="1085">
        <v>45923</v>
      </c>
      <c r="H52" s="1088" t="s">
        <v>1490</v>
      </c>
      <c r="I52" s="1031" t="s">
        <v>1322</v>
      </c>
      <c r="J52" s="1032" t="s">
        <v>214</v>
      </c>
      <c r="K52" s="1026" t="s">
        <v>275</v>
      </c>
    </row>
    <row r="53" spans="1:18">
      <c r="A53" s="1083">
        <f t="shared" si="0"/>
        <v>48</v>
      </c>
      <c r="B53" s="1084" t="s">
        <v>786</v>
      </c>
      <c r="C53" s="1084" t="s">
        <v>228</v>
      </c>
      <c r="D53" s="1073">
        <v>13.071999999999999</v>
      </c>
      <c r="E53" s="1084" t="s">
        <v>1704</v>
      </c>
      <c r="F53" s="1085">
        <v>45921</v>
      </c>
      <c r="G53" s="1085">
        <v>45923</v>
      </c>
      <c r="H53" s="1088" t="s">
        <v>1490</v>
      </c>
      <c r="I53" s="1028"/>
    </row>
    <row r="54" spans="1:18">
      <c r="A54" s="1083">
        <f t="shared" si="0"/>
        <v>49</v>
      </c>
      <c r="B54" s="1084" t="s">
        <v>810</v>
      </c>
      <c r="C54" s="1084" t="s">
        <v>168</v>
      </c>
      <c r="D54" s="1073">
        <v>11.145</v>
      </c>
      <c r="E54" s="1084" t="s">
        <v>1680</v>
      </c>
      <c r="F54" s="1085">
        <v>45920</v>
      </c>
      <c r="G54" s="1085">
        <v>45923</v>
      </c>
      <c r="H54" s="1088" t="s">
        <v>1490</v>
      </c>
    </row>
    <row r="55" spans="1:18">
      <c r="A55" s="1083">
        <f t="shared" si="0"/>
        <v>50</v>
      </c>
      <c r="B55" s="1084" t="s">
        <v>155</v>
      </c>
      <c r="C55" s="1084" t="s">
        <v>168</v>
      </c>
      <c r="D55" s="1073">
        <v>11.145</v>
      </c>
      <c r="E55" s="1084" t="s">
        <v>1689</v>
      </c>
      <c r="F55" s="1085">
        <v>45915</v>
      </c>
      <c r="G55" s="1085">
        <v>45924</v>
      </c>
      <c r="H55" s="1088" t="s">
        <v>1490</v>
      </c>
      <c r="I55" s="1033" t="s">
        <v>1706</v>
      </c>
      <c r="J55" s="1034"/>
      <c r="K55" s="1035"/>
    </row>
    <row r="56" spans="1:18">
      <c r="A56" s="1083">
        <f t="shared" si="0"/>
        <v>51</v>
      </c>
      <c r="B56" s="1084" t="s">
        <v>449</v>
      </c>
      <c r="C56" s="1084" t="s">
        <v>234</v>
      </c>
      <c r="D56" s="1084">
        <v>13.958</v>
      </c>
      <c r="E56" s="1087" t="s">
        <v>1583</v>
      </c>
      <c r="F56" s="1085">
        <v>45924</v>
      </c>
      <c r="G56" s="1085">
        <v>45926</v>
      </c>
      <c r="H56" s="1088" t="s">
        <v>1490</v>
      </c>
      <c r="I56" s="1023" t="s">
        <v>262</v>
      </c>
      <c r="J56" s="1030">
        <v>45915</v>
      </c>
      <c r="K56" s="1026" t="s">
        <v>144</v>
      </c>
      <c r="L56" s="1029" t="s">
        <v>407</v>
      </c>
    </row>
    <row r="57" spans="1:18">
      <c r="A57" s="1083">
        <f t="shared" si="0"/>
        <v>52</v>
      </c>
      <c r="B57" s="1084" t="s">
        <v>780</v>
      </c>
      <c r="C57" s="1084" t="s">
        <v>228</v>
      </c>
      <c r="D57" s="1073">
        <v>13.071999999999999</v>
      </c>
      <c r="E57" s="1084" t="s">
        <v>1704</v>
      </c>
      <c r="F57" s="1085">
        <v>45922</v>
      </c>
      <c r="G57" s="1085">
        <v>45927</v>
      </c>
      <c r="H57" s="1088" t="s">
        <v>1490</v>
      </c>
    </row>
    <row r="58" spans="1:18">
      <c r="A58" s="1083">
        <f t="shared" si="0"/>
        <v>53</v>
      </c>
      <c r="B58" s="1084" t="s">
        <v>777</v>
      </c>
      <c r="C58" s="1084" t="s">
        <v>228</v>
      </c>
      <c r="D58" s="1073">
        <v>13.071999999999999</v>
      </c>
      <c r="E58" s="1084" t="s">
        <v>1703</v>
      </c>
      <c r="F58" s="1085">
        <v>45924</v>
      </c>
      <c r="G58" s="1085">
        <v>45927</v>
      </c>
      <c r="H58" s="1088" t="s">
        <v>1490</v>
      </c>
    </row>
    <row r="59" spans="1:18">
      <c r="A59" s="1083">
        <f t="shared" si="0"/>
        <v>54</v>
      </c>
      <c r="B59" s="1084" t="s">
        <v>1351</v>
      </c>
      <c r="C59" s="1084" t="s">
        <v>171</v>
      </c>
      <c r="D59" s="421">
        <v>11.997</v>
      </c>
      <c r="E59" s="1084" t="s">
        <v>1680</v>
      </c>
      <c r="F59" s="1085">
        <v>45924</v>
      </c>
      <c r="G59" s="1085">
        <v>45927</v>
      </c>
      <c r="H59" s="1088" t="s">
        <v>1490</v>
      </c>
      <c r="I59" s="1023"/>
      <c r="J59" s="1030"/>
      <c r="K59" s="1026"/>
      <c r="L59" s="1029"/>
    </row>
    <row r="60" spans="1:18">
      <c r="A60" s="1083">
        <f t="shared" si="0"/>
        <v>55</v>
      </c>
      <c r="B60" s="1084" t="s">
        <v>249</v>
      </c>
      <c r="C60" s="1084" t="s">
        <v>228</v>
      </c>
      <c r="D60" s="1073">
        <v>13.071999999999999</v>
      </c>
      <c r="E60" s="1084" t="s">
        <v>1653</v>
      </c>
      <c r="F60" s="1085">
        <v>45919</v>
      </c>
      <c r="G60" s="1085">
        <v>45927</v>
      </c>
      <c r="H60" s="1088" t="s">
        <v>1490</v>
      </c>
      <c r="I60" s="1026"/>
      <c r="J60" s="1034"/>
      <c r="K60" s="1035"/>
    </row>
    <row r="61" spans="1:18">
      <c r="A61" s="1083">
        <f t="shared" si="0"/>
        <v>56</v>
      </c>
      <c r="B61" s="1090" t="s">
        <v>454</v>
      </c>
      <c r="C61" s="1084" t="s">
        <v>168</v>
      </c>
      <c r="D61" s="1073">
        <v>11.145</v>
      </c>
      <c r="E61" s="1087" t="s">
        <v>1583</v>
      </c>
      <c r="F61" s="1085">
        <v>45927</v>
      </c>
      <c r="G61" s="1085">
        <v>45929</v>
      </c>
      <c r="H61" s="1088" t="s">
        <v>1490</v>
      </c>
      <c r="N61" s="1030">
        <v>45929</v>
      </c>
    </row>
    <row r="62" spans="1:18">
      <c r="A62" s="1083">
        <f t="shared" si="0"/>
        <v>57</v>
      </c>
      <c r="B62" s="1084" t="s">
        <v>751</v>
      </c>
      <c r="C62" s="1084" t="s">
        <v>171</v>
      </c>
      <c r="D62" s="421">
        <v>11.997</v>
      </c>
      <c r="E62" s="1084" t="s">
        <v>1955</v>
      </c>
      <c r="F62" s="1085">
        <v>45923</v>
      </c>
      <c r="G62" s="1085">
        <v>45929</v>
      </c>
      <c r="H62" s="1088" t="s">
        <v>1490</v>
      </c>
      <c r="N62" s="1030">
        <v>45930</v>
      </c>
      <c r="O62" s="1036" t="s">
        <v>752</v>
      </c>
    </row>
    <row r="63" spans="1:18">
      <c r="A63" s="1083">
        <f t="shared" si="0"/>
        <v>58</v>
      </c>
      <c r="B63" s="1084" t="s">
        <v>1352</v>
      </c>
      <c r="C63" s="1084" t="s">
        <v>168</v>
      </c>
      <c r="D63" s="1073">
        <v>11.145</v>
      </c>
      <c r="E63" s="1084" t="s">
        <v>1680</v>
      </c>
      <c r="F63" s="1085">
        <v>45927</v>
      </c>
      <c r="G63" s="1085">
        <v>45930</v>
      </c>
      <c r="H63" s="1088" t="s">
        <v>1490</v>
      </c>
      <c r="I63" s="1026"/>
      <c r="J63" s="1034"/>
      <c r="K63" s="1035"/>
      <c r="N63" s="1030">
        <v>45929</v>
      </c>
      <c r="O63" s="1036" t="s">
        <v>802</v>
      </c>
      <c r="P63" s="1037" t="s">
        <v>803</v>
      </c>
      <c r="Q63" s="1036" t="s">
        <v>1660</v>
      </c>
      <c r="R63" s="1036" t="s">
        <v>1349</v>
      </c>
    </row>
    <row r="64" spans="1:18">
      <c r="A64" s="1083">
        <f t="shared" si="0"/>
        <v>59</v>
      </c>
      <c r="B64" s="1084" t="s">
        <v>792</v>
      </c>
      <c r="C64" s="1084" t="s">
        <v>171</v>
      </c>
      <c r="D64" s="421">
        <v>11.997</v>
      </c>
      <c r="E64" s="1084" t="s">
        <v>1825</v>
      </c>
      <c r="F64" s="1085">
        <v>45920</v>
      </c>
      <c r="G64" s="1085">
        <v>45930</v>
      </c>
      <c r="H64" s="1088" t="s">
        <v>1490</v>
      </c>
      <c r="N64" s="1038">
        <v>45929</v>
      </c>
      <c r="O64" s="1036" t="s">
        <v>794</v>
      </c>
    </row>
    <row r="65" spans="1:26">
      <c r="A65" s="1083">
        <f t="shared" si="0"/>
        <v>60</v>
      </c>
      <c r="B65" s="1084" t="s">
        <v>776</v>
      </c>
      <c r="C65" s="1084" t="s">
        <v>168</v>
      </c>
      <c r="D65" s="1073">
        <v>11.145</v>
      </c>
      <c r="E65" s="1084" t="s">
        <v>1703</v>
      </c>
      <c r="F65" s="1085">
        <v>45927</v>
      </c>
      <c r="G65" s="1085">
        <v>45930</v>
      </c>
      <c r="H65" s="1088" t="s">
        <v>1490</v>
      </c>
    </row>
    <row r="66" spans="1:26">
      <c r="A66" s="1083">
        <f t="shared" si="0"/>
        <v>61</v>
      </c>
      <c r="B66" s="1090" t="s">
        <v>1618</v>
      </c>
      <c r="C66" s="1090" t="s">
        <v>123</v>
      </c>
      <c r="D66" s="421">
        <f>(14703.841+4275.97)/1000</f>
        <v>18.979811000000002</v>
      </c>
      <c r="E66" s="1090" t="s">
        <v>1704</v>
      </c>
      <c r="F66" s="1091">
        <v>45927</v>
      </c>
      <c r="G66" s="1085">
        <v>45930</v>
      </c>
      <c r="H66" s="1088" t="s">
        <v>1490</v>
      </c>
      <c r="N66" s="1030">
        <v>45929</v>
      </c>
      <c r="O66" s="1036" t="s">
        <v>1601</v>
      </c>
    </row>
    <row r="67" spans="1:26">
      <c r="A67" s="1083">
        <f t="shared" si="0"/>
        <v>62</v>
      </c>
      <c r="B67" s="1084" t="s">
        <v>275</v>
      </c>
      <c r="C67" s="1084" t="s">
        <v>168</v>
      </c>
      <c r="D67" s="1073">
        <v>11.145</v>
      </c>
      <c r="E67" s="1084" t="s">
        <v>1690</v>
      </c>
      <c r="F67" s="1085">
        <v>45923</v>
      </c>
      <c r="G67" s="1085">
        <v>45931</v>
      </c>
      <c r="H67" s="1088" t="s">
        <v>1490</v>
      </c>
    </row>
    <row r="68" spans="1:26">
      <c r="A68" s="1083">
        <f t="shared" si="0"/>
        <v>63</v>
      </c>
      <c r="B68" s="1084" t="s">
        <v>794</v>
      </c>
      <c r="C68" s="1084" t="s">
        <v>171</v>
      </c>
      <c r="D68" s="421">
        <v>11.997</v>
      </c>
      <c r="E68" s="1084" t="s">
        <v>1825</v>
      </c>
      <c r="F68" s="1085">
        <v>45930</v>
      </c>
      <c r="G68" s="1085">
        <v>45933</v>
      </c>
      <c r="H68" s="1088" t="s">
        <v>1490</v>
      </c>
      <c r="N68" s="1030"/>
      <c r="O68" s="1036"/>
    </row>
    <row r="69" spans="1:26">
      <c r="A69" s="1083">
        <f t="shared" si="0"/>
        <v>64</v>
      </c>
      <c r="B69" s="1084" t="s">
        <v>802</v>
      </c>
      <c r="C69" s="1084" t="s">
        <v>168</v>
      </c>
      <c r="D69" s="1073">
        <v>11.145</v>
      </c>
      <c r="E69" s="1084" t="s">
        <v>1680</v>
      </c>
      <c r="F69" s="1085">
        <v>45930</v>
      </c>
      <c r="G69" s="1085">
        <v>45933</v>
      </c>
      <c r="H69" s="1088" t="s">
        <v>1490</v>
      </c>
      <c r="N69" s="1030"/>
      <c r="O69" s="1036"/>
    </row>
    <row r="70" spans="1:26">
      <c r="A70" s="1083">
        <f t="shared" si="0"/>
        <v>65</v>
      </c>
      <c r="B70" s="1084" t="s">
        <v>752</v>
      </c>
      <c r="C70" s="1084" t="s">
        <v>168</v>
      </c>
      <c r="D70" s="1073">
        <v>11.145</v>
      </c>
      <c r="E70" s="1084" t="s">
        <v>1955</v>
      </c>
      <c r="F70" s="1085">
        <v>45929</v>
      </c>
      <c r="G70" s="1085">
        <v>45935</v>
      </c>
      <c r="H70" s="1088" t="s">
        <v>1490</v>
      </c>
      <c r="N70" s="1030"/>
    </row>
    <row r="71" spans="1:26">
      <c r="A71" s="1083">
        <f t="shared" si="0"/>
        <v>66</v>
      </c>
      <c r="B71" s="1084" t="s">
        <v>795</v>
      </c>
      <c r="C71" s="1084" t="s">
        <v>168</v>
      </c>
      <c r="D71" s="1073">
        <v>11.145</v>
      </c>
      <c r="E71" s="1084" t="s">
        <v>1825</v>
      </c>
      <c r="F71" s="1085">
        <v>45933</v>
      </c>
      <c r="G71" s="1085">
        <v>45935</v>
      </c>
      <c r="H71" s="1088" t="s">
        <v>1490</v>
      </c>
      <c r="N71" s="1030"/>
      <c r="O71" s="1036"/>
    </row>
    <row r="72" spans="1:26">
      <c r="A72" s="1083">
        <f t="shared" si="0"/>
        <v>67</v>
      </c>
      <c r="B72" s="1084" t="s">
        <v>1642</v>
      </c>
      <c r="C72" s="1084" t="s">
        <v>111</v>
      </c>
      <c r="D72" s="1084">
        <v>21.41</v>
      </c>
      <c r="E72" s="1087" t="s">
        <v>1583</v>
      </c>
      <c r="F72" s="1085">
        <v>45930</v>
      </c>
      <c r="G72" s="1085">
        <v>45937</v>
      </c>
      <c r="H72" s="1086" t="s">
        <v>1490</v>
      </c>
      <c r="X72" s="1039" t="s">
        <v>1721</v>
      </c>
      <c r="Y72" s="1017" t="e">
        <f>#REF!*0.18</f>
        <v>#REF!</v>
      </c>
    </row>
    <row r="73" spans="1:26" ht="43.2">
      <c r="A73" s="1083">
        <f t="shared" si="0"/>
        <v>68</v>
      </c>
      <c r="B73" s="1084" t="s">
        <v>1601</v>
      </c>
      <c r="C73" s="1084" t="s">
        <v>123</v>
      </c>
      <c r="D73" s="421">
        <f>(14703.841+4275.97)/1000</f>
        <v>18.979811000000002</v>
      </c>
      <c r="E73" s="1084" t="s">
        <v>1703</v>
      </c>
      <c r="F73" s="1085">
        <v>45931</v>
      </c>
      <c r="G73" s="1085">
        <v>45937</v>
      </c>
      <c r="H73" s="1086" t="s">
        <v>1490</v>
      </c>
      <c r="N73" s="1040" t="s">
        <v>1728</v>
      </c>
      <c r="S73" s="1020" t="s">
        <v>244</v>
      </c>
      <c r="T73" s="1020" t="s">
        <v>168</v>
      </c>
      <c r="V73" s="1036" t="s">
        <v>168</v>
      </c>
      <c r="W73" s="562">
        <v>3</v>
      </c>
      <c r="X73" s="562">
        <v>11.15</v>
      </c>
      <c r="Y73" s="562">
        <f>X73*W73</f>
        <v>33.450000000000003</v>
      </c>
      <c r="Z73" s="562">
        <f>511-72</f>
        <v>439</v>
      </c>
    </row>
    <row r="74" spans="1:26">
      <c r="A74" s="1083">
        <f t="shared" si="0"/>
        <v>69</v>
      </c>
      <c r="B74" s="1084" t="s">
        <v>176</v>
      </c>
      <c r="C74" s="1084" t="s">
        <v>178</v>
      </c>
      <c r="D74" s="1092">
        <f>(16972.938+2884.468+1298.28+5135.312)/1000</f>
        <v>26.290997999999998</v>
      </c>
      <c r="E74" s="1084" t="s">
        <v>1704</v>
      </c>
      <c r="F74" s="1085">
        <v>45931</v>
      </c>
      <c r="G74" s="1085">
        <v>45938</v>
      </c>
      <c r="H74" s="1086" t="s">
        <v>1490</v>
      </c>
      <c r="Y74" s="562">
        <v>9000</v>
      </c>
    </row>
    <row r="75" spans="1:26">
      <c r="A75" s="1083">
        <f t="shared" si="0"/>
        <v>70</v>
      </c>
      <c r="B75" s="1084" t="s">
        <v>1555</v>
      </c>
      <c r="C75" s="1084" t="s">
        <v>101</v>
      </c>
      <c r="D75" s="1084">
        <v>18.727009000000002</v>
      </c>
      <c r="E75" s="1084" t="s">
        <v>1825</v>
      </c>
      <c r="F75" s="1085">
        <v>45935</v>
      </c>
      <c r="G75" s="1085">
        <v>45940</v>
      </c>
      <c r="H75" s="1086" t="s">
        <v>1490</v>
      </c>
      <c r="S75" s="1019" t="s">
        <v>245</v>
      </c>
      <c r="T75" s="1018" t="s">
        <v>234</v>
      </c>
    </row>
    <row r="76" spans="1:26">
      <c r="A76" s="1083">
        <f t="shared" si="0"/>
        <v>71</v>
      </c>
      <c r="B76" s="1084" t="s">
        <v>773</v>
      </c>
      <c r="C76" s="1084" t="s">
        <v>171</v>
      </c>
      <c r="D76" s="421">
        <v>11.997</v>
      </c>
      <c r="E76" s="1084" t="s">
        <v>1703</v>
      </c>
      <c r="F76" s="1085">
        <v>45938</v>
      </c>
      <c r="G76" s="1085">
        <v>45940</v>
      </c>
      <c r="H76" s="1086" t="s">
        <v>1490</v>
      </c>
      <c r="S76" s="1041"/>
      <c r="T76" s="1042"/>
    </row>
    <row r="77" spans="1:26">
      <c r="A77" s="1083">
        <f t="shared" si="0"/>
        <v>72</v>
      </c>
      <c r="B77" s="1084" t="s">
        <v>1660</v>
      </c>
      <c r="C77" s="1084" t="s">
        <v>111</v>
      </c>
      <c r="D77" s="1084">
        <v>21.41</v>
      </c>
      <c r="E77" s="1084" t="s">
        <v>1680</v>
      </c>
      <c r="F77" s="1085">
        <v>45933</v>
      </c>
      <c r="G77" s="1085">
        <v>45940</v>
      </c>
      <c r="H77" s="1086" t="s">
        <v>1490</v>
      </c>
      <c r="X77" s="1043" t="s">
        <v>1402</v>
      </c>
      <c r="Y77" s="1044" t="e">
        <f>SUM(Y72:Y72)</f>
        <v>#REF!</v>
      </c>
    </row>
    <row r="78" spans="1:26">
      <c r="A78" s="1083">
        <f t="shared" si="0"/>
        <v>73</v>
      </c>
      <c r="B78" s="1084" t="s">
        <v>753</v>
      </c>
      <c r="C78" s="1084" t="s">
        <v>228</v>
      </c>
      <c r="D78" s="1073">
        <v>13.071999999999999</v>
      </c>
      <c r="E78" s="1084" t="s">
        <v>1955</v>
      </c>
      <c r="F78" s="1085">
        <v>45935</v>
      </c>
      <c r="G78" s="1085">
        <v>45941</v>
      </c>
      <c r="H78" s="1086" t="s">
        <v>1490</v>
      </c>
      <c r="X78" s="1036" t="s">
        <v>1720</v>
      </c>
      <c r="Y78" s="1017" t="e">
        <f>Y77*0.05</f>
        <v>#REF!</v>
      </c>
    </row>
    <row r="79" spans="1:26">
      <c r="A79" s="1083">
        <f t="shared" si="0"/>
        <v>74</v>
      </c>
      <c r="B79" s="1084" t="s">
        <v>774</v>
      </c>
      <c r="C79" s="1084" t="s">
        <v>171</v>
      </c>
      <c r="D79" s="421">
        <v>11.997</v>
      </c>
      <c r="E79" s="1084" t="s">
        <v>1703</v>
      </c>
      <c r="F79" s="1085">
        <v>45940</v>
      </c>
      <c r="G79" s="1085">
        <v>45941</v>
      </c>
      <c r="H79" s="1086" t="s">
        <v>1490</v>
      </c>
      <c r="X79" s="1036" t="s">
        <v>1722</v>
      </c>
      <c r="Y79" s="1017" t="e">
        <f>Y77*0.01</f>
        <v>#REF!</v>
      </c>
    </row>
    <row r="80" spans="1:26">
      <c r="A80" s="1083">
        <f t="shared" ref="A80:A143" si="1">A79+1</f>
        <v>75</v>
      </c>
      <c r="B80" s="1084" t="s">
        <v>179</v>
      </c>
      <c r="C80" s="1084" t="s">
        <v>101</v>
      </c>
      <c r="D80" s="1084">
        <v>18.727009000000002</v>
      </c>
      <c r="E80" s="1084" t="s">
        <v>1825</v>
      </c>
      <c r="F80" s="1085">
        <v>45940</v>
      </c>
      <c r="G80" s="1085">
        <v>45942</v>
      </c>
      <c r="H80" s="1086" t="s">
        <v>1490</v>
      </c>
      <c r="X80" s="1036" t="s">
        <v>1723</v>
      </c>
      <c r="Y80" s="1017" t="e">
        <f>Y77*0.1</f>
        <v>#REF!</v>
      </c>
    </row>
    <row r="81" spans="1:25">
      <c r="A81" s="1083">
        <f t="shared" si="1"/>
        <v>76</v>
      </c>
      <c r="B81" s="1084" t="s">
        <v>1594</v>
      </c>
      <c r="C81" s="1084" t="s">
        <v>101</v>
      </c>
      <c r="D81" s="1084">
        <v>18.727009000000002</v>
      </c>
      <c r="E81" s="1084" t="s">
        <v>1583</v>
      </c>
      <c r="F81" s="1085">
        <v>45938</v>
      </c>
      <c r="G81" s="1085">
        <v>45943</v>
      </c>
      <c r="H81" s="1086" t="s">
        <v>1490</v>
      </c>
      <c r="N81" s="1045"/>
      <c r="X81" s="1036" t="s">
        <v>1724</v>
      </c>
      <c r="Y81" s="1017" t="e">
        <f>Y77*0.2</f>
        <v>#REF!</v>
      </c>
    </row>
    <row r="82" spans="1:25">
      <c r="A82" s="1083">
        <f t="shared" si="1"/>
        <v>77</v>
      </c>
      <c r="B82" s="1084" t="s">
        <v>766</v>
      </c>
      <c r="C82" s="1084" t="s">
        <v>168</v>
      </c>
      <c r="D82" s="1073">
        <v>11.145</v>
      </c>
      <c r="E82" s="1084" t="s">
        <v>1704</v>
      </c>
      <c r="F82" s="1085">
        <v>45938</v>
      </c>
      <c r="G82" s="1085">
        <v>45943</v>
      </c>
      <c r="H82" s="1086" t="s">
        <v>1490</v>
      </c>
      <c r="X82" s="1036" t="s">
        <v>1725</v>
      </c>
      <c r="Y82" s="562">
        <v>600000</v>
      </c>
    </row>
    <row r="83" spans="1:25" ht="20.55" customHeight="1">
      <c r="A83" s="1083">
        <f t="shared" si="1"/>
        <v>78</v>
      </c>
      <c r="B83" s="1084" t="s">
        <v>407</v>
      </c>
      <c r="C83" s="1084" t="s">
        <v>101</v>
      </c>
      <c r="D83" s="1084">
        <v>18.727009000000002</v>
      </c>
      <c r="E83" s="1084" t="s">
        <v>1664</v>
      </c>
      <c r="F83" s="1085">
        <v>45926</v>
      </c>
      <c r="G83" s="1085">
        <v>45945</v>
      </c>
      <c r="H83" s="1086" t="s">
        <v>1490</v>
      </c>
      <c r="X83" s="1046" t="s">
        <v>1727</v>
      </c>
      <c r="Y83" s="1017" t="e">
        <f>Y77*0.1</f>
        <v>#REF!</v>
      </c>
    </row>
    <row r="84" spans="1:25" ht="18">
      <c r="A84" s="1083">
        <f t="shared" si="1"/>
        <v>79</v>
      </c>
      <c r="B84" s="1084" t="s">
        <v>1349</v>
      </c>
      <c r="C84" s="1084" t="s">
        <v>111</v>
      </c>
      <c r="D84" s="1084">
        <v>21.41</v>
      </c>
      <c r="E84" s="1084" t="s">
        <v>1680</v>
      </c>
      <c r="F84" s="1085">
        <v>45940</v>
      </c>
      <c r="G84" s="1085">
        <v>45945</v>
      </c>
      <c r="H84" s="1086" t="s">
        <v>1490</v>
      </c>
      <c r="X84" s="1047" t="s">
        <v>1726</v>
      </c>
      <c r="Y84" s="1048" t="e">
        <f>Y77-#REF!-Y82</f>
        <v>#REF!</v>
      </c>
    </row>
    <row r="85" spans="1:25">
      <c r="A85" s="1083">
        <f t="shared" si="1"/>
        <v>80</v>
      </c>
      <c r="B85" s="1084" t="s">
        <v>749</v>
      </c>
      <c r="C85" s="1084" t="s">
        <v>168</v>
      </c>
      <c r="D85" s="1073">
        <v>11.145</v>
      </c>
      <c r="E85" s="1084" t="s">
        <v>1955</v>
      </c>
      <c r="F85" s="1085">
        <v>45941</v>
      </c>
      <c r="G85" s="1085">
        <v>45945</v>
      </c>
      <c r="H85" s="1086" t="s">
        <v>1490</v>
      </c>
    </row>
    <row r="86" spans="1:25">
      <c r="A86" s="1083">
        <f t="shared" si="1"/>
        <v>81</v>
      </c>
      <c r="B86" s="1084" t="s">
        <v>175</v>
      </c>
      <c r="C86" s="1084" t="s">
        <v>101</v>
      </c>
      <c r="D86" s="1084">
        <v>18.727009000000002</v>
      </c>
      <c r="E86" s="1084" t="s">
        <v>1703</v>
      </c>
      <c r="F86" s="1085">
        <v>45941</v>
      </c>
      <c r="G86" s="1085">
        <v>45946</v>
      </c>
      <c r="H86" s="1086" t="s">
        <v>1490</v>
      </c>
    </row>
    <row r="87" spans="1:25">
      <c r="A87" s="1083">
        <f t="shared" si="1"/>
        <v>82</v>
      </c>
      <c r="B87" s="1084" t="s">
        <v>798</v>
      </c>
      <c r="C87" s="1084" t="s">
        <v>168</v>
      </c>
      <c r="D87" s="1073">
        <v>11.145</v>
      </c>
      <c r="E87" s="1084" t="s">
        <v>1825</v>
      </c>
      <c r="F87" s="1085">
        <v>45942</v>
      </c>
      <c r="G87" s="1085">
        <v>45945</v>
      </c>
      <c r="H87" s="1086" t="s">
        <v>1490</v>
      </c>
    </row>
    <row r="88" spans="1:25">
      <c r="A88" s="1083">
        <f t="shared" si="1"/>
        <v>83</v>
      </c>
      <c r="B88" s="1084" t="s">
        <v>767</v>
      </c>
      <c r="C88" s="1084" t="s">
        <v>168</v>
      </c>
      <c r="D88" s="1073">
        <v>11.145</v>
      </c>
      <c r="E88" s="1084" t="s">
        <v>1704</v>
      </c>
      <c r="F88" s="1085">
        <v>45943</v>
      </c>
      <c r="G88" s="1085">
        <v>45946</v>
      </c>
      <c r="H88" s="1086" t="s">
        <v>1490</v>
      </c>
    </row>
    <row r="89" spans="1:25">
      <c r="A89" s="1083">
        <f t="shared" si="1"/>
        <v>84</v>
      </c>
      <c r="B89" s="1084" t="s">
        <v>717</v>
      </c>
      <c r="C89" s="1084" t="s">
        <v>101</v>
      </c>
      <c r="D89" s="1084">
        <v>18.727009000000002</v>
      </c>
      <c r="E89" s="1084" t="s">
        <v>1583</v>
      </c>
      <c r="F89" s="1085">
        <v>45943</v>
      </c>
      <c r="G89" s="1085">
        <v>45948</v>
      </c>
      <c r="H89" s="1086" t="s">
        <v>1490</v>
      </c>
    </row>
    <row r="90" spans="1:25">
      <c r="A90" s="1083">
        <f t="shared" si="1"/>
        <v>85</v>
      </c>
      <c r="B90" s="1084" t="s">
        <v>166</v>
      </c>
      <c r="C90" s="1084" t="s">
        <v>168</v>
      </c>
      <c r="D90" s="1073">
        <v>11.145</v>
      </c>
      <c r="E90" s="1084" t="s">
        <v>1955</v>
      </c>
      <c r="F90" s="1085">
        <v>45945</v>
      </c>
      <c r="G90" s="1085">
        <v>45949</v>
      </c>
      <c r="H90" s="1086" t="s">
        <v>1490</v>
      </c>
    </row>
    <row r="91" spans="1:25">
      <c r="A91" s="1083">
        <f t="shared" si="1"/>
        <v>86</v>
      </c>
      <c r="B91" s="1084" t="s">
        <v>768</v>
      </c>
      <c r="C91" s="1084" t="s">
        <v>168</v>
      </c>
      <c r="D91" s="1073">
        <v>11.145</v>
      </c>
      <c r="E91" s="1084" t="s">
        <v>1704</v>
      </c>
      <c r="F91" s="1085">
        <v>45946</v>
      </c>
      <c r="G91" s="1085">
        <v>45949</v>
      </c>
      <c r="H91" s="1086" t="s">
        <v>1490</v>
      </c>
    </row>
    <row r="92" spans="1:25">
      <c r="A92" s="1083">
        <f t="shared" si="1"/>
        <v>87</v>
      </c>
      <c r="B92" s="1084" t="s">
        <v>1272</v>
      </c>
      <c r="C92" s="1084" t="s">
        <v>168</v>
      </c>
      <c r="D92" s="1073">
        <v>11.145</v>
      </c>
      <c r="E92" s="1093" t="s">
        <v>1680</v>
      </c>
      <c r="F92" s="1085">
        <v>45946</v>
      </c>
      <c r="G92" s="1085">
        <v>45949</v>
      </c>
      <c r="H92" s="1086" t="s">
        <v>1490</v>
      </c>
    </row>
    <row r="93" spans="1:25">
      <c r="A93" s="1083">
        <f t="shared" si="1"/>
        <v>88</v>
      </c>
      <c r="B93" s="1084" t="s">
        <v>797</v>
      </c>
      <c r="C93" s="1084" t="s">
        <v>168</v>
      </c>
      <c r="D93" s="1073">
        <v>11.145</v>
      </c>
      <c r="E93" s="1084" t="s">
        <v>1825</v>
      </c>
      <c r="F93" s="1085">
        <v>45945</v>
      </c>
      <c r="G93" s="1085">
        <v>45949</v>
      </c>
      <c r="H93" s="1086" t="s">
        <v>1490</v>
      </c>
    </row>
    <row r="94" spans="1:25">
      <c r="A94" s="1083">
        <f t="shared" si="1"/>
        <v>89</v>
      </c>
      <c r="B94" s="1084" t="s">
        <v>796</v>
      </c>
      <c r="C94" s="1084" t="s">
        <v>168</v>
      </c>
      <c r="D94" s="1073">
        <v>11.145</v>
      </c>
      <c r="E94" s="1093" t="s">
        <v>1825</v>
      </c>
      <c r="F94" s="1085">
        <v>45949</v>
      </c>
      <c r="G94" s="1085">
        <v>45952</v>
      </c>
      <c r="H94" s="1086" t="s">
        <v>1490</v>
      </c>
    </row>
    <row r="95" spans="1:25">
      <c r="A95" s="1083">
        <f t="shared" si="1"/>
        <v>90</v>
      </c>
      <c r="B95" s="1084" t="s">
        <v>803</v>
      </c>
      <c r="C95" s="1084" t="s">
        <v>168</v>
      </c>
      <c r="D95" s="1073">
        <v>11.145</v>
      </c>
      <c r="E95" s="1093" t="s">
        <v>1680</v>
      </c>
      <c r="F95" s="1085">
        <v>45949</v>
      </c>
      <c r="G95" s="1085">
        <v>45952</v>
      </c>
      <c r="H95" s="1086" t="s">
        <v>1490</v>
      </c>
    </row>
    <row r="96" spans="1:25">
      <c r="A96" s="1083">
        <f t="shared" si="1"/>
        <v>91</v>
      </c>
      <c r="B96" s="1084" t="s">
        <v>1347</v>
      </c>
      <c r="C96" s="1084" t="s">
        <v>111</v>
      </c>
      <c r="D96" s="1084">
        <v>21.41</v>
      </c>
      <c r="E96" s="1084" t="s">
        <v>1703</v>
      </c>
      <c r="F96" s="1085">
        <v>45946</v>
      </c>
      <c r="G96" s="1085">
        <v>45953</v>
      </c>
      <c r="H96" s="1086" t="s">
        <v>1490</v>
      </c>
      <c r="N96" s="1049"/>
    </row>
    <row r="97" spans="1:14">
      <c r="A97" s="1083">
        <f t="shared" si="1"/>
        <v>92</v>
      </c>
      <c r="B97" s="1084" t="s">
        <v>760</v>
      </c>
      <c r="C97" s="1084" t="s">
        <v>168</v>
      </c>
      <c r="D97" s="1073">
        <v>11.145</v>
      </c>
      <c r="E97" s="1084" t="s">
        <v>1955</v>
      </c>
      <c r="F97" s="1089">
        <v>45949</v>
      </c>
      <c r="G97" s="1085">
        <v>45954</v>
      </c>
      <c r="H97" s="1086" t="s">
        <v>1490</v>
      </c>
    </row>
    <row r="98" spans="1:14">
      <c r="A98" s="1083">
        <f t="shared" si="1"/>
        <v>93</v>
      </c>
      <c r="B98" s="1084" t="s">
        <v>379</v>
      </c>
      <c r="C98" s="1084" t="s">
        <v>168</v>
      </c>
      <c r="D98" s="1073">
        <v>11.145</v>
      </c>
      <c r="E98" s="1084" t="s">
        <v>1736</v>
      </c>
      <c r="F98" s="1085">
        <v>45949</v>
      </c>
      <c r="G98" s="1085">
        <v>45954</v>
      </c>
      <c r="H98" s="1086" t="s">
        <v>1490</v>
      </c>
      <c r="N98" s="1050"/>
    </row>
    <row r="99" spans="1:14">
      <c r="A99" s="1083">
        <f t="shared" si="1"/>
        <v>94</v>
      </c>
      <c r="B99" s="1084" t="s">
        <v>173</v>
      </c>
      <c r="C99" s="1084" t="s">
        <v>174</v>
      </c>
      <c r="D99" s="1084">
        <f>(13334+4777.506)/1000</f>
        <v>18.111506000000002</v>
      </c>
      <c r="E99" s="1084" t="s">
        <v>1704</v>
      </c>
      <c r="F99" s="1089">
        <v>45949</v>
      </c>
      <c r="G99" s="1085">
        <v>45954</v>
      </c>
      <c r="H99" s="1086" t="s">
        <v>1490</v>
      </c>
      <c r="N99" s="1051"/>
    </row>
    <row r="100" spans="1:14">
      <c r="A100" s="1083">
        <f t="shared" si="1"/>
        <v>95</v>
      </c>
      <c r="B100" s="1084" t="s">
        <v>1344</v>
      </c>
      <c r="C100" s="1084" t="s">
        <v>171</v>
      </c>
      <c r="D100" s="421">
        <v>11.997</v>
      </c>
      <c r="E100" s="1084" t="s">
        <v>1703</v>
      </c>
      <c r="F100" s="1085">
        <v>45954</v>
      </c>
      <c r="G100" s="1085">
        <v>45956</v>
      </c>
      <c r="H100" s="1086" t="s">
        <v>1490</v>
      </c>
      <c r="N100" s="1049"/>
    </row>
    <row r="101" spans="1:14">
      <c r="A101" s="1083">
        <f t="shared" si="1"/>
        <v>96</v>
      </c>
      <c r="B101" s="1084" t="s">
        <v>1650</v>
      </c>
      <c r="C101" s="1084" t="s">
        <v>109</v>
      </c>
      <c r="D101" s="1084">
        <f>(14703.841+2903.104+1061.94+ 5513.756)/1000</f>
        <v>24.182641</v>
      </c>
      <c r="E101" s="1084" t="s">
        <v>1583</v>
      </c>
      <c r="F101" s="1085">
        <v>45949</v>
      </c>
      <c r="G101" s="1085">
        <v>45957</v>
      </c>
      <c r="H101" s="1086" t="s">
        <v>1490</v>
      </c>
      <c r="N101" s="1052"/>
    </row>
    <row r="102" spans="1:14">
      <c r="A102" s="1083">
        <f t="shared" si="1"/>
        <v>97</v>
      </c>
      <c r="B102" s="1084" t="s">
        <v>801</v>
      </c>
      <c r="C102" s="1084" t="s">
        <v>168</v>
      </c>
      <c r="D102" s="1084"/>
      <c r="E102" s="1084" t="s">
        <v>1825</v>
      </c>
      <c r="F102" s="1085">
        <v>45953</v>
      </c>
      <c r="G102" s="1085">
        <v>45956</v>
      </c>
      <c r="H102" s="1086" t="s">
        <v>1490</v>
      </c>
    </row>
    <row r="103" spans="1:14">
      <c r="A103" s="1083">
        <f t="shared" si="1"/>
        <v>98</v>
      </c>
      <c r="B103" s="1084" t="s">
        <v>804</v>
      </c>
      <c r="C103" s="1084" t="s">
        <v>168</v>
      </c>
      <c r="D103" s="1084"/>
      <c r="E103" s="1084" t="s">
        <v>1680</v>
      </c>
      <c r="F103" s="1085">
        <v>45953</v>
      </c>
      <c r="G103" s="1085">
        <v>45957</v>
      </c>
      <c r="H103" s="1086" t="s">
        <v>1490</v>
      </c>
    </row>
    <row r="104" spans="1:14">
      <c r="A104" s="1083">
        <f t="shared" si="1"/>
        <v>99</v>
      </c>
      <c r="B104" s="1084" t="s">
        <v>800</v>
      </c>
      <c r="C104" s="1084" t="s">
        <v>168</v>
      </c>
      <c r="D104" s="1084"/>
      <c r="E104" s="1084" t="s">
        <v>1825</v>
      </c>
      <c r="F104" s="1085">
        <v>45957</v>
      </c>
      <c r="G104" s="1085">
        <v>45958</v>
      </c>
      <c r="H104" s="1086" t="s">
        <v>1490</v>
      </c>
      <c r="N104" s="1053"/>
    </row>
    <row r="105" spans="1:14">
      <c r="A105" s="1083">
        <f t="shared" si="1"/>
        <v>100</v>
      </c>
      <c r="B105" s="1084" t="s">
        <v>170</v>
      </c>
      <c r="C105" s="1084" t="s">
        <v>111</v>
      </c>
      <c r="D105" s="1084"/>
      <c r="E105" s="1084" t="s">
        <v>1704</v>
      </c>
      <c r="F105" s="1085">
        <v>45957</v>
      </c>
      <c r="G105" s="1085">
        <v>45959</v>
      </c>
      <c r="H105" s="1088" t="s">
        <v>1490</v>
      </c>
    </row>
    <row r="106" spans="1:14">
      <c r="A106" s="1083">
        <f t="shared" si="1"/>
        <v>101</v>
      </c>
      <c r="B106" s="1084" t="s">
        <v>144</v>
      </c>
      <c r="C106" s="1084" t="s">
        <v>101</v>
      </c>
      <c r="D106" s="1084">
        <v>18.727009000000002</v>
      </c>
      <c r="E106" s="1084" t="s">
        <v>1736</v>
      </c>
      <c r="F106" s="1085">
        <v>45954</v>
      </c>
      <c r="G106" s="1085">
        <v>45961</v>
      </c>
      <c r="H106" s="1086" t="s">
        <v>1490</v>
      </c>
      <c r="N106" s="1054"/>
    </row>
    <row r="107" spans="1:14">
      <c r="A107" s="1083">
        <f t="shared" si="1"/>
        <v>102</v>
      </c>
      <c r="B107" s="1084" t="s">
        <v>165</v>
      </c>
      <c r="C107" s="1084" t="s">
        <v>101</v>
      </c>
      <c r="D107" s="1084">
        <v>18.727009000000002</v>
      </c>
      <c r="E107" s="1084" t="s">
        <v>1955</v>
      </c>
      <c r="F107" s="1085">
        <v>45954</v>
      </c>
      <c r="G107" s="1085">
        <v>45961</v>
      </c>
      <c r="H107" s="1086" t="s">
        <v>1490</v>
      </c>
      <c r="N107" s="1054"/>
    </row>
    <row r="108" spans="1:14">
      <c r="A108" s="1083">
        <f t="shared" si="1"/>
        <v>103</v>
      </c>
      <c r="B108" s="1084" t="s">
        <v>799</v>
      </c>
      <c r="C108" s="1084" t="s">
        <v>168</v>
      </c>
      <c r="D108" s="1084"/>
      <c r="E108" s="1084" t="s">
        <v>1825</v>
      </c>
      <c r="F108" s="1085">
        <v>45958</v>
      </c>
      <c r="G108" s="1085">
        <v>45961</v>
      </c>
      <c r="H108" s="1088" t="s">
        <v>1490</v>
      </c>
    </row>
    <row r="109" spans="1:14">
      <c r="A109" s="1083">
        <f t="shared" si="1"/>
        <v>104</v>
      </c>
      <c r="B109" s="1084" t="s">
        <v>1685</v>
      </c>
      <c r="C109" s="1084" t="s">
        <v>123</v>
      </c>
      <c r="D109" s="1084"/>
      <c r="E109" s="1084" t="s">
        <v>1703</v>
      </c>
      <c r="F109" s="1085">
        <v>45956</v>
      </c>
      <c r="G109" s="1085">
        <v>45958</v>
      </c>
      <c r="H109" s="1088" t="s">
        <v>1490</v>
      </c>
      <c r="N109" s="1054"/>
    </row>
    <row r="110" spans="1:14">
      <c r="A110" s="1083">
        <f t="shared" si="1"/>
        <v>105</v>
      </c>
      <c r="B110" s="1084" t="s">
        <v>1707</v>
      </c>
      <c r="C110" s="1084" t="s">
        <v>105</v>
      </c>
      <c r="D110" s="1084"/>
      <c r="E110" s="1084" t="s">
        <v>1680</v>
      </c>
      <c r="F110" s="1085">
        <v>45957</v>
      </c>
      <c r="G110" s="1085">
        <v>45962</v>
      </c>
      <c r="H110" s="1088" t="s">
        <v>1490</v>
      </c>
    </row>
    <row r="111" spans="1:14">
      <c r="A111" s="1083">
        <f t="shared" si="1"/>
        <v>106</v>
      </c>
      <c r="B111" s="1084" t="s">
        <v>451</v>
      </c>
      <c r="C111" s="1084" t="s">
        <v>118</v>
      </c>
      <c r="D111" s="1084"/>
      <c r="E111" s="1084" t="s">
        <v>1583</v>
      </c>
      <c r="F111" s="1085">
        <v>45957</v>
      </c>
      <c r="G111" s="1085">
        <v>45963</v>
      </c>
      <c r="H111" s="1088" t="s">
        <v>1490</v>
      </c>
    </row>
    <row r="112" spans="1:14">
      <c r="A112" s="1083">
        <f t="shared" si="1"/>
        <v>107</v>
      </c>
      <c r="B112" s="1084" t="s">
        <v>1659</v>
      </c>
      <c r="C112" s="1084" t="s">
        <v>101</v>
      </c>
      <c r="D112" s="1084"/>
      <c r="E112" s="1084" t="s">
        <v>1703</v>
      </c>
      <c r="F112" s="1085">
        <v>45959</v>
      </c>
      <c r="G112" s="1085">
        <v>45963</v>
      </c>
      <c r="H112" s="1088" t="s">
        <v>1490</v>
      </c>
    </row>
    <row r="113" spans="1:14">
      <c r="A113" s="1083">
        <f t="shared" si="1"/>
        <v>108</v>
      </c>
      <c r="B113" s="1084" t="s">
        <v>1343</v>
      </c>
      <c r="C113" s="1084" t="s">
        <v>234</v>
      </c>
      <c r="D113" s="1084"/>
      <c r="E113" s="1084" t="s">
        <v>1704</v>
      </c>
      <c r="F113" s="1085">
        <v>45959</v>
      </c>
      <c r="G113" s="1085">
        <v>45964</v>
      </c>
      <c r="H113" s="1088" t="s">
        <v>1490</v>
      </c>
    </row>
    <row r="114" spans="1:14">
      <c r="A114" s="1083">
        <f t="shared" si="1"/>
        <v>109</v>
      </c>
      <c r="B114" s="1084" t="s">
        <v>746</v>
      </c>
      <c r="C114" s="1084" t="s">
        <v>168</v>
      </c>
      <c r="D114" s="1084"/>
      <c r="E114" s="1084" t="s">
        <v>1955</v>
      </c>
      <c r="F114" s="1085">
        <v>45962</v>
      </c>
      <c r="G114" s="1085">
        <v>45965</v>
      </c>
      <c r="H114" s="1088" t="s">
        <v>1490</v>
      </c>
    </row>
    <row r="115" spans="1:14">
      <c r="A115" s="1083">
        <f t="shared" si="1"/>
        <v>110</v>
      </c>
      <c r="B115" s="1084" t="s">
        <v>366</v>
      </c>
      <c r="C115" s="1094" t="s">
        <v>105</v>
      </c>
      <c r="D115" s="1094"/>
      <c r="E115" s="1084" t="s">
        <v>1736</v>
      </c>
      <c r="F115" s="1095">
        <v>45962</v>
      </c>
      <c r="G115" s="1085">
        <v>45966</v>
      </c>
      <c r="H115" s="1088" t="s">
        <v>1490</v>
      </c>
    </row>
    <row r="116" spans="1:14">
      <c r="A116" s="1083">
        <f t="shared" si="1"/>
        <v>111</v>
      </c>
      <c r="B116" s="1084" t="s">
        <v>737</v>
      </c>
      <c r="C116" s="1084" t="s">
        <v>171</v>
      </c>
      <c r="D116" s="1084"/>
      <c r="E116" s="1084" t="s">
        <v>1825</v>
      </c>
      <c r="F116" s="1085">
        <v>45962</v>
      </c>
      <c r="G116" s="1085">
        <v>45966</v>
      </c>
      <c r="H116" s="1088" t="s">
        <v>1490</v>
      </c>
    </row>
    <row r="117" spans="1:14">
      <c r="A117" s="1083">
        <f t="shared" si="1"/>
        <v>112</v>
      </c>
      <c r="B117" s="1084" t="s">
        <v>1348</v>
      </c>
      <c r="C117" s="1084" t="s">
        <v>234</v>
      </c>
      <c r="D117" s="1084"/>
      <c r="E117" s="1084" t="s">
        <v>1704</v>
      </c>
      <c r="F117" s="1085">
        <v>45965</v>
      </c>
      <c r="G117" s="1085">
        <v>45967</v>
      </c>
      <c r="H117" s="1088" t="s">
        <v>1490</v>
      </c>
    </row>
    <row r="118" spans="1:14" ht="12.45" customHeight="1">
      <c r="A118" s="1083">
        <f t="shared" si="1"/>
        <v>113</v>
      </c>
      <c r="B118" s="1084" t="s">
        <v>744</v>
      </c>
      <c r="C118" s="1084" t="s">
        <v>168</v>
      </c>
      <c r="D118" s="1084"/>
      <c r="E118" s="1084" t="s">
        <v>1955</v>
      </c>
      <c r="F118" s="1085">
        <v>45966</v>
      </c>
      <c r="G118" s="1085">
        <v>45968</v>
      </c>
      <c r="H118" s="1088" t="s">
        <v>1490</v>
      </c>
      <c r="I118" s="1067" t="s">
        <v>1737</v>
      </c>
    </row>
    <row r="119" spans="1:14">
      <c r="A119" s="1083">
        <f t="shared" si="1"/>
        <v>114</v>
      </c>
      <c r="B119" s="1084" t="s">
        <v>1696</v>
      </c>
      <c r="C119" s="1084" t="s">
        <v>111</v>
      </c>
      <c r="D119" s="1084"/>
      <c r="E119" s="1084" t="s">
        <v>1703</v>
      </c>
      <c r="F119" s="1085">
        <v>45964</v>
      </c>
      <c r="G119" s="1085">
        <v>45969</v>
      </c>
      <c r="H119" s="1088" t="s">
        <v>1490</v>
      </c>
    </row>
    <row r="120" spans="1:14">
      <c r="A120" s="1083">
        <f t="shared" si="1"/>
        <v>115</v>
      </c>
      <c r="B120" s="1084" t="s">
        <v>741</v>
      </c>
      <c r="C120" s="1084" t="s">
        <v>171</v>
      </c>
      <c r="D120" s="1084"/>
      <c r="E120" s="1084" t="s">
        <v>1825</v>
      </c>
      <c r="F120" s="1085">
        <v>45967</v>
      </c>
      <c r="G120" s="1085">
        <v>45970</v>
      </c>
      <c r="H120" s="1088" t="s">
        <v>1490</v>
      </c>
    </row>
    <row r="121" spans="1:14">
      <c r="A121" s="1083">
        <f t="shared" si="1"/>
        <v>116</v>
      </c>
      <c r="B121" s="1084" t="s">
        <v>1322</v>
      </c>
      <c r="C121" s="1084" t="s">
        <v>101</v>
      </c>
      <c r="D121" s="1084">
        <v>18.727009000000002</v>
      </c>
      <c r="E121" s="1084" t="s">
        <v>1736</v>
      </c>
      <c r="F121" s="1085">
        <v>45967</v>
      </c>
      <c r="G121" s="1085">
        <v>45971</v>
      </c>
      <c r="H121" s="1086" t="s">
        <v>1490</v>
      </c>
    </row>
    <row r="122" spans="1:14">
      <c r="A122" s="1083">
        <f t="shared" si="1"/>
        <v>117</v>
      </c>
      <c r="B122" s="1084" t="s">
        <v>160</v>
      </c>
      <c r="C122" s="1084" t="s">
        <v>118</v>
      </c>
      <c r="D122" s="1084"/>
      <c r="E122" s="1084" t="s">
        <v>1583</v>
      </c>
      <c r="F122" s="1085">
        <v>45964</v>
      </c>
      <c r="G122" s="1085">
        <v>45971</v>
      </c>
      <c r="H122" s="1088" t="s">
        <v>1490</v>
      </c>
    </row>
    <row r="123" spans="1:14">
      <c r="A123" s="1083">
        <f t="shared" si="1"/>
        <v>118</v>
      </c>
      <c r="B123" s="1084" t="s">
        <v>747</v>
      </c>
      <c r="C123" s="1084" t="s">
        <v>168</v>
      </c>
      <c r="D123" s="1084"/>
      <c r="E123" s="1084" t="s">
        <v>1955</v>
      </c>
      <c r="F123" s="1085">
        <v>45969</v>
      </c>
      <c r="G123" s="1085">
        <v>45972</v>
      </c>
      <c r="H123" s="1088" t="s">
        <v>1490</v>
      </c>
    </row>
    <row r="124" spans="1:14">
      <c r="A124" s="1083">
        <f t="shared" si="1"/>
        <v>119</v>
      </c>
      <c r="B124" s="1084" t="s">
        <v>172</v>
      </c>
      <c r="C124" s="1084" t="s">
        <v>174</v>
      </c>
      <c r="D124" s="1084"/>
      <c r="E124" s="1084" t="s">
        <v>1704</v>
      </c>
      <c r="F124" s="1085">
        <v>45967</v>
      </c>
      <c r="G124" s="1085">
        <v>45973</v>
      </c>
      <c r="H124" s="1084" t="s">
        <v>1490</v>
      </c>
    </row>
    <row r="125" spans="1:14">
      <c r="A125" s="1083">
        <f t="shared" si="1"/>
        <v>120</v>
      </c>
      <c r="B125" s="1084" t="s">
        <v>183</v>
      </c>
      <c r="C125" s="1084" t="s">
        <v>103</v>
      </c>
      <c r="D125" s="1084"/>
      <c r="E125" s="1084" t="s">
        <v>1680</v>
      </c>
      <c r="F125" s="1085">
        <v>45962</v>
      </c>
      <c r="G125" s="1085">
        <v>45975</v>
      </c>
      <c r="H125" s="1084" t="s">
        <v>1490</v>
      </c>
      <c r="N125" s="1074" t="s">
        <v>1353</v>
      </c>
    </row>
    <row r="126" spans="1:14">
      <c r="A126" s="1083">
        <f t="shared" si="1"/>
        <v>121</v>
      </c>
      <c r="B126" s="1084" t="s">
        <v>855</v>
      </c>
      <c r="C126" s="1084" t="s">
        <v>101</v>
      </c>
      <c r="D126" s="1084"/>
      <c r="E126" s="1084" t="s">
        <v>1825</v>
      </c>
      <c r="F126" s="1085">
        <v>45970</v>
      </c>
      <c r="G126" s="1085">
        <v>45975</v>
      </c>
      <c r="H126" s="1084" t="s">
        <v>1490</v>
      </c>
      <c r="N126" s="1074" t="s">
        <v>750</v>
      </c>
    </row>
    <row r="127" spans="1:14">
      <c r="A127" s="1083">
        <f t="shared" si="1"/>
        <v>122</v>
      </c>
      <c r="B127" s="1084" t="s">
        <v>742</v>
      </c>
      <c r="C127" s="1084" t="s">
        <v>171</v>
      </c>
      <c r="D127" s="421">
        <v>11.997</v>
      </c>
      <c r="E127" s="1084" t="s">
        <v>1826</v>
      </c>
      <c r="F127" s="1084" t="s">
        <v>1822</v>
      </c>
      <c r="G127" s="1085">
        <v>45976</v>
      </c>
      <c r="H127" s="1084" t="s">
        <v>1490</v>
      </c>
      <c r="N127" s="1074"/>
    </row>
    <row r="128" spans="1:14">
      <c r="A128" s="1083">
        <f t="shared" si="1"/>
        <v>123</v>
      </c>
      <c r="B128" s="1093" t="s">
        <v>256</v>
      </c>
      <c r="C128" s="1093" t="s">
        <v>174</v>
      </c>
      <c r="D128" s="1096">
        <f>(13334+4777.506)/1000</f>
        <v>18.111506000000002</v>
      </c>
      <c r="E128" s="1093" t="s">
        <v>1736</v>
      </c>
      <c r="F128" s="1093" t="s">
        <v>1821</v>
      </c>
      <c r="G128" s="1085">
        <v>45976</v>
      </c>
      <c r="H128" s="1084" t="s">
        <v>1490</v>
      </c>
    </row>
    <row r="129" spans="1:16">
      <c r="A129" s="1083">
        <f t="shared" si="1"/>
        <v>124</v>
      </c>
      <c r="B129" s="1084" t="s">
        <v>177</v>
      </c>
      <c r="C129" s="1084" t="s">
        <v>178</v>
      </c>
      <c r="D129" s="1084"/>
      <c r="E129" s="1084" t="s">
        <v>1704</v>
      </c>
      <c r="F129" s="1084" t="s">
        <v>1824</v>
      </c>
      <c r="G129" s="1085">
        <v>45978</v>
      </c>
      <c r="H129" s="1084" t="s">
        <v>1490</v>
      </c>
      <c r="N129" s="1030">
        <v>45978</v>
      </c>
    </row>
    <row r="130" spans="1:16">
      <c r="A130" s="1083">
        <f t="shared" si="1"/>
        <v>125</v>
      </c>
      <c r="B130" s="1084" t="s">
        <v>1661</v>
      </c>
      <c r="C130" s="1084" t="s">
        <v>174</v>
      </c>
      <c r="D130" s="1084"/>
      <c r="E130" s="1093" t="s">
        <v>1736</v>
      </c>
      <c r="F130" s="1085">
        <v>45976</v>
      </c>
      <c r="G130" s="1085">
        <v>45981</v>
      </c>
      <c r="H130" s="1084" t="s">
        <v>1490</v>
      </c>
    </row>
    <row r="131" spans="1:16">
      <c r="A131" s="1083">
        <f t="shared" si="1"/>
        <v>126</v>
      </c>
      <c r="B131" s="1093" t="s">
        <v>1579</v>
      </c>
      <c r="C131" s="1093" t="s">
        <v>153</v>
      </c>
      <c r="D131" s="1093"/>
      <c r="E131" s="1093" t="s">
        <v>1583</v>
      </c>
      <c r="F131" s="1089">
        <v>45974</v>
      </c>
      <c r="G131" s="1089">
        <v>45981</v>
      </c>
      <c r="H131" s="1093" t="s">
        <v>1490</v>
      </c>
    </row>
    <row r="132" spans="1:16">
      <c r="A132" s="1083">
        <f t="shared" si="1"/>
        <v>127</v>
      </c>
      <c r="B132" s="1084" t="s">
        <v>750</v>
      </c>
      <c r="C132" s="1084" t="s">
        <v>168</v>
      </c>
      <c r="D132" s="1084"/>
      <c r="E132" s="1084" t="s">
        <v>1826</v>
      </c>
      <c r="F132" s="1085">
        <v>45976</v>
      </c>
      <c r="G132" s="1085">
        <v>45981</v>
      </c>
      <c r="H132" s="1084" t="s">
        <v>1490</v>
      </c>
      <c r="N132" s="1030">
        <v>45980</v>
      </c>
    </row>
    <row r="133" spans="1:16">
      <c r="A133" s="1083">
        <f t="shared" si="1"/>
        <v>128</v>
      </c>
      <c r="B133" s="1084" t="s">
        <v>180</v>
      </c>
      <c r="C133" s="1084" t="s">
        <v>105</v>
      </c>
      <c r="D133" s="1084"/>
      <c r="E133" s="1084" t="s">
        <v>1704</v>
      </c>
      <c r="F133" s="1085">
        <v>45977</v>
      </c>
      <c r="G133" s="1085">
        <v>45982</v>
      </c>
      <c r="H133" s="1084" t="s">
        <v>1490</v>
      </c>
      <c r="N133" s="1030"/>
    </row>
    <row r="134" spans="1:16">
      <c r="A134" s="1083">
        <f t="shared" si="1"/>
        <v>129</v>
      </c>
      <c r="B134" s="1084" t="s">
        <v>1353</v>
      </c>
      <c r="C134" s="1084" t="s">
        <v>118</v>
      </c>
      <c r="D134" s="1084"/>
      <c r="E134" s="1084" t="s">
        <v>1680</v>
      </c>
      <c r="F134" s="1089">
        <v>45975</v>
      </c>
      <c r="G134" s="1085">
        <v>45983</v>
      </c>
      <c r="H134" s="1084" t="s">
        <v>1490</v>
      </c>
      <c r="N134" s="1030">
        <v>45980</v>
      </c>
      <c r="O134" s="1030">
        <v>45983</v>
      </c>
    </row>
    <row r="135" spans="1:16">
      <c r="A135" s="1083">
        <f t="shared" si="1"/>
        <v>130</v>
      </c>
      <c r="B135" s="1084" t="s">
        <v>369</v>
      </c>
      <c r="C135" s="1084" t="s">
        <v>171</v>
      </c>
      <c r="D135" s="1084"/>
      <c r="E135" s="1093" t="s">
        <v>1736</v>
      </c>
      <c r="F135" s="1085">
        <v>45982</v>
      </c>
      <c r="G135" s="1085">
        <v>45986</v>
      </c>
      <c r="H135" s="1084" t="s">
        <v>1490</v>
      </c>
      <c r="N135" s="1030">
        <v>45985</v>
      </c>
      <c r="O135" s="1076" t="s">
        <v>239</v>
      </c>
    </row>
    <row r="136" spans="1:16">
      <c r="A136" s="1083">
        <f t="shared" si="1"/>
        <v>131</v>
      </c>
      <c r="B136" s="1084" t="s">
        <v>1345</v>
      </c>
      <c r="C136" s="1084" t="s">
        <v>228</v>
      </c>
      <c r="D136" s="1084"/>
      <c r="E136" s="1084" t="s">
        <v>1704</v>
      </c>
      <c r="F136" s="1085">
        <v>45982</v>
      </c>
      <c r="G136" s="1085">
        <v>45986</v>
      </c>
      <c r="H136" s="1084" t="s">
        <v>1490</v>
      </c>
      <c r="N136" s="1030">
        <v>45985</v>
      </c>
      <c r="O136" s="1076" t="s">
        <v>761</v>
      </c>
      <c r="P136" s="1076" t="s">
        <v>1830</v>
      </c>
    </row>
    <row r="137" spans="1:16">
      <c r="A137" s="1083">
        <f t="shared" si="1"/>
        <v>132</v>
      </c>
      <c r="B137" s="1084" t="s">
        <v>761</v>
      </c>
      <c r="C137" s="1084" t="s">
        <v>168</v>
      </c>
      <c r="D137" s="1084"/>
      <c r="E137" s="1084" t="s">
        <v>1704</v>
      </c>
      <c r="F137" s="1085">
        <v>45986</v>
      </c>
      <c r="G137" s="1085">
        <v>45988</v>
      </c>
      <c r="H137" s="1084" t="s">
        <v>1490</v>
      </c>
    </row>
    <row r="138" spans="1:16">
      <c r="A138" s="1083">
        <f t="shared" si="1"/>
        <v>133</v>
      </c>
      <c r="B138" s="1084" t="s">
        <v>1654</v>
      </c>
      <c r="C138" s="1084" t="s">
        <v>174</v>
      </c>
      <c r="D138" s="1084"/>
      <c r="E138" s="1084" t="s">
        <v>1680</v>
      </c>
      <c r="F138" s="1085">
        <v>45984</v>
      </c>
      <c r="G138" s="1085">
        <v>45989</v>
      </c>
      <c r="H138" s="1098" t="s">
        <v>1490</v>
      </c>
      <c r="N138" s="1030">
        <v>45988</v>
      </c>
    </row>
    <row r="139" spans="1:16">
      <c r="A139" s="1083">
        <f t="shared" si="1"/>
        <v>134</v>
      </c>
      <c r="B139" s="1084" t="s">
        <v>854</v>
      </c>
      <c r="C139" s="1084" t="s">
        <v>123</v>
      </c>
      <c r="D139" s="1084"/>
      <c r="E139" s="1084" t="s">
        <v>1826</v>
      </c>
      <c r="F139" s="1085">
        <v>45982</v>
      </c>
      <c r="G139" s="1085">
        <v>45989</v>
      </c>
      <c r="H139" s="1098" t="s">
        <v>1490</v>
      </c>
      <c r="N139" s="1030">
        <v>45987</v>
      </c>
      <c r="O139" s="1082" t="s">
        <v>856</v>
      </c>
      <c r="P139" s="1076" t="s">
        <v>738</v>
      </c>
    </row>
    <row r="140" spans="1:16">
      <c r="A140" s="1083">
        <f t="shared" si="1"/>
        <v>135</v>
      </c>
      <c r="B140" s="1084" t="s">
        <v>408</v>
      </c>
      <c r="C140" s="1084" t="s">
        <v>111</v>
      </c>
      <c r="D140" s="1084"/>
      <c r="E140" s="1084" t="s">
        <v>1583</v>
      </c>
      <c r="F140" s="1085">
        <v>45983</v>
      </c>
      <c r="G140" s="1085">
        <v>45990</v>
      </c>
      <c r="H140" s="1101" t="s">
        <v>1490</v>
      </c>
      <c r="N140" s="1030">
        <v>45986</v>
      </c>
      <c r="O140" s="1076" t="s">
        <v>411</v>
      </c>
    </row>
    <row r="141" spans="1:16">
      <c r="A141" s="1083">
        <f t="shared" si="1"/>
        <v>136</v>
      </c>
      <c r="B141" s="1084" t="s">
        <v>239</v>
      </c>
      <c r="C141" s="1084" t="s">
        <v>234</v>
      </c>
      <c r="D141" s="1084"/>
      <c r="E141" s="1097" t="s">
        <v>1736</v>
      </c>
      <c r="F141" s="1085">
        <v>45986</v>
      </c>
      <c r="G141" s="1085">
        <v>45991</v>
      </c>
      <c r="H141" s="1102" t="s">
        <v>1490</v>
      </c>
    </row>
    <row r="142" spans="1:16">
      <c r="A142" s="1083">
        <f t="shared" si="1"/>
        <v>137</v>
      </c>
      <c r="B142" s="1084" t="s">
        <v>762</v>
      </c>
      <c r="C142" s="1084" t="s">
        <v>171</v>
      </c>
      <c r="D142" s="1084"/>
      <c r="E142" s="1084" t="s">
        <v>1704</v>
      </c>
      <c r="F142" s="1085">
        <v>45989</v>
      </c>
      <c r="G142" s="1085">
        <v>45991</v>
      </c>
      <c r="H142" s="1102" t="s">
        <v>1490</v>
      </c>
    </row>
    <row r="143" spans="1:16">
      <c r="A143" s="1083">
        <f t="shared" si="1"/>
        <v>138</v>
      </c>
      <c r="B143" s="1103" t="s">
        <v>772</v>
      </c>
      <c r="C143" s="1103" t="s">
        <v>171</v>
      </c>
      <c r="D143" s="57"/>
      <c r="E143" s="1084" t="s">
        <v>1704</v>
      </c>
      <c r="F143" s="313">
        <v>45992</v>
      </c>
      <c r="G143" s="313">
        <v>45994</v>
      </c>
      <c r="H143" s="1104" t="s">
        <v>1490</v>
      </c>
    </row>
    <row r="144" spans="1:16">
      <c r="A144" s="1083">
        <f t="shared" ref="A144:A162" si="2">A143+1</f>
        <v>139</v>
      </c>
      <c r="B144" s="57" t="s">
        <v>856</v>
      </c>
      <c r="C144" s="1098" t="s">
        <v>114</v>
      </c>
      <c r="D144" s="57"/>
      <c r="E144" s="1084" t="s">
        <v>1826</v>
      </c>
      <c r="F144" s="313">
        <v>45989</v>
      </c>
      <c r="G144" s="313">
        <v>45996</v>
      </c>
      <c r="H144" s="1124" t="s">
        <v>1490</v>
      </c>
    </row>
    <row r="145" spans="1:15">
      <c r="A145" s="1083">
        <f t="shared" si="2"/>
        <v>140</v>
      </c>
      <c r="B145" s="1103" t="s">
        <v>253</v>
      </c>
      <c r="C145" s="1103" t="s">
        <v>168</v>
      </c>
      <c r="D145" s="57"/>
      <c r="E145" s="1097" t="s">
        <v>1736</v>
      </c>
      <c r="F145" s="313">
        <v>45992</v>
      </c>
      <c r="G145" s="313">
        <v>45996</v>
      </c>
      <c r="H145" s="1124" t="s">
        <v>1490</v>
      </c>
    </row>
    <row r="146" spans="1:15">
      <c r="A146" s="1083">
        <f t="shared" si="2"/>
        <v>141</v>
      </c>
      <c r="B146" s="57" t="s">
        <v>181</v>
      </c>
      <c r="C146" s="1098" t="s">
        <v>133</v>
      </c>
      <c r="D146" s="57"/>
      <c r="E146" s="1084" t="s">
        <v>1680</v>
      </c>
      <c r="F146" s="313">
        <v>45989</v>
      </c>
      <c r="G146" s="313">
        <v>45998</v>
      </c>
      <c r="H146" s="57" t="s">
        <v>1490</v>
      </c>
    </row>
    <row r="147" spans="1:15">
      <c r="A147" s="1083">
        <f t="shared" si="2"/>
        <v>142</v>
      </c>
      <c r="B147" s="1101" t="s">
        <v>154</v>
      </c>
      <c r="C147" s="57" t="s">
        <v>118</v>
      </c>
      <c r="D147" s="57"/>
      <c r="E147" s="1084" t="s">
        <v>1583</v>
      </c>
      <c r="F147" s="313">
        <v>45990</v>
      </c>
      <c r="G147" s="313">
        <v>45998</v>
      </c>
      <c r="H147" s="1199" t="s">
        <v>1490</v>
      </c>
    </row>
    <row r="148" spans="1:15">
      <c r="A148" s="1083">
        <f t="shared" si="2"/>
        <v>143</v>
      </c>
      <c r="B148" s="1209" t="s">
        <v>770</v>
      </c>
      <c r="C148" s="1209" t="s">
        <v>234</v>
      </c>
      <c r="D148" s="57"/>
      <c r="E148" s="1084" t="s">
        <v>1704</v>
      </c>
      <c r="F148" s="313">
        <v>45997</v>
      </c>
      <c r="G148" s="313">
        <v>46001</v>
      </c>
      <c r="H148" s="1215" t="s">
        <v>1490</v>
      </c>
    </row>
    <row r="149" spans="1:15">
      <c r="A149" s="1083">
        <f t="shared" si="2"/>
        <v>144</v>
      </c>
      <c r="B149" s="1209" t="s">
        <v>146</v>
      </c>
      <c r="C149" s="1209" t="s">
        <v>118</v>
      </c>
      <c r="D149" s="57"/>
      <c r="E149" s="1097" t="s">
        <v>1736</v>
      </c>
      <c r="F149" s="313">
        <v>45997</v>
      </c>
      <c r="G149" s="313">
        <v>46002</v>
      </c>
      <c r="H149" s="57" t="s">
        <v>1490</v>
      </c>
    </row>
    <row r="150" spans="1:15">
      <c r="A150" s="1083">
        <f t="shared" si="2"/>
        <v>145</v>
      </c>
      <c r="B150" s="57" t="s">
        <v>730</v>
      </c>
      <c r="C150" s="57" t="s">
        <v>171</v>
      </c>
      <c r="D150" s="57"/>
      <c r="E150" s="1084" t="s">
        <v>1826</v>
      </c>
      <c r="F150" s="313">
        <v>45997</v>
      </c>
      <c r="G150" s="313">
        <v>46003</v>
      </c>
      <c r="H150" s="57" t="s">
        <v>1490</v>
      </c>
    </row>
    <row r="151" spans="1:15">
      <c r="A151" s="1083">
        <f t="shared" si="2"/>
        <v>146</v>
      </c>
      <c r="B151" s="1214" t="s">
        <v>1827</v>
      </c>
      <c r="C151" s="1214" t="s">
        <v>105</v>
      </c>
      <c r="D151" s="57"/>
      <c r="E151" s="1084" t="s">
        <v>1704</v>
      </c>
      <c r="F151" s="313">
        <v>46000</v>
      </c>
      <c r="G151" s="313">
        <v>46004</v>
      </c>
      <c r="H151" s="57" t="s">
        <v>1490</v>
      </c>
      <c r="O151" s="1213"/>
    </row>
    <row r="152" spans="1:15">
      <c r="A152" s="1083">
        <f t="shared" si="2"/>
        <v>147</v>
      </c>
      <c r="B152" s="57" t="s">
        <v>182</v>
      </c>
      <c r="C152" s="57" t="s">
        <v>133</v>
      </c>
      <c r="D152" s="57"/>
      <c r="E152" s="1084" t="s">
        <v>1680</v>
      </c>
      <c r="F152" s="313">
        <v>45998</v>
      </c>
      <c r="G152" s="313">
        <v>46005</v>
      </c>
      <c r="H152" s="57" t="s">
        <v>1490</v>
      </c>
    </row>
    <row r="153" spans="1:15">
      <c r="A153" s="1083">
        <f t="shared" si="2"/>
        <v>148</v>
      </c>
      <c r="B153" s="57" t="s">
        <v>729</v>
      </c>
      <c r="C153" s="57" t="s">
        <v>228</v>
      </c>
      <c r="D153" s="57"/>
      <c r="E153" s="1084" t="s">
        <v>1826</v>
      </c>
      <c r="F153" s="313">
        <v>46003</v>
      </c>
      <c r="G153" s="313">
        <v>46007</v>
      </c>
      <c r="H153" s="1220" t="s">
        <v>1490</v>
      </c>
    </row>
    <row r="154" spans="1:15">
      <c r="A154" s="1083">
        <f t="shared" si="2"/>
        <v>149</v>
      </c>
      <c r="B154" s="57" t="s">
        <v>1291</v>
      </c>
      <c r="C154" s="57" t="s">
        <v>101</v>
      </c>
      <c r="D154" s="57"/>
      <c r="E154" s="1097" t="s">
        <v>1736</v>
      </c>
      <c r="F154" s="313">
        <v>46003</v>
      </c>
      <c r="G154" s="313">
        <v>46007</v>
      </c>
      <c r="H154" s="1220" t="s">
        <v>1490</v>
      </c>
    </row>
    <row r="155" spans="1:15">
      <c r="A155" s="1083">
        <f t="shared" si="2"/>
        <v>150</v>
      </c>
      <c r="B155" s="57" t="s">
        <v>358</v>
      </c>
      <c r="C155" s="57" t="s">
        <v>171</v>
      </c>
      <c r="D155" s="57"/>
      <c r="E155" s="1218" t="s">
        <v>1971</v>
      </c>
      <c r="F155" s="313">
        <v>45997</v>
      </c>
      <c r="G155" s="313">
        <v>46007</v>
      </c>
      <c r="H155" s="57" t="s">
        <v>1490</v>
      </c>
    </row>
    <row r="156" spans="1:15">
      <c r="A156" s="1083">
        <f t="shared" si="2"/>
        <v>151</v>
      </c>
      <c r="B156" s="57" t="s">
        <v>461</v>
      </c>
      <c r="C156" s="57" t="s">
        <v>171</v>
      </c>
      <c r="D156" s="57"/>
      <c r="E156" s="1218" t="s">
        <v>1972</v>
      </c>
      <c r="F156" s="313">
        <v>46004</v>
      </c>
      <c r="G156" s="313">
        <v>46009</v>
      </c>
      <c r="H156" s="57" t="s">
        <v>1490</v>
      </c>
    </row>
    <row r="157" spans="1:15">
      <c r="A157" s="1083">
        <f t="shared" si="2"/>
        <v>152</v>
      </c>
      <c r="B157" s="1084" t="s">
        <v>433</v>
      </c>
      <c r="C157" s="1084" t="s">
        <v>168</v>
      </c>
      <c r="D157" s="1084"/>
      <c r="E157" s="1220" t="s">
        <v>1974</v>
      </c>
      <c r="F157" s="1085">
        <v>45948</v>
      </c>
      <c r="G157" s="1085"/>
      <c r="H157" s="1217" t="s">
        <v>264</v>
      </c>
    </row>
    <row r="158" spans="1:15">
      <c r="A158" s="1083">
        <f t="shared" si="2"/>
        <v>153</v>
      </c>
      <c r="B158" s="57" t="s">
        <v>398</v>
      </c>
      <c r="C158" s="57" t="s">
        <v>105</v>
      </c>
      <c r="D158" s="57"/>
      <c r="E158" s="57" t="s">
        <v>1970</v>
      </c>
      <c r="F158" s="313">
        <v>45998</v>
      </c>
      <c r="G158" s="57"/>
      <c r="H158" s="1214" t="s">
        <v>264</v>
      </c>
    </row>
    <row r="159" spans="1:15">
      <c r="A159" s="1083">
        <f t="shared" si="2"/>
        <v>154</v>
      </c>
      <c r="B159" s="57" t="s">
        <v>390</v>
      </c>
      <c r="C159" s="57" t="s">
        <v>234</v>
      </c>
      <c r="D159" s="57"/>
      <c r="E159" s="1216" t="s">
        <v>1969</v>
      </c>
      <c r="F159" s="313">
        <v>46003</v>
      </c>
      <c r="G159" s="57"/>
      <c r="H159" s="1221" t="s">
        <v>264</v>
      </c>
    </row>
    <row r="160" spans="1:15">
      <c r="A160" s="1083">
        <f t="shared" si="2"/>
        <v>155</v>
      </c>
      <c r="B160" s="57" t="s">
        <v>185</v>
      </c>
      <c r="C160" s="57" t="s">
        <v>111</v>
      </c>
      <c r="D160" s="57"/>
      <c r="E160" s="1084" t="s">
        <v>1680</v>
      </c>
      <c r="F160" s="313">
        <v>46005</v>
      </c>
      <c r="G160" s="57"/>
      <c r="H160" s="57" t="s">
        <v>264</v>
      </c>
    </row>
    <row r="161" spans="1:8">
      <c r="A161" s="1083">
        <f t="shared" si="2"/>
        <v>156</v>
      </c>
      <c r="B161" s="1220" t="s">
        <v>1290</v>
      </c>
      <c r="C161" s="1220" t="s">
        <v>114</v>
      </c>
      <c r="D161" s="57"/>
      <c r="E161" s="1097" t="s">
        <v>1736</v>
      </c>
      <c r="F161" s="313">
        <v>46008</v>
      </c>
      <c r="G161" s="57"/>
      <c r="H161" s="1220" t="s">
        <v>1973</v>
      </c>
    </row>
    <row r="162" spans="1:8">
      <c r="A162" s="1083">
        <f t="shared" si="2"/>
        <v>157</v>
      </c>
      <c r="B162" s="57" t="s">
        <v>460</v>
      </c>
      <c r="C162" s="57" t="s">
        <v>171</v>
      </c>
      <c r="D162" s="57"/>
      <c r="E162" s="1218" t="s">
        <v>1972</v>
      </c>
      <c r="F162" s="313">
        <v>46009</v>
      </c>
      <c r="G162" s="57"/>
      <c r="H162" s="57" t="s">
        <v>1973</v>
      </c>
    </row>
    <row r="308" spans="30:30">
      <c r="AD308" s="562">
        <v>185</v>
      </c>
    </row>
    <row r="309" spans="30:30">
      <c r="AD309" s="562">
        <v>5</v>
      </c>
    </row>
  </sheetData>
  <mergeCells count="3">
    <mergeCell ref="A1:H1"/>
    <mergeCell ref="A2:H2"/>
    <mergeCell ref="A3:H3"/>
  </mergeCells>
  <phoneticPr fontId="264" type="noConversion"/>
  <conditionalFormatting sqref="B5">
    <cfRule type="duplicateValues" dxfId="254" priority="2201"/>
    <cfRule type="duplicateValues" dxfId="253" priority="2202"/>
    <cfRule type="duplicateValues" dxfId="252" priority="2203" stopIfTrue="1"/>
  </conditionalFormatting>
  <conditionalFormatting sqref="B6:B21">
    <cfRule type="duplicateValues" dxfId="251" priority="2738"/>
  </conditionalFormatting>
  <conditionalFormatting sqref="B23">
    <cfRule type="duplicateValues" dxfId="250" priority="77"/>
  </conditionalFormatting>
  <conditionalFormatting sqref="B111:B113 B109">
    <cfRule type="duplicateValues" dxfId="249" priority="11384"/>
    <cfRule type="duplicateValues" dxfId="248" priority="11385"/>
  </conditionalFormatting>
  <conditionalFormatting sqref="B111:B114 B109">
    <cfRule type="duplicateValues" dxfId="247" priority="11388"/>
  </conditionalFormatting>
  <conditionalFormatting sqref="B122 B115:B119">
    <cfRule type="duplicateValues" dxfId="246" priority="11402"/>
  </conditionalFormatting>
  <conditionalFormatting sqref="B123">
    <cfRule type="duplicateValues" dxfId="245" priority="14"/>
  </conditionalFormatting>
  <conditionalFormatting sqref="B124:B134 B138 B157">
    <cfRule type="duplicateValues" dxfId="244" priority="12078"/>
    <cfRule type="duplicateValues" dxfId="243" priority="12079"/>
  </conditionalFormatting>
  <conditionalFormatting sqref="B125">
    <cfRule type="duplicateValues" dxfId="242" priority="5"/>
  </conditionalFormatting>
  <conditionalFormatting sqref="B138 B124 B126:B134">
    <cfRule type="duplicateValues" dxfId="241" priority="12614"/>
  </conditionalFormatting>
  <conditionalFormatting sqref="B138 B130:B134">
    <cfRule type="duplicateValues" dxfId="240" priority="12618"/>
  </conditionalFormatting>
  <conditionalFormatting sqref="B157">
    <cfRule type="duplicateValues" dxfId="239" priority="7"/>
    <cfRule type="duplicateValues" dxfId="238" priority="8"/>
    <cfRule type="duplicateValues" dxfId="237" priority="9"/>
  </conditionalFormatting>
  <conditionalFormatting sqref="B158:B1048576 B139:B156 B135:B137 B1:B123">
    <cfRule type="duplicateValues" dxfId="236" priority="15722"/>
  </conditionalFormatting>
  <conditionalFormatting sqref="B158:B1048576 B139:B156 B135:B137 B120:B121 B110 B1:B107">
    <cfRule type="duplicateValues" dxfId="235" priority="15727"/>
  </conditionalFormatting>
  <conditionalFormatting sqref="B158:B1048576 B139:B156 B135:B137 B120:B121 B110 B57:C57 B4:B44 B45:C48 B49:B51 B54:B56 E45:G46 B52:C53 B58:B107">
    <cfRule type="duplicateValues" dxfId="234" priority="15734"/>
  </conditionalFormatting>
  <conditionalFormatting sqref="D7 D15 D31:D32 D35 D45:D46 D49 D52 D59 D62 D64">
    <cfRule type="cellIs" dxfId="233" priority="65" operator="greaterThan">
      <formula>45839</formula>
    </cfRule>
  </conditionalFormatting>
  <conditionalFormatting sqref="D64 D62 D59 D52 D49 D45:D46 D35 D31:D32 D15 D7">
    <cfRule type="duplicateValues" dxfId="232" priority="7425"/>
    <cfRule type="duplicateValues" dxfId="231" priority="7426"/>
    <cfRule type="duplicateValues" dxfId="230" priority="7427"/>
  </conditionalFormatting>
  <conditionalFormatting sqref="D66">
    <cfRule type="duplicateValues" dxfId="229" priority="59"/>
    <cfRule type="duplicateValues" dxfId="228" priority="60"/>
    <cfRule type="duplicateValues" dxfId="227" priority="62"/>
  </conditionalFormatting>
  <conditionalFormatting sqref="D66:D68">
    <cfRule type="cellIs" dxfId="226" priority="26" operator="greaterThan">
      <formula>45839</formula>
    </cfRule>
  </conditionalFormatting>
  <conditionalFormatting sqref="D68">
    <cfRule type="duplicateValues" dxfId="225" priority="27"/>
    <cfRule type="duplicateValues" dxfId="224" priority="28"/>
    <cfRule type="duplicateValues" dxfId="223" priority="29"/>
  </conditionalFormatting>
  <conditionalFormatting sqref="D73">
    <cfRule type="cellIs" dxfId="222" priority="38" operator="greaterThan">
      <formula>45839</formula>
    </cfRule>
    <cfRule type="duplicateValues" dxfId="221" priority="39"/>
    <cfRule type="duplicateValues" dxfId="220" priority="40"/>
    <cfRule type="duplicateValues" dxfId="219" priority="41"/>
  </conditionalFormatting>
  <conditionalFormatting sqref="D76 D79">
    <cfRule type="cellIs" dxfId="218" priority="34" operator="greaterThan">
      <formula>45839</formula>
    </cfRule>
  </conditionalFormatting>
  <conditionalFormatting sqref="D79 D76">
    <cfRule type="duplicateValues" dxfId="217" priority="35"/>
    <cfRule type="duplicateValues" dxfId="216" priority="36"/>
    <cfRule type="duplicateValues" dxfId="215" priority="37"/>
  </conditionalFormatting>
  <conditionalFormatting sqref="D100">
    <cfRule type="cellIs" dxfId="214" priority="30" operator="greaterThan">
      <formula>45839</formula>
    </cfRule>
    <cfRule type="duplicateValues" dxfId="213" priority="31"/>
    <cfRule type="duplicateValues" dxfId="212" priority="32"/>
    <cfRule type="duplicateValues" dxfId="211" priority="33"/>
  </conditionalFormatting>
  <conditionalFormatting sqref="D127">
    <cfRule type="cellIs" dxfId="210" priority="1" operator="greaterThan">
      <formula>45839</formula>
    </cfRule>
    <cfRule type="duplicateValues" dxfId="209" priority="2"/>
    <cfRule type="duplicateValues" dxfId="208" priority="3"/>
    <cfRule type="duplicateValues" dxfId="207" priority="4"/>
  </conditionalFormatting>
  <conditionalFormatting sqref="E57 E52:E53 E47:E48">
    <cfRule type="duplicateValues" dxfId="206" priority="6919"/>
  </conditionalFormatting>
  <conditionalFormatting sqref="E58">
    <cfRule type="duplicateValues" dxfId="205" priority="75"/>
  </conditionalFormatting>
  <conditionalFormatting sqref="E65">
    <cfRule type="duplicateValues" dxfId="204" priority="73"/>
  </conditionalFormatting>
  <conditionalFormatting sqref="E66">
    <cfRule type="duplicateValues" dxfId="203" priority="74"/>
  </conditionalFormatting>
  <conditionalFormatting sqref="E73">
    <cfRule type="duplicateValues" dxfId="202" priority="68"/>
  </conditionalFormatting>
  <conditionalFormatting sqref="E74">
    <cfRule type="duplicateValues" dxfId="201" priority="67"/>
  </conditionalFormatting>
  <conditionalFormatting sqref="E76">
    <cfRule type="duplicateValues" dxfId="200" priority="46"/>
  </conditionalFormatting>
  <conditionalFormatting sqref="E79">
    <cfRule type="duplicateValues" dxfId="199" priority="44"/>
  </conditionalFormatting>
  <conditionalFormatting sqref="E82">
    <cfRule type="duplicateValues" dxfId="198" priority="45"/>
  </conditionalFormatting>
  <conditionalFormatting sqref="E86">
    <cfRule type="duplicateValues" dxfId="197" priority="43"/>
  </conditionalFormatting>
  <conditionalFormatting sqref="E88">
    <cfRule type="duplicateValues" dxfId="196" priority="42"/>
  </conditionalFormatting>
  <conditionalFormatting sqref="S73 S75:S76">
    <cfRule type="duplicateValues" dxfId="195" priority="7456"/>
  </conditionalFormatting>
  <conditionalFormatting sqref="S73">
    <cfRule type="duplicateValues" dxfId="194" priority="70"/>
  </conditionalFormatting>
  <conditionalFormatting sqref="S75:S76">
    <cfRule type="duplicateValues" dxfId="193" priority="7455"/>
  </conditionalFormatting>
  <hyperlinks>
    <hyperlink ref="X72" r:id="rId1" xr:uid="{5B55A7A2-1A7C-46E5-A5E4-F3CF07C36DDA}"/>
  </hyperlinks>
  <pageMargins left="0.7" right="0.7" top="0.75" bottom="0.75" header="0.3" footer="0.3"/>
  <pageSetup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4"/>
  <cols>
    <col min="1" max="1" width="10.6640625" style="1123" bestFit="1" customWidth="1"/>
    <col min="2" max="2" width="10" style="805" customWidth="1"/>
    <col min="3" max="3" width="10.33203125" bestFit="1" customWidth="1"/>
    <col min="4" max="4" width="14.6640625" style="1100" customWidth="1"/>
    <col min="5" max="5" width="16.44140625" bestFit="1" customWidth="1"/>
    <col min="6" max="6" width="16.33203125" bestFit="1" customWidth="1"/>
  </cols>
  <sheetData>
    <row r="1" spans="1:6">
      <c r="A1" s="1113" t="s">
        <v>1876</v>
      </c>
      <c r="B1" s="1113" t="s">
        <v>1877</v>
      </c>
      <c r="C1" s="984" t="s">
        <v>1878</v>
      </c>
      <c r="D1" s="1114" t="s">
        <v>1879</v>
      </c>
      <c r="E1" s="984" t="s">
        <v>1880</v>
      </c>
      <c r="F1" s="984" t="s">
        <v>1881</v>
      </c>
    </row>
    <row r="2" spans="1:6" hidden="1">
      <c r="A2" s="1115" t="s">
        <v>1499</v>
      </c>
      <c r="B2" s="1105" t="s">
        <v>505</v>
      </c>
      <c r="C2" s="422" t="e">
        <f>VLOOKUP(A2,Foundation!$B$8:$P$556,10, 0)</f>
        <v>#N/A</v>
      </c>
      <c r="D2" s="422" t="e">
        <f>VLOOKUP(A2,Foundation!$B$8:$P$539,12, 0)</f>
        <v>#N/A</v>
      </c>
      <c r="E2" s="422" t="e">
        <f>VLOOKUP(A2,'Erection Compiled '!$B$2:$Q$516,10, 0)</f>
        <v>#N/A</v>
      </c>
      <c r="F2" s="422" t="e">
        <f>VLOOKUP(A2,Earthing!$B$7:$G$560,4, 0)</f>
        <v>#N/A</v>
      </c>
    </row>
    <row r="3" spans="1:6" hidden="1">
      <c r="A3" s="1115" t="s">
        <v>488</v>
      </c>
      <c r="B3" s="1105" t="s">
        <v>1882</v>
      </c>
      <c r="C3" s="422" t="e">
        <f>VLOOKUP(A3,Foundation!$B$8:$P$556,10, 0)</f>
        <v>#N/A</v>
      </c>
      <c r="D3" s="422" t="e">
        <f>VLOOKUP(A3,Foundation!$B$8:$P$539,12, 0)</f>
        <v>#N/A</v>
      </c>
      <c r="E3" s="422" t="e">
        <f>VLOOKUP(A3,'Erection Compiled '!$B$2:$Q$516,10, 0)</f>
        <v>#N/A</v>
      </c>
      <c r="F3" s="422" t="e">
        <f>VLOOKUP(A3,Earthing!$B$7:$G$560,4, 0)</f>
        <v>#N/A</v>
      </c>
    </row>
    <row r="4" spans="1:6" hidden="1">
      <c r="A4" s="1115" t="s">
        <v>1834</v>
      </c>
      <c r="B4" s="1105" t="s">
        <v>111</v>
      </c>
      <c r="C4" s="422" t="e">
        <f>VLOOKUP(A4,Foundation!$B$8:$P$556,10, 0)</f>
        <v>#N/A</v>
      </c>
      <c r="D4" s="422" t="e">
        <f>VLOOKUP(A4,Foundation!$B$8:$P$539,12, 0)</f>
        <v>#N/A</v>
      </c>
      <c r="E4" s="422" t="e">
        <f>VLOOKUP(A4,'Erection Compiled '!$B$2:$Q$516,10, 0)</f>
        <v>#N/A</v>
      </c>
      <c r="F4" s="422" t="e">
        <f>VLOOKUP(A4,Earthing!$B$7:$G$560,4, 0)</f>
        <v>#N/A</v>
      </c>
    </row>
    <row r="5" spans="1:6" hidden="1">
      <c r="A5" s="1115" t="s">
        <v>1275</v>
      </c>
      <c r="B5" s="1105" t="s">
        <v>111</v>
      </c>
      <c r="C5" s="422" t="e">
        <f>VLOOKUP(A5,Foundation!$B$8:$P$556,10, 0)</f>
        <v>#N/A</v>
      </c>
      <c r="D5" s="422" t="e">
        <f>VLOOKUP(A5,Foundation!$B$8:$P$539,12, 0)</f>
        <v>#N/A</v>
      </c>
      <c r="E5" s="422" t="e">
        <f>VLOOKUP(A5,'Erection Compiled '!$B$2:$Q$516,10, 0)</f>
        <v>#N/A</v>
      </c>
      <c r="F5" s="422" t="e">
        <f>VLOOKUP(A5,Earthing!$B$7:$G$560,4, 0)</f>
        <v>#N/A</v>
      </c>
    </row>
    <row r="6" spans="1:6" hidden="1">
      <c r="A6" s="1115" t="s">
        <v>1883</v>
      </c>
      <c r="B6" s="1105" t="s">
        <v>1864</v>
      </c>
      <c r="C6" s="422" t="e">
        <f>VLOOKUP(A6,Foundation!$B$8:$P$556,10, 0)</f>
        <v>#N/A</v>
      </c>
      <c r="D6" s="422" t="e">
        <f>VLOOKUP(A6,Foundation!$B$8:$P$539,12, 0)</f>
        <v>#N/A</v>
      </c>
      <c r="E6" s="422" t="e">
        <f>VLOOKUP(A6,'Erection Compiled '!$B$2:$Q$516,10, 0)</f>
        <v>#N/A</v>
      </c>
      <c r="F6" s="422" t="e">
        <f>VLOOKUP(A6,Earthing!$B$7:$G$560,4, 0)</f>
        <v>#N/A</v>
      </c>
    </row>
    <row r="7" spans="1:6" hidden="1">
      <c r="A7" s="1115" t="s">
        <v>98</v>
      </c>
      <c r="B7" s="1105" t="s">
        <v>1864</v>
      </c>
      <c r="C7" s="422" t="e">
        <f>VLOOKUP(A7,Foundation!$B$8:$P$556,10, 0)</f>
        <v>#N/A</v>
      </c>
      <c r="D7" s="422" t="e">
        <f>VLOOKUP(A7,Foundation!$B$8:$P$539,12, 0)</f>
        <v>#N/A</v>
      </c>
      <c r="E7" s="422" t="e">
        <f>VLOOKUP(A7,'Erection Compiled '!$B$2:$Q$516,10, 0)</f>
        <v>#N/A</v>
      </c>
      <c r="F7" s="422" t="e">
        <f>VLOOKUP(A7,Earthing!$B$7:$G$560,4, 0)</f>
        <v>#N/A</v>
      </c>
    </row>
    <row r="8" spans="1:6" hidden="1">
      <c r="A8" s="1115" t="s">
        <v>1172</v>
      </c>
      <c r="B8" s="1105" t="s">
        <v>129</v>
      </c>
      <c r="C8" s="422" t="str">
        <f>VLOOKUP(A8,Foundation!$B$8:$P$556,10, 0)</f>
        <v>DFR</v>
      </c>
      <c r="D8" s="422">
        <f>VLOOKUP(A8,Foundation!$B$8:$P$539,12, 0)</f>
        <v>46119</v>
      </c>
      <c r="E8" s="422" t="e">
        <f>VLOOKUP(A8,'Erection Compiled '!$B$2:$Q$516,10, 0)</f>
        <v>#N/A</v>
      </c>
      <c r="F8" s="422" t="e">
        <f>VLOOKUP(A8,Earthing!$B$7:$G$560,4, 0)</f>
        <v>#N/A</v>
      </c>
    </row>
    <row r="9" spans="1:6" hidden="1">
      <c r="A9" s="1115" t="s">
        <v>100</v>
      </c>
      <c r="B9" s="1105" t="s">
        <v>103</v>
      </c>
      <c r="C9" s="422" t="str">
        <f>VLOOKUP(A9,Foundation!$B$8:$P$556,10, 0)</f>
        <v>DFR</v>
      </c>
      <c r="D9" s="422">
        <f>VLOOKUP(A9,Foundation!$B$8:$P$539,12, 0)</f>
        <v>46081</v>
      </c>
      <c r="E9" s="422" t="e">
        <f>VLOOKUP(A9,'Erection Compiled '!$B$2:$Q$516,10, 0)</f>
        <v>#N/A</v>
      </c>
      <c r="F9" s="422" t="e">
        <f>VLOOKUP(A9,Earthing!$B$7:$G$560,4, 0)</f>
        <v>#N/A</v>
      </c>
    </row>
    <row r="10" spans="1:6" hidden="1">
      <c r="A10" s="1115" t="s">
        <v>1835</v>
      </c>
      <c r="B10" s="1105" t="s">
        <v>133</v>
      </c>
      <c r="C10" s="422" t="e">
        <f>VLOOKUP(A10,Foundation!$B$8:$P$556,10, 0)</f>
        <v>#N/A</v>
      </c>
      <c r="D10" s="422" t="e">
        <f>VLOOKUP(A10,Foundation!$B$8:$P$539,12, 0)</f>
        <v>#N/A</v>
      </c>
      <c r="E10" s="422" t="e">
        <f>VLOOKUP(A10,'Erection Compiled '!$B$2:$Q$516,10, 0)</f>
        <v>#N/A</v>
      </c>
      <c r="F10" s="422" t="e">
        <f>VLOOKUP(A10,Earthing!$B$7:$G$560,4, 0)</f>
        <v>#N/A</v>
      </c>
    </row>
    <row r="11" spans="1:6" hidden="1">
      <c r="A11" s="1115" t="s">
        <v>521</v>
      </c>
      <c r="B11" s="1105" t="s">
        <v>168</v>
      </c>
      <c r="C11" s="422" t="e">
        <f>VLOOKUP(A11,Foundation!$B$8:$P$556,10, 0)</f>
        <v>#N/A</v>
      </c>
      <c r="D11" s="422" t="e">
        <f>VLOOKUP(A11,Foundation!$B$8:$P$539,12, 0)</f>
        <v>#N/A</v>
      </c>
      <c r="E11" s="422" t="e">
        <f>VLOOKUP(A11,'Erection Compiled '!$B$2:$Q$516,10, 0)</f>
        <v>#N/A</v>
      </c>
      <c r="F11" s="422" t="e">
        <f>VLOOKUP(A11,Earthing!$B$7:$G$560,4, 0)</f>
        <v>#N/A</v>
      </c>
    </row>
    <row r="12" spans="1:6" hidden="1">
      <c r="A12" s="1115" t="s">
        <v>522</v>
      </c>
      <c r="B12" s="1105" t="s">
        <v>168</v>
      </c>
      <c r="C12" s="422" t="e">
        <f>VLOOKUP(A12,Foundation!$B$8:$P$556,10, 0)</f>
        <v>#N/A</v>
      </c>
      <c r="D12" s="422" t="e">
        <f>VLOOKUP(A12,Foundation!$B$8:$P$539,12, 0)</f>
        <v>#N/A</v>
      </c>
      <c r="E12" s="422" t="e">
        <f>VLOOKUP(A12,'Erection Compiled '!$B$2:$Q$516,10, 0)</f>
        <v>#N/A</v>
      </c>
      <c r="F12" s="422" t="e">
        <f>VLOOKUP(A12,Earthing!$B$7:$G$560,4, 0)</f>
        <v>#N/A</v>
      </c>
    </row>
    <row r="13" spans="1:6" hidden="1">
      <c r="A13" s="1115" t="s">
        <v>1884</v>
      </c>
      <c r="B13" s="1105" t="s">
        <v>168</v>
      </c>
      <c r="C13" s="422" t="e">
        <f>VLOOKUP(A13,Foundation!$B$8:$P$556,10, 0)</f>
        <v>#N/A</v>
      </c>
      <c r="D13" s="422" t="e">
        <f>VLOOKUP(A13,Foundation!$B$8:$P$539,12, 0)</f>
        <v>#N/A</v>
      </c>
      <c r="E13" s="422" t="e">
        <f>VLOOKUP(A13,'Erection Compiled '!$B$2:$Q$516,10, 0)</f>
        <v>#N/A</v>
      </c>
      <c r="F13" s="422" t="e">
        <f>VLOOKUP(A13,Earthing!$B$7:$G$560,4, 0)</f>
        <v>#N/A</v>
      </c>
    </row>
    <row r="14" spans="1:6" hidden="1">
      <c r="A14" s="1115" t="s">
        <v>1885</v>
      </c>
      <c r="B14" s="1105" t="s">
        <v>168</v>
      </c>
      <c r="C14" s="422" t="e">
        <f>VLOOKUP(A14,Foundation!$B$8:$P$556,10, 0)</f>
        <v>#N/A</v>
      </c>
      <c r="D14" s="422" t="e">
        <f>VLOOKUP(A14,Foundation!$B$8:$P$539,12, 0)</f>
        <v>#N/A</v>
      </c>
      <c r="E14" s="422" t="e">
        <f>VLOOKUP(A14,'Erection Compiled '!$B$2:$Q$516,10, 0)</f>
        <v>#N/A</v>
      </c>
      <c r="F14" s="422" t="e">
        <f>VLOOKUP(A14,Earthing!$B$7:$G$560,4, 0)</f>
        <v>#N/A</v>
      </c>
    </row>
    <row r="15" spans="1:6" hidden="1">
      <c r="A15" s="1115" t="s">
        <v>1886</v>
      </c>
      <c r="B15" s="1105" t="s">
        <v>168</v>
      </c>
      <c r="C15" s="422" t="e">
        <f>VLOOKUP(A15,Foundation!$B$8:$P$556,10, 0)</f>
        <v>#N/A</v>
      </c>
      <c r="D15" s="422" t="e">
        <f>VLOOKUP(A15,Foundation!$B$8:$P$539,12, 0)</f>
        <v>#N/A</v>
      </c>
      <c r="E15" s="422" t="e">
        <f>VLOOKUP(A15,'Erection Compiled '!$B$2:$Q$516,10, 0)</f>
        <v>#N/A</v>
      </c>
      <c r="F15" s="422" t="e">
        <f>VLOOKUP(A15,Earthing!$B$7:$G$560,4, 0)</f>
        <v>#N/A</v>
      </c>
    </row>
    <row r="16" spans="1:6" hidden="1">
      <c r="A16" s="1115" t="s">
        <v>1887</v>
      </c>
      <c r="B16" s="1105" t="s">
        <v>228</v>
      </c>
      <c r="C16" s="422" t="e">
        <f>VLOOKUP(A16,Foundation!$B$8:$P$556,10, 0)</f>
        <v>#N/A</v>
      </c>
      <c r="D16" s="422" t="e">
        <f>VLOOKUP(A16,Foundation!$B$8:$P$539,12, 0)</f>
        <v>#N/A</v>
      </c>
      <c r="E16" s="422" t="e">
        <f>VLOOKUP(A16,'Erection Compiled '!$B$2:$Q$516,10, 0)</f>
        <v>#N/A</v>
      </c>
      <c r="F16" s="422" t="e">
        <f>VLOOKUP(A16,Earthing!$B$7:$G$560,4, 0)</f>
        <v>#N/A</v>
      </c>
    </row>
    <row r="17" spans="1:6" hidden="1">
      <c r="A17" s="1115" t="s">
        <v>1888</v>
      </c>
      <c r="B17" s="1105" t="s">
        <v>105</v>
      </c>
      <c r="C17" s="422" t="e">
        <f>VLOOKUP(A17,Foundation!$B$8:$P$556,10, 0)</f>
        <v>#N/A</v>
      </c>
      <c r="D17" s="422" t="e">
        <f>VLOOKUP(A17,Foundation!$B$8:$P$539,12, 0)</f>
        <v>#N/A</v>
      </c>
      <c r="E17" s="422" t="e">
        <f>VLOOKUP(A17,'Erection Compiled '!$B$2:$Q$516,10, 0)</f>
        <v>#N/A</v>
      </c>
      <c r="F17" s="422" t="e">
        <f>VLOOKUP(A17,Earthing!$B$7:$G$560,4, 0)</f>
        <v>#N/A</v>
      </c>
    </row>
    <row r="18" spans="1:6" hidden="1">
      <c r="A18" s="1115" t="s">
        <v>1889</v>
      </c>
      <c r="B18" s="1105" t="s">
        <v>228</v>
      </c>
      <c r="C18" s="422" t="e">
        <f>VLOOKUP(A18,Foundation!$B$8:$P$556,10, 0)</f>
        <v>#N/A</v>
      </c>
      <c r="D18" s="422" t="e">
        <f>VLOOKUP(A18,Foundation!$B$8:$P$539,12, 0)</f>
        <v>#N/A</v>
      </c>
      <c r="E18" s="422" t="e">
        <f>VLOOKUP(A18,'Erection Compiled '!$B$2:$Q$516,10, 0)</f>
        <v>#N/A</v>
      </c>
      <c r="F18" s="422" t="e">
        <f>VLOOKUP(A18,Earthing!$B$7:$G$560,4, 0)</f>
        <v>#N/A</v>
      </c>
    </row>
    <row r="19" spans="1:6" hidden="1">
      <c r="A19" s="1115" t="s">
        <v>1890</v>
      </c>
      <c r="B19" s="1105" t="s">
        <v>111</v>
      </c>
      <c r="C19" s="422" t="e">
        <f>VLOOKUP(A19,Foundation!$B$8:$P$556,10, 0)</f>
        <v>#N/A</v>
      </c>
      <c r="D19" s="422" t="e">
        <f>VLOOKUP(A19,Foundation!$B$8:$P$539,12, 0)</f>
        <v>#N/A</v>
      </c>
      <c r="E19" s="422" t="e">
        <f>VLOOKUP(A19,'Erection Compiled '!$B$2:$Q$516,10, 0)</f>
        <v>#N/A</v>
      </c>
      <c r="F19" s="422" t="e">
        <f>VLOOKUP(A19,Earthing!$B$7:$G$560,4, 0)</f>
        <v>#N/A</v>
      </c>
    </row>
    <row r="20" spans="1:6" hidden="1">
      <c r="A20" s="1115" t="s">
        <v>1891</v>
      </c>
      <c r="B20" s="1105" t="s">
        <v>168</v>
      </c>
      <c r="C20" s="422" t="e">
        <f>VLOOKUP(A20,Foundation!$B$8:$P$556,10, 0)</f>
        <v>#N/A</v>
      </c>
      <c r="D20" s="422" t="e">
        <f>VLOOKUP(A20,Foundation!$B$8:$P$539,12, 0)</f>
        <v>#N/A</v>
      </c>
      <c r="E20" s="422" t="e">
        <f>VLOOKUP(A20,'Erection Compiled '!$B$2:$Q$516,10, 0)</f>
        <v>#N/A</v>
      </c>
      <c r="F20" s="422" t="e">
        <f>VLOOKUP(A20,Earthing!$B$7:$G$560,4, 0)</f>
        <v>#N/A</v>
      </c>
    </row>
    <row r="21" spans="1:6" hidden="1">
      <c r="A21" s="1115" t="s">
        <v>1892</v>
      </c>
      <c r="B21" s="1105" t="s">
        <v>111</v>
      </c>
      <c r="C21" s="422" t="e">
        <f>VLOOKUP(A21,Foundation!$B$8:$P$556,10, 0)</f>
        <v>#N/A</v>
      </c>
      <c r="D21" s="422" t="e">
        <f>VLOOKUP(A21,Foundation!$B$8:$P$539,12, 0)</f>
        <v>#N/A</v>
      </c>
      <c r="E21" s="422" t="e">
        <f>VLOOKUP(A21,'Erection Compiled '!$B$2:$Q$516,10, 0)</f>
        <v>#N/A</v>
      </c>
      <c r="F21" s="422" t="e">
        <f>VLOOKUP(A21,Earthing!$B$7:$G$560,4, 0)</f>
        <v>#N/A</v>
      </c>
    </row>
    <row r="22" spans="1:6" hidden="1">
      <c r="A22" s="1115" t="s">
        <v>1893</v>
      </c>
      <c r="B22" s="1105" t="s">
        <v>123</v>
      </c>
      <c r="C22" s="422" t="e">
        <f>VLOOKUP(A22,Foundation!$B$8:$P$556,10, 0)</f>
        <v>#N/A</v>
      </c>
      <c r="D22" s="422" t="e">
        <f>VLOOKUP(A22,Foundation!$B$8:$P$539,12, 0)</f>
        <v>#N/A</v>
      </c>
      <c r="E22" s="422" t="e">
        <f>VLOOKUP(A22,'Erection Compiled '!$B$2:$Q$516,10, 0)</f>
        <v>#N/A</v>
      </c>
      <c r="F22" s="422" t="e">
        <f>VLOOKUP(A22,Earthing!$B$7:$G$560,4, 0)</f>
        <v>#N/A</v>
      </c>
    </row>
    <row r="23" spans="1:6" hidden="1">
      <c r="A23" s="1115" t="s">
        <v>1894</v>
      </c>
      <c r="B23" s="1105" t="s">
        <v>123</v>
      </c>
      <c r="C23" s="422" t="e">
        <f>VLOOKUP(A23,Foundation!$B$8:$P$556,10, 0)</f>
        <v>#N/A</v>
      </c>
      <c r="D23" s="422" t="e">
        <f>VLOOKUP(A23,Foundation!$B$8:$P$539,12, 0)</f>
        <v>#N/A</v>
      </c>
      <c r="E23" s="422" t="e">
        <f>VLOOKUP(A23,'Erection Compiled '!$B$2:$Q$516,10, 0)</f>
        <v>#N/A</v>
      </c>
      <c r="F23" s="422" t="e">
        <f>VLOOKUP(A23,Earthing!$B$7:$G$560,4, 0)</f>
        <v>#N/A</v>
      </c>
    </row>
    <row r="24" spans="1:6" hidden="1">
      <c r="A24" s="1115" t="s">
        <v>102</v>
      </c>
      <c r="B24" s="1105" t="s">
        <v>101</v>
      </c>
      <c r="C24" s="422" t="e">
        <f>VLOOKUP(A24,Foundation!$B$8:$P$556,10, 0)</f>
        <v>#N/A</v>
      </c>
      <c r="D24" s="422" t="e">
        <f>VLOOKUP(A24,Foundation!$B$8:$P$539,12, 0)</f>
        <v>#N/A</v>
      </c>
      <c r="E24" s="422" t="e">
        <f>VLOOKUP(A24,'Erection Compiled '!$B$2:$Q$516,10, 0)</f>
        <v>#N/A</v>
      </c>
      <c r="F24" s="422" t="e">
        <f>VLOOKUP(A24,Earthing!$B$7:$G$560,4, 0)</f>
        <v>#N/A</v>
      </c>
    </row>
    <row r="25" spans="1:6" hidden="1">
      <c r="A25" s="1115" t="s">
        <v>1895</v>
      </c>
      <c r="B25" s="1105" t="s">
        <v>101</v>
      </c>
      <c r="C25" s="422" t="e">
        <f>VLOOKUP(A25,Foundation!$B$8:$P$556,10, 0)</f>
        <v>#N/A</v>
      </c>
      <c r="D25" s="422" t="e">
        <f>VLOOKUP(A25,Foundation!$B$8:$P$539,12, 0)</f>
        <v>#N/A</v>
      </c>
      <c r="E25" s="422" t="e">
        <f>VLOOKUP(A25,'Erection Compiled '!$B$2:$Q$516,10, 0)</f>
        <v>#N/A</v>
      </c>
      <c r="F25" s="422" t="e">
        <f>VLOOKUP(A25,Earthing!$B$7:$G$560,4, 0)</f>
        <v>#N/A</v>
      </c>
    </row>
    <row r="26" spans="1:6" hidden="1">
      <c r="A26" s="1115" t="s">
        <v>141</v>
      </c>
      <c r="B26" s="1105" t="s">
        <v>118</v>
      </c>
      <c r="C26" s="422" t="e">
        <f>VLOOKUP(A26,Foundation!$B$8:$P$556,10, 0)</f>
        <v>#N/A</v>
      </c>
      <c r="D26" s="422" t="e">
        <f>VLOOKUP(A26,Foundation!$B$8:$P$539,12, 0)</f>
        <v>#N/A</v>
      </c>
      <c r="E26" s="422" t="e">
        <f>VLOOKUP(A26,'Erection Compiled '!$B$2:$Q$516,10, 0)</f>
        <v>#N/A</v>
      </c>
      <c r="F26" s="422" t="e">
        <f>VLOOKUP(A26,Earthing!$B$7:$G$560,4, 0)</f>
        <v>#N/A</v>
      </c>
    </row>
    <row r="27" spans="1:6" hidden="1">
      <c r="A27" s="1115" t="s">
        <v>1896</v>
      </c>
      <c r="B27" s="1105" t="s">
        <v>123</v>
      </c>
      <c r="C27" s="422" t="e">
        <f>VLOOKUP(A27,Foundation!$B$8:$P$556,10, 0)</f>
        <v>#N/A</v>
      </c>
      <c r="D27" s="422" t="e">
        <f>VLOOKUP(A27,Foundation!$B$8:$P$539,12, 0)</f>
        <v>#N/A</v>
      </c>
      <c r="E27" s="422" t="e">
        <f>VLOOKUP(A27,'Erection Compiled '!$B$2:$Q$516,10, 0)</f>
        <v>#N/A</v>
      </c>
      <c r="F27" s="422" t="e">
        <f>VLOOKUP(A27,Earthing!$B$7:$G$560,4, 0)</f>
        <v>#N/A</v>
      </c>
    </row>
    <row r="28" spans="1:6" hidden="1">
      <c r="A28" s="1115" t="s">
        <v>1897</v>
      </c>
      <c r="B28" s="1105" t="s">
        <v>168</v>
      </c>
      <c r="C28" s="422" t="e">
        <f>VLOOKUP(A28,Foundation!$B$8:$P$556,10, 0)</f>
        <v>#N/A</v>
      </c>
      <c r="D28" s="422" t="e">
        <f>VLOOKUP(A28,Foundation!$B$8:$P$539,12, 0)</f>
        <v>#N/A</v>
      </c>
      <c r="E28" s="422" t="e">
        <f>VLOOKUP(A28,'Erection Compiled '!$B$2:$Q$516,10, 0)</f>
        <v>#N/A</v>
      </c>
      <c r="F28" s="422" t="e">
        <f>VLOOKUP(A28,Earthing!$B$7:$G$560,4, 0)</f>
        <v>#N/A</v>
      </c>
    </row>
    <row r="29" spans="1:6" hidden="1">
      <c r="A29" s="1115" t="s">
        <v>1898</v>
      </c>
      <c r="B29" s="1105" t="s">
        <v>178</v>
      </c>
      <c r="C29" s="422" t="e">
        <f>VLOOKUP(A29,Foundation!$B$8:$P$556,10, 0)</f>
        <v>#N/A</v>
      </c>
      <c r="D29" s="422" t="e">
        <f>VLOOKUP(A29,Foundation!$B$8:$P$539,12, 0)</f>
        <v>#N/A</v>
      </c>
      <c r="E29" s="422" t="e">
        <f>VLOOKUP(A29,'Erection Compiled '!$B$2:$Q$516,10, 0)</f>
        <v>#N/A</v>
      </c>
      <c r="F29" s="422" t="e">
        <f>VLOOKUP(A29,Earthing!$B$7:$G$560,4, 0)</f>
        <v>#N/A</v>
      </c>
    </row>
    <row r="30" spans="1:6" hidden="1">
      <c r="A30" s="1115" t="s">
        <v>1899</v>
      </c>
      <c r="B30" s="1105" t="s">
        <v>234</v>
      </c>
      <c r="C30" s="422" t="e">
        <f>VLOOKUP(A30,Foundation!$B$8:$P$556,10, 0)</f>
        <v>#N/A</v>
      </c>
      <c r="D30" s="422" t="e">
        <f>VLOOKUP(A30,Foundation!$B$8:$P$539,12, 0)</f>
        <v>#N/A</v>
      </c>
      <c r="E30" s="422" t="e">
        <f>VLOOKUP(A30,'Erection Compiled '!$B$2:$Q$516,10, 0)</f>
        <v>#N/A</v>
      </c>
      <c r="F30" s="422" t="e">
        <f>VLOOKUP(A30,Earthing!$B$7:$G$560,4, 0)</f>
        <v>#N/A</v>
      </c>
    </row>
    <row r="31" spans="1:6" hidden="1">
      <c r="A31" s="1115" t="s">
        <v>1900</v>
      </c>
      <c r="B31" s="1105" t="s">
        <v>168</v>
      </c>
      <c r="C31" s="422" t="e">
        <f>VLOOKUP(A31,Foundation!$B$8:$P$556,10, 0)</f>
        <v>#N/A</v>
      </c>
      <c r="D31" s="422" t="e">
        <f>VLOOKUP(A31,Foundation!$B$8:$P$539,12, 0)</f>
        <v>#N/A</v>
      </c>
      <c r="E31" s="422" t="e">
        <f>VLOOKUP(A31,'Erection Compiled '!$B$2:$Q$516,10, 0)</f>
        <v>#N/A</v>
      </c>
      <c r="F31" s="422" t="e">
        <f>VLOOKUP(A31,Earthing!$B$7:$G$560,4, 0)</f>
        <v>#N/A</v>
      </c>
    </row>
    <row r="32" spans="1:6" hidden="1">
      <c r="A32" s="1115" t="s">
        <v>1901</v>
      </c>
      <c r="B32" s="1105" t="s">
        <v>171</v>
      </c>
      <c r="C32" s="422" t="e">
        <f>VLOOKUP(A32,Foundation!$B$8:$P$556,10, 0)</f>
        <v>#N/A</v>
      </c>
      <c r="D32" s="422" t="e">
        <f>VLOOKUP(A32,Foundation!$B$8:$P$539,12, 0)</f>
        <v>#N/A</v>
      </c>
      <c r="E32" s="422" t="e">
        <f>VLOOKUP(A32,'Erection Compiled '!$B$2:$Q$516,10, 0)</f>
        <v>#N/A</v>
      </c>
      <c r="F32" s="422" t="e">
        <f>VLOOKUP(A32,Earthing!$B$7:$G$560,4, 0)</f>
        <v>#N/A</v>
      </c>
    </row>
    <row r="33" spans="1:6" hidden="1">
      <c r="A33" s="1115" t="s">
        <v>1902</v>
      </c>
      <c r="B33" s="1105" t="s">
        <v>171</v>
      </c>
      <c r="C33" s="422" t="e">
        <f>VLOOKUP(A33,Foundation!$B$8:$P$556,10, 0)</f>
        <v>#N/A</v>
      </c>
      <c r="D33" s="422" t="e">
        <f>VLOOKUP(A33,Foundation!$B$8:$P$539,12, 0)</f>
        <v>#N/A</v>
      </c>
      <c r="E33" s="422" t="e">
        <f>VLOOKUP(A33,'Erection Compiled '!$B$2:$Q$516,10, 0)</f>
        <v>#N/A</v>
      </c>
      <c r="F33" s="422" t="e">
        <f>VLOOKUP(A33,Earthing!$B$7:$G$560,4, 0)</f>
        <v>#N/A</v>
      </c>
    </row>
    <row r="34" spans="1:6" hidden="1">
      <c r="A34" s="1116" t="s">
        <v>104</v>
      </c>
      <c r="B34" s="1106" t="s">
        <v>105</v>
      </c>
      <c r="C34" s="422" t="e">
        <f>VLOOKUP(A34,Foundation!$B$8:$P$556,10, 0)</f>
        <v>#N/A</v>
      </c>
      <c r="D34" s="422" t="e">
        <f>VLOOKUP(A34,Foundation!$B$8:$P$539,12, 0)</f>
        <v>#N/A</v>
      </c>
      <c r="E34" s="422" t="e">
        <f>VLOOKUP(A34,'Erection Compiled '!$B$2:$Q$516,10, 0)</f>
        <v>#N/A</v>
      </c>
      <c r="F34" s="422" t="e">
        <f>VLOOKUP(A34,Earthing!$B$7:$G$560,4, 0)</f>
        <v>#N/A</v>
      </c>
    </row>
    <row r="35" spans="1:6" hidden="1">
      <c r="A35" s="1116" t="s">
        <v>525</v>
      </c>
      <c r="B35" s="1106" t="s">
        <v>168</v>
      </c>
      <c r="C35" s="422" t="str">
        <f>VLOOKUP(A35,Foundation!$B$8:$P$556,10, 0)</f>
        <v>Sandy</v>
      </c>
      <c r="D35" s="422">
        <f>VLOOKUP(A35,Foundation!$B$8:$P$539,12, 0)</f>
        <v>46107</v>
      </c>
      <c r="E35" s="422" t="e">
        <f>VLOOKUP(A35,'Erection Compiled '!$B$2:$Q$516,10, 0)</f>
        <v>#N/A</v>
      </c>
      <c r="F35" s="422" t="e">
        <f>VLOOKUP(A35,Earthing!$B$7:$G$560,4, 0)</f>
        <v>#N/A</v>
      </c>
    </row>
    <row r="36" spans="1:6" hidden="1">
      <c r="A36" s="1116" t="s">
        <v>528</v>
      </c>
      <c r="B36" s="1106" t="s">
        <v>168</v>
      </c>
      <c r="C36" s="422" t="str">
        <f>VLOOKUP(A36,Foundation!$B$8:$P$556,10, 0)</f>
        <v>Sandy</v>
      </c>
      <c r="D36" s="422">
        <f>VLOOKUP(A36,Foundation!$B$8:$P$539,12, 0)</f>
        <v>0</v>
      </c>
      <c r="E36" s="422" t="e">
        <f>VLOOKUP(A36,'Erection Compiled '!$B$2:$Q$516,10, 0)</f>
        <v>#N/A</v>
      </c>
      <c r="F36" s="422" t="e">
        <f>VLOOKUP(A36,Earthing!$B$7:$G$560,4, 0)</f>
        <v>#N/A</v>
      </c>
    </row>
    <row r="37" spans="1:6" hidden="1">
      <c r="A37" s="1116" t="s">
        <v>529</v>
      </c>
      <c r="B37" s="1106" t="s">
        <v>168</v>
      </c>
      <c r="C37" s="422" t="e">
        <f>VLOOKUP(A37,Foundation!$B$8:$P$556,10, 0)</f>
        <v>#N/A</v>
      </c>
      <c r="D37" s="422" t="e">
        <f>VLOOKUP(A37,Foundation!$B$8:$P$539,12, 0)</f>
        <v>#N/A</v>
      </c>
      <c r="E37" s="422" t="e">
        <f>VLOOKUP(A37,'Erection Compiled '!$B$2:$Q$516,10, 0)</f>
        <v>#N/A</v>
      </c>
      <c r="F37" s="422" t="e">
        <f>VLOOKUP(A37,Earthing!$B$7:$G$560,4, 0)</f>
        <v>#N/A</v>
      </c>
    </row>
    <row r="38" spans="1:6" hidden="1">
      <c r="A38" s="1116" t="s">
        <v>530</v>
      </c>
      <c r="B38" s="1106" t="s">
        <v>168</v>
      </c>
      <c r="C38" s="422" t="e">
        <f>VLOOKUP(A38,Foundation!$B$8:$P$556,10, 0)</f>
        <v>#N/A</v>
      </c>
      <c r="D38" s="422" t="e">
        <f>VLOOKUP(A38,Foundation!$B$8:$P$539,12, 0)</f>
        <v>#N/A</v>
      </c>
      <c r="E38" s="422" t="e">
        <f>VLOOKUP(A38,'Erection Compiled '!$B$2:$Q$516,10, 0)</f>
        <v>#N/A</v>
      </c>
      <c r="F38" s="422" t="e">
        <f>VLOOKUP(A38,Earthing!$B$7:$G$560,4, 0)</f>
        <v>#N/A</v>
      </c>
    </row>
    <row r="39" spans="1:6" hidden="1">
      <c r="A39" s="1116" t="s">
        <v>531</v>
      </c>
      <c r="B39" s="1106" t="s">
        <v>168</v>
      </c>
      <c r="C39" s="422" t="e">
        <f>VLOOKUP(A39,Foundation!$B$8:$P$556,10, 0)</f>
        <v>#N/A</v>
      </c>
      <c r="D39" s="422" t="e">
        <f>VLOOKUP(A39,Foundation!$B$8:$P$539,12, 0)</f>
        <v>#N/A</v>
      </c>
      <c r="E39" s="422" t="e">
        <f>VLOOKUP(A39,'Erection Compiled '!$B$2:$Q$516,10, 0)</f>
        <v>#N/A</v>
      </c>
      <c r="F39" s="422" t="e">
        <f>VLOOKUP(A39,Earthing!$B$7:$G$560,4, 0)</f>
        <v>#N/A</v>
      </c>
    </row>
    <row r="40" spans="1:6" hidden="1">
      <c r="A40" s="1116" t="s">
        <v>532</v>
      </c>
      <c r="B40" s="1106" t="s">
        <v>168</v>
      </c>
      <c r="C40" s="422" t="e">
        <f>VLOOKUP(A40,Foundation!$B$8:$P$556,10, 0)</f>
        <v>#N/A</v>
      </c>
      <c r="D40" s="422" t="e">
        <f>VLOOKUP(A40,Foundation!$B$8:$P$539,12, 0)</f>
        <v>#N/A</v>
      </c>
      <c r="E40" s="422" t="e">
        <f>VLOOKUP(A40,'Erection Compiled '!$B$2:$Q$516,10, 0)</f>
        <v>#N/A</v>
      </c>
      <c r="F40" s="422" t="e">
        <f>VLOOKUP(A40,Earthing!$B$7:$G$560,4, 0)</f>
        <v>#N/A</v>
      </c>
    </row>
    <row r="41" spans="1:6" hidden="1">
      <c r="A41" s="1116" t="s">
        <v>1192</v>
      </c>
      <c r="B41" s="1106" t="s">
        <v>168</v>
      </c>
      <c r="C41" s="422" t="str">
        <f>VLOOKUP(A41,Foundation!$B$8:$P$556,10, 0)</f>
        <v>Sandy</v>
      </c>
      <c r="D41" s="422">
        <f>VLOOKUP(A41,Foundation!$B$8:$P$539,12, 0)</f>
        <v>46057</v>
      </c>
      <c r="E41" s="422" t="e">
        <f>VLOOKUP(A41,'Erection Compiled '!$B$2:$Q$516,10, 0)</f>
        <v>#N/A</v>
      </c>
      <c r="F41" s="422">
        <f>VLOOKUP(A41,Earthing!$B$7:$G$560,4, 0)</f>
        <v>46058</v>
      </c>
    </row>
    <row r="42" spans="1:6" hidden="1">
      <c r="A42" s="1116" t="s">
        <v>1193</v>
      </c>
      <c r="B42" s="1106" t="s">
        <v>171</v>
      </c>
      <c r="C42" s="422" t="e">
        <f>VLOOKUP(A42,Foundation!$B$8:$P$556,10, 0)</f>
        <v>#N/A</v>
      </c>
      <c r="D42" s="422" t="e">
        <f>VLOOKUP(A42,Foundation!$B$8:$P$539,12, 0)</f>
        <v>#N/A</v>
      </c>
      <c r="E42" s="422" t="e">
        <f>VLOOKUP(A42,'Erection Compiled '!$B$2:$Q$516,10, 0)</f>
        <v>#N/A</v>
      </c>
      <c r="F42" s="422" t="e">
        <f>VLOOKUP(A42,Earthing!$B$7:$G$560,4, 0)</f>
        <v>#N/A</v>
      </c>
    </row>
    <row r="43" spans="1:6" hidden="1">
      <c r="A43" s="1116" t="s">
        <v>1194</v>
      </c>
      <c r="B43" s="1106" t="s">
        <v>168</v>
      </c>
      <c r="C43" s="422" t="str">
        <f>VLOOKUP(A43,Foundation!$B$8:$P$556,10, 0)</f>
        <v>Sandy</v>
      </c>
      <c r="D43" s="422">
        <f>VLOOKUP(A43,Foundation!$B$8:$P$539,12, 0)</f>
        <v>46059</v>
      </c>
      <c r="E43" s="422" t="e">
        <f>VLOOKUP(A43,'Erection Compiled '!$B$2:$Q$516,10, 0)</f>
        <v>#N/A</v>
      </c>
      <c r="F43" s="422" t="e">
        <f>VLOOKUP(A43,Earthing!$B$7:$G$560,4, 0)</f>
        <v>#N/A</v>
      </c>
    </row>
    <row r="44" spans="1:6" hidden="1">
      <c r="A44" s="1116" t="s">
        <v>1195</v>
      </c>
      <c r="B44" s="1106" t="s">
        <v>171</v>
      </c>
      <c r="C44" s="422" t="e">
        <f>VLOOKUP(A44,Foundation!$B$8:$P$556,10, 0)</f>
        <v>#N/A</v>
      </c>
      <c r="D44" s="422" t="e">
        <f>VLOOKUP(A44,Foundation!$B$8:$P$539,12, 0)</f>
        <v>#N/A</v>
      </c>
      <c r="E44" s="422" t="e">
        <f>VLOOKUP(A44,'Erection Compiled '!$B$2:$Q$516,10, 0)</f>
        <v>#N/A</v>
      </c>
      <c r="F44" s="422" t="e">
        <f>VLOOKUP(A44,Earthing!$B$7:$G$560,4, 0)</f>
        <v>#N/A</v>
      </c>
    </row>
    <row r="45" spans="1:6" hidden="1">
      <c r="A45" s="1116" t="s">
        <v>106</v>
      </c>
      <c r="B45" s="1106" t="s">
        <v>105</v>
      </c>
      <c r="C45" s="422" t="str">
        <f>VLOOKUP(A45,Foundation!$B$8:$P$556,10, 0)</f>
        <v>Sandy</v>
      </c>
      <c r="D45" s="422">
        <f>VLOOKUP(A45,Foundation!$B$8:$P$539,12, 0)</f>
        <v>46123</v>
      </c>
      <c r="E45" s="422" t="e">
        <f>VLOOKUP(A45,'Erection Compiled '!$B$2:$Q$516,10, 0)</f>
        <v>#N/A</v>
      </c>
      <c r="F45" s="422" t="e">
        <f>VLOOKUP(A45,Earthing!$B$7:$G$560,4, 0)</f>
        <v>#N/A</v>
      </c>
    </row>
    <row r="46" spans="1:6" hidden="1">
      <c r="A46" s="1116" t="s">
        <v>1196</v>
      </c>
      <c r="B46" s="1106" t="s">
        <v>168</v>
      </c>
      <c r="C46" s="422" t="str">
        <f>VLOOKUP(A46,Foundation!$B$8:$P$556,10, 0)</f>
        <v>Sandy</v>
      </c>
      <c r="D46" s="422">
        <f>VLOOKUP(A46,Foundation!$B$8:$P$539,12, 0)</f>
        <v>46118</v>
      </c>
      <c r="E46" s="422" t="e">
        <f>VLOOKUP(A46,'Erection Compiled '!$B$2:$Q$516,10, 0)</f>
        <v>#N/A</v>
      </c>
      <c r="F46" s="422" t="e">
        <f>VLOOKUP(A46,Earthing!$B$7:$G$560,4, 0)</f>
        <v>#N/A</v>
      </c>
    </row>
    <row r="47" spans="1:6" hidden="1">
      <c r="A47" s="1116" t="s">
        <v>1197</v>
      </c>
      <c r="B47" s="1106" t="s">
        <v>168</v>
      </c>
      <c r="C47" s="422" t="str">
        <f>VLOOKUP(A47,Foundation!$B$8:$P$556,10, 0)</f>
        <v>Sandy</v>
      </c>
      <c r="D47" s="422">
        <f>VLOOKUP(A47,Foundation!$B$8:$P$539,12, 0)</f>
        <v>46106</v>
      </c>
      <c r="E47" s="422" t="e">
        <f>VLOOKUP(A47,'Erection Compiled '!$B$2:$Q$516,10, 0)</f>
        <v>#N/A</v>
      </c>
      <c r="F47" s="422" t="e">
        <f>VLOOKUP(A47,Earthing!$B$7:$G$560,4, 0)</f>
        <v>#N/A</v>
      </c>
    </row>
    <row r="48" spans="1:6" hidden="1">
      <c r="A48" s="1116" t="s">
        <v>1198</v>
      </c>
      <c r="B48" s="1106" t="s">
        <v>168</v>
      </c>
      <c r="C48" s="422" t="e">
        <f>VLOOKUP(A48,Foundation!$B$8:$P$556,10, 0)</f>
        <v>#N/A</v>
      </c>
      <c r="D48" s="422" t="e">
        <f>VLOOKUP(A48,Foundation!$B$8:$P$539,12, 0)</f>
        <v>#N/A</v>
      </c>
      <c r="E48" s="422" t="e">
        <f>VLOOKUP(A48,'Erection Compiled '!$B$2:$Q$516,10, 0)</f>
        <v>#N/A</v>
      </c>
      <c r="F48" s="422" t="e">
        <f>VLOOKUP(A48,Earthing!$B$7:$G$560,4, 0)</f>
        <v>#N/A</v>
      </c>
    </row>
    <row r="49" spans="1:6" hidden="1">
      <c r="A49" s="1116" t="s">
        <v>1199</v>
      </c>
      <c r="B49" s="1106" t="s">
        <v>171</v>
      </c>
      <c r="C49" s="422" t="e">
        <f>VLOOKUP(A49,Foundation!$B$8:$P$556,10, 0)</f>
        <v>#N/A</v>
      </c>
      <c r="D49" s="422" t="e">
        <f>VLOOKUP(A49,Foundation!$B$8:$P$539,12, 0)</f>
        <v>#N/A</v>
      </c>
      <c r="E49" s="422" t="e">
        <f>VLOOKUP(A49,'Erection Compiled '!$B$2:$Q$516,10, 0)</f>
        <v>#N/A</v>
      </c>
      <c r="F49" s="422" t="e">
        <f>VLOOKUP(A49,Earthing!$B$7:$G$560,4, 0)</f>
        <v>#N/A</v>
      </c>
    </row>
    <row r="50" spans="1:6" hidden="1">
      <c r="A50" s="1116" t="s">
        <v>107</v>
      </c>
      <c r="B50" s="1106" t="s">
        <v>105</v>
      </c>
      <c r="C50" s="422" t="e">
        <f>VLOOKUP(A50,Foundation!$B$8:$P$556,10, 0)</f>
        <v>#N/A</v>
      </c>
      <c r="D50" s="422" t="e">
        <f>VLOOKUP(A50,Foundation!$B$8:$P$539,12, 0)</f>
        <v>#N/A</v>
      </c>
      <c r="E50" s="422" t="e">
        <f>VLOOKUP(A50,'Erection Compiled '!$B$2:$Q$516,10, 0)</f>
        <v>#N/A</v>
      </c>
      <c r="F50" s="422" t="e">
        <f>VLOOKUP(A50,Earthing!$B$7:$G$560,4, 0)</f>
        <v>#N/A</v>
      </c>
    </row>
    <row r="51" spans="1:6" hidden="1">
      <c r="A51" s="1116" t="s">
        <v>1200</v>
      </c>
      <c r="B51" s="1106" t="s">
        <v>171</v>
      </c>
      <c r="C51" s="422" t="e">
        <f>VLOOKUP(A51,Foundation!$B$8:$P$556,10, 0)</f>
        <v>#N/A</v>
      </c>
      <c r="D51" s="422" t="e">
        <f>VLOOKUP(A51,Foundation!$B$8:$P$539,12, 0)</f>
        <v>#N/A</v>
      </c>
      <c r="E51" s="422" t="e">
        <f>VLOOKUP(A51,'Erection Compiled '!$B$2:$Q$516,10, 0)</f>
        <v>#N/A</v>
      </c>
      <c r="F51" s="422" t="e">
        <f>VLOOKUP(A51,Earthing!$B$7:$G$560,4, 0)</f>
        <v>#N/A</v>
      </c>
    </row>
    <row r="52" spans="1:6" hidden="1">
      <c r="A52" s="1116" t="s">
        <v>1201</v>
      </c>
      <c r="B52" s="1106" t="s">
        <v>228</v>
      </c>
      <c r="C52" s="422" t="e">
        <f>VLOOKUP(A52,Foundation!$B$8:$P$556,10, 0)</f>
        <v>#N/A</v>
      </c>
      <c r="D52" s="422" t="e">
        <f>VLOOKUP(A52,Foundation!$B$8:$P$539,12, 0)</f>
        <v>#N/A</v>
      </c>
      <c r="E52" s="422" t="e">
        <f>VLOOKUP(A52,'Erection Compiled '!$B$2:$Q$516,10, 0)</f>
        <v>#N/A</v>
      </c>
      <c r="F52" s="422" t="e">
        <f>VLOOKUP(A52,Earthing!$B$7:$G$560,4, 0)</f>
        <v>#N/A</v>
      </c>
    </row>
    <row r="53" spans="1:6" hidden="1">
      <c r="A53" s="1116" t="s">
        <v>1202</v>
      </c>
      <c r="B53" s="1106" t="s">
        <v>168</v>
      </c>
      <c r="C53" s="422" t="str">
        <f>VLOOKUP(A53,Foundation!$B$8:$P$556,10, 0)</f>
        <v>Sandy</v>
      </c>
      <c r="D53" s="422">
        <f>VLOOKUP(A53,Foundation!$B$8:$P$539,12, 0)</f>
        <v>0</v>
      </c>
      <c r="E53" s="422" t="e">
        <f>VLOOKUP(A53,'Erection Compiled '!$B$2:$Q$516,10, 0)</f>
        <v>#N/A</v>
      </c>
      <c r="F53" s="422" t="e">
        <f>VLOOKUP(A53,Earthing!$B$7:$G$560,4, 0)</f>
        <v>#N/A</v>
      </c>
    </row>
    <row r="54" spans="1:6" hidden="1">
      <c r="A54" s="1116" t="s">
        <v>1203</v>
      </c>
      <c r="B54" s="1106" t="s">
        <v>171</v>
      </c>
      <c r="C54" s="422" t="e">
        <f>VLOOKUP(A54,Foundation!$B$8:$P$556,10, 0)</f>
        <v>#N/A</v>
      </c>
      <c r="D54" s="422" t="e">
        <f>VLOOKUP(A54,Foundation!$B$8:$P$539,12, 0)</f>
        <v>#N/A</v>
      </c>
      <c r="E54" s="422" t="e">
        <f>VLOOKUP(A54,'Erection Compiled '!$B$2:$Q$516,10, 0)</f>
        <v>#N/A</v>
      </c>
      <c r="F54" s="422" t="e">
        <f>VLOOKUP(A54,Earthing!$B$7:$G$560,4, 0)</f>
        <v>#N/A</v>
      </c>
    </row>
    <row r="55" spans="1:6" hidden="1">
      <c r="A55" s="1116" t="s">
        <v>1204</v>
      </c>
      <c r="B55" s="1106" t="s">
        <v>118</v>
      </c>
      <c r="C55" s="422" t="e">
        <f>VLOOKUP(A55,Foundation!$B$8:$P$556,10, 0)</f>
        <v>#N/A</v>
      </c>
      <c r="D55" s="422" t="e">
        <f>VLOOKUP(A55,Foundation!$B$8:$P$539,12, 0)</f>
        <v>#N/A</v>
      </c>
      <c r="E55" s="422" t="e">
        <f>VLOOKUP(A55,'Erection Compiled '!$B$2:$Q$516,10, 0)</f>
        <v>#N/A</v>
      </c>
      <c r="F55" s="422" t="e">
        <f>VLOOKUP(A55,Earthing!$B$7:$G$560,4, 0)</f>
        <v>#N/A</v>
      </c>
    </row>
    <row r="56" spans="1:6" hidden="1">
      <c r="A56" s="1116" t="s">
        <v>108</v>
      </c>
      <c r="B56" s="1106" t="s">
        <v>123</v>
      </c>
      <c r="C56" s="422" t="e">
        <f>VLOOKUP(A56,Foundation!$B$8:$P$556,10, 0)</f>
        <v>#N/A</v>
      </c>
      <c r="D56" s="422" t="e">
        <f>VLOOKUP(A56,Foundation!$B$8:$P$539,12, 0)</f>
        <v>#N/A</v>
      </c>
      <c r="E56" s="422" t="e">
        <f>VLOOKUP(A56,'Erection Compiled '!$B$2:$Q$516,10, 0)</f>
        <v>#N/A</v>
      </c>
      <c r="F56" s="422" t="e">
        <f>VLOOKUP(A56,Earthing!$B$7:$G$560,4, 0)</f>
        <v>#N/A</v>
      </c>
    </row>
    <row r="57" spans="1:6" hidden="1">
      <c r="A57" s="1116" t="s">
        <v>1205</v>
      </c>
      <c r="B57" s="1106" t="s">
        <v>171</v>
      </c>
      <c r="C57" s="422" t="e">
        <f>VLOOKUP(A57,Foundation!$B$8:$P$556,10, 0)</f>
        <v>#N/A</v>
      </c>
      <c r="D57" s="422" t="e">
        <f>VLOOKUP(A57,Foundation!$B$8:$P$539,12, 0)</f>
        <v>#N/A</v>
      </c>
      <c r="E57" s="422" t="e">
        <f>VLOOKUP(A57,'Erection Compiled '!$B$2:$Q$516,10, 0)</f>
        <v>#N/A</v>
      </c>
      <c r="F57" s="422" t="e">
        <f>VLOOKUP(A57,Earthing!$B$7:$G$560,4, 0)</f>
        <v>#N/A</v>
      </c>
    </row>
    <row r="58" spans="1:6" hidden="1">
      <c r="A58" s="1116" t="s">
        <v>1206</v>
      </c>
      <c r="B58" s="1106" t="s">
        <v>168</v>
      </c>
      <c r="C58" s="422" t="e">
        <f>VLOOKUP(A58,Foundation!$B$8:$P$556,10, 0)</f>
        <v>#N/A</v>
      </c>
      <c r="D58" s="422" t="e">
        <f>VLOOKUP(A58,Foundation!$B$8:$P$539,12, 0)</f>
        <v>#N/A</v>
      </c>
      <c r="E58" s="422" t="e">
        <f>VLOOKUP(A58,'Erection Compiled '!$B$2:$Q$516,10, 0)</f>
        <v>#N/A</v>
      </c>
      <c r="F58" s="422" t="e">
        <f>VLOOKUP(A58,Earthing!$B$7:$G$560,4, 0)</f>
        <v>#N/A</v>
      </c>
    </row>
    <row r="59" spans="1:6" hidden="1">
      <c r="A59" s="1116" t="s">
        <v>1207</v>
      </c>
      <c r="B59" s="1106" t="s">
        <v>171</v>
      </c>
      <c r="C59" s="422" t="str">
        <f>VLOOKUP(A59,Foundation!$B$8:$P$556,10, 0)</f>
        <v>Sandy</v>
      </c>
      <c r="D59" s="422">
        <f>VLOOKUP(A59,Foundation!$B$8:$P$539,12, 0)</f>
        <v>46045</v>
      </c>
      <c r="E59" s="422" t="e">
        <f>VLOOKUP(A59,'Erection Compiled '!$B$2:$Q$516,10, 0)</f>
        <v>#N/A</v>
      </c>
      <c r="F59" s="422">
        <f>VLOOKUP(A59,Earthing!$B$7:$G$560,4, 0)</f>
        <v>46047</v>
      </c>
    </row>
    <row r="60" spans="1:6" hidden="1">
      <c r="A60" s="1116" t="s">
        <v>1208</v>
      </c>
      <c r="B60" s="1106" t="s">
        <v>228</v>
      </c>
      <c r="C60" s="422" t="e">
        <f>VLOOKUP(A60,Foundation!$B$8:$P$556,10, 0)</f>
        <v>#N/A</v>
      </c>
      <c r="D60" s="422" t="e">
        <f>VLOOKUP(A60,Foundation!$B$8:$P$539,12, 0)</f>
        <v>#N/A</v>
      </c>
      <c r="E60" s="422" t="e">
        <f>VLOOKUP(A60,'Erection Compiled '!$B$2:$Q$516,10, 0)</f>
        <v>#N/A</v>
      </c>
      <c r="F60" s="422" t="e">
        <f>VLOOKUP(A60,Earthing!$B$7:$G$560,4, 0)</f>
        <v>#N/A</v>
      </c>
    </row>
    <row r="61" spans="1:6" hidden="1">
      <c r="A61" s="1116" t="s">
        <v>1209</v>
      </c>
      <c r="B61" s="1106" t="s">
        <v>168</v>
      </c>
      <c r="C61" s="422" t="str">
        <f>VLOOKUP(A61,Foundation!$B$8:$P$556,10, 0)</f>
        <v>Sandy</v>
      </c>
      <c r="D61" s="422">
        <f>VLOOKUP(A61,Foundation!$B$8:$P$539,12, 0)</f>
        <v>46048</v>
      </c>
      <c r="E61" s="422">
        <f>VLOOKUP(A61,'Erection Compiled '!$B$2:$Q$516,10, 0)</f>
        <v>0</v>
      </c>
      <c r="F61" s="422">
        <f>VLOOKUP(A61,Earthing!$B$7:$G$560,4, 0)</f>
        <v>46052</v>
      </c>
    </row>
    <row r="62" spans="1:6" hidden="1">
      <c r="A62" s="1116" t="s">
        <v>1210</v>
      </c>
      <c r="B62" s="1106" t="s">
        <v>168</v>
      </c>
      <c r="C62" s="422" t="str">
        <f>VLOOKUP(A62,Foundation!$B$8:$P$556,10, 0)</f>
        <v>Sandy</v>
      </c>
      <c r="D62" s="422">
        <f>VLOOKUP(A62,Foundation!$B$8:$P$539,12, 0)</f>
        <v>46050</v>
      </c>
      <c r="E62" s="422" t="e">
        <f>VLOOKUP(A62,'Erection Compiled '!$B$2:$Q$516,10, 0)</f>
        <v>#N/A</v>
      </c>
      <c r="F62" s="422">
        <f>VLOOKUP(A62,Earthing!$B$7:$G$560,4, 0)</f>
        <v>46052</v>
      </c>
    </row>
    <row r="63" spans="1:6" hidden="1">
      <c r="A63" s="1116" t="s">
        <v>1211</v>
      </c>
      <c r="B63" s="1106" t="s">
        <v>168</v>
      </c>
      <c r="C63" s="422" t="str">
        <f>VLOOKUP(A63,Foundation!$B$8:$P$556,10, 0)</f>
        <v>Sandy</v>
      </c>
      <c r="D63" s="422">
        <f>VLOOKUP(A63,Foundation!$B$8:$P$539,12, 0)</f>
        <v>46052</v>
      </c>
      <c r="E63" s="422" t="e">
        <f>VLOOKUP(A63,'Erection Compiled '!$B$2:$Q$516,10, 0)</f>
        <v>#N/A</v>
      </c>
      <c r="F63" s="422">
        <f>VLOOKUP(A63,Earthing!$B$7:$G$560,4, 0)</f>
        <v>46053</v>
      </c>
    </row>
    <row r="64" spans="1:6" hidden="1">
      <c r="A64" s="1116" t="s">
        <v>1212</v>
      </c>
      <c r="B64" s="1106" t="s">
        <v>168</v>
      </c>
      <c r="C64" s="422" t="str">
        <f>VLOOKUP(A64,Foundation!$B$8:$P$556,10, 0)</f>
        <v>Sandy</v>
      </c>
      <c r="D64" s="422">
        <f>VLOOKUP(A64,Foundation!$B$8:$P$539,12, 0)</f>
        <v>46103</v>
      </c>
      <c r="E64" s="422" t="e">
        <f>VLOOKUP(A64,'Erection Compiled '!$B$2:$Q$516,10, 0)</f>
        <v>#N/A</v>
      </c>
      <c r="F64" s="422">
        <f>VLOOKUP(A64,Earthing!$B$7:$G$560,4, 0)</f>
        <v>46104</v>
      </c>
    </row>
    <row r="65" spans="1:6" hidden="1">
      <c r="A65" s="1116" t="s">
        <v>1213</v>
      </c>
      <c r="B65" s="1106" t="s">
        <v>105</v>
      </c>
      <c r="C65" s="422" t="e">
        <f>VLOOKUP(A65,Foundation!$B$8:$P$556,10, 0)</f>
        <v>#N/A</v>
      </c>
      <c r="D65" s="422" t="e">
        <f>VLOOKUP(A65,Foundation!$B$8:$P$539,12, 0)</f>
        <v>#N/A</v>
      </c>
      <c r="E65" s="422" t="e">
        <f>VLOOKUP(A65,'Erection Compiled '!$B$2:$Q$516,10, 0)</f>
        <v>#N/A</v>
      </c>
      <c r="F65" s="422" t="e">
        <f>VLOOKUP(A65,Earthing!$B$7:$G$560,4, 0)</f>
        <v>#N/A</v>
      </c>
    </row>
    <row r="66" spans="1:6" hidden="1">
      <c r="A66" s="1116" t="s">
        <v>1214</v>
      </c>
      <c r="B66" s="1106" t="s">
        <v>168</v>
      </c>
      <c r="C66" s="422" t="e">
        <f>VLOOKUP(A66,Foundation!$B$8:$P$556,10, 0)</f>
        <v>#N/A</v>
      </c>
      <c r="D66" s="422" t="e">
        <f>VLOOKUP(A66,Foundation!$B$8:$P$539,12, 0)</f>
        <v>#N/A</v>
      </c>
      <c r="E66" s="422" t="e">
        <f>VLOOKUP(A66,'Erection Compiled '!$B$2:$Q$516,10, 0)</f>
        <v>#N/A</v>
      </c>
      <c r="F66" s="422" t="e">
        <f>VLOOKUP(A66,Earthing!$B$7:$G$560,4, 0)</f>
        <v>#N/A</v>
      </c>
    </row>
    <row r="67" spans="1:6" hidden="1">
      <c r="A67" s="1116" t="s">
        <v>1215</v>
      </c>
      <c r="B67" s="1106" t="s">
        <v>171</v>
      </c>
      <c r="C67" s="422" t="e">
        <f>VLOOKUP(A67,Foundation!$B$8:$P$556,10, 0)</f>
        <v>#N/A</v>
      </c>
      <c r="D67" s="422" t="e">
        <f>VLOOKUP(A67,Foundation!$B$8:$P$539,12, 0)</f>
        <v>#N/A</v>
      </c>
      <c r="E67" s="422" t="e">
        <f>VLOOKUP(A67,'Erection Compiled '!$B$2:$Q$516,10, 0)</f>
        <v>#N/A</v>
      </c>
      <c r="F67" s="422" t="e">
        <f>VLOOKUP(A67,Earthing!$B$7:$G$560,4, 0)</f>
        <v>#N/A</v>
      </c>
    </row>
    <row r="68" spans="1:6" hidden="1">
      <c r="A68" s="1116" t="s">
        <v>1216</v>
      </c>
      <c r="B68" s="1106" t="s">
        <v>171</v>
      </c>
      <c r="C68" s="422" t="str">
        <f>VLOOKUP(A68,Foundation!$B$8:$P$556,10, 0)</f>
        <v>Sandy</v>
      </c>
      <c r="D68" s="422">
        <f>VLOOKUP(A68,Foundation!$B$8:$P$539,12, 0)</f>
        <v>46065</v>
      </c>
      <c r="E68" s="422" t="e">
        <f>VLOOKUP(A68,'Erection Compiled '!$B$2:$Q$516,10, 0)</f>
        <v>#N/A</v>
      </c>
      <c r="F68" s="422" t="e">
        <f>VLOOKUP(A68,Earthing!$B$7:$G$560,4, 0)</f>
        <v>#N/A</v>
      </c>
    </row>
    <row r="69" spans="1:6" hidden="1">
      <c r="A69" s="1116" t="s">
        <v>1217</v>
      </c>
      <c r="B69" s="1106" t="s">
        <v>171</v>
      </c>
      <c r="C69" s="422" t="e">
        <f>VLOOKUP(A69,Foundation!$B$8:$P$556,10, 0)</f>
        <v>#N/A</v>
      </c>
      <c r="D69" s="422" t="e">
        <f>VLOOKUP(A69,Foundation!$B$8:$P$539,12, 0)</f>
        <v>#N/A</v>
      </c>
      <c r="E69" s="422" t="e">
        <f>VLOOKUP(A69,'Erection Compiled '!$B$2:$Q$516,10, 0)</f>
        <v>#N/A</v>
      </c>
      <c r="F69" s="422" t="e">
        <f>VLOOKUP(A69,Earthing!$B$7:$G$560,4, 0)</f>
        <v>#N/A</v>
      </c>
    </row>
    <row r="70" spans="1:6" hidden="1">
      <c r="A70" s="1116" t="s">
        <v>1218</v>
      </c>
      <c r="B70" s="1106" t="s">
        <v>168</v>
      </c>
      <c r="C70" s="422" t="e">
        <f>VLOOKUP(A70,Foundation!$B$8:$P$556,10, 0)</f>
        <v>#N/A</v>
      </c>
      <c r="D70" s="422" t="e">
        <f>VLOOKUP(A70,Foundation!$B$8:$P$539,12, 0)</f>
        <v>#N/A</v>
      </c>
      <c r="E70" s="422" t="e">
        <f>VLOOKUP(A70,'Erection Compiled '!$B$2:$Q$516,10, 0)</f>
        <v>#N/A</v>
      </c>
      <c r="F70" s="422" t="e">
        <f>VLOOKUP(A70,Earthing!$B$7:$G$560,4, 0)</f>
        <v>#N/A</v>
      </c>
    </row>
    <row r="71" spans="1:6" hidden="1">
      <c r="A71" s="1116" t="s">
        <v>1219</v>
      </c>
      <c r="B71" s="1106" t="s">
        <v>228</v>
      </c>
      <c r="C71" s="422" t="e">
        <f>VLOOKUP(A71,Foundation!$B$8:$P$556,10, 0)</f>
        <v>#N/A</v>
      </c>
      <c r="D71" s="422" t="e">
        <f>VLOOKUP(A71,Foundation!$B$8:$P$539,12, 0)</f>
        <v>#N/A</v>
      </c>
      <c r="E71" s="422" t="e">
        <f>VLOOKUP(A71,'Erection Compiled '!$B$2:$Q$516,10, 0)</f>
        <v>#N/A</v>
      </c>
      <c r="F71" s="422" t="e">
        <f>VLOOKUP(A71,Earthing!$B$7:$G$560,4, 0)</f>
        <v>#N/A</v>
      </c>
    </row>
    <row r="72" spans="1:6" hidden="1">
      <c r="A72" s="1116" t="s">
        <v>1836</v>
      </c>
      <c r="B72" s="1106" t="s">
        <v>105</v>
      </c>
      <c r="C72" s="422" t="e">
        <f>VLOOKUP(A72,Foundation!$B$8:$P$556,10, 0)</f>
        <v>#N/A</v>
      </c>
      <c r="D72" s="422" t="e">
        <f>VLOOKUP(A72,Foundation!$B$8:$P$539,12, 0)</f>
        <v>#N/A</v>
      </c>
      <c r="E72" s="422" t="e">
        <f>VLOOKUP(A72,'Erection Compiled '!$B$2:$Q$516,10, 0)</f>
        <v>#N/A</v>
      </c>
      <c r="F72" s="422" t="e">
        <f>VLOOKUP(A72,Earthing!$B$7:$G$560,4, 0)</f>
        <v>#N/A</v>
      </c>
    </row>
    <row r="73" spans="1:6" hidden="1">
      <c r="A73" s="1116" t="s">
        <v>1220</v>
      </c>
      <c r="B73" s="1106" t="s">
        <v>171</v>
      </c>
      <c r="C73" s="422" t="e">
        <f>VLOOKUP(A73,Foundation!$B$8:$P$556,10, 0)</f>
        <v>#N/A</v>
      </c>
      <c r="D73" s="422" t="e">
        <f>VLOOKUP(A73,Foundation!$B$8:$P$539,12, 0)</f>
        <v>#N/A</v>
      </c>
      <c r="E73" s="422" t="e">
        <f>VLOOKUP(A73,'Erection Compiled '!$B$2:$Q$516,10, 0)</f>
        <v>#N/A</v>
      </c>
      <c r="F73" s="422" t="e">
        <f>VLOOKUP(A73,Earthing!$B$7:$G$560,4, 0)</f>
        <v>#N/A</v>
      </c>
    </row>
    <row r="74" spans="1:6" hidden="1">
      <c r="A74" s="1116" t="s">
        <v>1221</v>
      </c>
      <c r="B74" s="1106" t="s">
        <v>168</v>
      </c>
      <c r="C74" s="422" t="e">
        <f>VLOOKUP(A74,Foundation!$B$8:$P$556,10, 0)</f>
        <v>#N/A</v>
      </c>
      <c r="D74" s="422" t="e">
        <f>VLOOKUP(A74,Foundation!$B$8:$P$539,12, 0)</f>
        <v>#N/A</v>
      </c>
      <c r="E74" s="422" t="e">
        <f>VLOOKUP(A74,'Erection Compiled '!$B$2:$Q$516,10, 0)</f>
        <v>#N/A</v>
      </c>
      <c r="F74" s="422" t="e">
        <f>VLOOKUP(A74,Earthing!$B$7:$G$560,4, 0)</f>
        <v>#N/A</v>
      </c>
    </row>
    <row r="75" spans="1:6" hidden="1">
      <c r="A75" s="1116" t="s">
        <v>1222</v>
      </c>
      <c r="B75" s="1106" t="s">
        <v>168</v>
      </c>
      <c r="C75" s="422" t="e">
        <f>VLOOKUP(A75,Foundation!$B$8:$P$556,10, 0)</f>
        <v>#N/A</v>
      </c>
      <c r="D75" s="422" t="e">
        <f>VLOOKUP(A75,Foundation!$B$8:$P$539,12, 0)</f>
        <v>#N/A</v>
      </c>
      <c r="E75" s="422" t="e">
        <f>VLOOKUP(A75,'Erection Compiled '!$B$2:$Q$516,10, 0)</f>
        <v>#N/A</v>
      </c>
      <c r="F75" s="422" t="e">
        <f>VLOOKUP(A75,Earthing!$B$7:$G$560,4, 0)</f>
        <v>#N/A</v>
      </c>
    </row>
    <row r="76" spans="1:6" hidden="1">
      <c r="A76" s="1116" t="s">
        <v>1223</v>
      </c>
      <c r="B76" s="1106" t="s">
        <v>168</v>
      </c>
      <c r="C76" s="422" t="e">
        <f>VLOOKUP(A76,Foundation!$B$8:$P$556,10, 0)</f>
        <v>#N/A</v>
      </c>
      <c r="D76" s="422" t="e">
        <f>VLOOKUP(A76,Foundation!$B$8:$P$539,12, 0)</f>
        <v>#N/A</v>
      </c>
      <c r="E76" s="422" t="e">
        <f>VLOOKUP(A76,'Erection Compiled '!$B$2:$Q$516,10, 0)</f>
        <v>#N/A</v>
      </c>
      <c r="F76" s="422" t="e">
        <f>VLOOKUP(A76,Earthing!$B$7:$G$560,4, 0)</f>
        <v>#N/A</v>
      </c>
    </row>
    <row r="77" spans="1:6" hidden="1">
      <c r="A77" s="1116" t="s">
        <v>1224</v>
      </c>
      <c r="B77" s="1106" t="s">
        <v>168</v>
      </c>
      <c r="C77" s="422" t="e">
        <f>VLOOKUP(A77,Foundation!$B$8:$P$556,10, 0)</f>
        <v>#N/A</v>
      </c>
      <c r="D77" s="422" t="e">
        <f>VLOOKUP(A77,Foundation!$B$8:$P$539,12, 0)</f>
        <v>#N/A</v>
      </c>
      <c r="E77" s="422" t="e">
        <f>VLOOKUP(A77,'Erection Compiled '!$B$2:$Q$516,10, 0)</f>
        <v>#N/A</v>
      </c>
      <c r="F77" s="422" t="e">
        <f>VLOOKUP(A77,Earthing!$B$7:$G$560,4, 0)</f>
        <v>#N/A</v>
      </c>
    </row>
    <row r="78" spans="1:6" hidden="1">
      <c r="A78" s="1116" t="s">
        <v>1225</v>
      </c>
      <c r="B78" s="1106" t="s">
        <v>168</v>
      </c>
      <c r="C78" s="422" t="e">
        <f>VLOOKUP(A78,Foundation!$B$8:$P$556,10, 0)</f>
        <v>#N/A</v>
      </c>
      <c r="D78" s="422" t="e">
        <f>VLOOKUP(A78,Foundation!$B$8:$P$539,12, 0)</f>
        <v>#N/A</v>
      </c>
      <c r="E78" s="422" t="e">
        <f>VLOOKUP(A78,'Erection Compiled '!$B$2:$Q$516,10, 0)</f>
        <v>#N/A</v>
      </c>
      <c r="F78" s="422" t="e">
        <f>VLOOKUP(A78,Earthing!$B$7:$G$560,4, 0)</f>
        <v>#N/A</v>
      </c>
    </row>
    <row r="79" spans="1:6" hidden="1">
      <c r="A79" s="1116" t="s">
        <v>110</v>
      </c>
      <c r="B79" s="1106" t="s">
        <v>105</v>
      </c>
      <c r="C79" s="422" t="e">
        <f>VLOOKUP(A79,Foundation!$B$8:$P$556,10, 0)</f>
        <v>#N/A</v>
      </c>
      <c r="D79" s="422" t="e">
        <f>VLOOKUP(A79,Foundation!$B$8:$P$539,12, 0)</f>
        <v>#N/A</v>
      </c>
      <c r="E79" s="422" t="e">
        <f>VLOOKUP(A79,'Erection Compiled '!$B$2:$Q$516,10, 0)</f>
        <v>#N/A</v>
      </c>
      <c r="F79" s="422" t="e">
        <f>VLOOKUP(A79,Earthing!$B$7:$G$560,4, 0)</f>
        <v>#N/A</v>
      </c>
    </row>
    <row r="80" spans="1:6" hidden="1">
      <c r="A80" s="1116" t="s">
        <v>1226</v>
      </c>
      <c r="B80" s="1106" t="s">
        <v>168</v>
      </c>
      <c r="C80" s="422" t="e">
        <f>VLOOKUP(A80,Foundation!$B$8:$P$556,10, 0)</f>
        <v>#N/A</v>
      </c>
      <c r="D80" s="422" t="e">
        <f>VLOOKUP(A80,Foundation!$B$8:$P$539,12, 0)</f>
        <v>#N/A</v>
      </c>
      <c r="E80" s="422" t="e">
        <f>VLOOKUP(A80,'Erection Compiled '!$B$2:$Q$516,10, 0)</f>
        <v>#N/A</v>
      </c>
      <c r="F80" s="422" t="e">
        <f>VLOOKUP(A80,Earthing!$B$7:$G$560,4, 0)</f>
        <v>#N/A</v>
      </c>
    </row>
    <row r="81" spans="1:6" hidden="1">
      <c r="A81" s="1116" t="s">
        <v>1227</v>
      </c>
      <c r="B81" s="1106" t="s">
        <v>171</v>
      </c>
      <c r="C81" s="422" t="e">
        <f>VLOOKUP(A81,Foundation!$B$8:$P$556,10, 0)</f>
        <v>#N/A</v>
      </c>
      <c r="D81" s="422" t="e">
        <f>VLOOKUP(A81,Foundation!$B$8:$P$539,12, 0)</f>
        <v>#N/A</v>
      </c>
      <c r="E81" s="422" t="e">
        <f>VLOOKUP(A81,'Erection Compiled '!$B$2:$Q$516,10, 0)</f>
        <v>#N/A</v>
      </c>
      <c r="F81" s="422" t="e">
        <f>VLOOKUP(A81,Earthing!$B$7:$G$560,4, 0)</f>
        <v>#N/A</v>
      </c>
    </row>
    <row r="82" spans="1:6" hidden="1">
      <c r="A82" s="1116" t="s">
        <v>112</v>
      </c>
      <c r="B82" s="1106" t="s">
        <v>101</v>
      </c>
      <c r="C82" s="422" t="e">
        <f>VLOOKUP(A82,Foundation!$B$8:$P$556,10, 0)</f>
        <v>#N/A</v>
      </c>
      <c r="D82" s="422" t="e">
        <f>VLOOKUP(A82,Foundation!$B$8:$P$539,12, 0)</f>
        <v>#N/A</v>
      </c>
      <c r="E82" s="422" t="e">
        <f>VLOOKUP(A82,'Erection Compiled '!$B$2:$Q$516,10, 0)</f>
        <v>#N/A</v>
      </c>
      <c r="F82" s="422" t="e">
        <f>VLOOKUP(A82,Earthing!$B$7:$G$560,4, 0)</f>
        <v>#N/A</v>
      </c>
    </row>
    <row r="83" spans="1:6" hidden="1">
      <c r="A83" s="1116" t="s">
        <v>1228</v>
      </c>
      <c r="B83" s="1106" t="s">
        <v>234</v>
      </c>
      <c r="C83" s="422" t="e">
        <f>VLOOKUP(A83,Foundation!$B$8:$P$556,10, 0)</f>
        <v>#N/A</v>
      </c>
      <c r="D83" s="422" t="e">
        <f>VLOOKUP(A83,Foundation!$B$8:$P$539,12, 0)</f>
        <v>#N/A</v>
      </c>
      <c r="E83" s="422" t="e">
        <f>VLOOKUP(A83,'Erection Compiled '!$B$2:$Q$516,10, 0)</f>
        <v>#N/A</v>
      </c>
      <c r="F83" s="422" t="e">
        <f>VLOOKUP(A83,Earthing!$B$7:$G$560,4, 0)</f>
        <v>#N/A</v>
      </c>
    </row>
    <row r="84" spans="1:6" hidden="1">
      <c r="A84" s="1116" t="s">
        <v>1229</v>
      </c>
      <c r="B84" s="1106" t="s">
        <v>228</v>
      </c>
      <c r="C84" s="422" t="e">
        <f>VLOOKUP(A84,Foundation!$B$8:$P$556,10, 0)</f>
        <v>#N/A</v>
      </c>
      <c r="D84" s="422" t="e">
        <f>VLOOKUP(A84,Foundation!$B$8:$P$539,12, 0)</f>
        <v>#N/A</v>
      </c>
      <c r="E84" s="422" t="e">
        <f>VLOOKUP(A84,'Erection Compiled '!$B$2:$Q$516,10, 0)</f>
        <v>#N/A</v>
      </c>
      <c r="F84" s="422" t="e">
        <f>VLOOKUP(A84,Earthing!$B$7:$G$560,4, 0)</f>
        <v>#N/A</v>
      </c>
    </row>
    <row r="85" spans="1:6" hidden="1">
      <c r="A85" s="1116" t="s">
        <v>1230</v>
      </c>
      <c r="B85" s="1106" t="s">
        <v>171</v>
      </c>
      <c r="C85" s="422" t="e">
        <f>VLOOKUP(A85,Foundation!$B$8:$P$556,10, 0)</f>
        <v>#N/A</v>
      </c>
      <c r="D85" s="422" t="e">
        <f>VLOOKUP(A85,Foundation!$B$8:$P$539,12, 0)</f>
        <v>#N/A</v>
      </c>
      <c r="E85" s="422" t="e">
        <f>VLOOKUP(A85,'Erection Compiled '!$B$2:$Q$516,10, 0)</f>
        <v>#N/A</v>
      </c>
      <c r="F85" s="422" t="e">
        <f>VLOOKUP(A85,Earthing!$B$7:$G$560,4, 0)</f>
        <v>#N/A</v>
      </c>
    </row>
    <row r="86" spans="1:6" hidden="1">
      <c r="A86" s="1116" t="s">
        <v>1837</v>
      </c>
      <c r="B86" s="1106" t="s">
        <v>105</v>
      </c>
      <c r="C86" s="422" t="e">
        <f>VLOOKUP(A86,Foundation!$B$8:$P$556,10, 0)</f>
        <v>#N/A</v>
      </c>
      <c r="D86" s="422" t="e">
        <f>VLOOKUP(A86,Foundation!$B$8:$P$539,12, 0)</f>
        <v>#N/A</v>
      </c>
      <c r="E86" s="422" t="e">
        <f>VLOOKUP(A86,'Erection Compiled '!$B$2:$Q$516,10, 0)</f>
        <v>#N/A</v>
      </c>
      <c r="F86" s="422" t="e">
        <f>VLOOKUP(A86,Earthing!$B$7:$G$560,4, 0)</f>
        <v>#N/A</v>
      </c>
    </row>
    <row r="87" spans="1:6" hidden="1">
      <c r="A87" s="1116" t="s">
        <v>1231</v>
      </c>
      <c r="B87" s="1106" t="s">
        <v>118</v>
      </c>
      <c r="C87" s="422" t="e">
        <f>VLOOKUP(A87,Foundation!$B$8:$P$556,10, 0)</f>
        <v>#N/A</v>
      </c>
      <c r="D87" s="422" t="e">
        <f>VLOOKUP(A87,Foundation!$B$8:$P$539,12, 0)</f>
        <v>#N/A</v>
      </c>
      <c r="E87" s="422" t="e">
        <f>VLOOKUP(A87,'Erection Compiled '!$B$2:$Q$516,10, 0)</f>
        <v>#N/A</v>
      </c>
      <c r="F87" s="422" t="e">
        <f>VLOOKUP(A87,Earthing!$B$7:$G$560,4, 0)</f>
        <v>#N/A</v>
      </c>
    </row>
    <row r="88" spans="1:6" hidden="1">
      <c r="A88" s="1116" t="s">
        <v>113</v>
      </c>
      <c r="B88" s="1106" t="s">
        <v>109</v>
      </c>
      <c r="C88" s="422" t="e">
        <f>VLOOKUP(A88,Foundation!$B$8:$P$556,10, 0)</f>
        <v>#N/A</v>
      </c>
      <c r="D88" s="422" t="e">
        <f>VLOOKUP(A88,Foundation!$B$8:$P$539,12, 0)</f>
        <v>#N/A</v>
      </c>
      <c r="E88" s="422" t="e">
        <f>VLOOKUP(A88,'Erection Compiled '!$B$2:$Q$516,10, 0)</f>
        <v>#N/A</v>
      </c>
      <c r="F88" s="422" t="e">
        <f>VLOOKUP(A88,Earthing!$B$7:$G$560,4, 0)</f>
        <v>#N/A</v>
      </c>
    </row>
    <row r="89" spans="1:6" hidden="1">
      <c r="A89" s="1116" t="s">
        <v>1232</v>
      </c>
      <c r="B89" s="1106" t="s">
        <v>228</v>
      </c>
      <c r="C89" s="422" t="e">
        <f>VLOOKUP(A89,Foundation!$B$8:$P$556,10, 0)</f>
        <v>#N/A</v>
      </c>
      <c r="D89" s="422" t="e">
        <f>VLOOKUP(A89,Foundation!$B$8:$P$539,12, 0)</f>
        <v>#N/A</v>
      </c>
      <c r="E89" s="422" t="e">
        <f>VLOOKUP(A89,'Erection Compiled '!$B$2:$Q$516,10, 0)</f>
        <v>#N/A</v>
      </c>
      <c r="F89" s="422" t="e">
        <f>VLOOKUP(A89,Earthing!$B$7:$G$560,4, 0)</f>
        <v>#N/A</v>
      </c>
    </row>
    <row r="90" spans="1:6" hidden="1">
      <c r="A90" s="1116" t="s">
        <v>115</v>
      </c>
      <c r="B90" s="1106" t="s">
        <v>111</v>
      </c>
      <c r="C90" s="422" t="e">
        <f>VLOOKUP(A90,Foundation!$B$8:$P$556,10, 0)</f>
        <v>#N/A</v>
      </c>
      <c r="D90" s="422" t="e">
        <f>VLOOKUP(A90,Foundation!$B$8:$P$539,12, 0)</f>
        <v>#N/A</v>
      </c>
      <c r="E90" s="422" t="e">
        <f>VLOOKUP(A90,'Erection Compiled '!$B$2:$Q$516,10, 0)</f>
        <v>#N/A</v>
      </c>
      <c r="F90" s="422" t="e">
        <f>VLOOKUP(A90,Earthing!$B$7:$G$560,4, 0)</f>
        <v>#N/A</v>
      </c>
    </row>
    <row r="91" spans="1:6" hidden="1">
      <c r="A91" s="1116" t="s">
        <v>1233</v>
      </c>
      <c r="B91" s="1106" t="s">
        <v>168</v>
      </c>
      <c r="C91" s="422" t="e">
        <f>VLOOKUP(A91,Foundation!$B$8:$P$556,10, 0)</f>
        <v>#N/A</v>
      </c>
      <c r="D91" s="422" t="e">
        <f>VLOOKUP(A91,Foundation!$B$8:$P$539,12, 0)</f>
        <v>#N/A</v>
      </c>
      <c r="E91" s="422" t="e">
        <f>VLOOKUP(A91,'Erection Compiled '!$B$2:$Q$516,10, 0)</f>
        <v>#N/A</v>
      </c>
      <c r="F91" s="422" t="e">
        <f>VLOOKUP(A91,Earthing!$B$7:$G$560,4, 0)</f>
        <v>#N/A</v>
      </c>
    </row>
    <row r="92" spans="1:6" hidden="1">
      <c r="A92" s="1116" t="s">
        <v>116</v>
      </c>
      <c r="B92" s="1106" t="s">
        <v>105</v>
      </c>
      <c r="C92" s="422" t="e">
        <f>VLOOKUP(A92,Foundation!$B$8:$P$556,10, 0)</f>
        <v>#N/A</v>
      </c>
      <c r="D92" s="422" t="e">
        <f>VLOOKUP(A92,Foundation!$B$8:$P$539,12, 0)</f>
        <v>#N/A</v>
      </c>
      <c r="E92" s="422" t="e">
        <f>VLOOKUP(A92,'Erection Compiled '!$B$2:$Q$516,10, 0)</f>
        <v>#N/A</v>
      </c>
      <c r="F92" s="422" t="e">
        <f>VLOOKUP(A92,Earthing!$B$7:$G$560,4, 0)</f>
        <v>#N/A</v>
      </c>
    </row>
    <row r="93" spans="1:6" hidden="1">
      <c r="A93" s="1116" t="s">
        <v>1234</v>
      </c>
      <c r="B93" s="1106" t="s">
        <v>168</v>
      </c>
      <c r="C93" s="422" t="e">
        <f>VLOOKUP(A93,Foundation!$B$8:$P$556,10, 0)</f>
        <v>#N/A</v>
      </c>
      <c r="D93" s="422" t="e">
        <f>VLOOKUP(A93,Foundation!$B$8:$P$539,12, 0)</f>
        <v>#N/A</v>
      </c>
      <c r="E93" s="422" t="e">
        <f>VLOOKUP(A93,'Erection Compiled '!$B$2:$Q$516,10, 0)</f>
        <v>#N/A</v>
      </c>
      <c r="F93" s="422" t="e">
        <f>VLOOKUP(A93,Earthing!$B$7:$G$560,4, 0)</f>
        <v>#N/A</v>
      </c>
    </row>
    <row r="94" spans="1:6" hidden="1">
      <c r="A94" s="1116" t="s">
        <v>1838</v>
      </c>
      <c r="B94" s="1106" t="s">
        <v>101</v>
      </c>
      <c r="C94" s="422" t="e">
        <f>VLOOKUP(A94,Foundation!$B$8:$P$556,10, 0)</f>
        <v>#N/A</v>
      </c>
      <c r="D94" s="422" t="e">
        <f>VLOOKUP(A94,Foundation!$B$8:$P$539,12, 0)</f>
        <v>#N/A</v>
      </c>
      <c r="E94" s="422" t="e">
        <f>VLOOKUP(A94,'Erection Compiled '!$B$2:$Q$516,10, 0)</f>
        <v>#N/A</v>
      </c>
      <c r="F94" s="422" t="e">
        <f>VLOOKUP(A94,Earthing!$B$7:$G$560,4, 0)</f>
        <v>#N/A</v>
      </c>
    </row>
    <row r="95" spans="1:6" hidden="1">
      <c r="A95" s="1116" t="s">
        <v>1235</v>
      </c>
      <c r="B95" s="1106" t="s">
        <v>228</v>
      </c>
      <c r="C95" s="422" t="e">
        <f>VLOOKUP(A95,Foundation!$B$8:$P$556,10, 0)</f>
        <v>#N/A</v>
      </c>
      <c r="D95" s="422" t="e">
        <f>VLOOKUP(A95,Foundation!$B$8:$P$539,12, 0)</f>
        <v>#N/A</v>
      </c>
      <c r="E95" s="422" t="e">
        <f>VLOOKUP(A95,'Erection Compiled '!$B$2:$Q$516,10, 0)</f>
        <v>#N/A</v>
      </c>
      <c r="F95" s="422" t="e">
        <f>VLOOKUP(A95,Earthing!$B$7:$G$560,4, 0)</f>
        <v>#N/A</v>
      </c>
    </row>
    <row r="96" spans="1:6" hidden="1">
      <c r="A96" s="1116" t="s">
        <v>1839</v>
      </c>
      <c r="B96" s="1106" t="s">
        <v>111</v>
      </c>
      <c r="C96" s="422" t="e">
        <f>VLOOKUP(A96,Foundation!$B$8:$P$556,10, 0)</f>
        <v>#N/A</v>
      </c>
      <c r="D96" s="422" t="e">
        <f>VLOOKUP(A96,Foundation!$B$8:$P$539,12, 0)</f>
        <v>#N/A</v>
      </c>
      <c r="E96" s="422" t="e">
        <f>VLOOKUP(A96,'Erection Compiled '!$B$2:$Q$516,10, 0)</f>
        <v>#N/A</v>
      </c>
      <c r="F96" s="422" t="e">
        <f>VLOOKUP(A96,Earthing!$B$7:$G$560,4, 0)</f>
        <v>#N/A</v>
      </c>
    </row>
    <row r="97" spans="1:6" hidden="1">
      <c r="A97" s="1116" t="s">
        <v>1236</v>
      </c>
      <c r="B97" s="1106" t="s">
        <v>171</v>
      </c>
      <c r="C97" s="422" t="e">
        <f>VLOOKUP(A97,Foundation!$B$8:$P$556,10, 0)</f>
        <v>#N/A</v>
      </c>
      <c r="D97" s="422" t="e">
        <f>VLOOKUP(A97,Foundation!$B$8:$P$539,12, 0)</f>
        <v>#N/A</v>
      </c>
      <c r="E97" s="422" t="e">
        <f>VLOOKUP(A97,'Erection Compiled '!$B$2:$Q$516,10, 0)</f>
        <v>#N/A</v>
      </c>
      <c r="F97" s="422" t="e">
        <f>VLOOKUP(A97,Earthing!$B$7:$G$560,4, 0)</f>
        <v>#N/A</v>
      </c>
    </row>
    <row r="98" spans="1:6" hidden="1">
      <c r="A98" s="1116" t="s">
        <v>1237</v>
      </c>
      <c r="B98" s="1106" t="s">
        <v>168</v>
      </c>
      <c r="C98" s="422" t="e">
        <f>VLOOKUP(A98,Foundation!$B$8:$P$556,10, 0)</f>
        <v>#N/A</v>
      </c>
      <c r="D98" s="422" t="e">
        <f>VLOOKUP(A98,Foundation!$B$8:$P$539,12, 0)</f>
        <v>#N/A</v>
      </c>
      <c r="E98" s="422" t="e">
        <f>VLOOKUP(A98,'Erection Compiled '!$B$2:$Q$516,10, 0)</f>
        <v>#N/A</v>
      </c>
      <c r="F98" s="422" t="e">
        <f>VLOOKUP(A98,Earthing!$B$7:$G$560,4, 0)</f>
        <v>#N/A</v>
      </c>
    </row>
    <row r="99" spans="1:6" hidden="1">
      <c r="A99" s="1116" t="s">
        <v>1238</v>
      </c>
      <c r="B99" s="1106" t="s">
        <v>171</v>
      </c>
      <c r="C99" s="422" t="e">
        <f>VLOOKUP(A99,Foundation!$B$8:$P$556,10, 0)</f>
        <v>#N/A</v>
      </c>
      <c r="D99" s="422" t="e">
        <f>VLOOKUP(A99,Foundation!$B$8:$P$539,12, 0)</f>
        <v>#N/A</v>
      </c>
      <c r="E99" s="422" t="e">
        <f>VLOOKUP(A99,'Erection Compiled '!$B$2:$Q$516,10, 0)</f>
        <v>#N/A</v>
      </c>
      <c r="F99" s="422" t="e">
        <f>VLOOKUP(A99,Earthing!$B$7:$G$560,4, 0)</f>
        <v>#N/A</v>
      </c>
    </row>
    <row r="100" spans="1:6" hidden="1">
      <c r="A100" s="1116" t="s">
        <v>117</v>
      </c>
      <c r="B100" s="1106" t="s">
        <v>101</v>
      </c>
      <c r="C100" s="422" t="e">
        <f>VLOOKUP(A100,Foundation!$B$8:$P$556,10, 0)</f>
        <v>#N/A</v>
      </c>
      <c r="D100" s="422" t="e">
        <f>VLOOKUP(A100,Foundation!$B$8:$P$539,12, 0)</f>
        <v>#N/A</v>
      </c>
      <c r="E100" s="422" t="e">
        <f>VLOOKUP(A100,'Erection Compiled '!$B$2:$Q$516,10, 0)</f>
        <v>#N/A</v>
      </c>
      <c r="F100" s="422" t="e">
        <f>VLOOKUP(A100,Earthing!$B$7:$G$560,4, 0)</f>
        <v>#N/A</v>
      </c>
    </row>
    <row r="101" spans="1:6" hidden="1">
      <c r="A101" s="1116" t="s">
        <v>1239</v>
      </c>
      <c r="B101" s="1106" t="s">
        <v>168</v>
      </c>
      <c r="C101" s="422" t="e">
        <f>VLOOKUP(A101,Foundation!$B$8:$P$556,10, 0)</f>
        <v>#N/A</v>
      </c>
      <c r="D101" s="422" t="e">
        <f>VLOOKUP(A101,Foundation!$B$8:$P$539,12, 0)</f>
        <v>#N/A</v>
      </c>
      <c r="E101" s="422" t="e">
        <f>VLOOKUP(A101,'Erection Compiled '!$B$2:$Q$516,10, 0)</f>
        <v>#N/A</v>
      </c>
      <c r="F101" s="422" t="e">
        <f>VLOOKUP(A101,Earthing!$B$7:$G$560,4, 0)</f>
        <v>#N/A</v>
      </c>
    </row>
    <row r="102" spans="1:6" hidden="1">
      <c r="A102" s="1116" t="s">
        <v>1240</v>
      </c>
      <c r="B102" s="1106" t="s">
        <v>168</v>
      </c>
      <c r="C102" s="422" t="e">
        <f>VLOOKUP(A102,Foundation!$B$8:$P$556,10, 0)</f>
        <v>#N/A</v>
      </c>
      <c r="D102" s="422" t="e">
        <f>VLOOKUP(A102,Foundation!$B$8:$P$539,12, 0)</f>
        <v>#N/A</v>
      </c>
      <c r="E102" s="422" t="e">
        <f>VLOOKUP(A102,'Erection Compiled '!$B$2:$Q$516,10, 0)</f>
        <v>#N/A</v>
      </c>
      <c r="F102" s="422" t="e">
        <f>VLOOKUP(A102,Earthing!$B$7:$G$560,4, 0)</f>
        <v>#N/A</v>
      </c>
    </row>
    <row r="103" spans="1:6" hidden="1">
      <c r="A103" s="1116" t="s">
        <v>1241</v>
      </c>
      <c r="B103" s="1106" t="s">
        <v>168</v>
      </c>
      <c r="C103" s="422" t="e">
        <f>VLOOKUP(A103,Foundation!$B$8:$P$556,10, 0)</f>
        <v>#N/A</v>
      </c>
      <c r="D103" s="422" t="e">
        <f>VLOOKUP(A103,Foundation!$B$8:$P$539,12, 0)</f>
        <v>#N/A</v>
      </c>
      <c r="E103" s="422" t="e">
        <f>VLOOKUP(A103,'Erection Compiled '!$B$2:$Q$516,10, 0)</f>
        <v>#N/A</v>
      </c>
      <c r="F103" s="422" t="e">
        <f>VLOOKUP(A103,Earthing!$B$7:$G$560,4, 0)</f>
        <v>#N/A</v>
      </c>
    </row>
    <row r="104" spans="1:6" hidden="1">
      <c r="A104" s="1116" t="s">
        <v>1242</v>
      </c>
      <c r="B104" s="1106" t="s">
        <v>168</v>
      </c>
      <c r="C104" s="422" t="e">
        <f>VLOOKUP(A104,Foundation!$B$8:$P$556,10, 0)</f>
        <v>#N/A</v>
      </c>
      <c r="D104" s="422" t="e">
        <f>VLOOKUP(A104,Foundation!$B$8:$P$539,12, 0)</f>
        <v>#N/A</v>
      </c>
      <c r="E104" s="422" t="e">
        <f>VLOOKUP(A104,'Erection Compiled '!$B$2:$Q$516,10, 0)</f>
        <v>#N/A</v>
      </c>
      <c r="F104" s="422" t="e">
        <f>VLOOKUP(A104,Earthing!$B$7:$G$560,4, 0)</f>
        <v>#N/A</v>
      </c>
    </row>
    <row r="105" spans="1:6" hidden="1">
      <c r="A105" s="1116" t="s">
        <v>1243</v>
      </c>
      <c r="B105" s="1106" t="s">
        <v>171</v>
      </c>
      <c r="C105" s="422" t="e">
        <f>VLOOKUP(A105,Foundation!$B$8:$P$556,10, 0)</f>
        <v>#N/A</v>
      </c>
      <c r="D105" s="422" t="e">
        <f>VLOOKUP(A105,Foundation!$B$8:$P$539,12, 0)</f>
        <v>#N/A</v>
      </c>
      <c r="E105" s="422" t="e">
        <f>VLOOKUP(A105,'Erection Compiled '!$B$2:$Q$516,10, 0)</f>
        <v>#N/A</v>
      </c>
      <c r="F105" s="422" t="e">
        <f>VLOOKUP(A105,Earthing!$B$7:$G$560,4, 0)</f>
        <v>#N/A</v>
      </c>
    </row>
    <row r="106" spans="1:6" hidden="1">
      <c r="A106" s="1117" t="s">
        <v>1244</v>
      </c>
      <c r="B106" s="1106" t="s">
        <v>234</v>
      </c>
      <c r="C106" s="422" t="e">
        <f>VLOOKUP(A106,Foundation!$B$8:$P$556,10, 0)</f>
        <v>#N/A</v>
      </c>
      <c r="D106" s="422" t="e">
        <f>VLOOKUP(A106,Foundation!$B$8:$P$539,12, 0)</f>
        <v>#N/A</v>
      </c>
      <c r="E106" s="422" t="e">
        <f>VLOOKUP(A106,'Erection Compiled '!$B$2:$Q$516,10, 0)</f>
        <v>#N/A</v>
      </c>
      <c r="F106" s="422" t="e">
        <f>VLOOKUP(A106,Earthing!$B$7:$G$560,4, 0)</f>
        <v>#N/A</v>
      </c>
    </row>
    <row r="107" spans="1:6" hidden="1">
      <c r="A107" s="1116" t="s">
        <v>119</v>
      </c>
      <c r="B107" s="1106" t="s">
        <v>129</v>
      </c>
      <c r="C107" s="422" t="e">
        <f>VLOOKUP(A107,Foundation!$B$8:$P$556,10, 0)</f>
        <v>#N/A</v>
      </c>
      <c r="D107" s="422" t="e">
        <f>VLOOKUP(A107,Foundation!$B$8:$P$539,12, 0)</f>
        <v>#N/A</v>
      </c>
      <c r="E107" s="422" t="e">
        <f>VLOOKUP(A107,'Erection Compiled '!$B$2:$Q$516,10, 0)</f>
        <v>#N/A</v>
      </c>
      <c r="F107" s="422" t="e">
        <f>VLOOKUP(A107,Earthing!$B$7:$G$560,4, 0)</f>
        <v>#N/A</v>
      </c>
    </row>
    <row r="108" spans="1:6" hidden="1">
      <c r="A108" s="1116" t="s">
        <v>1245</v>
      </c>
      <c r="B108" s="1106" t="s">
        <v>168</v>
      </c>
      <c r="C108" s="422" t="e">
        <f>VLOOKUP(A108,Foundation!$B$8:$P$556,10, 0)</f>
        <v>#N/A</v>
      </c>
      <c r="D108" s="422" t="e">
        <f>VLOOKUP(A108,Foundation!$B$8:$P$539,12, 0)</f>
        <v>#N/A</v>
      </c>
      <c r="E108" s="422" t="e">
        <f>VLOOKUP(A108,'Erection Compiled '!$B$2:$Q$516,10, 0)</f>
        <v>#N/A</v>
      </c>
      <c r="F108" s="422" t="e">
        <f>VLOOKUP(A108,Earthing!$B$7:$G$560,4, 0)</f>
        <v>#N/A</v>
      </c>
    </row>
    <row r="109" spans="1:6" hidden="1">
      <c r="A109" s="1116" t="s">
        <v>1246</v>
      </c>
      <c r="B109" s="1106" t="s">
        <v>228</v>
      </c>
      <c r="C109" s="422" t="e">
        <f>VLOOKUP(A109,Foundation!$B$8:$P$556,10, 0)</f>
        <v>#N/A</v>
      </c>
      <c r="D109" s="422" t="e">
        <f>VLOOKUP(A109,Foundation!$B$8:$P$539,12, 0)</f>
        <v>#N/A</v>
      </c>
      <c r="E109" s="422" t="e">
        <f>VLOOKUP(A109,'Erection Compiled '!$B$2:$Q$516,10, 0)</f>
        <v>#N/A</v>
      </c>
      <c r="F109" s="422" t="e">
        <f>VLOOKUP(A109,Earthing!$B$7:$G$560,4, 0)</f>
        <v>#N/A</v>
      </c>
    </row>
    <row r="110" spans="1:6" hidden="1">
      <c r="A110" s="1116" t="s">
        <v>1840</v>
      </c>
      <c r="B110" s="1106" t="s">
        <v>174</v>
      </c>
      <c r="C110" s="422" t="e">
        <f>VLOOKUP(A110,Foundation!$B$8:$P$556,10, 0)</f>
        <v>#N/A</v>
      </c>
      <c r="D110" s="422" t="e">
        <f>VLOOKUP(A110,Foundation!$B$8:$P$539,12, 0)</f>
        <v>#N/A</v>
      </c>
      <c r="E110" s="422" t="e">
        <f>VLOOKUP(A110,'Erection Compiled '!$B$2:$Q$516,10, 0)</f>
        <v>#N/A</v>
      </c>
      <c r="F110" s="422" t="e">
        <f>VLOOKUP(A110,Earthing!$B$7:$G$560,4, 0)</f>
        <v>#N/A</v>
      </c>
    </row>
    <row r="111" spans="1:6" hidden="1">
      <c r="A111" s="1116" t="s">
        <v>120</v>
      </c>
      <c r="B111" s="1106" t="s">
        <v>111</v>
      </c>
      <c r="C111" s="422" t="e">
        <f>VLOOKUP(A111,Foundation!$B$8:$P$556,10, 0)</f>
        <v>#N/A</v>
      </c>
      <c r="D111" s="422" t="e">
        <f>VLOOKUP(A111,Foundation!$B$8:$P$539,12, 0)</f>
        <v>#N/A</v>
      </c>
      <c r="E111" s="422" t="e">
        <f>VLOOKUP(A111,'Erection Compiled '!$B$2:$Q$516,10, 0)</f>
        <v>#N/A</v>
      </c>
      <c r="F111" s="422" t="e">
        <f>VLOOKUP(A111,Earthing!$B$7:$G$560,4, 0)</f>
        <v>#N/A</v>
      </c>
    </row>
    <row r="112" spans="1:6" hidden="1">
      <c r="A112" s="1116" t="s">
        <v>1247</v>
      </c>
      <c r="B112" s="1106" t="s">
        <v>174</v>
      </c>
      <c r="C112" s="422" t="e">
        <f>VLOOKUP(A112,Foundation!$B$8:$P$556,10, 0)</f>
        <v>#N/A</v>
      </c>
      <c r="D112" s="422" t="e">
        <f>VLOOKUP(A112,Foundation!$B$8:$P$539,12, 0)</f>
        <v>#N/A</v>
      </c>
      <c r="E112" s="422" t="e">
        <f>VLOOKUP(A112,'Erection Compiled '!$B$2:$Q$516,10, 0)</f>
        <v>#N/A</v>
      </c>
      <c r="F112" s="422" t="e">
        <f>VLOOKUP(A112,Earthing!$B$7:$G$560,4, 0)</f>
        <v>#N/A</v>
      </c>
    </row>
    <row r="113" spans="1:6" hidden="1">
      <c r="A113" s="1116" t="s">
        <v>1248</v>
      </c>
      <c r="B113" s="1106" t="s">
        <v>168</v>
      </c>
      <c r="C113" s="422" t="e">
        <f>VLOOKUP(A113,Foundation!$B$8:$P$556,10, 0)</f>
        <v>#N/A</v>
      </c>
      <c r="D113" s="422" t="e">
        <f>VLOOKUP(A113,Foundation!$B$8:$P$539,12, 0)</f>
        <v>#N/A</v>
      </c>
      <c r="E113" s="422" t="e">
        <f>VLOOKUP(A113,'Erection Compiled '!$B$2:$Q$516,10, 0)</f>
        <v>#N/A</v>
      </c>
      <c r="F113" s="422" t="e">
        <f>VLOOKUP(A113,Earthing!$B$7:$G$560,4, 0)</f>
        <v>#N/A</v>
      </c>
    </row>
    <row r="114" spans="1:6" hidden="1">
      <c r="A114" s="1116" t="s">
        <v>1249</v>
      </c>
      <c r="B114" s="1106" t="s">
        <v>168</v>
      </c>
      <c r="C114" s="422" t="e">
        <f>VLOOKUP(A114,Foundation!$B$8:$P$556,10, 0)</f>
        <v>#N/A</v>
      </c>
      <c r="D114" s="422" t="e">
        <f>VLOOKUP(A114,Foundation!$B$8:$P$539,12, 0)</f>
        <v>#N/A</v>
      </c>
      <c r="E114" s="422" t="e">
        <f>VLOOKUP(A114,'Erection Compiled '!$B$2:$Q$516,10, 0)</f>
        <v>#N/A</v>
      </c>
      <c r="F114" s="422" t="e">
        <f>VLOOKUP(A114,Earthing!$B$7:$G$560,4, 0)</f>
        <v>#N/A</v>
      </c>
    </row>
    <row r="115" spans="1:6" hidden="1">
      <c r="A115" s="1116" t="s">
        <v>121</v>
      </c>
      <c r="B115" s="1106" t="s">
        <v>109</v>
      </c>
      <c r="C115" s="422" t="e">
        <f>VLOOKUP(A115,Foundation!$B$8:$P$556,10, 0)</f>
        <v>#N/A</v>
      </c>
      <c r="D115" s="422" t="e">
        <f>VLOOKUP(A115,Foundation!$B$8:$P$539,12, 0)</f>
        <v>#N/A</v>
      </c>
      <c r="E115" s="422" t="e">
        <f>VLOOKUP(A115,'Erection Compiled '!$B$2:$Q$516,10, 0)</f>
        <v>#N/A</v>
      </c>
      <c r="F115" s="422" t="e">
        <f>VLOOKUP(A115,Earthing!$B$7:$G$560,4, 0)</f>
        <v>#N/A</v>
      </c>
    </row>
    <row r="116" spans="1:6" hidden="1">
      <c r="A116" s="1118" t="s">
        <v>1250</v>
      </c>
      <c r="B116" s="1107" t="s">
        <v>234</v>
      </c>
      <c r="C116" s="422" t="e">
        <f>VLOOKUP(A116,Foundation!$B$8:$P$556,10, 0)</f>
        <v>#N/A</v>
      </c>
      <c r="D116" s="422" t="e">
        <f>VLOOKUP(A116,Foundation!$B$8:$P$539,12, 0)</f>
        <v>#N/A</v>
      </c>
      <c r="E116" s="422" t="e">
        <f>VLOOKUP(A116,'Erection Compiled '!$B$2:$Q$516,10, 0)</f>
        <v>#N/A</v>
      </c>
      <c r="F116" s="422" t="e">
        <f>VLOOKUP(A116,Earthing!$B$7:$G$560,4, 0)</f>
        <v>#N/A</v>
      </c>
    </row>
    <row r="117" spans="1:6" hidden="1">
      <c r="A117" s="1118" t="s">
        <v>1841</v>
      </c>
      <c r="B117" s="1107" t="s">
        <v>178</v>
      </c>
      <c r="C117" s="422" t="e">
        <f>VLOOKUP(A117,Foundation!$B$8:$P$556,10, 0)</f>
        <v>#N/A</v>
      </c>
      <c r="D117" s="422" t="e">
        <f>VLOOKUP(A117,Foundation!$B$8:$P$539,12, 0)</f>
        <v>#N/A</v>
      </c>
      <c r="E117" s="422" t="e">
        <f>VLOOKUP(A117,'Erection Compiled '!$B$2:$Q$516,10, 0)</f>
        <v>#N/A</v>
      </c>
      <c r="F117" s="422" t="e">
        <f>VLOOKUP(A117,Earthing!$B$7:$G$560,4, 0)</f>
        <v>#N/A</v>
      </c>
    </row>
    <row r="118" spans="1:6" hidden="1">
      <c r="A118" s="1118" t="s">
        <v>1619</v>
      </c>
      <c r="B118" s="1108" t="s">
        <v>1864</v>
      </c>
      <c r="C118" s="422" t="e">
        <f>VLOOKUP(A118,Foundation!$B$8:$P$556,10, 0)</f>
        <v>#N/A</v>
      </c>
      <c r="D118" s="422" t="e">
        <f>VLOOKUP(A118,Foundation!$B$8:$P$539,12, 0)</f>
        <v>#N/A</v>
      </c>
      <c r="E118" s="422" t="e">
        <f>VLOOKUP(A118,'Erection Compiled '!$B$2:$Q$516,10, 0)</f>
        <v>#N/A</v>
      </c>
      <c r="F118" s="422" t="e">
        <f>VLOOKUP(A118,Earthing!$B$7:$G$560,4, 0)</f>
        <v>#N/A</v>
      </c>
    </row>
    <row r="119" spans="1:6" hidden="1">
      <c r="A119" s="1118" t="s">
        <v>1621</v>
      </c>
      <c r="B119" s="1108" t="s">
        <v>1864</v>
      </c>
      <c r="C119" s="422" t="e">
        <f>VLOOKUP(A119,Foundation!$B$8:$P$556,10, 0)</f>
        <v>#N/A</v>
      </c>
      <c r="D119" s="422" t="e">
        <f>VLOOKUP(A119,Foundation!$B$8:$P$539,12, 0)</f>
        <v>#N/A</v>
      </c>
      <c r="E119" s="422" t="e">
        <f>VLOOKUP(A119,'Erection Compiled '!$B$2:$Q$516,10, 0)</f>
        <v>#N/A</v>
      </c>
      <c r="F119" s="422" t="e">
        <f>VLOOKUP(A119,Earthing!$B$7:$G$560,4, 0)</f>
        <v>#N/A</v>
      </c>
    </row>
    <row r="120" spans="1:6" hidden="1">
      <c r="A120" s="1118" t="s">
        <v>1842</v>
      </c>
      <c r="B120" s="1107" t="s">
        <v>105</v>
      </c>
      <c r="C120" s="422" t="e">
        <f>VLOOKUP(A120,Foundation!$B$8:$P$556,10, 0)</f>
        <v>#N/A</v>
      </c>
      <c r="D120" s="422" t="e">
        <f>VLOOKUP(A120,Foundation!$B$8:$P$539,12, 0)</f>
        <v>#N/A</v>
      </c>
      <c r="E120" s="422" t="e">
        <f>VLOOKUP(A120,'Erection Compiled '!$B$2:$Q$516,10, 0)</f>
        <v>#N/A</v>
      </c>
      <c r="F120" s="422" t="e">
        <f>VLOOKUP(A120,Earthing!$B$7:$G$560,4, 0)</f>
        <v>#N/A</v>
      </c>
    </row>
    <row r="121" spans="1:6" hidden="1">
      <c r="A121" s="1118" t="s">
        <v>122</v>
      </c>
      <c r="B121" s="1107" t="s">
        <v>109</v>
      </c>
      <c r="C121" s="422" t="e">
        <f>VLOOKUP(A121,Foundation!$B$8:$P$556,10, 0)</f>
        <v>#N/A</v>
      </c>
      <c r="D121" s="422" t="e">
        <f>VLOOKUP(A121,Foundation!$B$8:$P$539,12, 0)</f>
        <v>#N/A</v>
      </c>
      <c r="E121" s="422" t="e">
        <f>VLOOKUP(A121,'Erection Compiled '!$B$2:$Q$516,10, 0)</f>
        <v>#N/A</v>
      </c>
      <c r="F121" s="422" t="e">
        <f>VLOOKUP(A121,Earthing!$B$7:$G$560,4, 0)</f>
        <v>#N/A</v>
      </c>
    </row>
    <row r="122" spans="1:6" hidden="1">
      <c r="A122" s="1118" t="s">
        <v>1625</v>
      </c>
      <c r="B122" s="1107" t="s">
        <v>133</v>
      </c>
      <c r="C122" s="422" t="e">
        <f>VLOOKUP(A122,Foundation!$B$8:$P$556,10, 0)</f>
        <v>#N/A</v>
      </c>
      <c r="D122" s="422" t="e">
        <f>VLOOKUP(A122,Foundation!$B$8:$P$539,12, 0)</f>
        <v>#N/A</v>
      </c>
      <c r="E122" s="422" t="e">
        <f>VLOOKUP(A122,'Erection Compiled '!$B$2:$Q$516,10, 0)</f>
        <v>#N/A</v>
      </c>
      <c r="F122" s="422" t="e">
        <f>VLOOKUP(A122,Earthing!$B$7:$G$560,4, 0)</f>
        <v>#N/A</v>
      </c>
    </row>
    <row r="123" spans="1:6" hidden="1">
      <c r="A123" s="1118" t="s">
        <v>1252</v>
      </c>
      <c r="B123" s="1107" t="s">
        <v>168</v>
      </c>
      <c r="C123" s="422" t="e">
        <f>VLOOKUP(A123,Foundation!$B$8:$P$556,10, 0)</f>
        <v>#N/A</v>
      </c>
      <c r="D123" s="422" t="e">
        <f>VLOOKUP(A123,Foundation!$B$8:$P$539,12, 0)</f>
        <v>#N/A</v>
      </c>
      <c r="E123" s="422" t="e">
        <f>VLOOKUP(A123,'Erection Compiled '!$B$2:$Q$516,10, 0)</f>
        <v>#N/A</v>
      </c>
      <c r="F123" s="422" t="e">
        <f>VLOOKUP(A123,Earthing!$B$7:$G$560,4, 0)</f>
        <v>#N/A</v>
      </c>
    </row>
    <row r="124" spans="1:6" hidden="1">
      <c r="A124" s="1118" t="s">
        <v>1253</v>
      </c>
      <c r="B124" s="1107" t="s">
        <v>228</v>
      </c>
      <c r="C124" s="422" t="e">
        <f>VLOOKUP(A124,Foundation!$B$8:$P$556,10, 0)</f>
        <v>#N/A</v>
      </c>
      <c r="D124" s="422" t="e">
        <f>VLOOKUP(A124,Foundation!$B$8:$P$539,12, 0)</f>
        <v>#N/A</v>
      </c>
      <c r="E124" s="422" t="e">
        <f>VLOOKUP(A124,'Erection Compiled '!$B$2:$Q$516,10, 0)</f>
        <v>#N/A</v>
      </c>
      <c r="F124" s="422" t="e">
        <f>VLOOKUP(A124,Earthing!$B$7:$G$560,4, 0)</f>
        <v>#N/A</v>
      </c>
    </row>
    <row r="125" spans="1:6" hidden="1">
      <c r="A125" s="1118" t="s">
        <v>1790</v>
      </c>
      <c r="B125" s="1107" t="s">
        <v>101</v>
      </c>
      <c r="C125" s="422" t="e">
        <f>VLOOKUP(A125,Foundation!$B$8:$P$556,10, 0)</f>
        <v>#N/A</v>
      </c>
      <c r="D125" s="422" t="e">
        <f>VLOOKUP(A125,Foundation!$B$8:$P$539,12, 0)</f>
        <v>#N/A</v>
      </c>
      <c r="E125" s="422" t="e">
        <f>VLOOKUP(A125,'Erection Compiled '!$B$2:$Q$516,10, 0)</f>
        <v>#N/A</v>
      </c>
      <c r="F125" s="422" t="e">
        <f>VLOOKUP(A125,Earthing!$B$7:$G$560,4, 0)</f>
        <v>#N/A</v>
      </c>
    </row>
    <row r="126" spans="1:6" hidden="1">
      <c r="A126" s="1118" t="s">
        <v>1256</v>
      </c>
      <c r="B126" s="1107" t="s">
        <v>228</v>
      </c>
      <c r="C126" s="422" t="e">
        <f>VLOOKUP(A126,Foundation!$B$8:$P$556,10, 0)</f>
        <v>#N/A</v>
      </c>
      <c r="D126" s="422" t="e">
        <f>VLOOKUP(A126,Foundation!$B$8:$P$539,12, 0)</f>
        <v>#N/A</v>
      </c>
      <c r="E126" s="422" t="e">
        <f>VLOOKUP(A126,'Erection Compiled '!$B$2:$Q$516,10, 0)</f>
        <v>#N/A</v>
      </c>
      <c r="F126" s="422" t="e">
        <f>VLOOKUP(A126,Earthing!$B$7:$G$560,4, 0)</f>
        <v>#N/A</v>
      </c>
    </row>
    <row r="127" spans="1:6" hidden="1">
      <c r="A127" s="1118" t="s">
        <v>1257</v>
      </c>
      <c r="B127" s="1107" t="s">
        <v>168</v>
      </c>
      <c r="C127" s="422" t="e">
        <f>VLOOKUP(A127,Foundation!$B$8:$P$556,10, 0)</f>
        <v>#N/A</v>
      </c>
      <c r="D127" s="422" t="e">
        <f>VLOOKUP(A127,Foundation!$B$8:$P$539,12, 0)</f>
        <v>#N/A</v>
      </c>
      <c r="E127" s="422" t="e">
        <f>VLOOKUP(A127,'Erection Compiled '!$B$2:$Q$516,10, 0)</f>
        <v>#N/A</v>
      </c>
      <c r="F127" s="422" t="e">
        <f>VLOOKUP(A127,Earthing!$B$7:$G$560,4, 0)</f>
        <v>#N/A</v>
      </c>
    </row>
    <row r="128" spans="1:6" hidden="1">
      <c r="A128" s="1118" t="s">
        <v>1258</v>
      </c>
      <c r="B128" s="1107" t="s">
        <v>234</v>
      </c>
      <c r="C128" s="422" t="e">
        <f>VLOOKUP(A128,Foundation!$B$8:$P$556,10, 0)</f>
        <v>#N/A</v>
      </c>
      <c r="D128" s="422" t="e">
        <f>VLOOKUP(A128,Foundation!$B$8:$P$539,12, 0)</f>
        <v>#N/A</v>
      </c>
      <c r="E128" s="422" t="e">
        <f>VLOOKUP(A128,'Erection Compiled '!$B$2:$Q$516,10, 0)</f>
        <v>#N/A</v>
      </c>
      <c r="F128" s="422" t="e">
        <f>VLOOKUP(A128,Earthing!$B$7:$G$560,4, 0)</f>
        <v>#N/A</v>
      </c>
    </row>
    <row r="129" spans="1:6" hidden="1">
      <c r="A129" s="1118" t="s">
        <v>1792</v>
      </c>
      <c r="B129" s="1107" t="s">
        <v>174</v>
      </c>
      <c r="C129" s="422" t="e">
        <f>VLOOKUP(A129,Foundation!$B$8:$P$556,10, 0)</f>
        <v>#N/A</v>
      </c>
      <c r="D129" s="422" t="e">
        <f>VLOOKUP(A129,Foundation!$B$8:$P$539,12, 0)</f>
        <v>#N/A</v>
      </c>
      <c r="E129" s="422" t="e">
        <f>VLOOKUP(A129,'Erection Compiled '!$B$2:$Q$516,10, 0)</f>
        <v>#N/A</v>
      </c>
      <c r="F129" s="422" t="e">
        <f>VLOOKUP(A129,Earthing!$B$7:$G$560,4, 0)</f>
        <v>#N/A</v>
      </c>
    </row>
    <row r="130" spans="1:6" hidden="1">
      <c r="A130" s="1118" t="s">
        <v>624</v>
      </c>
      <c r="B130" s="1107" t="s">
        <v>171</v>
      </c>
      <c r="C130" s="422" t="e">
        <f>VLOOKUP(A130,Foundation!$B$8:$P$556,10, 0)</f>
        <v>#N/A</v>
      </c>
      <c r="D130" s="422" t="e">
        <f>VLOOKUP(A130,Foundation!$B$8:$P$539,12, 0)</f>
        <v>#N/A</v>
      </c>
      <c r="E130" s="422" t="e">
        <f>VLOOKUP(A130,'Erection Compiled '!$B$2:$Q$516,10, 0)</f>
        <v>#N/A</v>
      </c>
      <c r="F130" s="422" t="e">
        <f>VLOOKUP(A130,Earthing!$B$7:$G$560,4, 0)</f>
        <v>#N/A</v>
      </c>
    </row>
    <row r="131" spans="1:6" hidden="1">
      <c r="A131" s="1118" t="s">
        <v>124</v>
      </c>
      <c r="B131" s="1107" t="s">
        <v>118</v>
      </c>
      <c r="C131" s="422" t="e">
        <f>VLOOKUP(A131,Foundation!$B$8:$P$556,10, 0)</f>
        <v>#N/A</v>
      </c>
      <c r="D131" s="422" t="e">
        <f>VLOOKUP(A131,Foundation!$B$8:$P$539,12, 0)</f>
        <v>#N/A</v>
      </c>
      <c r="E131" s="422" t="e">
        <f>VLOOKUP(A131,'Erection Compiled '!$B$2:$Q$516,10, 0)</f>
        <v>#N/A</v>
      </c>
      <c r="F131" s="422" t="e">
        <f>VLOOKUP(A131,Earthing!$B$7:$G$560,4, 0)</f>
        <v>#N/A</v>
      </c>
    </row>
    <row r="132" spans="1:6" hidden="1">
      <c r="A132" s="1118" t="s">
        <v>629</v>
      </c>
      <c r="B132" s="1107" t="s">
        <v>228</v>
      </c>
      <c r="C132" s="422" t="e">
        <f>VLOOKUP(A132,Foundation!$B$8:$P$556,10, 0)</f>
        <v>#N/A</v>
      </c>
      <c r="D132" s="422" t="e">
        <f>VLOOKUP(A132,Foundation!$B$8:$P$539,12, 0)</f>
        <v>#N/A</v>
      </c>
      <c r="E132" s="422" t="e">
        <f>VLOOKUP(A132,'Erection Compiled '!$B$2:$Q$516,10, 0)</f>
        <v>#N/A</v>
      </c>
      <c r="F132" s="422" t="e">
        <f>VLOOKUP(A132,Earthing!$B$7:$G$560,4, 0)</f>
        <v>#N/A</v>
      </c>
    </row>
    <row r="133" spans="1:6" hidden="1">
      <c r="A133" s="1118" t="s">
        <v>630</v>
      </c>
      <c r="B133" s="1107" t="s">
        <v>234</v>
      </c>
      <c r="C133" s="422" t="e">
        <f>VLOOKUP(A133,Foundation!$B$8:$P$556,10, 0)</f>
        <v>#N/A</v>
      </c>
      <c r="D133" s="422" t="e">
        <f>VLOOKUP(A133,Foundation!$B$8:$P$539,12, 0)</f>
        <v>#N/A</v>
      </c>
      <c r="E133" s="422" t="e">
        <f>VLOOKUP(A133,'Erection Compiled '!$B$2:$Q$516,10, 0)</f>
        <v>#N/A</v>
      </c>
      <c r="F133" s="422" t="e">
        <f>VLOOKUP(A133,Earthing!$B$7:$G$560,4, 0)</f>
        <v>#N/A</v>
      </c>
    </row>
    <row r="134" spans="1:6" hidden="1">
      <c r="A134" s="1118" t="s">
        <v>1626</v>
      </c>
      <c r="B134" s="1107" t="s">
        <v>118</v>
      </c>
      <c r="C134" s="422" t="e">
        <f>VLOOKUP(A134,Foundation!$B$8:$P$556,10, 0)</f>
        <v>#N/A</v>
      </c>
      <c r="D134" s="422" t="e">
        <f>VLOOKUP(A134,Foundation!$B$8:$P$539,12, 0)</f>
        <v>#N/A</v>
      </c>
      <c r="E134" s="422" t="e">
        <f>VLOOKUP(A134,'Erection Compiled '!$B$2:$Q$516,10, 0)</f>
        <v>#N/A</v>
      </c>
      <c r="F134" s="422" t="e">
        <f>VLOOKUP(A134,Earthing!$B$7:$G$560,4, 0)</f>
        <v>#N/A</v>
      </c>
    </row>
    <row r="135" spans="1:6" hidden="1">
      <c r="A135" s="1118" t="s">
        <v>1795</v>
      </c>
      <c r="B135" s="1107" t="s">
        <v>101</v>
      </c>
      <c r="C135" s="422" t="e">
        <f>VLOOKUP(A135,Foundation!$B$8:$P$556,10, 0)</f>
        <v>#N/A</v>
      </c>
      <c r="D135" s="422" t="e">
        <f>VLOOKUP(A135,Foundation!$B$8:$P$539,12, 0)</f>
        <v>#N/A</v>
      </c>
      <c r="E135" s="422" t="e">
        <f>VLOOKUP(A135,'Erection Compiled '!$B$2:$Q$516,10, 0)</f>
        <v>#N/A</v>
      </c>
      <c r="F135" s="422" t="e">
        <f>VLOOKUP(A135,Earthing!$B$7:$G$560,4, 0)</f>
        <v>#N/A</v>
      </c>
    </row>
    <row r="136" spans="1:6" hidden="1">
      <c r="A136" s="1118" t="s">
        <v>632</v>
      </c>
      <c r="B136" s="1107" t="s">
        <v>168</v>
      </c>
      <c r="C136" s="422" t="e">
        <f>VLOOKUP(A136,Foundation!$B$8:$P$556,10, 0)</f>
        <v>#N/A</v>
      </c>
      <c r="D136" s="422" t="e">
        <f>VLOOKUP(A136,Foundation!$B$8:$P$539,12, 0)</f>
        <v>#N/A</v>
      </c>
      <c r="E136" s="422" t="e">
        <f>VLOOKUP(A136,'Erection Compiled '!$B$2:$Q$516,10, 0)</f>
        <v>#N/A</v>
      </c>
      <c r="F136" s="422" t="e">
        <f>VLOOKUP(A136,Earthing!$B$7:$G$560,4, 0)</f>
        <v>#N/A</v>
      </c>
    </row>
    <row r="137" spans="1:6" hidden="1">
      <c r="A137" s="1118" t="s">
        <v>633</v>
      </c>
      <c r="B137" s="1107" t="s">
        <v>168</v>
      </c>
      <c r="C137" s="422" t="e">
        <f>VLOOKUP(A137,Foundation!$B$8:$P$556,10, 0)</f>
        <v>#N/A</v>
      </c>
      <c r="D137" s="422" t="e">
        <f>VLOOKUP(A137,Foundation!$B$8:$P$539,12, 0)</f>
        <v>#N/A</v>
      </c>
      <c r="E137" s="422" t="e">
        <f>VLOOKUP(A137,'Erection Compiled '!$B$2:$Q$516,10, 0)</f>
        <v>#N/A</v>
      </c>
      <c r="F137" s="422" t="e">
        <f>VLOOKUP(A137,Earthing!$B$7:$G$560,4, 0)</f>
        <v>#N/A</v>
      </c>
    </row>
    <row r="138" spans="1:6" hidden="1">
      <c r="A138" s="1118" t="s">
        <v>634</v>
      </c>
      <c r="B138" s="1107" t="s">
        <v>168</v>
      </c>
      <c r="C138" s="422" t="e">
        <f>VLOOKUP(A138,Foundation!$B$8:$P$556,10, 0)</f>
        <v>#N/A</v>
      </c>
      <c r="D138" s="422" t="e">
        <f>VLOOKUP(A138,Foundation!$B$8:$P$539,12, 0)</f>
        <v>#N/A</v>
      </c>
      <c r="E138" s="422" t="e">
        <f>VLOOKUP(A138,'Erection Compiled '!$B$2:$Q$516,10, 0)</f>
        <v>#N/A</v>
      </c>
      <c r="F138" s="422" t="e">
        <f>VLOOKUP(A138,Earthing!$B$7:$G$560,4, 0)</f>
        <v>#N/A</v>
      </c>
    </row>
    <row r="139" spans="1:6" hidden="1">
      <c r="A139" s="1118" t="s">
        <v>125</v>
      </c>
      <c r="B139" s="1107" t="s">
        <v>109</v>
      </c>
      <c r="C139" s="422" t="e">
        <f>VLOOKUP(A139,Foundation!$B$8:$P$556,10, 0)</f>
        <v>#N/A</v>
      </c>
      <c r="D139" s="422" t="e">
        <f>VLOOKUP(A139,Foundation!$B$8:$P$539,12, 0)</f>
        <v>#N/A</v>
      </c>
      <c r="E139" s="422" t="e">
        <f>VLOOKUP(A139,'Erection Compiled '!$B$2:$Q$516,10, 0)</f>
        <v>#N/A</v>
      </c>
      <c r="F139" s="422" t="e">
        <f>VLOOKUP(A139,Earthing!$B$7:$G$560,4, 0)</f>
        <v>#N/A</v>
      </c>
    </row>
    <row r="140" spans="1:6" hidden="1">
      <c r="A140" s="1118" t="s">
        <v>1843</v>
      </c>
      <c r="B140" s="1107" t="s">
        <v>109</v>
      </c>
      <c r="C140" s="422" t="e">
        <f>VLOOKUP(A140,Foundation!$B$8:$P$556,10, 0)</f>
        <v>#N/A</v>
      </c>
      <c r="D140" s="422" t="e">
        <f>VLOOKUP(A140,Foundation!$B$8:$P$539,12, 0)</f>
        <v>#N/A</v>
      </c>
      <c r="E140" s="422" t="e">
        <f>VLOOKUP(A140,'Erection Compiled '!$B$2:$Q$516,10, 0)</f>
        <v>#N/A</v>
      </c>
      <c r="F140" s="422" t="e">
        <f>VLOOKUP(A140,Earthing!$B$7:$G$560,4, 0)</f>
        <v>#N/A</v>
      </c>
    </row>
    <row r="141" spans="1:6" hidden="1">
      <c r="A141" s="1118" t="s">
        <v>637</v>
      </c>
      <c r="B141" s="1107" t="s">
        <v>171</v>
      </c>
      <c r="C141" s="422" t="e">
        <f>VLOOKUP(A141,Foundation!$B$8:$P$556,10, 0)</f>
        <v>#N/A</v>
      </c>
      <c r="D141" s="422" t="e">
        <f>VLOOKUP(A141,Foundation!$B$8:$P$539,12, 0)</f>
        <v>#N/A</v>
      </c>
      <c r="E141" s="422" t="e">
        <f>VLOOKUP(A141,'Erection Compiled '!$B$2:$Q$516,10, 0)</f>
        <v>#N/A</v>
      </c>
      <c r="F141" s="422" t="e">
        <f>VLOOKUP(A141,Earthing!$B$7:$G$560,4, 0)</f>
        <v>#N/A</v>
      </c>
    </row>
    <row r="142" spans="1:6" hidden="1">
      <c r="A142" s="1118" t="s">
        <v>638</v>
      </c>
      <c r="B142" s="1107" t="s">
        <v>171</v>
      </c>
      <c r="C142" s="422" t="e">
        <f>VLOOKUP(A142,Foundation!$B$8:$P$556,10, 0)</f>
        <v>#N/A</v>
      </c>
      <c r="D142" s="422" t="e">
        <f>VLOOKUP(A142,Foundation!$B$8:$P$539,12, 0)</f>
        <v>#N/A</v>
      </c>
      <c r="E142" s="422" t="e">
        <f>VLOOKUP(A142,'Erection Compiled '!$B$2:$Q$516,10, 0)</f>
        <v>#N/A</v>
      </c>
      <c r="F142" s="422" t="e">
        <f>VLOOKUP(A142,Earthing!$B$7:$G$560,4, 0)</f>
        <v>#N/A</v>
      </c>
    </row>
    <row r="143" spans="1:6" hidden="1">
      <c r="A143" s="1118" t="s">
        <v>639</v>
      </c>
      <c r="B143" s="1107" t="s">
        <v>234</v>
      </c>
      <c r="C143" s="422" t="e">
        <f>VLOOKUP(A143,Foundation!$B$8:$P$556,10, 0)</f>
        <v>#N/A</v>
      </c>
      <c r="D143" s="422" t="e">
        <f>VLOOKUP(A143,Foundation!$B$8:$P$539,12, 0)</f>
        <v>#N/A</v>
      </c>
      <c r="E143" s="422" t="e">
        <f>VLOOKUP(A143,'Erection Compiled '!$B$2:$Q$516,10, 0)</f>
        <v>#N/A</v>
      </c>
      <c r="F143" s="422" t="e">
        <f>VLOOKUP(A143,Earthing!$B$7:$G$560,4, 0)</f>
        <v>#N/A</v>
      </c>
    </row>
    <row r="144" spans="1:6" hidden="1">
      <c r="A144" s="1118" t="s">
        <v>1844</v>
      </c>
      <c r="B144" s="1107" t="s">
        <v>105</v>
      </c>
      <c r="C144" s="422" t="e">
        <f>VLOOKUP(A144,Foundation!$B$8:$P$556,10, 0)</f>
        <v>#N/A</v>
      </c>
      <c r="D144" s="422" t="e">
        <f>VLOOKUP(A144,Foundation!$B$8:$P$539,12, 0)</f>
        <v>#N/A</v>
      </c>
      <c r="E144" s="422" t="e">
        <f>VLOOKUP(A144,'Erection Compiled '!$B$2:$Q$516,10, 0)</f>
        <v>#N/A</v>
      </c>
      <c r="F144" s="422" t="e">
        <f>VLOOKUP(A144,Earthing!$B$7:$G$560,4, 0)</f>
        <v>#N/A</v>
      </c>
    </row>
    <row r="145" spans="1:6" hidden="1">
      <c r="A145" s="1118" t="s">
        <v>1845</v>
      </c>
      <c r="B145" s="1107" t="s">
        <v>114</v>
      </c>
      <c r="C145" s="422" t="e">
        <f>VLOOKUP(A145,Foundation!$B$8:$P$556,10, 0)</f>
        <v>#N/A</v>
      </c>
      <c r="D145" s="422" t="e">
        <f>VLOOKUP(A145,Foundation!$B$8:$P$539,12, 0)</f>
        <v>#N/A</v>
      </c>
      <c r="E145" s="422" t="e">
        <f>VLOOKUP(A145,'Erection Compiled '!$B$2:$Q$516,10, 0)</f>
        <v>#N/A</v>
      </c>
      <c r="F145" s="422" t="e">
        <f>VLOOKUP(A145,Earthing!$B$7:$G$560,4, 0)</f>
        <v>#N/A</v>
      </c>
    </row>
    <row r="146" spans="1:6" hidden="1">
      <c r="A146" s="1118" t="s">
        <v>642</v>
      </c>
      <c r="B146" s="1107" t="s">
        <v>234</v>
      </c>
      <c r="C146" s="422" t="e">
        <f>VLOOKUP(A146,Foundation!$B$8:$P$556,10, 0)</f>
        <v>#N/A</v>
      </c>
      <c r="D146" s="422" t="e">
        <f>VLOOKUP(A146,Foundation!$B$8:$P$539,12, 0)</f>
        <v>#N/A</v>
      </c>
      <c r="E146" s="422" t="e">
        <f>VLOOKUP(A146,'Erection Compiled '!$B$2:$Q$516,10, 0)</f>
        <v>#N/A</v>
      </c>
      <c r="F146" s="422" t="e">
        <f>VLOOKUP(A146,Earthing!$B$7:$G$560,4, 0)</f>
        <v>#N/A</v>
      </c>
    </row>
    <row r="147" spans="1:6" hidden="1">
      <c r="A147" s="1118" t="s">
        <v>126</v>
      </c>
      <c r="B147" s="1107" t="s">
        <v>109</v>
      </c>
      <c r="C147" s="422" t="e">
        <f>VLOOKUP(A147,Foundation!$B$8:$P$556,10, 0)</f>
        <v>#N/A</v>
      </c>
      <c r="D147" s="422" t="e">
        <f>VLOOKUP(A147,Foundation!$B$8:$P$539,12, 0)</f>
        <v>#N/A</v>
      </c>
      <c r="E147" s="422" t="e">
        <f>VLOOKUP(A147,'Erection Compiled '!$B$2:$Q$516,10, 0)</f>
        <v>#N/A</v>
      </c>
      <c r="F147" s="422" t="e">
        <f>VLOOKUP(A147,Earthing!$B$7:$G$560,4, 0)</f>
        <v>#N/A</v>
      </c>
    </row>
    <row r="148" spans="1:6" hidden="1">
      <c r="A148" s="1118" t="s">
        <v>644</v>
      </c>
      <c r="B148" s="1107" t="s">
        <v>234</v>
      </c>
      <c r="C148" s="422" t="e">
        <f>VLOOKUP(A148,Foundation!$B$8:$P$556,10, 0)</f>
        <v>#N/A</v>
      </c>
      <c r="D148" s="422" t="e">
        <f>VLOOKUP(A148,Foundation!$B$8:$P$539,12, 0)</f>
        <v>#N/A</v>
      </c>
      <c r="E148" s="422" t="e">
        <f>VLOOKUP(A148,'Erection Compiled '!$B$2:$Q$516,10, 0)</f>
        <v>#N/A</v>
      </c>
      <c r="F148" s="422" t="e">
        <f>VLOOKUP(A148,Earthing!$B$7:$G$560,4, 0)</f>
        <v>#N/A</v>
      </c>
    </row>
    <row r="149" spans="1:6" hidden="1">
      <c r="A149" s="1118" t="s">
        <v>1801</v>
      </c>
      <c r="B149" s="1107" t="s">
        <v>114</v>
      </c>
      <c r="C149" s="422" t="e">
        <f>VLOOKUP(A149,Foundation!$B$8:$P$556,10, 0)</f>
        <v>#N/A</v>
      </c>
      <c r="D149" s="422" t="e">
        <f>VLOOKUP(A149,Foundation!$B$8:$P$539,12, 0)</f>
        <v>#N/A</v>
      </c>
      <c r="E149" s="422" t="e">
        <f>VLOOKUP(A149,'Erection Compiled '!$B$2:$Q$516,10, 0)</f>
        <v>#N/A</v>
      </c>
      <c r="F149" s="422" t="e">
        <f>VLOOKUP(A149,Earthing!$B$7:$G$560,4, 0)</f>
        <v>#N/A</v>
      </c>
    </row>
    <row r="150" spans="1:6" hidden="1">
      <c r="A150" s="1118" t="s">
        <v>646</v>
      </c>
      <c r="B150" s="1107" t="s">
        <v>234</v>
      </c>
      <c r="C150" s="422" t="e">
        <f>VLOOKUP(A150,Foundation!$B$8:$P$556,10, 0)</f>
        <v>#N/A</v>
      </c>
      <c r="D150" s="422" t="e">
        <f>VLOOKUP(A150,Foundation!$B$8:$P$539,12, 0)</f>
        <v>#N/A</v>
      </c>
      <c r="E150" s="422" t="e">
        <f>VLOOKUP(A150,'Erection Compiled '!$B$2:$Q$516,10, 0)</f>
        <v>#N/A</v>
      </c>
      <c r="F150" s="422" t="e">
        <f>VLOOKUP(A150,Earthing!$B$7:$G$560,4, 0)</f>
        <v>#N/A</v>
      </c>
    </row>
    <row r="151" spans="1:6" hidden="1">
      <c r="A151" s="1118" t="s">
        <v>647</v>
      </c>
      <c r="B151" s="1107" t="s">
        <v>168</v>
      </c>
      <c r="C151" s="422" t="e">
        <f>VLOOKUP(A151,Foundation!$B$8:$P$556,10, 0)</f>
        <v>#N/A</v>
      </c>
      <c r="D151" s="422" t="e">
        <f>VLOOKUP(A151,Foundation!$B$8:$P$539,12, 0)</f>
        <v>#N/A</v>
      </c>
      <c r="E151" s="422" t="e">
        <f>VLOOKUP(A151,'Erection Compiled '!$B$2:$Q$516,10, 0)</f>
        <v>#N/A</v>
      </c>
      <c r="F151" s="422" t="e">
        <f>VLOOKUP(A151,Earthing!$B$7:$G$560,4, 0)</f>
        <v>#N/A</v>
      </c>
    </row>
    <row r="152" spans="1:6" hidden="1">
      <c r="A152" s="1118" t="s">
        <v>1405</v>
      </c>
      <c r="B152" s="1107" t="s">
        <v>111</v>
      </c>
      <c r="C152" s="422" t="e">
        <f>VLOOKUP(A152,Foundation!$B$8:$P$556,10, 0)</f>
        <v>#N/A</v>
      </c>
      <c r="D152" s="422" t="e">
        <f>VLOOKUP(A152,Foundation!$B$8:$P$539,12, 0)</f>
        <v>#N/A</v>
      </c>
      <c r="E152" s="422" t="e">
        <f>VLOOKUP(A152,'Erection Compiled '!$B$2:$Q$516,10, 0)</f>
        <v>#N/A</v>
      </c>
      <c r="F152" s="422" t="e">
        <f>VLOOKUP(A152,Earthing!$B$7:$G$560,4, 0)</f>
        <v>#N/A</v>
      </c>
    </row>
    <row r="153" spans="1:6" hidden="1">
      <c r="A153" s="1118" t="s">
        <v>1802</v>
      </c>
      <c r="B153" s="1107" t="s">
        <v>111</v>
      </c>
      <c r="C153" s="422" t="e">
        <f>VLOOKUP(A153,Foundation!$B$8:$P$556,10, 0)</f>
        <v>#N/A</v>
      </c>
      <c r="D153" s="422" t="e">
        <f>VLOOKUP(A153,Foundation!$B$8:$P$539,12, 0)</f>
        <v>#N/A</v>
      </c>
      <c r="E153" s="422" t="e">
        <f>VLOOKUP(A153,'Erection Compiled '!$B$2:$Q$516,10, 0)</f>
        <v>#N/A</v>
      </c>
      <c r="F153" s="422" t="e">
        <f>VLOOKUP(A153,Earthing!$B$7:$G$560,4, 0)</f>
        <v>#N/A</v>
      </c>
    </row>
    <row r="154" spans="1:6" hidden="1">
      <c r="A154" s="1118" t="s">
        <v>127</v>
      </c>
      <c r="B154" s="1107" t="s">
        <v>105</v>
      </c>
      <c r="C154" s="422" t="e">
        <f>VLOOKUP(A154,Foundation!$B$8:$P$556,10, 0)</f>
        <v>#N/A</v>
      </c>
      <c r="D154" s="422" t="e">
        <f>VLOOKUP(A154,Foundation!$B$8:$P$539,12, 0)</f>
        <v>#N/A</v>
      </c>
      <c r="E154" s="422" t="e">
        <f>VLOOKUP(A154,'Erection Compiled '!$B$2:$Q$516,10, 0)</f>
        <v>#N/A</v>
      </c>
      <c r="F154" s="422" t="e">
        <f>VLOOKUP(A154,Earthing!$B$7:$G$560,4, 0)</f>
        <v>#N/A</v>
      </c>
    </row>
    <row r="155" spans="1:6" hidden="1">
      <c r="A155" s="1118" t="s">
        <v>651</v>
      </c>
      <c r="B155" s="1107" t="s">
        <v>153</v>
      </c>
      <c r="C155" s="422" t="e">
        <f>VLOOKUP(A155,Foundation!$B$8:$P$556,10, 0)</f>
        <v>#N/A</v>
      </c>
      <c r="D155" s="422" t="e">
        <f>VLOOKUP(A155,Foundation!$B$8:$P$539,12, 0)</f>
        <v>#N/A</v>
      </c>
      <c r="E155" s="422" t="e">
        <f>VLOOKUP(A155,'Erection Compiled '!$B$2:$Q$516,10, 0)</f>
        <v>#N/A</v>
      </c>
      <c r="F155" s="422" t="e">
        <f>VLOOKUP(A155,Earthing!$B$7:$G$560,4, 0)</f>
        <v>#N/A</v>
      </c>
    </row>
    <row r="156" spans="1:6" hidden="1">
      <c r="A156" s="1118" t="s">
        <v>652</v>
      </c>
      <c r="B156" s="1107" t="s">
        <v>171</v>
      </c>
      <c r="C156" s="422" t="e">
        <f>VLOOKUP(A156,Foundation!$B$8:$P$556,10, 0)</f>
        <v>#N/A</v>
      </c>
      <c r="D156" s="422" t="e">
        <f>VLOOKUP(A156,Foundation!$B$8:$P$539,12, 0)</f>
        <v>#N/A</v>
      </c>
      <c r="E156" s="422" t="e">
        <f>VLOOKUP(A156,'Erection Compiled '!$B$2:$Q$516,10, 0)</f>
        <v>#N/A</v>
      </c>
      <c r="F156" s="422" t="e">
        <f>VLOOKUP(A156,Earthing!$B$7:$G$560,4, 0)</f>
        <v>#N/A</v>
      </c>
    </row>
    <row r="157" spans="1:6" hidden="1">
      <c r="A157" s="1118" t="s">
        <v>653</v>
      </c>
      <c r="B157" s="1107" t="s">
        <v>234</v>
      </c>
      <c r="C157" s="422" t="e">
        <f>VLOOKUP(A157,Foundation!$B$8:$P$556,10, 0)</f>
        <v>#N/A</v>
      </c>
      <c r="D157" s="422" t="e">
        <f>VLOOKUP(A157,Foundation!$B$8:$P$539,12, 0)</f>
        <v>#N/A</v>
      </c>
      <c r="E157" s="422" t="e">
        <f>VLOOKUP(A157,'Erection Compiled '!$B$2:$Q$516,10, 0)</f>
        <v>#N/A</v>
      </c>
      <c r="F157" s="422" t="e">
        <f>VLOOKUP(A157,Earthing!$B$7:$G$560,4, 0)</f>
        <v>#N/A</v>
      </c>
    </row>
    <row r="158" spans="1:6" hidden="1">
      <c r="A158" s="1118" t="s">
        <v>1627</v>
      </c>
      <c r="B158" s="1107" t="s">
        <v>168</v>
      </c>
      <c r="C158" s="422" t="e">
        <f>VLOOKUP(A158,Foundation!$B$8:$P$556,10, 0)</f>
        <v>#N/A</v>
      </c>
      <c r="D158" s="422" t="e">
        <f>VLOOKUP(A158,Foundation!$B$8:$P$539,12, 0)</f>
        <v>#N/A</v>
      </c>
      <c r="E158" s="422" t="e">
        <f>VLOOKUP(A158,'Erection Compiled '!$B$2:$Q$516,10, 0)</f>
        <v>#N/A</v>
      </c>
      <c r="F158" s="422" t="e">
        <f>VLOOKUP(A158,Earthing!$B$7:$G$560,4, 0)</f>
        <v>#N/A</v>
      </c>
    </row>
    <row r="159" spans="1:6" hidden="1">
      <c r="A159" s="1118" t="s">
        <v>1628</v>
      </c>
      <c r="B159" s="1107" t="s">
        <v>234</v>
      </c>
      <c r="C159" s="422" t="e">
        <f>VLOOKUP(A159,Foundation!$B$8:$P$556,10, 0)</f>
        <v>#N/A</v>
      </c>
      <c r="D159" s="422" t="e">
        <f>VLOOKUP(A159,Foundation!$B$8:$P$539,12, 0)</f>
        <v>#N/A</v>
      </c>
      <c r="E159" s="422" t="e">
        <f>VLOOKUP(A159,'Erection Compiled '!$B$2:$Q$516,10, 0)</f>
        <v>#N/A</v>
      </c>
      <c r="F159" s="422" t="e">
        <f>VLOOKUP(A159,Earthing!$B$7:$G$560,4, 0)</f>
        <v>#N/A</v>
      </c>
    </row>
    <row r="160" spans="1:6" hidden="1">
      <c r="A160" s="1118" t="s">
        <v>1803</v>
      </c>
      <c r="B160" s="1107" t="s">
        <v>174</v>
      </c>
      <c r="C160" s="422" t="e">
        <f>VLOOKUP(A160,Foundation!$B$8:$P$556,10, 0)</f>
        <v>#N/A</v>
      </c>
      <c r="D160" s="422" t="e">
        <f>VLOOKUP(A160,Foundation!$B$8:$P$539,12, 0)</f>
        <v>#N/A</v>
      </c>
      <c r="E160" s="422" t="e">
        <f>VLOOKUP(A160,'Erection Compiled '!$B$2:$Q$516,10, 0)</f>
        <v>#N/A</v>
      </c>
      <c r="F160" s="422" t="e">
        <f>VLOOKUP(A160,Earthing!$B$7:$G$560,4, 0)</f>
        <v>#N/A</v>
      </c>
    </row>
    <row r="161" spans="1:6" hidden="1">
      <c r="A161" s="1118" t="s">
        <v>655</v>
      </c>
      <c r="B161" s="1107" t="s">
        <v>228</v>
      </c>
      <c r="C161" s="422" t="e">
        <f>VLOOKUP(A161,Foundation!$B$8:$P$556,10, 0)</f>
        <v>#N/A</v>
      </c>
      <c r="D161" s="422" t="e">
        <f>VLOOKUP(A161,Foundation!$B$8:$P$539,12, 0)</f>
        <v>#N/A</v>
      </c>
      <c r="E161" s="422" t="e">
        <f>VLOOKUP(A161,'Erection Compiled '!$B$2:$Q$516,10, 0)</f>
        <v>#N/A</v>
      </c>
      <c r="F161" s="422" t="e">
        <f>VLOOKUP(A161,Earthing!$B$7:$G$560,4, 0)</f>
        <v>#N/A</v>
      </c>
    </row>
    <row r="162" spans="1:6" hidden="1">
      <c r="A162" s="1118" t="s">
        <v>656</v>
      </c>
      <c r="B162" s="1107" t="s">
        <v>168</v>
      </c>
      <c r="C162" s="422" t="e">
        <f>VLOOKUP(A162,Foundation!$B$8:$P$556,10, 0)</f>
        <v>#N/A</v>
      </c>
      <c r="D162" s="422" t="e">
        <f>VLOOKUP(A162,Foundation!$B$8:$P$539,12, 0)</f>
        <v>#N/A</v>
      </c>
      <c r="E162" s="422" t="e">
        <f>VLOOKUP(A162,'Erection Compiled '!$B$2:$Q$516,10, 0)</f>
        <v>#N/A</v>
      </c>
      <c r="F162" s="422" t="e">
        <f>VLOOKUP(A162,Earthing!$B$7:$G$560,4, 0)</f>
        <v>#N/A</v>
      </c>
    </row>
    <row r="163" spans="1:6" hidden="1">
      <c r="A163" s="1118" t="s">
        <v>657</v>
      </c>
      <c r="B163" s="1107" t="s">
        <v>168</v>
      </c>
      <c r="C163" s="422" t="e">
        <f>VLOOKUP(A163,Foundation!$B$8:$P$556,10, 0)</f>
        <v>#N/A</v>
      </c>
      <c r="D163" s="422" t="e">
        <f>VLOOKUP(A163,Foundation!$B$8:$P$539,12, 0)</f>
        <v>#N/A</v>
      </c>
      <c r="E163" s="422" t="e">
        <f>VLOOKUP(A163,'Erection Compiled '!$B$2:$Q$516,10, 0)</f>
        <v>#N/A</v>
      </c>
      <c r="F163" s="422" t="e">
        <f>VLOOKUP(A163,Earthing!$B$7:$G$560,4, 0)</f>
        <v>#N/A</v>
      </c>
    </row>
    <row r="164" spans="1:6" hidden="1">
      <c r="A164" s="1118" t="s">
        <v>658</v>
      </c>
      <c r="B164" s="1107" t="s">
        <v>228</v>
      </c>
      <c r="C164" s="422" t="e">
        <f>VLOOKUP(A164,Foundation!$B$8:$P$556,10, 0)</f>
        <v>#N/A</v>
      </c>
      <c r="D164" s="422" t="e">
        <f>VLOOKUP(A164,Foundation!$B$8:$P$539,12, 0)</f>
        <v>#N/A</v>
      </c>
      <c r="E164" s="422" t="e">
        <f>VLOOKUP(A164,'Erection Compiled '!$B$2:$Q$516,10, 0)</f>
        <v>#N/A</v>
      </c>
      <c r="F164" s="422" t="e">
        <f>VLOOKUP(A164,Earthing!$B$7:$G$560,4, 0)</f>
        <v>#N/A</v>
      </c>
    </row>
    <row r="165" spans="1:6" hidden="1">
      <c r="A165" s="1118" t="s">
        <v>128</v>
      </c>
      <c r="B165" s="1107" t="s">
        <v>129</v>
      </c>
      <c r="C165" s="422" t="e">
        <f>VLOOKUP(A165,Foundation!$B$8:$P$556,10, 0)</f>
        <v>#N/A</v>
      </c>
      <c r="D165" s="422" t="e">
        <f>VLOOKUP(A165,Foundation!$B$8:$P$539,12, 0)</f>
        <v>#N/A</v>
      </c>
      <c r="E165" s="422" t="e">
        <f>VLOOKUP(A165,'Erection Compiled '!$B$2:$Q$516,10, 0)</f>
        <v>#N/A</v>
      </c>
      <c r="F165" s="422" t="e">
        <f>VLOOKUP(A165,Earthing!$B$7:$G$560,4, 0)</f>
        <v>#N/A</v>
      </c>
    </row>
    <row r="166" spans="1:6" hidden="1">
      <c r="A166" s="1118" t="s">
        <v>661</v>
      </c>
      <c r="B166" s="1107" t="s">
        <v>153</v>
      </c>
      <c r="C166" s="422" t="e">
        <f>VLOOKUP(A166,Foundation!$B$8:$P$556,10, 0)</f>
        <v>#N/A</v>
      </c>
      <c r="D166" s="422" t="e">
        <f>VLOOKUP(A166,Foundation!$B$8:$P$539,12, 0)</f>
        <v>#N/A</v>
      </c>
      <c r="E166" s="422" t="e">
        <f>VLOOKUP(A166,'Erection Compiled '!$B$2:$Q$516,10, 0)</f>
        <v>#N/A</v>
      </c>
      <c r="F166" s="422" t="e">
        <f>VLOOKUP(A166,Earthing!$B$7:$G$560,4, 0)</f>
        <v>#N/A</v>
      </c>
    </row>
    <row r="167" spans="1:6" hidden="1">
      <c r="A167" s="1118" t="s">
        <v>662</v>
      </c>
      <c r="B167" s="1107" t="s">
        <v>228</v>
      </c>
      <c r="C167" s="422" t="e">
        <f>VLOOKUP(A167,Foundation!$B$8:$P$556,10, 0)</f>
        <v>#N/A</v>
      </c>
      <c r="D167" s="422" t="e">
        <f>VLOOKUP(A167,Foundation!$B$8:$P$539,12, 0)</f>
        <v>#N/A</v>
      </c>
      <c r="E167" s="422" t="e">
        <f>VLOOKUP(A167,'Erection Compiled '!$B$2:$Q$516,10, 0)</f>
        <v>#N/A</v>
      </c>
      <c r="F167" s="422" t="e">
        <f>VLOOKUP(A167,Earthing!$B$7:$G$560,4, 0)</f>
        <v>#N/A</v>
      </c>
    </row>
    <row r="168" spans="1:6" hidden="1">
      <c r="A168" s="1118" t="s">
        <v>1846</v>
      </c>
      <c r="B168" s="1107" t="s">
        <v>105</v>
      </c>
      <c r="C168" s="422" t="e">
        <f>VLOOKUP(A168,Foundation!$B$8:$P$556,10, 0)</f>
        <v>#N/A</v>
      </c>
      <c r="D168" s="422" t="e">
        <f>VLOOKUP(A168,Foundation!$B$8:$P$539,12, 0)</f>
        <v>#N/A</v>
      </c>
      <c r="E168" s="422" t="e">
        <f>VLOOKUP(A168,'Erection Compiled '!$B$2:$Q$516,10, 0)</f>
        <v>#N/A</v>
      </c>
      <c r="F168" s="422" t="e">
        <f>VLOOKUP(A168,Earthing!$B$7:$G$560,4, 0)</f>
        <v>#N/A</v>
      </c>
    </row>
    <row r="169" spans="1:6" hidden="1">
      <c r="A169" s="1118" t="s">
        <v>664</v>
      </c>
      <c r="B169" s="1107" t="s">
        <v>234</v>
      </c>
      <c r="C169" s="422" t="e">
        <f>VLOOKUP(A169,Foundation!$B$8:$P$556,10, 0)</f>
        <v>#N/A</v>
      </c>
      <c r="D169" s="422" t="e">
        <f>VLOOKUP(A169,Foundation!$B$8:$P$539,12, 0)</f>
        <v>#N/A</v>
      </c>
      <c r="E169" s="422" t="e">
        <f>VLOOKUP(A169,'Erection Compiled '!$B$2:$Q$516,10, 0)</f>
        <v>#N/A</v>
      </c>
      <c r="F169" s="422" t="e">
        <f>VLOOKUP(A169,Earthing!$B$7:$G$560,4, 0)</f>
        <v>#N/A</v>
      </c>
    </row>
    <row r="170" spans="1:6" hidden="1">
      <c r="A170" s="1118" t="s">
        <v>665</v>
      </c>
      <c r="B170" s="1107" t="s">
        <v>168</v>
      </c>
      <c r="C170" s="422" t="e">
        <f>VLOOKUP(A170,Foundation!$B$8:$P$556,10, 0)</f>
        <v>#N/A</v>
      </c>
      <c r="D170" s="422" t="e">
        <f>VLOOKUP(A170,Foundation!$B$8:$P$539,12, 0)</f>
        <v>#N/A</v>
      </c>
      <c r="E170" s="422" t="e">
        <f>VLOOKUP(A170,'Erection Compiled '!$B$2:$Q$516,10, 0)</f>
        <v>#N/A</v>
      </c>
      <c r="F170" s="422" t="e">
        <f>VLOOKUP(A170,Earthing!$B$7:$G$560,4, 0)</f>
        <v>#N/A</v>
      </c>
    </row>
    <row r="171" spans="1:6" hidden="1">
      <c r="A171" s="1118" t="s">
        <v>666</v>
      </c>
      <c r="B171" s="1107" t="s">
        <v>234</v>
      </c>
      <c r="C171" s="422" t="e">
        <f>VLOOKUP(A171,Foundation!$B$8:$P$556,10, 0)</f>
        <v>#N/A</v>
      </c>
      <c r="D171" s="422" t="e">
        <f>VLOOKUP(A171,Foundation!$B$8:$P$539,12, 0)</f>
        <v>#N/A</v>
      </c>
      <c r="E171" s="422" t="e">
        <f>VLOOKUP(A171,'Erection Compiled '!$B$2:$Q$516,10, 0)</f>
        <v>#N/A</v>
      </c>
      <c r="F171" s="422" t="e">
        <f>VLOOKUP(A171,Earthing!$B$7:$G$560,4, 0)</f>
        <v>#N/A</v>
      </c>
    </row>
    <row r="172" spans="1:6" hidden="1">
      <c r="A172" s="1118" t="s">
        <v>1829</v>
      </c>
      <c r="B172" s="1107" t="s">
        <v>123</v>
      </c>
      <c r="C172" s="422" t="e">
        <f>VLOOKUP(A172,Foundation!$B$8:$P$556,10, 0)</f>
        <v>#N/A</v>
      </c>
      <c r="D172" s="422" t="e">
        <f>VLOOKUP(A172,Foundation!$B$8:$P$539,12, 0)</f>
        <v>#N/A</v>
      </c>
      <c r="E172" s="422" t="e">
        <f>VLOOKUP(A172,'Erection Compiled '!$B$2:$Q$516,10, 0)</f>
        <v>#N/A</v>
      </c>
      <c r="F172" s="422" t="e">
        <f>VLOOKUP(A172,Earthing!$B$7:$G$560,4, 0)</f>
        <v>#N/A</v>
      </c>
    </row>
    <row r="173" spans="1:6" hidden="1">
      <c r="A173" s="1118" t="s">
        <v>668</v>
      </c>
      <c r="B173" s="1107" t="s">
        <v>234</v>
      </c>
      <c r="C173" s="422" t="e">
        <f>VLOOKUP(A173,Foundation!$B$8:$P$556,10, 0)</f>
        <v>#N/A</v>
      </c>
      <c r="D173" s="422" t="e">
        <f>VLOOKUP(A173,Foundation!$B$8:$P$539,12, 0)</f>
        <v>#N/A</v>
      </c>
      <c r="E173" s="422" t="e">
        <f>VLOOKUP(A173,'Erection Compiled '!$B$2:$Q$516,10, 0)</f>
        <v>#N/A</v>
      </c>
      <c r="F173" s="422" t="e">
        <f>VLOOKUP(A173,Earthing!$B$7:$G$560,4, 0)</f>
        <v>#N/A</v>
      </c>
    </row>
    <row r="174" spans="1:6" hidden="1">
      <c r="A174" s="1118" t="s">
        <v>669</v>
      </c>
      <c r="B174" s="1107" t="s">
        <v>1259</v>
      </c>
      <c r="C174" s="422" t="e">
        <f>VLOOKUP(A174,Foundation!$B$8:$P$556,10, 0)</f>
        <v>#N/A</v>
      </c>
      <c r="D174" s="422" t="e">
        <f>VLOOKUP(A174,Foundation!$B$8:$P$539,12, 0)</f>
        <v>#N/A</v>
      </c>
      <c r="E174" s="422" t="e">
        <f>VLOOKUP(A174,'Erection Compiled '!$B$2:$Q$516,10, 0)</f>
        <v>#N/A</v>
      </c>
      <c r="F174" s="422" t="e">
        <f>VLOOKUP(A174,Earthing!$B$7:$G$560,4, 0)</f>
        <v>#N/A</v>
      </c>
    </row>
    <row r="175" spans="1:6" hidden="1">
      <c r="A175" s="1118" t="s">
        <v>670</v>
      </c>
      <c r="B175" s="1107" t="s">
        <v>234</v>
      </c>
      <c r="C175" s="422" t="e">
        <f>VLOOKUP(A175,Foundation!$B$8:$P$556,10, 0)</f>
        <v>#N/A</v>
      </c>
      <c r="D175" s="422" t="e">
        <f>VLOOKUP(A175,Foundation!$B$8:$P$539,12, 0)</f>
        <v>#N/A</v>
      </c>
      <c r="E175" s="422" t="e">
        <f>VLOOKUP(A175,'Erection Compiled '!$B$2:$Q$516,10, 0)</f>
        <v>#N/A</v>
      </c>
      <c r="F175" s="422" t="e">
        <f>VLOOKUP(A175,Earthing!$B$7:$G$560,4, 0)</f>
        <v>#N/A</v>
      </c>
    </row>
    <row r="176" spans="1:6" hidden="1">
      <c r="A176" s="1118" t="s">
        <v>671</v>
      </c>
      <c r="B176" s="1107" t="s">
        <v>234</v>
      </c>
      <c r="C176" s="422" t="e">
        <f>VLOOKUP(A176,Foundation!$B$8:$P$556,10, 0)</f>
        <v>#N/A</v>
      </c>
      <c r="D176" s="422" t="e">
        <f>VLOOKUP(A176,Foundation!$B$8:$P$539,12, 0)</f>
        <v>#N/A</v>
      </c>
      <c r="E176" s="422" t="e">
        <f>VLOOKUP(A176,'Erection Compiled '!$B$2:$Q$516,10, 0)</f>
        <v>#N/A</v>
      </c>
      <c r="F176" s="422" t="e">
        <f>VLOOKUP(A176,Earthing!$B$7:$G$560,4, 0)</f>
        <v>#N/A</v>
      </c>
    </row>
    <row r="177" spans="1:6" hidden="1">
      <c r="A177" s="1118" t="s">
        <v>672</v>
      </c>
      <c r="B177" s="1107" t="s">
        <v>168</v>
      </c>
      <c r="C177" s="422" t="e">
        <f>VLOOKUP(A177,Foundation!$B$8:$P$556,10, 0)</f>
        <v>#N/A</v>
      </c>
      <c r="D177" s="422" t="e">
        <f>VLOOKUP(A177,Foundation!$B$8:$P$539,12, 0)</f>
        <v>#N/A</v>
      </c>
      <c r="E177" s="422" t="e">
        <f>VLOOKUP(A177,'Erection Compiled '!$B$2:$Q$516,10, 0)</f>
        <v>#N/A</v>
      </c>
      <c r="F177" s="422" t="e">
        <f>VLOOKUP(A177,Earthing!$B$7:$G$560,4, 0)</f>
        <v>#N/A</v>
      </c>
    </row>
    <row r="178" spans="1:6" hidden="1">
      <c r="A178" s="1118" t="s">
        <v>673</v>
      </c>
      <c r="B178" s="1107" t="s">
        <v>171</v>
      </c>
      <c r="C178" s="422" t="e">
        <f>VLOOKUP(A178,Foundation!$B$8:$P$556,10, 0)</f>
        <v>#N/A</v>
      </c>
      <c r="D178" s="422" t="e">
        <f>VLOOKUP(A178,Foundation!$B$8:$P$539,12, 0)</f>
        <v>#N/A</v>
      </c>
      <c r="E178" s="422" t="e">
        <f>VLOOKUP(A178,'Erection Compiled '!$B$2:$Q$516,10, 0)</f>
        <v>#N/A</v>
      </c>
      <c r="F178" s="422" t="e">
        <f>VLOOKUP(A178,Earthing!$B$7:$G$560,4, 0)</f>
        <v>#N/A</v>
      </c>
    </row>
    <row r="179" spans="1:6" hidden="1">
      <c r="A179" s="1118" t="s">
        <v>674</v>
      </c>
      <c r="B179" s="1107" t="s">
        <v>168</v>
      </c>
      <c r="C179" s="422" t="e">
        <f>VLOOKUP(A179,Foundation!$B$8:$P$556,10, 0)</f>
        <v>#N/A</v>
      </c>
      <c r="D179" s="422" t="e">
        <f>VLOOKUP(A179,Foundation!$B$8:$P$539,12, 0)</f>
        <v>#N/A</v>
      </c>
      <c r="E179" s="422" t="e">
        <f>VLOOKUP(A179,'Erection Compiled '!$B$2:$Q$516,10, 0)</f>
        <v>#N/A</v>
      </c>
      <c r="F179" s="422" t="e">
        <f>VLOOKUP(A179,Earthing!$B$7:$G$560,4, 0)</f>
        <v>#N/A</v>
      </c>
    </row>
    <row r="180" spans="1:6" hidden="1">
      <c r="A180" s="1118" t="s">
        <v>130</v>
      </c>
      <c r="B180" s="1107" t="s">
        <v>114</v>
      </c>
      <c r="C180" s="422" t="e">
        <f>VLOOKUP(A180,Foundation!$B$8:$P$556,10, 0)</f>
        <v>#N/A</v>
      </c>
      <c r="D180" s="422" t="e">
        <f>VLOOKUP(A180,Foundation!$B$8:$P$539,12, 0)</f>
        <v>#N/A</v>
      </c>
      <c r="E180" s="422" t="e">
        <f>VLOOKUP(A180,'Erection Compiled '!$B$2:$Q$516,10, 0)</f>
        <v>#N/A</v>
      </c>
      <c r="F180" s="422" t="e">
        <f>VLOOKUP(A180,Earthing!$B$7:$G$560,4, 0)</f>
        <v>#N/A</v>
      </c>
    </row>
    <row r="181" spans="1:6" hidden="1">
      <c r="A181" s="1118" t="s">
        <v>131</v>
      </c>
      <c r="B181" s="1107" t="s">
        <v>118</v>
      </c>
      <c r="C181" s="422" t="e">
        <f>VLOOKUP(A181,Foundation!$B$8:$P$556,10, 0)</f>
        <v>#N/A</v>
      </c>
      <c r="D181" s="422" t="e">
        <f>VLOOKUP(A181,Foundation!$B$8:$P$539,12, 0)</f>
        <v>#N/A</v>
      </c>
      <c r="E181" s="422" t="e">
        <f>VLOOKUP(A181,'Erection Compiled '!$B$2:$Q$516,10, 0)</f>
        <v>#N/A</v>
      </c>
      <c r="F181" s="422" t="e">
        <f>VLOOKUP(A181,Earthing!$B$7:$G$560,4, 0)</f>
        <v>#N/A</v>
      </c>
    </row>
    <row r="182" spans="1:6" hidden="1">
      <c r="A182" s="1118" t="s">
        <v>677</v>
      </c>
      <c r="B182" s="1107" t="s">
        <v>234</v>
      </c>
      <c r="C182" s="422" t="e">
        <f>VLOOKUP(A182,Foundation!$B$8:$P$556,10, 0)</f>
        <v>#N/A</v>
      </c>
      <c r="D182" s="422" t="e">
        <f>VLOOKUP(A182,Foundation!$B$8:$P$539,12, 0)</f>
        <v>#N/A</v>
      </c>
      <c r="E182" s="422" t="e">
        <f>VLOOKUP(A182,'Erection Compiled '!$B$2:$Q$516,10, 0)</f>
        <v>#N/A</v>
      </c>
      <c r="F182" s="422" t="e">
        <f>VLOOKUP(A182,Earthing!$B$7:$G$560,4, 0)</f>
        <v>#N/A</v>
      </c>
    </row>
    <row r="183" spans="1:6" hidden="1">
      <c r="A183" s="1119" t="s">
        <v>1847</v>
      </c>
      <c r="B183" s="1109" t="s">
        <v>133</v>
      </c>
      <c r="C183" s="422" t="e">
        <f>VLOOKUP(A183,Foundation!$B$8:$P$556,10, 0)</f>
        <v>#N/A</v>
      </c>
      <c r="D183" s="422" t="e">
        <f>VLOOKUP(A183,Foundation!$B$8:$P$539,12, 0)</f>
        <v>#N/A</v>
      </c>
      <c r="E183" s="422" t="e">
        <f>VLOOKUP(A183,'Erection Compiled '!$B$2:$Q$516,10, 0)</f>
        <v>#N/A</v>
      </c>
      <c r="F183" s="422" t="e">
        <f>VLOOKUP(A183,Earthing!$B$7:$G$560,4, 0)</f>
        <v>#N/A</v>
      </c>
    </row>
    <row r="184" spans="1:6" hidden="1">
      <c r="A184" s="1119" t="s">
        <v>679</v>
      </c>
      <c r="B184" s="1109" t="s">
        <v>168</v>
      </c>
      <c r="C184" s="422" t="e">
        <f>VLOOKUP(A184,Foundation!$B$8:$P$556,10, 0)</f>
        <v>#N/A</v>
      </c>
      <c r="D184" s="422" t="e">
        <f>VLOOKUP(A184,Foundation!$B$8:$P$539,12, 0)</f>
        <v>#N/A</v>
      </c>
      <c r="E184" s="422" t="e">
        <f>VLOOKUP(A184,'Erection Compiled '!$B$2:$Q$516,10, 0)</f>
        <v>#N/A</v>
      </c>
      <c r="F184" s="422" t="e">
        <f>VLOOKUP(A184,Earthing!$B$7:$G$560,4, 0)</f>
        <v>#N/A</v>
      </c>
    </row>
    <row r="185" spans="1:6" hidden="1">
      <c r="A185" s="1119" t="s">
        <v>680</v>
      </c>
      <c r="B185" s="1109" t="s">
        <v>228</v>
      </c>
      <c r="C185" s="422" t="e">
        <f>VLOOKUP(A185,Foundation!$B$8:$P$556,10, 0)</f>
        <v>#N/A</v>
      </c>
      <c r="D185" s="422" t="e">
        <f>VLOOKUP(A185,Foundation!$B$8:$P$539,12, 0)</f>
        <v>#N/A</v>
      </c>
      <c r="E185" s="422" t="e">
        <f>VLOOKUP(A185,'Erection Compiled '!$B$2:$Q$516,10, 0)</f>
        <v>#N/A</v>
      </c>
      <c r="F185" s="422" t="e">
        <f>VLOOKUP(A185,Earthing!$B$7:$G$560,4, 0)</f>
        <v>#N/A</v>
      </c>
    </row>
    <row r="186" spans="1:6" hidden="1">
      <c r="A186" s="1119" t="s">
        <v>681</v>
      </c>
      <c r="B186" s="1109" t="s">
        <v>168</v>
      </c>
      <c r="C186" s="422" t="e">
        <f>VLOOKUP(A186,Foundation!$B$8:$P$556,10, 0)</f>
        <v>#N/A</v>
      </c>
      <c r="D186" s="422" t="e">
        <f>VLOOKUP(A186,Foundation!$B$8:$P$539,12, 0)</f>
        <v>#N/A</v>
      </c>
      <c r="E186" s="422" t="e">
        <f>VLOOKUP(A186,'Erection Compiled '!$B$2:$Q$516,10, 0)</f>
        <v>#N/A</v>
      </c>
      <c r="F186" s="422" t="e">
        <f>VLOOKUP(A186,Earthing!$B$7:$G$560,4, 0)</f>
        <v>#N/A</v>
      </c>
    </row>
    <row r="187" spans="1:6" hidden="1">
      <c r="A187" s="1119" t="s">
        <v>682</v>
      </c>
      <c r="B187" s="1109" t="s">
        <v>228</v>
      </c>
      <c r="C187" s="422" t="e">
        <f>VLOOKUP(A187,Foundation!$B$8:$P$556,10, 0)</f>
        <v>#N/A</v>
      </c>
      <c r="D187" s="422" t="e">
        <f>VLOOKUP(A187,Foundation!$B$8:$P$539,12, 0)</f>
        <v>#N/A</v>
      </c>
      <c r="E187" s="422" t="e">
        <f>VLOOKUP(A187,'Erection Compiled '!$B$2:$Q$516,10, 0)</f>
        <v>#N/A</v>
      </c>
      <c r="F187" s="422" t="e">
        <f>VLOOKUP(A187,Earthing!$B$7:$G$560,4, 0)</f>
        <v>#N/A</v>
      </c>
    </row>
    <row r="188" spans="1:6" hidden="1">
      <c r="A188" s="1119" t="s">
        <v>132</v>
      </c>
      <c r="B188" s="1109" t="s">
        <v>129</v>
      </c>
      <c r="C188" s="422" t="e">
        <f>VLOOKUP(A188,Foundation!$B$8:$P$556,10, 0)</f>
        <v>#N/A</v>
      </c>
      <c r="D188" s="422" t="e">
        <f>VLOOKUP(A188,Foundation!$B$8:$P$539,12, 0)</f>
        <v>#N/A</v>
      </c>
      <c r="E188" s="422" t="e">
        <f>VLOOKUP(A188,'Erection Compiled '!$B$2:$Q$516,10, 0)</f>
        <v>#N/A</v>
      </c>
      <c r="F188" s="422" t="e">
        <f>VLOOKUP(A188,Earthing!$B$7:$G$560,4, 0)</f>
        <v>#N/A</v>
      </c>
    </row>
    <row r="189" spans="1:6" hidden="1">
      <c r="A189" s="1119" t="s">
        <v>134</v>
      </c>
      <c r="B189" s="1109" t="s">
        <v>133</v>
      </c>
      <c r="C189" s="422" t="e">
        <f>VLOOKUP(A189,Foundation!$B$8:$P$556,10, 0)</f>
        <v>#N/A</v>
      </c>
      <c r="D189" s="422" t="e">
        <f>VLOOKUP(A189,Foundation!$B$8:$P$539,12, 0)</f>
        <v>#N/A</v>
      </c>
      <c r="E189" s="422" t="e">
        <f>VLOOKUP(A189,'Erection Compiled '!$B$2:$Q$516,10, 0)</f>
        <v>#N/A</v>
      </c>
      <c r="F189" s="422" t="e">
        <f>VLOOKUP(A189,Earthing!$B$7:$G$560,4, 0)</f>
        <v>#N/A</v>
      </c>
    </row>
    <row r="190" spans="1:6" hidden="1">
      <c r="A190" s="1119" t="s">
        <v>685</v>
      </c>
      <c r="B190" s="1109" t="s">
        <v>234</v>
      </c>
      <c r="C190" s="422" t="e">
        <f>VLOOKUP(A190,Foundation!$B$8:$P$556,10, 0)</f>
        <v>#N/A</v>
      </c>
      <c r="D190" s="422" t="e">
        <f>VLOOKUP(A190,Foundation!$B$8:$P$539,12, 0)</f>
        <v>#N/A</v>
      </c>
      <c r="E190" s="422" t="e">
        <f>VLOOKUP(A190,'Erection Compiled '!$B$2:$Q$516,10, 0)</f>
        <v>#N/A</v>
      </c>
      <c r="F190" s="422" t="e">
        <f>VLOOKUP(A190,Earthing!$B$7:$G$560,4, 0)</f>
        <v>#N/A</v>
      </c>
    </row>
    <row r="191" spans="1:6" hidden="1">
      <c r="A191" s="1119" t="s">
        <v>686</v>
      </c>
      <c r="B191" s="1109" t="s">
        <v>234</v>
      </c>
      <c r="C191" s="422" t="e">
        <f>VLOOKUP(A191,Foundation!$B$8:$P$556,10, 0)</f>
        <v>#N/A</v>
      </c>
      <c r="D191" s="422" t="e">
        <f>VLOOKUP(A191,Foundation!$B$8:$P$539,12, 0)</f>
        <v>#N/A</v>
      </c>
      <c r="E191" s="422" t="e">
        <f>VLOOKUP(A191,'Erection Compiled '!$B$2:$Q$516,10, 0)</f>
        <v>#N/A</v>
      </c>
      <c r="F191" s="422" t="e">
        <f>VLOOKUP(A191,Earthing!$B$7:$G$560,4, 0)</f>
        <v>#N/A</v>
      </c>
    </row>
    <row r="192" spans="1:6">
      <c r="A192" s="1119" t="s">
        <v>1705</v>
      </c>
      <c r="B192" s="1109" t="s">
        <v>129</v>
      </c>
      <c r="C192" s="422" t="str">
        <f>VLOOKUP(A192,Foundation!$B$8:$P$556,10, 0)</f>
        <v>Sandy</v>
      </c>
      <c r="D192" s="422">
        <f>VLOOKUP(A192,Foundation!$B$8:$P$539,12, 0)</f>
        <v>45925</v>
      </c>
      <c r="E192" s="422" t="e">
        <f>VLOOKUP(A192,'Erection Compiled '!$B$2:$Q$516,10, 0)</f>
        <v>#N/A</v>
      </c>
      <c r="F192" s="422">
        <f>VLOOKUP(A192,Earthing!$B$7:$G$560,4, 0)</f>
        <v>45917</v>
      </c>
    </row>
    <row r="193" spans="1:6" hidden="1">
      <c r="A193" s="1118" t="s">
        <v>1848</v>
      </c>
      <c r="B193" s="1107" t="s">
        <v>129</v>
      </c>
      <c r="C193" s="422" t="e">
        <f>VLOOKUP(A193,Foundation!$B$8:$P$556,10, 0)</f>
        <v>#N/A</v>
      </c>
      <c r="D193" s="422" t="e">
        <f>VLOOKUP(A193,Foundation!$B$8:$P$539,12, 0)</f>
        <v>#N/A</v>
      </c>
      <c r="E193" s="422" t="e">
        <f>VLOOKUP(A193,'Erection Compiled '!$B$2:$Q$516,10, 0)</f>
        <v>#N/A</v>
      </c>
      <c r="F193" s="422" t="e">
        <f>VLOOKUP(A193,Earthing!$B$7:$G$560,4, 0)</f>
        <v>#N/A</v>
      </c>
    </row>
    <row r="194" spans="1:6" hidden="1">
      <c r="A194" s="1118" t="s">
        <v>1849</v>
      </c>
      <c r="B194" s="1107" t="s">
        <v>133</v>
      </c>
      <c r="C194" s="422" t="e">
        <f>VLOOKUP(A194,Foundation!$B$8:$P$556,10, 0)</f>
        <v>#N/A</v>
      </c>
      <c r="D194" s="422" t="e">
        <f>VLOOKUP(A194,Foundation!$B$8:$P$539,12, 0)</f>
        <v>#N/A</v>
      </c>
      <c r="E194" s="422" t="e">
        <f>VLOOKUP(A194,'Erection Compiled '!$B$2:$Q$516,10, 0)</f>
        <v>#N/A</v>
      </c>
      <c r="F194" s="422" t="e">
        <f>VLOOKUP(A194,Earthing!$B$7:$G$560,4, 0)</f>
        <v>#N/A</v>
      </c>
    </row>
    <row r="195" spans="1:6" hidden="1">
      <c r="A195" s="1118" t="s">
        <v>135</v>
      </c>
      <c r="B195" s="1107" t="s">
        <v>103</v>
      </c>
      <c r="C195" s="422" t="e">
        <f>VLOOKUP(A195,Foundation!$B$8:$P$556,10, 0)</f>
        <v>#N/A</v>
      </c>
      <c r="D195" s="422" t="e">
        <f>VLOOKUP(A195,Foundation!$B$8:$P$539,12, 0)</f>
        <v>#N/A</v>
      </c>
      <c r="E195" s="422" t="e">
        <f>VLOOKUP(A195,'Erection Compiled '!$B$2:$Q$516,10, 0)</f>
        <v>#N/A</v>
      </c>
      <c r="F195" s="422" t="e">
        <f>VLOOKUP(A195,Earthing!$B$7:$G$560,4, 0)</f>
        <v>#N/A</v>
      </c>
    </row>
    <row r="196" spans="1:6" hidden="1">
      <c r="A196" s="1118" t="s">
        <v>258</v>
      </c>
      <c r="B196" s="1107" t="s">
        <v>171</v>
      </c>
      <c r="C196" s="422" t="e">
        <f>VLOOKUP(A196,Foundation!$B$8:$P$556,10, 0)</f>
        <v>#N/A</v>
      </c>
      <c r="D196" s="422" t="e">
        <f>VLOOKUP(A196,Foundation!$B$8:$P$539,12, 0)</f>
        <v>#N/A</v>
      </c>
      <c r="E196" s="422" t="e">
        <f>VLOOKUP(A196,'Erection Compiled '!$B$2:$Q$516,10, 0)</f>
        <v>#N/A</v>
      </c>
      <c r="F196" s="422" t="e">
        <f>VLOOKUP(A196,Earthing!$B$7:$G$560,4, 0)</f>
        <v>#N/A</v>
      </c>
    </row>
    <row r="197" spans="1:6">
      <c r="A197" s="1118" t="s">
        <v>259</v>
      </c>
      <c r="B197" s="1107" t="s">
        <v>168</v>
      </c>
      <c r="C197" s="422" t="str">
        <f>VLOOKUP(A197,Foundation!$B$8:$P$556,10, 0)</f>
        <v>Sandy</v>
      </c>
      <c r="D197" s="422">
        <f>VLOOKUP(A197,Foundation!$B$8:$P$539,12, 0)</f>
        <v>45764</v>
      </c>
      <c r="E197" s="422" t="e">
        <f>VLOOKUP(A197,'Erection Compiled '!$B$2:$Q$516,10, 0)</f>
        <v>#N/A</v>
      </c>
      <c r="F197" s="422">
        <f>VLOOKUP(A197,Earthing!$B$7:$G$560,4, 0)</f>
        <v>45765</v>
      </c>
    </row>
    <row r="198" spans="1:6">
      <c r="A198" s="1118" t="s">
        <v>297</v>
      </c>
      <c r="B198" s="1107" t="s">
        <v>171</v>
      </c>
      <c r="C198" s="422" t="str">
        <f>VLOOKUP(A198,Foundation!$B$8:$P$556,10, 0)</f>
        <v>Sandy</v>
      </c>
      <c r="D198" s="422">
        <f>VLOOKUP(A198,Foundation!$B$8:$P$539,12, 0)</f>
        <v>45770</v>
      </c>
      <c r="E198" s="422" t="e">
        <f>VLOOKUP(A198,'Erection Compiled '!$B$2:$Q$516,10, 0)</f>
        <v>#N/A</v>
      </c>
      <c r="F198" s="422">
        <f>VLOOKUP(A198,Earthing!$B$7:$G$560,4, 0)</f>
        <v>45771</v>
      </c>
    </row>
    <row r="199" spans="1:6" hidden="1">
      <c r="A199" s="1118" t="s">
        <v>1850</v>
      </c>
      <c r="B199" s="1107" t="s">
        <v>174</v>
      </c>
      <c r="C199" s="422" t="e">
        <f>VLOOKUP(A199,Foundation!$B$8:$P$556,10, 0)</f>
        <v>#N/A</v>
      </c>
      <c r="D199" s="422" t="e">
        <f>VLOOKUP(A199,Foundation!$B$8:$P$539,12, 0)</f>
        <v>#N/A</v>
      </c>
      <c r="E199" s="422" t="e">
        <f>VLOOKUP(A199,'Erection Compiled '!$B$2:$Q$516,10, 0)</f>
        <v>#N/A</v>
      </c>
      <c r="F199" s="422" t="e">
        <f>VLOOKUP(A199,Earthing!$B$7:$G$560,4, 0)</f>
        <v>#N/A</v>
      </c>
    </row>
    <row r="200" spans="1:6" hidden="1">
      <c r="A200" s="1118" t="s">
        <v>299</v>
      </c>
      <c r="B200" s="1107" t="s">
        <v>228</v>
      </c>
      <c r="C200" s="422" t="e">
        <f>VLOOKUP(A200,Foundation!$B$8:$P$556,10, 0)</f>
        <v>#N/A</v>
      </c>
      <c r="D200" s="422" t="e">
        <f>VLOOKUP(A200,Foundation!$B$8:$P$539,12, 0)</f>
        <v>#N/A</v>
      </c>
      <c r="E200" s="422" t="e">
        <f>VLOOKUP(A200,'Erection Compiled '!$B$2:$Q$516,10, 0)</f>
        <v>#N/A</v>
      </c>
      <c r="F200" s="422" t="e">
        <f>VLOOKUP(A200,Earthing!$B$7:$G$560,4, 0)</f>
        <v>#N/A</v>
      </c>
    </row>
    <row r="201" spans="1:6" hidden="1">
      <c r="A201" s="1118" t="s">
        <v>1851</v>
      </c>
      <c r="B201" s="1107" t="s">
        <v>111</v>
      </c>
      <c r="C201" s="422" t="e">
        <f>VLOOKUP(A201,Foundation!$B$8:$P$556,10, 0)</f>
        <v>#N/A</v>
      </c>
      <c r="D201" s="422" t="e">
        <f>VLOOKUP(A201,Foundation!$B$8:$P$539,12, 0)</f>
        <v>#N/A</v>
      </c>
      <c r="E201" s="422" t="e">
        <f>VLOOKUP(A201,'Erection Compiled '!$B$2:$Q$516,10, 0)</f>
        <v>#N/A</v>
      </c>
      <c r="F201" s="422" t="e">
        <f>VLOOKUP(A201,Earthing!$B$7:$G$560,4, 0)</f>
        <v>#N/A</v>
      </c>
    </row>
    <row r="202" spans="1:6" hidden="1">
      <c r="A202" s="1118" t="s">
        <v>136</v>
      </c>
      <c r="B202" s="1107" t="s">
        <v>101</v>
      </c>
      <c r="C202" s="422" t="e">
        <f>VLOOKUP(A202,Foundation!$B$8:$P$556,10, 0)</f>
        <v>#N/A</v>
      </c>
      <c r="D202" s="422" t="e">
        <f>VLOOKUP(A202,Foundation!$B$8:$P$539,12, 0)</f>
        <v>#N/A</v>
      </c>
      <c r="E202" s="422" t="e">
        <f>VLOOKUP(A202,'Erection Compiled '!$B$2:$Q$516,10, 0)</f>
        <v>#N/A</v>
      </c>
      <c r="F202" s="422" t="e">
        <f>VLOOKUP(A202,Earthing!$B$7:$G$560,4, 0)</f>
        <v>#N/A</v>
      </c>
    </row>
    <row r="203" spans="1:6" hidden="1">
      <c r="A203" s="1118" t="s">
        <v>302</v>
      </c>
      <c r="B203" s="1107" t="s">
        <v>171</v>
      </c>
      <c r="C203" s="422" t="e">
        <f>VLOOKUP(A203,Foundation!$B$8:$P$556,10, 0)</f>
        <v>#N/A</v>
      </c>
      <c r="D203" s="422" t="e">
        <f>VLOOKUP(A203,Foundation!$B$8:$P$539,12, 0)</f>
        <v>#N/A</v>
      </c>
      <c r="E203" s="422" t="e">
        <f>VLOOKUP(A203,'Erection Compiled '!$B$2:$Q$516,10, 0)</f>
        <v>#N/A</v>
      </c>
      <c r="F203" s="422" t="e">
        <f>VLOOKUP(A203,Earthing!$B$7:$G$560,4, 0)</f>
        <v>#N/A</v>
      </c>
    </row>
    <row r="204" spans="1:6" hidden="1">
      <c r="A204" s="1118" t="s">
        <v>306</v>
      </c>
      <c r="B204" s="1107" t="s">
        <v>228</v>
      </c>
      <c r="C204" s="422" t="e">
        <f>VLOOKUP(A204,Foundation!$B$8:$P$556,10, 0)</f>
        <v>#N/A</v>
      </c>
      <c r="D204" s="422" t="e">
        <f>VLOOKUP(A204,Foundation!$B$8:$P$539,12, 0)</f>
        <v>#N/A</v>
      </c>
      <c r="E204" s="422" t="e">
        <f>VLOOKUP(A204,'Erection Compiled '!$B$2:$Q$516,10, 0)</f>
        <v>#N/A</v>
      </c>
      <c r="F204" s="422" t="e">
        <f>VLOOKUP(A204,Earthing!$B$7:$G$560,4, 0)</f>
        <v>#N/A</v>
      </c>
    </row>
    <row r="205" spans="1:6" hidden="1">
      <c r="A205" s="1118" t="s">
        <v>307</v>
      </c>
      <c r="B205" s="1107" t="s">
        <v>171</v>
      </c>
      <c r="C205" s="422" t="e">
        <f>VLOOKUP(A205,Foundation!$B$8:$P$556,10, 0)</f>
        <v>#N/A</v>
      </c>
      <c r="D205" s="422" t="e">
        <f>VLOOKUP(A205,Foundation!$B$8:$P$539,12, 0)</f>
        <v>#N/A</v>
      </c>
      <c r="E205" s="422" t="e">
        <f>VLOOKUP(A205,'Erection Compiled '!$B$2:$Q$516,10, 0)</f>
        <v>#N/A</v>
      </c>
      <c r="F205" s="422" t="e">
        <f>VLOOKUP(A205,Earthing!$B$7:$G$560,4, 0)</f>
        <v>#N/A</v>
      </c>
    </row>
    <row r="206" spans="1:6" hidden="1">
      <c r="A206" s="1118" t="s">
        <v>1852</v>
      </c>
      <c r="B206" s="1107" t="s">
        <v>103</v>
      </c>
      <c r="C206" s="422" t="e">
        <f>VLOOKUP(A206,Foundation!$B$8:$P$556,10, 0)</f>
        <v>#N/A</v>
      </c>
      <c r="D206" s="422" t="e">
        <f>VLOOKUP(A206,Foundation!$B$8:$P$539,12, 0)</f>
        <v>#N/A</v>
      </c>
      <c r="E206" s="422" t="e">
        <f>VLOOKUP(A206,'Erection Compiled '!$B$2:$Q$516,10, 0)</f>
        <v>#N/A</v>
      </c>
      <c r="F206" s="422" t="e">
        <f>VLOOKUP(A206,Earthing!$B$7:$G$560,4, 0)</f>
        <v>#N/A</v>
      </c>
    </row>
    <row r="207" spans="1:6" hidden="1">
      <c r="A207" s="1118" t="s">
        <v>1853</v>
      </c>
      <c r="B207" s="1107" t="s">
        <v>118</v>
      </c>
      <c r="C207" s="422" t="e">
        <f>VLOOKUP(A207,Foundation!$B$8:$P$556,10, 0)</f>
        <v>#N/A</v>
      </c>
      <c r="D207" s="422" t="e">
        <f>VLOOKUP(A207,Foundation!$B$8:$P$539,12, 0)</f>
        <v>#N/A</v>
      </c>
      <c r="E207" s="422" t="e">
        <f>VLOOKUP(A207,'Erection Compiled '!$B$2:$Q$516,10, 0)</f>
        <v>#N/A</v>
      </c>
      <c r="F207" s="422" t="e">
        <f>VLOOKUP(A207,Earthing!$B$7:$G$560,4, 0)</f>
        <v>#N/A</v>
      </c>
    </row>
    <row r="208" spans="1:6">
      <c r="A208" s="1118" t="s">
        <v>310</v>
      </c>
      <c r="B208" s="1107" t="s">
        <v>118</v>
      </c>
      <c r="C208" s="422" t="str">
        <f>VLOOKUP(A208,Foundation!$B$8:$P$556,10, 0)</f>
        <v>Sandy</v>
      </c>
      <c r="D208" s="422">
        <f>VLOOKUP(A208,Foundation!$B$8:$P$539,12, 0)</f>
        <v>45920</v>
      </c>
      <c r="E208" s="422" t="e">
        <f>VLOOKUP(A208,'Erection Compiled '!$B$2:$Q$516,10, 0)</f>
        <v>#N/A</v>
      </c>
      <c r="F208" s="422">
        <f>VLOOKUP(A208,Earthing!$B$7:$G$560,4, 0)</f>
        <v>45919</v>
      </c>
    </row>
    <row r="209" spans="1:6">
      <c r="A209" s="1118" t="s">
        <v>311</v>
      </c>
      <c r="B209" s="1107" t="s">
        <v>168</v>
      </c>
      <c r="C209" s="422" t="str">
        <f>VLOOKUP(A209,Foundation!$B$8:$P$556,10, 0)</f>
        <v>Sandy</v>
      </c>
      <c r="D209" s="422">
        <f>VLOOKUP(A209,Foundation!$B$8:$P$539,12, 0)</f>
        <v>45896</v>
      </c>
      <c r="E209" s="422" t="e">
        <f>VLOOKUP(A209,'Erection Compiled '!$B$2:$Q$516,10, 0)</f>
        <v>#N/A</v>
      </c>
      <c r="F209" s="422">
        <f>VLOOKUP(A209,Earthing!$B$7:$G$560,4, 0)</f>
        <v>45916</v>
      </c>
    </row>
    <row r="210" spans="1:6" hidden="1">
      <c r="A210" s="1118" t="s">
        <v>312</v>
      </c>
      <c r="B210" s="1107" t="s">
        <v>118</v>
      </c>
      <c r="C210" s="422" t="e">
        <f>VLOOKUP(A210,Foundation!$B$8:$P$556,10, 0)</f>
        <v>#N/A</v>
      </c>
      <c r="D210" s="422" t="e">
        <f>VLOOKUP(A210,Foundation!$B$8:$P$539,12, 0)</f>
        <v>#N/A</v>
      </c>
      <c r="E210" s="422" t="e">
        <f>VLOOKUP(A210,'Erection Compiled '!$B$2:$Q$516,10, 0)</f>
        <v>#N/A</v>
      </c>
      <c r="F210" s="422" t="e">
        <f>VLOOKUP(A210,Earthing!$B$7:$G$560,4, 0)</f>
        <v>#N/A</v>
      </c>
    </row>
    <row r="211" spans="1:6">
      <c r="A211" s="1118" t="s">
        <v>313</v>
      </c>
      <c r="B211" s="1107" t="s">
        <v>228</v>
      </c>
      <c r="C211" s="422" t="str">
        <f>VLOOKUP(A211,Foundation!$B$8:$P$556,10, 0)</f>
        <v>Sandy</v>
      </c>
      <c r="D211" s="422">
        <f>VLOOKUP(A211,Foundation!$B$8:$P$539,12, 0)</f>
        <v>45895</v>
      </c>
      <c r="E211" s="422" t="e">
        <f>VLOOKUP(A211,'Erection Compiled '!$B$2:$Q$516,10, 0)</f>
        <v>#N/A</v>
      </c>
      <c r="F211" s="422">
        <f>VLOOKUP(A211,Earthing!$B$7:$G$560,4, 0)</f>
        <v>45916</v>
      </c>
    </row>
    <row r="212" spans="1:6">
      <c r="A212" s="1118" t="s">
        <v>314</v>
      </c>
      <c r="B212" s="1107" t="s">
        <v>228</v>
      </c>
      <c r="C212" s="422" t="str">
        <f>VLOOKUP(A212,Foundation!$B$8:$P$556,10, 0)</f>
        <v>Sandy</v>
      </c>
      <c r="D212" s="422">
        <f>VLOOKUP(A212,Foundation!$B$8:$P$539,12, 0)</f>
        <v>45900</v>
      </c>
      <c r="E212" s="422" t="e">
        <f>VLOOKUP(A212,'Erection Compiled '!$B$2:$Q$516,10, 0)</f>
        <v>#N/A</v>
      </c>
      <c r="F212" s="422">
        <f>VLOOKUP(A212,Earthing!$B$7:$G$560,4, 0)</f>
        <v>45916</v>
      </c>
    </row>
    <row r="213" spans="1:6">
      <c r="A213" s="1118" t="s">
        <v>1089</v>
      </c>
      <c r="B213" s="1107" t="s">
        <v>118</v>
      </c>
      <c r="C213" s="422" t="str">
        <f>VLOOKUP(A213,Foundation!$B$8:$P$556,10, 0)</f>
        <v>Sandy</v>
      </c>
      <c r="D213" s="422">
        <f>VLOOKUP(A213,Foundation!$B$8:$P$539,12, 0)</f>
        <v>45910</v>
      </c>
      <c r="E213" s="422" t="e">
        <f>VLOOKUP(A213,'Erection Compiled '!$B$2:$Q$516,10, 0)</f>
        <v>#N/A</v>
      </c>
      <c r="F213" s="422">
        <f>VLOOKUP(A213,Earthing!$B$7:$G$560,4, 0)</f>
        <v>45913</v>
      </c>
    </row>
    <row r="214" spans="1:6">
      <c r="A214" s="1118" t="s">
        <v>1701</v>
      </c>
      <c r="B214" s="1107" t="s">
        <v>118</v>
      </c>
      <c r="C214" s="422" t="str">
        <f>VLOOKUP(A214,Foundation!$B$8:$P$556,10, 0)</f>
        <v>Sandy</v>
      </c>
      <c r="D214" s="422">
        <f>VLOOKUP(A214,Foundation!$B$8:$P$539,12, 0)</f>
        <v>45917</v>
      </c>
      <c r="E214" s="422" t="e">
        <f>VLOOKUP(A214,'Erection Compiled '!$B$2:$Q$516,10, 0)</f>
        <v>#N/A</v>
      </c>
      <c r="F214" s="422">
        <f>VLOOKUP(A214,Earthing!$B$7:$G$560,4, 0)</f>
        <v>45919</v>
      </c>
    </row>
    <row r="215" spans="1:6">
      <c r="A215" s="1118" t="s">
        <v>137</v>
      </c>
      <c r="B215" s="1107" t="s">
        <v>109</v>
      </c>
      <c r="C215" s="422" t="str">
        <f>VLOOKUP(A215,Foundation!$B$8:$P$556,10, 0)</f>
        <v>Sandy</v>
      </c>
      <c r="D215" s="422">
        <f>VLOOKUP(A215,Foundation!$B$8:$P$539,12, 0)</f>
        <v>45912</v>
      </c>
      <c r="E215" s="422" t="e">
        <f>VLOOKUP(A215,'Erection Compiled '!$B$2:$Q$516,10, 0)</f>
        <v>#N/A</v>
      </c>
      <c r="F215" s="422">
        <f>VLOOKUP(A215,Earthing!$B$7:$G$560,4, 0)</f>
        <v>45919</v>
      </c>
    </row>
    <row r="216" spans="1:6" hidden="1">
      <c r="A216" s="1118" t="s">
        <v>321</v>
      </c>
      <c r="B216" s="1107" t="s">
        <v>168</v>
      </c>
      <c r="C216" s="422" t="e">
        <f>VLOOKUP(A216,Foundation!$B$8:$P$556,10, 0)</f>
        <v>#N/A</v>
      </c>
      <c r="D216" s="422" t="e">
        <f>VLOOKUP(A216,Foundation!$B$8:$P$539,12, 0)</f>
        <v>#N/A</v>
      </c>
      <c r="E216" s="422" t="e">
        <f>VLOOKUP(A216,'Erection Compiled '!$B$2:$Q$516,10, 0)</f>
        <v>#N/A</v>
      </c>
      <c r="F216" s="422" t="e">
        <f>VLOOKUP(A216,Earthing!$B$7:$G$560,4, 0)</f>
        <v>#N/A</v>
      </c>
    </row>
    <row r="217" spans="1:6" hidden="1">
      <c r="A217" s="1118" t="s">
        <v>1854</v>
      </c>
      <c r="B217" s="1107" t="s">
        <v>111</v>
      </c>
      <c r="C217" s="422" t="e">
        <f>VLOOKUP(A217,Foundation!$B$8:$P$556,10, 0)</f>
        <v>#N/A</v>
      </c>
      <c r="D217" s="422" t="e">
        <f>VLOOKUP(A217,Foundation!$B$8:$P$539,12, 0)</f>
        <v>#N/A</v>
      </c>
      <c r="E217" s="422" t="e">
        <f>VLOOKUP(A217,'Erection Compiled '!$B$2:$Q$516,10, 0)</f>
        <v>#N/A</v>
      </c>
      <c r="F217" s="422" t="e">
        <f>VLOOKUP(A217,Earthing!$B$7:$G$560,4, 0)</f>
        <v>#N/A</v>
      </c>
    </row>
    <row r="218" spans="1:6" hidden="1">
      <c r="A218" s="1118" t="s">
        <v>323</v>
      </c>
      <c r="B218" s="1107" t="s">
        <v>234</v>
      </c>
      <c r="C218" s="422" t="e">
        <f>VLOOKUP(A218,Foundation!$B$8:$P$556,10, 0)</f>
        <v>#N/A</v>
      </c>
      <c r="D218" s="422" t="e">
        <f>VLOOKUP(A218,Foundation!$B$8:$P$539,12, 0)</f>
        <v>#N/A</v>
      </c>
      <c r="E218" s="422" t="e">
        <f>VLOOKUP(A218,'Erection Compiled '!$B$2:$Q$516,10, 0)</f>
        <v>#N/A</v>
      </c>
      <c r="F218" s="422" t="e">
        <f>VLOOKUP(A218,Earthing!$B$7:$G$560,4, 0)</f>
        <v>#N/A</v>
      </c>
    </row>
    <row r="219" spans="1:6" hidden="1">
      <c r="A219" s="1118" t="s">
        <v>324</v>
      </c>
      <c r="B219" s="1107" t="s">
        <v>171</v>
      </c>
      <c r="C219" s="422" t="e">
        <f>VLOOKUP(A219,Foundation!$B$8:$P$556,10, 0)</f>
        <v>#N/A</v>
      </c>
      <c r="D219" s="422" t="e">
        <f>VLOOKUP(A219,Foundation!$B$8:$P$539,12, 0)</f>
        <v>#N/A</v>
      </c>
      <c r="E219" s="422" t="e">
        <f>VLOOKUP(A219,'Erection Compiled '!$B$2:$Q$516,10, 0)</f>
        <v>#N/A</v>
      </c>
      <c r="F219" s="422" t="e">
        <f>VLOOKUP(A219,Earthing!$B$7:$G$560,4, 0)</f>
        <v>#N/A</v>
      </c>
    </row>
    <row r="220" spans="1:6" hidden="1">
      <c r="A220" s="1118" t="s">
        <v>325</v>
      </c>
      <c r="B220" s="1107" t="s">
        <v>234</v>
      </c>
      <c r="C220" s="422" t="e">
        <f>VLOOKUP(A220,Foundation!$B$8:$P$556,10, 0)</f>
        <v>#N/A</v>
      </c>
      <c r="D220" s="422" t="e">
        <f>VLOOKUP(A220,Foundation!$B$8:$P$539,12, 0)</f>
        <v>#N/A</v>
      </c>
      <c r="E220" s="422" t="e">
        <f>VLOOKUP(A220,'Erection Compiled '!$B$2:$Q$516,10, 0)</f>
        <v>#N/A</v>
      </c>
      <c r="F220" s="422" t="e">
        <f>VLOOKUP(A220,Earthing!$B$7:$G$560,4, 0)</f>
        <v>#N/A</v>
      </c>
    </row>
    <row r="221" spans="1:6" hidden="1">
      <c r="A221" s="1118" t="s">
        <v>1855</v>
      </c>
      <c r="B221" s="1107" t="s">
        <v>101</v>
      </c>
      <c r="C221" s="422" t="e">
        <f>VLOOKUP(A221,Foundation!$B$8:$P$556,10, 0)</f>
        <v>#N/A</v>
      </c>
      <c r="D221" s="422" t="e">
        <f>VLOOKUP(A221,Foundation!$B$8:$P$539,12, 0)</f>
        <v>#N/A</v>
      </c>
      <c r="E221" s="422" t="e">
        <f>VLOOKUP(A221,'Erection Compiled '!$B$2:$Q$516,10, 0)</f>
        <v>#N/A</v>
      </c>
      <c r="F221" s="422" t="e">
        <f>VLOOKUP(A221,Earthing!$B$7:$G$560,4, 0)</f>
        <v>#N/A</v>
      </c>
    </row>
    <row r="222" spans="1:6" hidden="1">
      <c r="A222" s="1118" t="s">
        <v>267</v>
      </c>
      <c r="B222" s="1107" t="s">
        <v>234</v>
      </c>
      <c r="C222" s="422" t="e">
        <f>VLOOKUP(A222,Foundation!$B$8:$P$556,10, 0)</f>
        <v>#N/A</v>
      </c>
      <c r="D222" s="422" t="e">
        <f>VLOOKUP(A222,Foundation!$B$8:$P$539,12, 0)</f>
        <v>#N/A</v>
      </c>
      <c r="E222" s="422" t="e">
        <f>VLOOKUP(A222,'Erection Compiled '!$B$2:$Q$516,10, 0)</f>
        <v>#N/A</v>
      </c>
      <c r="F222" s="422" t="e">
        <f>VLOOKUP(A222,Earthing!$B$7:$G$560,4, 0)</f>
        <v>#N/A</v>
      </c>
    </row>
    <row r="223" spans="1:6" hidden="1">
      <c r="A223" s="1118" t="s">
        <v>138</v>
      </c>
      <c r="B223" s="1107" t="s">
        <v>105</v>
      </c>
      <c r="C223" s="422" t="e">
        <f>VLOOKUP(A223,Foundation!$B$8:$P$556,10, 0)</f>
        <v>#N/A</v>
      </c>
      <c r="D223" s="422" t="e">
        <f>VLOOKUP(A223,Foundation!$B$8:$P$539,12, 0)</f>
        <v>#N/A</v>
      </c>
      <c r="E223" s="422" t="e">
        <f>VLOOKUP(A223,'Erection Compiled '!$B$2:$Q$516,10, 0)</f>
        <v>#N/A</v>
      </c>
      <c r="F223" s="422" t="e">
        <f>VLOOKUP(A223,Earthing!$B$7:$G$560,4, 0)</f>
        <v>#N/A</v>
      </c>
    </row>
    <row r="224" spans="1:6" hidden="1">
      <c r="A224" s="1118" t="s">
        <v>332</v>
      </c>
      <c r="B224" s="1107" t="s">
        <v>168</v>
      </c>
      <c r="C224" s="422" t="e">
        <f>VLOOKUP(A224,Foundation!$B$8:$P$556,10, 0)</f>
        <v>#N/A</v>
      </c>
      <c r="D224" s="422" t="e">
        <f>VLOOKUP(A224,Foundation!$B$8:$P$539,12, 0)</f>
        <v>#N/A</v>
      </c>
      <c r="E224" s="422" t="e">
        <f>VLOOKUP(A224,'Erection Compiled '!$B$2:$Q$516,10, 0)</f>
        <v>#N/A</v>
      </c>
      <c r="F224" s="422" t="e">
        <f>VLOOKUP(A224,Earthing!$B$7:$G$560,4, 0)</f>
        <v>#N/A</v>
      </c>
    </row>
    <row r="225" spans="1:6" hidden="1">
      <c r="A225" s="1118" t="s">
        <v>333</v>
      </c>
      <c r="B225" s="1107" t="s">
        <v>168</v>
      </c>
      <c r="C225" s="422" t="e">
        <f>VLOOKUP(A225,Foundation!$B$8:$P$556,10, 0)</f>
        <v>#N/A</v>
      </c>
      <c r="D225" s="422" t="e">
        <f>VLOOKUP(A225,Foundation!$B$8:$P$539,12, 0)</f>
        <v>#N/A</v>
      </c>
      <c r="E225" s="422" t="e">
        <f>VLOOKUP(A225,'Erection Compiled '!$B$2:$Q$516,10, 0)</f>
        <v>#N/A</v>
      </c>
      <c r="F225" s="422" t="e">
        <f>VLOOKUP(A225,Earthing!$B$7:$G$560,4, 0)</f>
        <v>#N/A</v>
      </c>
    </row>
    <row r="226" spans="1:6" hidden="1">
      <c r="A226" s="1118" t="s">
        <v>334</v>
      </c>
      <c r="B226" s="1107" t="s">
        <v>234</v>
      </c>
      <c r="C226" s="422" t="e">
        <f>VLOOKUP(A226,Foundation!$B$8:$P$556,10, 0)</f>
        <v>#N/A</v>
      </c>
      <c r="D226" s="422" t="e">
        <f>VLOOKUP(A226,Foundation!$B$8:$P$539,12, 0)</f>
        <v>#N/A</v>
      </c>
      <c r="E226" s="422" t="e">
        <f>VLOOKUP(A226,'Erection Compiled '!$B$2:$Q$516,10, 0)</f>
        <v>#N/A</v>
      </c>
      <c r="F226" s="422" t="e">
        <f>VLOOKUP(A226,Earthing!$B$7:$G$560,4, 0)</f>
        <v>#N/A</v>
      </c>
    </row>
    <row r="227" spans="1:6">
      <c r="A227" s="1118" t="s">
        <v>268</v>
      </c>
      <c r="B227" s="1107" t="s">
        <v>228</v>
      </c>
      <c r="C227" s="422" t="str">
        <f>VLOOKUP(A227,Foundation!$B$8:$P$556,10, 0)</f>
        <v>Sandy</v>
      </c>
      <c r="D227" s="422">
        <f>VLOOKUP(A227,Foundation!$B$8:$P$539,12, 0)</f>
        <v>45776</v>
      </c>
      <c r="E227" s="422" t="e">
        <f>VLOOKUP(A227,'Erection Compiled '!$B$2:$Q$516,10, 0)</f>
        <v>#N/A</v>
      </c>
      <c r="F227" s="422">
        <f>VLOOKUP(A227,Earthing!$B$7:$G$560,4, 0)</f>
        <v>45783</v>
      </c>
    </row>
    <row r="228" spans="1:6">
      <c r="A228" s="1118" t="s">
        <v>269</v>
      </c>
      <c r="B228" s="1107" t="s">
        <v>228</v>
      </c>
      <c r="C228" s="422" t="str">
        <f>VLOOKUP(A228,Foundation!$B$8:$P$556,10, 0)</f>
        <v>Sandy</v>
      </c>
      <c r="D228" s="422">
        <f>VLOOKUP(A228,Foundation!$B$8:$P$539,12, 0)</f>
        <v>45808</v>
      </c>
      <c r="E228" s="422" t="e">
        <f>VLOOKUP(A228,'Erection Compiled '!$B$2:$Q$516,10, 0)</f>
        <v>#N/A</v>
      </c>
      <c r="F228" s="422">
        <f>VLOOKUP(A228,Earthing!$B$7:$G$560,4, 0)</f>
        <v>45807</v>
      </c>
    </row>
    <row r="229" spans="1:6" hidden="1">
      <c r="A229" s="1118" t="s">
        <v>1856</v>
      </c>
      <c r="B229" s="1107" t="s">
        <v>101</v>
      </c>
      <c r="C229" s="422" t="e">
        <f>VLOOKUP(A229,Foundation!$B$8:$P$556,10, 0)</f>
        <v>#N/A</v>
      </c>
      <c r="D229" s="422" t="e">
        <f>VLOOKUP(A229,Foundation!$B$8:$P$539,12, 0)</f>
        <v>#N/A</v>
      </c>
      <c r="E229" s="422" t="e">
        <f>VLOOKUP(A229,'Erection Compiled '!$B$2:$Q$516,10, 0)</f>
        <v>#N/A</v>
      </c>
      <c r="F229" s="422" t="e">
        <f>VLOOKUP(A229,Earthing!$B$7:$G$560,4, 0)</f>
        <v>#N/A</v>
      </c>
    </row>
    <row r="230" spans="1:6">
      <c r="A230" s="1118" t="s">
        <v>336</v>
      </c>
      <c r="B230" s="1107" t="s">
        <v>168</v>
      </c>
      <c r="C230" s="422" t="str">
        <f>VLOOKUP(A230,Foundation!$B$8:$P$556,10, 0)</f>
        <v>Sandy</v>
      </c>
      <c r="D230" s="422">
        <f>VLOOKUP(A230,Foundation!$B$8:$P$539,12, 0)</f>
        <v>45893</v>
      </c>
      <c r="E230" s="422" t="e">
        <f>VLOOKUP(A230,'Erection Compiled '!$B$2:$Q$516,10, 0)</f>
        <v>#N/A</v>
      </c>
      <c r="F230" s="422">
        <f>VLOOKUP(A230,Earthing!$B$7:$G$560,4, 0)</f>
        <v>45911</v>
      </c>
    </row>
    <row r="231" spans="1:6" hidden="1">
      <c r="A231" s="1118" t="s">
        <v>139</v>
      </c>
      <c r="B231" s="1107" t="s">
        <v>109</v>
      </c>
      <c r="C231" s="422" t="e">
        <f>VLOOKUP(A231,Foundation!$B$8:$P$556,10, 0)</f>
        <v>#N/A</v>
      </c>
      <c r="D231" s="422" t="e">
        <f>VLOOKUP(A231,Foundation!$B$8:$P$539,12, 0)</f>
        <v>#N/A</v>
      </c>
      <c r="E231" s="422" t="e">
        <f>VLOOKUP(A231,'Erection Compiled '!$B$2:$Q$516,10, 0)</f>
        <v>#N/A</v>
      </c>
      <c r="F231" s="422">
        <f>VLOOKUP(A231,Earthing!$B$7:$G$560,4, 0)</f>
        <v>45915</v>
      </c>
    </row>
    <row r="232" spans="1:6" hidden="1">
      <c r="A232" s="1118" t="s">
        <v>338</v>
      </c>
      <c r="B232" s="1107" t="s">
        <v>234</v>
      </c>
      <c r="C232" s="422" t="e">
        <f>VLOOKUP(A232,Foundation!$B$8:$P$556,10, 0)</f>
        <v>#N/A</v>
      </c>
      <c r="D232" s="422" t="e">
        <f>VLOOKUP(A232,Foundation!$B$8:$P$539,12, 0)</f>
        <v>#N/A</v>
      </c>
      <c r="E232" s="422" t="e">
        <f>VLOOKUP(A232,'Erection Compiled '!$B$2:$Q$516,10, 0)</f>
        <v>#N/A</v>
      </c>
      <c r="F232" s="422" t="e">
        <f>VLOOKUP(A232,Earthing!$B$7:$G$560,4, 0)</f>
        <v>#N/A</v>
      </c>
    </row>
    <row r="233" spans="1:6" hidden="1">
      <c r="A233" s="1118" t="s">
        <v>339</v>
      </c>
      <c r="B233" s="1107" t="s">
        <v>234</v>
      </c>
      <c r="C233" s="422" t="e">
        <f>VLOOKUP(A233,Foundation!$B$8:$P$556,10, 0)</f>
        <v>#N/A</v>
      </c>
      <c r="D233" s="422" t="e">
        <f>VLOOKUP(A233,Foundation!$B$8:$P$539,12, 0)</f>
        <v>#N/A</v>
      </c>
      <c r="E233" s="422" t="e">
        <f>VLOOKUP(A233,'Erection Compiled '!$B$2:$Q$516,10, 0)</f>
        <v>#N/A</v>
      </c>
      <c r="F233" s="422" t="e">
        <f>VLOOKUP(A233,Earthing!$B$7:$G$560,4, 0)</f>
        <v>#N/A</v>
      </c>
    </row>
    <row r="234" spans="1:6">
      <c r="A234" s="1118" t="s">
        <v>260</v>
      </c>
      <c r="B234" s="1107" t="s">
        <v>234</v>
      </c>
      <c r="C234" s="422" t="str">
        <f>VLOOKUP(A234,Foundation!$B$8:$P$556,10, 0)</f>
        <v>Sandy</v>
      </c>
      <c r="D234" s="422">
        <f>VLOOKUP(A234,Foundation!$B$8:$P$539,12, 0)</f>
        <v>45723</v>
      </c>
      <c r="E234" s="422" t="e">
        <f>VLOOKUP(A234,'Erection Compiled '!$B$2:$Q$516,10, 0)</f>
        <v>#N/A</v>
      </c>
      <c r="F234" s="422">
        <f>VLOOKUP(A234,Earthing!$B$7:$G$560,4, 0)</f>
        <v>45744</v>
      </c>
    </row>
    <row r="235" spans="1:6">
      <c r="A235" s="1118" t="s">
        <v>261</v>
      </c>
      <c r="B235" s="1107" t="s">
        <v>234</v>
      </c>
      <c r="C235" s="422" t="str">
        <f>VLOOKUP(A235,Foundation!$B$8:$P$556,10, 0)</f>
        <v>Sandy</v>
      </c>
      <c r="D235" s="422">
        <f>VLOOKUP(A235,Foundation!$B$8:$P$539,12, 0)</f>
        <v>45726</v>
      </c>
      <c r="E235" s="422" t="e">
        <f>VLOOKUP(A235,'Erection Compiled '!$B$2:$Q$516,10, 0)</f>
        <v>#N/A</v>
      </c>
      <c r="F235" s="422">
        <f>VLOOKUP(A235,Earthing!$B$7:$G$560,4, 0)</f>
        <v>45755</v>
      </c>
    </row>
    <row r="236" spans="1:6">
      <c r="A236" s="1118" t="s">
        <v>341</v>
      </c>
      <c r="B236" s="1107" t="s">
        <v>234</v>
      </c>
      <c r="C236" s="422" t="str">
        <f>VLOOKUP(A236,Foundation!$B$8:$P$556,10, 0)</f>
        <v>Sandy</v>
      </c>
      <c r="D236" s="422">
        <f>VLOOKUP(A236,Foundation!$B$8:$P$539,12, 0)</f>
        <v>45747</v>
      </c>
      <c r="E236" s="422" t="e">
        <f>VLOOKUP(A236,'Erection Compiled '!$B$2:$Q$516,10, 0)</f>
        <v>#N/A</v>
      </c>
      <c r="F236" s="422">
        <f>VLOOKUP(A236,Earthing!$B$7:$G$560,4, 0)</f>
        <v>45752</v>
      </c>
    </row>
    <row r="237" spans="1:6">
      <c r="A237" s="1118" t="s">
        <v>270</v>
      </c>
      <c r="B237" s="1107" t="s">
        <v>171</v>
      </c>
      <c r="C237" s="422" t="str">
        <f>VLOOKUP(A237,Foundation!$B$8:$P$556,10, 0)</f>
        <v>Sandy</v>
      </c>
      <c r="D237" s="422">
        <f>VLOOKUP(A237,Foundation!$B$8:$P$539,12, 0)</f>
        <v>45746</v>
      </c>
      <c r="E237" s="422" t="e">
        <f>VLOOKUP(A237,'Erection Compiled '!$B$2:$Q$516,10, 0)</f>
        <v>#N/A</v>
      </c>
      <c r="F237" s="422">
        <f>VLOOKUP(A237,Earthing!$B$7:$G$560,4, 0)</f>
        <v>45755</v>
      </c>
    </row>
    <row r="238" spans="1:6">
      <c r="A238" s="1118" t="s">
        <v>271</v>
      </c>
      <c r="B238" s="1107" t="s">
        <v>171</v>
      </c>
      <c r="C238" s="422" t="str">
        <f>VLOOKUP(A238,Foundation!$B$8:$P$556,10, 0)</f>
        <v>Sandy</v>
      </c>
      <c r="D238" s="422">
        <f>VLOOKUP(A238,Foundation!$B$8:$P$539,12, 0)</f>
        <v>45742</v>
      </c>
      <c r="E238" s="422">
        <f>VLOOKUP(A238,'Erection Compiled '!$B$2:$Q$516,10, 0)</f>
        <v>46102</v>
      </c>
      <c r="F238" s="422">
        <f>VLOOKUP(A238,Earthing!$B$7:$G$560,4, 0)</f>
        <v>45755</v>
      </c>
    </row>
    <row r="239" spans="1:6">
      <c r="A239" s="1118" t="s">
        <v>342</v>
      </c>
      <c r="B239" s="1107" t="s">
        <v>111</v>
      </c>
      <c r="C239" s="422" t="str">
        <f>VLOOKUP(A239,Foundation!$B$8:$P$556,10, 0)</f>
        <v>Sandy</v>
      </c>
      <c r="D239" s="422">
        <f>VLOOKUP(A239,Foundation!$B$8:$P$539,12, 0)</f>
        <v>46029</v>
      </c>
      <c r="E239" s="422">
        <f>VLOOKUP(A239,'Erection Compiled '!$B$2:$Q$516,10, 0)</f>
        <v>46097</v>
      </c>
      <c r="F239" s="422">
        <f>VLOOKUP(A239,Earthing!$B$7:$G$560,4, 0)</f>
        <v>46039</v>
      </c>
    </row>
    <row r="240" spans="1:6" hidden="1">
      <c r="A240" s="1118" t="s">
        <v>343</v>
      </c>
      <c r="B240" s="1107" t="s">
        <v>118</v>
      </c>
      <c r="C240" s="422" t="str">
        <f>VLOOKUP(A240,Foundation!$B$8:$P$556,10, 0)</f>
        <v>Sandy</v>
      </c>
      <c r="D240" s="422">
        <f>VLOOKUP(A240,Foundation!$B$8:$P$539,12, 0)</f>
        <v>46037</v>
      </c>
      <c r="E240" s="422">
        <f>VLOOKUP(A240,'Erection Compiled '!$B$2:$Q$516,10, 0)</f>
        <v>46090</v>
      </c>
      <c r="F240" s="422">
        <f>VLOOKUP(A240,Earthing!$B$7:$G$560,4, 0)</f>
        <v>46038</v>
      </c>
    </row>
    <row r="241" spans="1:6">
      <c r="A241" s="1118" t="s">
        <v>140</v>
      </c>
      <c r="B241" s="1107" t="s">
        <v>111</v>
      </c>
      <c r="C241" s="422" t="str">
        <f>VLOOKUP(A241,Foundation!$B$8:$P$556,10, 0)</f>
        <v>Sandy</v>
      </c>
      <c r="D241" s="422">
        <f>VLOOKUP(A241,Foundation!$B$8:$P$539,12, 0)</f>
        <v>45991</v>
      </c>
      <c r="E241" s="422">
        <f>VLOOKUP(A241,'Erection Compiled '!$B$2:$Q$516,10, 0)</f>
        <v>46084</v>
      </c>
      <c r="F241" s="422">
        <f>VLOOKUP(A241,Earthing!$B$7:$G$560,4, 0)</f>
        <v>45993</v>
      </c>
    </row>
    <row r="242" spans="1:6">
      <c r="A242" s="1118" t="s">
        <v>233</v>
      </c>
      <c r="B242" s="1107" t="s">
        <v>234</v>
      </c>
      <c r="C242" s="422" t="str">
        <f>VLOOKUP(A242,Foundation!$B$8:$P$556,10, 0)</f>
        <v>Sandy</v>
      </c>
      <c r="D242" s="422">
        <f>VLOOKUP(A242,Foundation!$B$8:$P$539,12, 0)</f>
        <v>45716</v>
      </c>
      <c r="E242" s="422">
        <f>VLOOKUP(A242,'Erection Compiled '!$B$2:$Q$516,10, 0)</f>
        <v>46110</v>
      </c>
      <c r="F242" s="422" t="e">
        <f>VLOOKUP(A242,Earthing!$B$7:$G$560,4, 0)</f>
        <v>#N/A</v>
      </c>
    </row>
    <row r="243" spans="1:6">
      <c r="A243" s="1118" t="s">
        <v>246</v>
      </c>
      <c r="B243" s="1107" t="s">
        <v>168</v>
      </c>
      <c r="C243" s="422" t="str">
        <f>VLOOKUP(A243,Foundation!$B$8:$P$556,10, 0)</f>
        <v>Sandy</v>
      </c>
      <c r="D243" s="422">
        <f>VLOOKUP(A243,Foundation!$B$8:$P$539,12, 0)</f>
        <v>45722</v>
      </c>
      <c r="E243" s="422" t="e">
        <f>VLOOKUP(A243,'Erection Compiled '!$B$2:$Q$516,10, 0)</f>
        <v>#N/A</v>
      </c>
      <c r="F243" s="422" t="e">
        <f>VLOOKUP(A243,Earthing!$B$7:$G$560,4, 0)</f>
        <v>#N/A</v>
      </c>
    </row>
    <row r="244" spans="1:6">
      <c r="A244" s="1118" t="s">
        <v>247</v>
      </c>
      <c r="B244" s="1107" t="s">
        <v>171</v>
      </c>
      <c r="C244" s="422" t="str">
        <f>VLOOKUP(A244,Foundation!$B$8:$P$556,10, 0)</f>
        <v>Sandy</v>
      </c>
      <c r="D244" s="422">
        <f>VLOOKUP(A244,Foundation!$B$8:$P$539,12, 0)</f>
        <v>45727</v>
      </c>
      <c r="E244" s="422" t="e">
        <f>VLOOKUP(A244,'Erection Compiled '!$B$2:$Q$516,10, 0)</f>
        <v>#N/A</v>
      </c>
      <c r="F244" s="422" t="e">
        <f>VLOOKUP(A244,Earthing!$B$7:$G$560,4, 0)</f>
        <v>#N/A</v>
      </c>
    </row>
    <row r="245" spans="1:6" hidden="1">
      <c r="A245" s="1118" t="s">
        <v>272</v>
      </c>
      <c r="B245" s="1107" t="s">
        <v>234</v>
      </c>
      <c r="C245" s="422" t="e">
        <f>VLOOKUP(A245,Foundation!$B$8:$P$556,10, 0)</f>
        <v>#N/A</v>
      </c>
      <c r="D245" s="422" t="e">
        <f>VLOOKUP(A245,Foundation!$B$8:$P$539,12, 0)</f>
        <v>#N/A</v>
      </c>
      <c r="E245" s="422" t="e">
        <f>VLOOKUP(A245,'Erection Compiled '!$B$2:$Q$516,10, 0)</f>
        <v>#N/A</v>
      </c>
      <c r="F245" s="422" t="e">
        <f>VLOOKUP(A245,Earthing!$B$7:$G$560,4, 0)</f>
        <v>#N/A</v>
      </c>
    </row>
    <row r="246" spans="1:6" hidden="1">
      <c r="A246" s="1118" t="s">
        <v>344</v>
      </c>
      <c r="B246" s="1107" t="s">
        <v>114</v>
      </c>
      <c r="C246" s="422" t="e">
        <f>VLOOKUP(A246,Foundation!$B$8:$P$556,10, 0)</f>
        <v>#N/A</v>
      </c>
      <c r="D246" s="422" t="e">
        <f>VLOOKUP(A246,Foundation!$B$8:$P$539,12, 0)</f>
        <v>#N/A</v>
      </c>
      <c r="E246" s="422" t="e">
        <f>VLOOKUP(A246,'Erection Compiled '!$B$2:$Q$516,10, 0)</f>
        <v>#N/A</v>
      </c>
      <c r="F246" s="422" t="e">
        <f>VLOOKUP(A246,Earthing!$B$7:$G$560,4, 0)</f>
        <v>#N/A</v>
      </c>
    </row>
    <row r="247" spans="1:6" hidden="1">
      <c r="A247" s="1118" t="s">
        <v>345</v>
      </c>
      <c r="B247" s="1107" t="s">
        <v>228</v>
      </c>
      <c r="C247" s="422" t="e">
        <f>VLOOKUP(A247,Foundation!$B$8:$P$556,10, 0)</f>
        <v>#N/A</v>
      </c>
      <c r="D247" s="422" t="e">
        <f>VLOOKUP(A247,Foundation!$B$8:$P$539,12, 0)</f>
        <v>#N/A</v>
      </c>
      <c r="E247" s="422" t="e">
        <f>VLOOKUP(A247,'Erection Compiled '!$B$2:$Q$516,10, 0)</f>
        <v>#N/A</v>
      </c>
      <c r="F247" s="422" t="e">
        <f>VLOOKUP(A247,Earthing!$B$7:$G$560,4, 0)</f>
        <v>#N/A</v>
      </c>
    </row>
    <row r="248" spans="1:6" hidden="1">
      <c r="A248" s="1118" t="s">
        <v>346</v>
      </c>
      <c r="B248" s="1107" t="s">
        <v>105</v>
      </c>
      <c r="C248" s="422" t="e">
        <f>VLOOKUP(A248,Foundation!$B$8:$P$556,10, 0)</f>
        <v>#N/A</v>
      </c>
      <c r="D248" s="422" t="e">
        <f>VLOOKUP(A248,Foundation!$B$8:$P$539,12, 0)</f>
        <v>#N/A</v>
      </c>
      <c r="E248" s="422" t="e">
        <f>VLOOKUP(A248,'Erection Compiled '!$B$2:$Q$516,10, 0)</f>
        <v>#N/A</v>
      </c>
      <c r="F248" s="422" t="e">
        <f>VLOOKUP(A248,Earthing!$B$7:$G$560,4, 0)</f>
        <v>#N/A</v>
      </c>
    </row>
    <row r="249" spans="1:6" hidden="1">
      <c r="A249" s="1118" t="s">
        <v>141</v>
      </c>
      <c r="B249" s="1107" t="s">
        <v>118</v>
      </c>
      <c r="C249" s="422" t="e">
        <f>VLOOKUP(A249,Foundation!$B$8:$P$556,10, 0)</f>
        <v>#N/A</v>
      </c>
      <c r="D249" s="422" t="e">
        <f>VLOOKUP(A249,Foundation!$B$8:$P$539,12, 0)</f>
        <v>#N/A</v>
      </c>
      <c r="E249" s="422" t="e">
        <f>VLOOKUP(A249,'Erection Compiled '!$B$2:$Q$516,10, 0)</f>
        <v>#N/A</v>
      </c>
      <c r="F249" s="422" t="e">
        <f>VLOOKUP(A249,Earthing!$B$7:$G$560,4, 0)</f>
        <v>#N/A</v>
      </c>
    </row>
    <row r="250" spans="1:6" hidden="1">
      <c r="A250" s="1118" t="s">
        <v>1857</v>
      </c>
      <c r="B250" s="1107" t="s">
        <v>129</v>
      </c>
      <c r="C250" s="422" t="e">
        <f>VLOOKUP(A250,Foundation!$B$8:$P$556,10, 0)</f>
        <v>#N/A</v>
      </c>
      <c r="D250" s="422" t="e">
        <f>VLOOKUP(A250,Foundation!$B$8:$P$539,12, 0)</f>
        <v>#N/A</v>
      </c>
      <c r="E250" s="422" t="e">
        <f>VLOOKUP(A250,'Erection Compiled '!$B$2:$Q$516,10, 0)</f>
        <v>#N/A</v>
      </c>
      <c r="F250" s="422" t="e">
        <f>VLOOKUP(A250,Earthing!$B$7:$G$560,4, 0)</f>
        <v>#N/A</v>
      </c>
    </row>
    <row r="251" spans="1:6" hidden="1">
      <c r="A251" s="1118" t="s">
        <v>349</v>
      </c>
      <c r="B251" s="1107" t="s">
        <v>228</v>
      </c>
      <c r="C251" s="422" t="e">
        <f>VLOOKUP(A251,Foundation!$B$8:$P$556,10, 0)</f>
        <v>#N/A</v>
      </c>
      <c r="D251" s="422" t="e">
        <f>VLOOKUP(A251,Foundation!$B$8:$P$539,12, 0)</f>
        <v>#N/A</v>
      </c>
      <c r="E251" s="422" t="e">
        <f>VLOOKUP(A251,'Erection Compiled '!$B$2:$Q$516,10, 0)</f>
        <v>#N/A</v>
      </c>
      <c r="F251" s="422" t="e">
        <f>VLOOKUP(A251,Earthing!$B$7:$G$560,4, 0)</f>
        <v>#N/A</v>
      </c>
    </row>
    <row r="252" spans="1:6" hidden="1">
      <c r="A252" s="1118" t="s">
        <v>350</v>
      </c>
      <c r="B252" s="1107" t="s">
        <v>168</v>
      </c>
      <c r="C252" s="422" t="e">
        <f>VLOOKUP(A252,Foundation!$B$8:$P$556,10, 0)</f>
        <v>#N/A</v>
      </c>
      <c r="D252" s="422" t="e">
        <f>VLOOKUP(A252,Foundation!$B$8:$P$539,12, 0)</f>
        <v>#N/A</v>
      </c>
      <c r="E252" s="422" t="e">
        <f>VLOOKUP(A252,'Erection Compiled '!$B$2:$Q$516,10, 0)</f>
        <v>#N/A</v>
      </c>
      <c r="F252" s="422" t="e">
        <f>VLOOKUP(A252,Earthing!$B$7:$G$560,4, 0)</f>
        <v>#N/A</v>
      </c>
    </row>
    <row r="253" spans="1:6" hidden="1">
      <c r="A253" s="1118" t="s">
        <v>351</v>
      </c>
      <c r="B253" s="1107" t="s">
        <v>168</v>
      </c>
      <c r="C253" s="422" t="str">
        <f>VLOOKUP(A253,Foundation!$B$8:$P$556,10, 0)</f>
        <v>Sandy</v>
      </c>
      <c r="D253" s="422">
        <f>VLOOKUP(A253,Foundation!$B$8:$P$539,12, 0)</f>
        <v>46037</v>
      </c>
      <c r="E253" s="422" t="e">
        <f>VLOOKUP(A253,'Erection Compiled '!$B$2:$Q$516,10, 0)</f>
        <v>#N/A</v>
      </c>
      <c r="F253" s="422">
        <f>VLOOKUP(A253,Earthing!$B$7:$G$560,4, 0)</f>
        <v>46038</v>
      </c>
    </row>
    <row r="254" spans="1:6" hidden="1">
      <c r="A254" s="1118" t="s">
        <v>1070</v>
      </c>
      <c r="B254" s="1107" t="s">
        <v>111</v>
      </c>
      <c r="C254" s="422" t="e">
        <f>VLOOKUP(A254,Foundation!$B$8:$P$556,10, 0)</f>
        <v>#N/A</v>
      </c>
      <c r="D254" s="422" t="e">
        <f>VLOOKUP(A254,Foundation!$B$8:$P$539,12, 0)</f>
        <v>#N/A</v>
      </c>
      <c r="E254" s="422" t="e">
        <f>VLOOKUP(A254,'Erection Compiled '!$B$2:$Q$516,10, 0)</f>
        <v>#N/A</v>
      </c>
      <c r="F254" s="422" t="e">
        <f>VLOOKUP(A254,Earthing!$B$7:$G$560,4, 0)</f>
        <v>#N/A</v>
      </c>
    </row>
    <row r="255" spans="1:6">
      <c r="A255" s="1118" t="s">
        <v>142</v>
      </c>
      <c r="B255" s="1107" t="s">
        <v>105</v>
      </c>
      <c r="C255" s="422" t="str">
        <f>VLOOKUP(A255,Foundation!$B$8:$P$556,10, 0)</f>
        <v>Sandy</v>
      </c>
      <c r="D255" s="422">
        <f>VLOOKUP(A255,Foundation!$B$8:$P$539,12, 0)</f>
        <v>45975</v>
      </c>
      <c r="E255" s="422" t="e">
        <f>VLOOKUP(A255,'Erection Compiled '!$B$2:$Q$516,10, 0)</f>
        <v>#N/A</v>
      </c>
      <c r="F255" s="422">
        <f>VLOOKUP(A255,Earthing!$B$7:$G$560,4, 0)</f>
        <v>45976</v>
      </c>
    </row>
    <row r="256" spans="1:6">
      <c r="A256" s="1118" t="s">
        <v>273</v>
      </c>
      <c r="B256" s="1107" t="s">
        <v>234</v>
      </c>
      <c r="C256" s="422" t="str">
        <f>VLOOKUP(A256,Foundation!$B$8:$P$556,10, 0)</f>
        <v>Sandy</v>
      </c>
      <c r="D256" s="422">
        <f>VLOOKUP(A256,Foundation!$B$8:$P$539,12, 0)</f>
        <v>45756</v>
      </c>
      <c r="E256" s="422" t="e">
        <f>VLOOKUP(A256,'Erection Compiled '!$B$2:$Q$516,10, 0)</f>
        <v>#N/A</v>
      </c>
      <c r="F256" s="422">
        <f>VLOOKUP(A256,Earthing!$B$7:$G$560,4, 0)</f>
        <v>45757</v>
      </c>
    </row>
    <row r="257" spans="1:6">
      <c r="A257" s="1118" t="s">
        <v>354</v>
      </c>
      <c r="B257" s="1107" t="s">
        <v>168</v>
      </c>
      <c r="C257" s="422" t="str">
        <f>VLOOKUP(A257,Foundation!$B$8:$P$556,10, 0)</f>
        <v>Sandy</v>
      </c>
      <c r="D257" s="422">
        <f>VLOOKUP(A257,Foundation!$B$8:$P$539,12, 0)</f>
        <v>45960</v>
      </c>
      <c r="E257" s="422">
        <f>VLOOKUP(A257,'Erection Compiled '!$B$2:$Q$516,10, 0)</f>
        <v>46040</v>
      </c>
      <c r="F257" s="422">
        <f>VLOOKUP(A257,Earthing!$B$7:$G$560,4, 0)</f>
        <v>45961</v>
      </c>
    </row>
    <row r="258" spans="1:6">
      <c r="A258" s="1118" t="s">
        <v>355</v>
      </c>
      <c r="B258" s="1107" t="s">
        <v>168</v>
      </c>
      <c r="C258" s="422" t="str">
        <f>VLOOKUP(A258,Foundation!$B$8:$P$556,10, 0)</f>
        <v>Sandy</v>
      </c>
      <c r="D258" s="422">
        <f>VLOOKUP(A258,Foundation!$B$8:$P$539,12, 0)</f>
        <v>45968</v>
      </c>
      <c r="E258" s="422">
        <f>VLOOKUP(A258,'Erection Compiled '!$B$2:$Q$516,10, 0)</f>
        <v>46035</v>
      </c>
      <c r="F258" s="422">
        <f>VLOOKUP(A258,Earthing!$B$7:$G$560,4, 0)</f>
        <v>45969</v>
      </c>
    </row>
    <row r="259" spans="1:6">
      <c r="A259" s="1118" t="s">
        <v>1091</v>
      </c>
      <c r="B259" s="1107" t="s">
        <v>111</v>
      </c>
      <c r="C259" s="422" t="str">
        <f>VLOOKUP(A259,Foundation!$B$8:$P$556,10, 0)</f>
        <v>Sandy</v>
      </c>
      <c r="D259" s="422">
        <f>VLOOKUP(A259,Foundation!$B$8:$P$539,12, 0)</f>
        <v>45978</v>
      </c>
      <c r="E259" s="422" t="e">
        <f>VLOOKUP(A259,'Erection Compiled '!$B$2:$Q$516,10, 0)</f>
        <v>#N/A</v>
      </c>
      <c r="F259" s="422">
        <f>VLOOKUP(A259,Earthing!$B$7:$G$560,4, 0)</f>
        <v>45979</v>
      </c>
    </row>
    <row r="260" spans="1:6">
      <c r="A260" s="1118" t="s">
        <v>357</v>
      </c>
      <c r="B260" s="1107" t="s">
        <v>171</v>
      </c>
      <c r="C260" s="422" t="str">
        <f>VLOOKUP(A260,Foundation!$B$8:$P$556,10, 0)</f>
        <v>Sandy</v>
      </c>
      <c r="D260" s="422">
        <f>VLOOKUP(A260,Foundation!$B$8:$P$539,12, 0)</f>
        <v>45919</v>
      </c>
      <c r="E260" s="422" t="e">
        <f>VLOOKUP(A260,'Erection Compiled '!$B$2:$Q$516,10, 0)</f>
        <v>#N/A</v>
      </c>
      <c r="F260" s="422">
        <f>VLOOKUP(A260,Earthing!$B$7:$G$560,4, 0)</f>
        <v>45922</v>
      </c>
    </row>
    <row r="261" spans="1:6">
      <c r="A261" s="1118" t="s">
        <v>358</v>
      </c>
      <c r="B261" s="1107" t="s">
        <v>171</v>
      </c>
      <c r="C261" s="422" t="str">
        <f>VLOOKUP(A261,Foundation!$B$8:$P$556,10, 0)</f>
        <v>Sandy</v>
      </c>
      <c r="D261" s="422">
        <f>VLOOKUP(A261,Foundation!$B$8:$P$539,12, 0)</f>
        <v>45838</v>
      </c>
      <c r="E261" s="422">
        <f>VLOOKUP(A261,'Erection Compiled '!$B$2:$Q$516,10, 0)</f>
        <v>46007</v>
      </c>
      <c r="F261" s="422">
        <f>VLOOKUP(A261,Earthing!$B$7:$G$560,4, 0)</f>
        <v>45839</v>
      </c>
    </row>
    <row r="262" spans="1:6">
      <c r="A262" s="1118" t="s">
        <v>1480</v>
      </c>
      <c r="B262" s="1107" t="s">
        <v>105</v>
      </c>
      <c r="C262" s="422" t="str">
        <f>VLOOKUP(A262,Foundation!$B$8:$P$556,10, 0)</f>
        <v>Sandy</v>
      </c>
      <c r="D262" s="422">
        <f>VLOOKUP(A262,Foundation!$B$8:$P$539,12, 0)</f>
        <v>45834</v>
      </c>
      <c r="E262" s="422">
        <f>VLOOKUP(A262,'Erection Compiled '!$B$2:$Q$516,10, 0)</f>
        <v>46015</v>
      </c>
      <c r="F262" s="422">
        <f>VLOOKUP(A262,Earthing!$B$7:$G$560,4, 0)</f>
        <v>45836</v>
      </c>
    </row>
    <row r="263" spans="1:6">
      <c r="A263" s="1118" t="s">
        <v>274</v>
      </c>
      <c r="B263" s="1107" t="s">
        <v>168</v>
      </c>
      <c r="C263" s="422" t="str">
        <f>VLOOKUP(A263,Foundation!$B$8:$P$556,10, 0)</f>
        <v>Sandy</v>
      </c>
      <c r="D263" s="422">
        <f>VLOOKUP(A263,Foundation!$B$8:$P$539,12, 0)</f>
        <v>45946</v>
      </c>
      <c r="E263" s="422" t="e">
        <f>VLOOKUP(A263,'Erection Compiled '!$B$2:$Q$516,10, 0)</f>
        <v>#N/A</v>
      </c>
      <c r="F263" s="422">
        <f>VLOOKUP(A263,Earthing!$B$7:$G$560,4, 0)</f>
        <v>45966</v>
      </c>
    </row>
    <row r="264" spans="1:6">
      <c r="A264" s="1118" t="s">
        <v>143</v>
      </c>
      <c r="B264" s="1107" t="s">
        <v>118</v>
      </c>
      <c r="C264" s="422" t="str">
        <f>VLOOKUP(A264,Foundation!$B$8:$P$556,10, 0)</f>
        <v>Sandy</v>
      </c>
      <c r="D264" s="422">
        <f>VLOOKUP(A264,Foundation!$B$8:$P$539,12, 0)</f>
        <v>45828</v>
      </c>
      <c r="E264" s="422" t="e">
        <f>VLOOKUP(A264,'Erection Compiled '!$B$2:$Q$516,10, 0)</f>
        <v>#N/A</v>
      </c>
      <c r="F264" s="422">
        <f>VLOOKUP(A264,Earthing!$B$7:$G$560,4, 0)</f>
        <v>45828</v>
      </c>
    </row>
    <row r="265" spans="1:6">
      <c r="A265" s="1120" t="s">
        <v>146</v>
      </c>
      <c r="B265" s="1110" t="s">
        <v>1903</v>
      </c>
      <c r="C265" s="422" t="str">
        <f>VLOOKUP(A265,Foundation!$B$8:$P$556,10, 0)</f>
        <v>Sandy</v>
      </c>
      <c r="D265" s="422">
        <f>VLOOKUP(A265,Foundation!$B$8:$P$539,12, 0)</f>
        <v>45912</v>
      </c>
      <c r="E265" s="422">
        <f>VLOOKUP(A265,'Erection Compiled '!$B$2:$Q$516,10, 0)</f>
        <v>46002</v>
      </c>
      <c r="F265" s="422">
        <f>VLOOKUP(A265,Earthing!$B$7:$G$560,4, 0)</f>
        <v>45915</v>
      </c>
    </row>
    <row r="266" spans="1:6">
      <c r="A266" s="1120" t="s">
        <v>1916</v>
      </c>
      <c r="B266" s="1110" t="s">
        <v>1904</v>
      </c>
      <c r="C266" s="422" t="str">
        <f>VLOOKUP(A266,Foundation!$B$8:$P$556,10, 0)</f>
        <v>Sandy</v>
      </c>
      <c r="D266" s="422">
        <f>VLOOKUP(A266,Foundation!$B$8:$P$539,12, 0)</f>
        <v>45971</v>
      </c>
      <c r="E266" s="422">
        <f>VLOOKUP(A266,'Erection Compiled '!$B$2:$Q$516,10, 0)</f>
        <v>45996</v>
      </c>
      <c r="F266" s="422">
        <f>VLOOKUP(A266,Earthing!$B$7:$G$560,4, 0)</f>
        <v>45972</v>
      </c>
    </row>
    <row r="267" spans="1:6">
      <c r="A267" s="1120" t="s">
        <v>1917</v>
      </c>
      <c r="B267" s="1110" t="s">
        <v>1905</v>
      </c>
      <c r="C267" s="422" t="str">
        <f>VLOOKUP(A267,Foundation!$B$8:$P$556,10, 0)</f>
        <v>Sandy</v>
      </c>
      <c r="D267" s="422">
        <f>VLOOKUP(A267,Foundation!$B$8:$P$539,12, 0)</f>
        <v>45798</v>
      </c>
      <c r="E267" s="422">
        <f>VLOOKUP(A267,'Erection Compiled '!$B$2:$Q$516,10, 0)</f>
        <v>46017</v>
      </c>
      <c r="F267" s="422">
        <f>VLOOKUP(A267,Earthing!$B$7:$G$560,4, 0)</f>
        <v>45798</v>
      </c>
    </row>
    <row r="268" spans="1:6">
      <c r="A268" s="1120" t="s">
        <v>147</v>
      </c>
      <c r="B268" s="1110" t="s">
        <v>1906</v>
      </c>
      <c r="C268" s="422" t="str">
        <f>VLOOKUP(A268,Foundation!$B$8:$P$556,10, 0)</f>
        <v>Sandy</v>
      </c>
      <c r="D268" s="422">
        <f>VLOOKUP(A268,Foundation!$B$8:$P$539,12, 0)</f>
        <v>45878</v>
      </c>
      <c r="E268" s="422">
        <f>VLOOKUP(A268,'Erection Compiled '!$B$2:$Q$516,10, 0)</f>
        <v>46029</v>
      </c>
      <c r="F268" s="422">
        <f>VLOOKUP(A268,Earthing!$B$7:$G$560,4, 0)</f>
        <v>45874</v>
      </c>
    </row>
    <row r="269" spans="1:6">
      <c r="A269" s="1120" t="s">
        <v>1290</v>
      </c>
      <c r="B269" s="1110" t="s">
        <v>1907</v>
      </c>
      <c r="C269" s="422" t="str">
        <f>VLOOKUP(A269,Foundation!$B$8:$P$556,10, 0)</f>
        <v>Sandy</v>
      </c>
      <c r="D269" s="422">
        <f>VLOOKUP(A269,Foundation!$B$8:$P$539,12, 0)</f>
        <v>45949</v>
      </c>
      <c r="E269" s="422">
        <f>VLOOKUP(A269,'Erection Compiled '!$B$2:$Q$516,10, 0)</f>
        <v>46012</v>
      </c>
      <c r="F269" s="422">
        <f>VLOOKUP(A269,Earthing!$B$7:$G$560,4, 0)</f>
        <v>45966</v>
      </c>
    </row>
    <row r="270" spans="1:6">
      <c r="A270" s="1120" t="s">
        <v>1291</v>
      </c>
      <c r="B270" s="1110" t="s">
        <v>1906</v>
      </c>
      <c r="C270" s="422" t="str">
        <f>VLOOKUP(A270,Foundation!$B$8:$P$556,10, 0)</f>
        <v>DFR</v>
      </c>
      <c r="D270" s="422">
        <f>VLOOKUP(A270,Foundation!$B$8:$P$539,12, 0)</f>
        <v>45900</v>
      </c>
      <c r="E270" s="422">
        <f>VLOOKUP(A270,'Erection Compiled '!$B$2:$Q$516,10, 0)</f>
        <v>46007</v>
      </c>
      <c r="F270" s="422">
        <f>VLOOKUP(A270,Earthing!$B$7:$G$560,4, 0)</f>
        <v>45966</v>
      </c>
    </row>
    <row r="271" spans="1:6">
      <c r="A271" s="1120" t="s">
        <v>1289</v>
      </c>
      <c r="B271" s="1110" t="s">
        <v>1908</v>
      </c>
      <c r="C271" s="422" t="str">
        <f>VLOOKUP(A271,Foundation!$B$8:$P$556,10, 0)</f>
        <v>Sandy</v>
      </c>
      <c r="D271" s="422">
        <f>VLOOKUP(A271,Foundation!$B$8:$P$539,12, 0)</f>
        <v>45835</v>
      </c>
      <c r="E271" s="422">
        <f>VLOOKUP(A271,'Erection Compiled '!$B$2:$Q$516,10, 0)</f>
        <v>46022</v>
      </c>
      <c r="F271" s="422">
        <f>VLOOKUP(A271,Earthing!$B$7:$G$560,4, 0)</f>
        <v>45837</v>
      </c>
    </row>
    <row r="272" spans="1:6">
      <c r="A272" s="1120" t="s">
        <v>1918</v>
      </c>
      <c r="B272" s="1110" t="s">
        <v>1904</v>
      </c>
      <c r="C272" s="422" t="str">
        <f>VLOOKUP(A272,Foundation!$B$8:$P$556,10, 0)</f>
        <v>Sandy</v>
      </c>
      <c r="D272" s="422">
        <f>VLOOKUP(A272,Foundation!$B$8:$P$539,12, 0)</f>
        <v>45710</v>
      </c>
      <c r="E272" s="422" t="e">
        <f>VLOOKUP(A272,'Erection Compiled '!$B$2:$Q$516,10, 0)</f>
        <v>#N/A</v>
      </c>
      <c r="F272" s="422" t="e">
        <f>VLOOKUP(A272,Earthing!$B$7:$G$560,4, 0)</f>
        <v>#N/A</v>
      </c>
    </row>
    <row r="273" spans="1:6">
      <c r="A273" s="1121" t="s">
        <v>148</v>
      </c>
      <c r="B273" s="1111" t="s">
        <v>101</v>
      </c>
      <c r="C273" s="422" t="str">
        <f>VLOOKUP(A273,Foundation!$B$8:$P$556,10, 0)</f>
        <v>Sandy</v>
      </c>
      <c r="D273" s="422">
        <f>VLOOKUP(A273,Foundation!$B$8:$P$539,12, 0)</f>
        <v>45891</v>
      </c>
      <c r="E273" s="422" t="e">
        <f>VLOOKUP(A273,'Erection Compiled '!$B$2:$Q$516,10, 0)</f>
        <v>#N/A</v>
      </c>
      <c r="F273" s="422">
        <f>VLOOKUP(A273,Earthing!$B$7:$G$560,4, 0)</f>
        <v>45871</v>
      </c>
    </row>
    <row r="274" spans="1:6">
      <c r="A274" s="1121" t="s">
        <v>263</v>
      </c>
      <c r="B274" s="1111" t="s">
        <v>171</v>
      </c>
      <c r="C274" s="422" t="str">
        <f>VLOOKUP(A274,Foundation!$B$8:$P$556,10, 0)</f>
        <v>Sandy</v>
      </c>
      <c r="D274" s="422">
        <f>VLOOKUP(A274,Foundation!$B$8:$P$539,12, 0)</f>
        <v>45740</v>
      </c>
      <c r="E274" s="422" t="e">
        <f>VLOOKUP(A274,'Erection Compiled '!$B$2:$Q$516,10, 0)</f>
        <v>#N/A</v>
      </c>
      <c r="F274" s="422">
        <f>VLOOKUP(A274,Earthing!$B$7:$G$560,4, 0)</f>
        <v>45764</v>
      </c>
    </row>
    <row r="275" spans="1:6">
      <c r="A275" s="1121" t="s">
        <v>266</v>
      </c>
      <c r="B275" s="1111" t="s">
        <v>234</v>
      </c>
      <c r="C275" s="422" t="str">
        <f>VLOOKUP(A275,Foundation!$B$8:$P$556,10, 0)</f>
        <v>Sandy</v>
      </c>
      <c r="D275" s="422">
        <f>VLOOKUP(A275,Foundation!$B$8:$P$539,12, 0)</f>
        <v>45746</v>
      </c>
      <c r="E275" s="422" t="e">
        <f>VLOOKUP(A275,'Erection Compiled '!$B$2:$Q$516,10, 0)</f>
        <v>#N/A</v>
      </c>
      <c r="F275" s="422">
        <f>VLOOKUP(A275,Earthing!$B$7:$G$560,4, 0)</f>
        <v>45764</v>
      </c>
    </row>
    <row r="276" spans="1:6">
      <c r="A276" s="1121" t="s">
        <v>1833</v>
      </c>
      <c r="B276" s="1111" t="s">
        <v>114</v>
      </c>
      <c r="C276" s="422" t="str">
        <f>VLOOKUP(A276,Foundation!$B$8:$P$556,10, 0)</f>
        <v>Sandy</v>
      </c>
      <c r="D276" s="422">
        <f>VLOOKUP(A276,Foundation!$B$8:$P$539,12, 0)</f>
        <v>45996</v>
      </c>
      <c r="E276" s="422" t="e">
        <f>VLOOKUP(A276,'Erection Compiled '!$B$2:$Q$516,10, 0)</f>
        <v>#N/A</v>
      </c>
      <c r="F276" s="422">
        <f>VLOOKUP(A276,Earthing!$B$7:$G$560,4, 0)</f>
        <v>45994</v>
      </c>
    </row>
    <row r="277" spans="1:6">
      <c r="A277" s="1121" t="s">
        <v>1786</v>
      </c>
      <c r="B277" s="1111" t="s">
        <v>101</v>
      </c>
      <c r="C277" s="422" t="str">
        <f>VLOOKUP(A277,Foundation!$B$8:$P$556,10, 0)</f>
        <v>Sandy</v>
      </c>
      <c r="D277" s="422">
        <f>VLOOKUP(A277,Foundation!$B$8:$P$539,12, 0)</f>
        <v>45973</v>
      </c>
      <c r="E277" s="422" t="e">
        <f>VLOOKUP(A277,'Erection Compiled '!$B$2:$Q$516,10, 0)</f>
        <v>#N/A</v>
      </c>
      <c r="F277" s="422">
        <f>VLOOKUP(A277,Earthing!$B$7:$G$560,4, 0)</f>
        <v>45989</v>
      </c>
    </row>
    <row r="278" spans="1:6">
      <c r="A278" s="1120" t="s">
        <v>1919</v>
      </c>
      <c r="B278" s="1110" t="s">
        <v>1909</v>
      </c>
      <c r="C278" s="422" t="str">
        <f>VLOOKUP(A278,Foundation!$B$8:$P$556,10, 0)</f>
        <v>Sandy</v>
      </c>
      <c r="D278" s="422">
        <f>VLOOKUP(A278,Foundation!$B$8:$P$539,12, 0)</f>
        <v>45979</v>
      </c>
      <c r="E278" s="422" t="e">
        <f>VLOOKUP(A278,'Erection Compiled '!$B$2:$Q$516,10, 0)</f>
        <v>#N/A</v>
      </c>
      <c r="F278" s="422">
        <f>VLOOKUP(A278,Earthing!$B$7:$G$560,4, 0)</f>
        <v>45989</v>
      </c>
    </row>
    <row r="279" spans="1:6">
      <c r="A279" s="1120" t="s">
        <v>1823</v>
      </c>
      <c r="B279" s="1110" t="s">
        <v>1906</v>
      </c>
      <c r="C279" s="422" t="str">
        <f>VLOOKUP(A279,Foundation!$B$8:$P$556,10, 0)</f>
        <v>Sandy</v>
      </c>
      <c r="D279" s="422">
        <f>VLOOKUP(A279,Foundation!$B$8:$P$539,12, 0)</f>
        <v>45983</v>
      </c>
      <c r="E279" s="422">
        <f>VLOOKUP(A279,'Erection Compiled '!$B$2:$Q$516,10, 0)</f>
        <v>46077</v>
      </c>
      <c r="F279" s="422">
        <f>VLOOKUP(A279,Earthing!$B$7:$G$560,4, 0)</f>
        <v>45995</v>
      </c>
    </row>
    <row r="280" spans="1:6">
      <c r="A280" s="1120" t="s">
        <v>1920</v>
      </c>
      <c r="B280" s="1110" t="s">
        <v>1909</v>
      </c>
      <c r="C280" s="422" t="str">
        <f>VLOOKUP(A280,Foundation!$B$8:$P$556,10, 0)</f>
        <v>Sandy</v>
      </c>
      <c r="D280" s="422">
        <f>VLOOKUP(A280,Foundation!$B$8:$P$539,12, 0)</f>
        <v>45987</v>
      </c>
      <c r="E280" s="422">
        <f>VLOOKUP(A280,'Erection Compiled '!$B$2:$Q$516,10, 0)</f>
        <v>46017</v>
      </c>
      <c r="F280" s="422">
        <f>VLOOKUP(A280,Earthing!$B$7:$G$560,4, 0)</f>
        <v>45989</v>
      </c>
    </row>
    <row r="281" spans="1:6">
      <c r="A281" s="1120" t="s">
        <v>149</v>
      </c>
      <c r="B281" s="1110" t="s">
        <v>1908</v>
      </c>
      <c r="C281" s="422" t="str">
        <f>VLOOKUP(A281,Foundation!$B$8:$P$556,10, 0)</f>
        <v>Sandy</v>
      </c>
      <c r="D281" s="422">
        <f>VLOOKUP(A281,Foundation!$B$8:$P$539,12, 0)</f>
        <v>46015</v>
      </c>
      <c r="E281" s="422" t="e">
        <f>VLOOKUP(A281,'Erection Compiled '!$B$2:$Q$516,10, 0)</f>
        <v>#N/A</v>
      </c>
      <c r="F281" s="422">
        <f>VLOOKUP(A281,Earthing!$B$7:$G$560,4, 0)</f>
        <v>46017</v>
      </c>
    </row>
    <row r="282" spans="1:6">
      <c r="A282" s="1120" t="s">
        <v>1921</v>
      </c>
      <c r="B282" s="1110" t="s">
        <v>1904</v>
      </c>
      <c r="C282" s="422" t="str">
        <f>VLOOKUP(A282,Foundation!$B$8:$P$556,10, 0)</f>
        <v>Sandy</v>
      </c>
      <c r="D282" s="422">
        <f>VLOOKUP(A282,Foundation!$B$8:$P$539,12, 0)</f>
        <v>45760</v>
      </c>
      <c r="E282" s="422">
        <f>VLOOKUP(A282,'Erection Compiled '!$B$2:$Q$516,10, 0)</f>
        <v>46080</v>
      </c>
      <c r="F282" s="422" t="e">
        <f>VLOOKUP(A282,Earthing!$B$7:$G$560,4, 0)</f>
        <v>#N/A</v>
      </c>
    </row>
    <row r="283" spans="1:6">
      <c r="A283" s="1120" t="s">
        <v>1922</v>
      </c>
      <c r="B283" s="1110" t="s">
        <v>1904</v>
      </c>
      <c r="C283" s="422" t="str">
        <f>VLOOKUP(A283,Foundation!$B$8:$P$556,10, 0)</f>
        <v>Sandy</v>
      </c>
      <c r="D283" s="422">
        <f>VLOOKUP(A283,Foundation!$B$8:$P$539,12, 0)</f>
        <v>45763</v>
      </c>
      <c r="E283" s="422" t="e">
        <f>VLOOKUP(A283,'Erection Compiled '!$B$2:$Q$516,10, 0)</f>
        <v>#N/A</v>
      </c>
      <c r="F283" s="422">
        <f>VLOOKUP(A283,Earthing!$B$7:$G$560,4, 0)</f>
        <v>45764</v>
      </c>
    </row>
    <row r="284" spans="1:6">
      <c r="A284" s="1120" t="s">
        <v>1923</v>
      </c>
      <c r="B284" s="1110" t="s">
        <v>1904</v>
      </c>
      <c r="C284" s="422" t="str">
        <f>VLOOKUP(A284,Foundation!$B$8:$P$556,10, 0)</f>
        <v>Sandy</v>
      </c>
      <c r="D284" s="422">
        <f>VLOOKUP(A284,Foundation!$B$8:$P$539,12, 0)</f>
        <v>46022</v>
      </c>
      <c r="E284" s="422" t="e">
        <f>VLOOKUP(A284,'Erection Compiled '!$B$2:$Q$516,10, 0)</f>
        <v>#N/A</v>
      </c>
      <c r="F284" s="422">
        <f>VLOOKUP(A284,Earthing!$B$7:$G$560,4, 0)</f>
        <v>46024</v>
      </c>
    </row>
    <row r="285" spans="1:6" hidden="1">
      <c r="A285" s="1118" t="s">
        <v>150</v>
      </c>
      <c r="B285" s="1107" t="s">
        <v>101</v>
      </c>
      <c r="C285" s="422" t="str">
        <f>VLOOKUP(A285,Foundation!$B$8:$P$556,10, 0)</f>
        <v>Sandy</v>
      </c>
      <c r="D285" s="422">
        <f>VLOOKUP(A285,Foundation!$B$8:$P$539,12, 0)</f>
        <v>46050</v>
      </c>
      <c r="E285" s="422" t="e">
        <f>VLOOKUP(A285,'Erection Compiled '!$B$2:$Q$516,10, 0)</f>
        <v>#N/A</v>
      </c>
      <c r="F285" s="422">
        <f>VLOOKUP(A285,Earthing!$B$7:$G$560,4, 0)</f>
        <v>46051</v>
      </c>
    </row>
    <row r="286" spans="1:6" hidden="1">
      <c r="A286" s="1118" t="s">
        <v>151</v>
      </c>
      <c r="B286" s="1107" t="s">
        <v>101</v>
      </c>
      <c r="C286" s="422" t="str">
        <f>VLOOKUP(A286,Foundation!$B$8:$P$556,10, 0)</f>
        <v>Sandy</v>
      </c>
      <c r="D286" s="422">
        <f>VLOOKUP(A286,Foundation!$B$8:$P$539,12, 0)</f>
        <v>46052</v>
      </c>
      <c r="E286" s="422" t="e">
        <f>VLOOKUP(A286,'Erection Compiled '!$B$2:$Q$516,10, 0)</f>
        <v>#N/A</v>
      </c>
      <c r="F286" s="422">
        <f>VLOOKUP(A286,Earthing!$B$7:$G$560,4, 0)</f>
        <v>46053</v>
      </c>
    </row>
    <row r="287" spans="1:6">
      <c r="A287" s="1118" t="s">
        <v>152</v>
      </c>
      <c r="B287" s="1107" t="s">
        <v>153</v>
      </c>
      <c r="C287" s="422" t="str">
        <f>VLOOKUP(A287,Foundation!$B$8:$P$556,10, 0)</f>
        <v>Sandy</v>
      </c>
      <c r="D287" s="422">
        <f>VLOOKUP(A287,Foundation!$B$8:$P$539,12, 0)</f>
        <v>45862</v>
      </c>
      <c r="E287" s="422" t="e">
        <f>VLOOKUP(A287,'Erection Compiled '!$B$2:$Q$516,10, 0)</f>
        <v>#N/A</v>
      </c>
      <c r="F287" s="422">
        <f>VLOOKUP(A287,Earthing!$B$7:$G$560,4, 0)</f>
        <v>45863</v>
      </c>
    </row>
    <row r="288" spans="1:6">
      <c r="A288" s="1118" t="s">
        <v>154</v>
      </c>
      <c r="B288" s="1107" t="s">
        <v>118</v>
      </c>
      <c r="C288" s="422" t="str">
        <f>VLOOKUP(A288,Foundation!$B$8:$P$556,10, 0)</f>
        <v>Sandy</v>
      </c>
      <c r="D288" s="422">
        <f>VLOOKUP(A288,Foundation!$B$8:$P$539,12, 0)</f>
        <v>45849</v>
      </c>
      <c r="E288" s="422">
        <f>VLOOKUP(A288,'Erection Compiled '!$B$2:$Q$516,10, 0)</f>
        <v>45998</v>
      </c>
      <c r="F288" s="422">
        <f>VLOOKUP(A288,Earthing!$B$7:$G$560,4, 0)</f>
        <v>45854</v>
      </c>
    </row>
    <row r="289" spans="1:6">
      <c r="A289" s="1118" t="s">
        <v>398</v>
      </c>
      <c r="B289" s="1107" t="s">
        <v>105</v>
      </c>
      <c r="C289" s="422" t="str">
        <f>VLOOKUP(A289,Foundation!$B$8:$P$556,10, 0)</f>
        <v>DFR</v>
      </c>
      <c r="D289" s="422">
        <f>VLOOKUP(A289,Foundation!$B$8:$P$539,12, 0)</f>
        <v>45842</v>
      </c>
      <c r="E289" s="422">
        <f>VLOOKUP(A289,'Erection Compiled '!$B$2:$Q$516,10, 0)</f>
        <v>46021</v>
      </c>
      <c r="F289" s="422">
        <f>VLOOKUP(A289,Earthing!$B$7:$G$560,4, 0)</f>
        <v>45844</v>
      </c>
    </row>
    <row r="290" spans="1:6">
      <c r="A290" s="1118" t="s">
        <v>400</v>
      </c>
      <c r="B290" s="1107" t="s">
        <v>234</v>
      </c>
      <c r="C290" s="422" t="str">
        <f>VLOOKUP(A290,Foundation!$B$8:$P$556,10, 0)</f>
        <v>Sandy</v>
      </c>
      <c r="D290" s="422">
        <f>VLOOKUP(A290,Foundation!$B$8:$P$539,12, 0)</f>
        <v>45767</v>
      </c>
      <c r="E290" s="422" t="e">
        <f>VLOOKUP(A290,'Erection Compiled '!$B$2:$Q$516,10, 0)</f>
        <v>#N/A</v>
      </c>
      <c r="F290" s="422">
        <f>VLOOKUP(A290,Earthing!$B$7:$G$560,4, 0)</f>
        <v>45768</v>
      </c>
    </row>
    <row r="291" spans="1:6">
      <c r="A291" s="1118" t="s">
        <v>401</v>
      </c>
      <c r="B291" s="1107" t="s">
        <v>105</v>
      </c>
      <c r="C291" s="422" t="str">
        <f>VLOOKUP(A291,Foundation!$B$8:$P$556,10, 0)</f>
        <v>DFR</v>
      </c>
      <c r="D291" s="422">
        <f>VLOOKUP(A291,Foundation!$B$8:$P$539,12, 0)</f>
        <v>45831</v>
      </c>
      <c r="E291" s="422">
        <f>VLOOKUP(A291,'Erection Compiled '!$B$2:$Q$516,10, 0)</f>
        <v>46032</v>
      </c>
      <c r="F291" s="422">
        <f>VLOOKUP(A291,Earthing!$B$7:$G$560,4, 0)</f>
        <v>45832</v>
      </c>
    </row>
    <row r="292" spans="1:6">
      <c r="A292" s="1118" t="s">
        <v>1320</v>
      </c>
      <c r="B292" s="1107" t="s">
        <v>101</v>
      </c>
      <c r="C292" s="422" t="str">
        <f>VLOOKUP(A292,Foundation!$B$8:$P$556,10, 0)</f>
        <v>DFR</v>
      </c>
      <c r="D292" s="422">
        <f>VLOOKUP(A292,Foundation!$B$8:$P$539,12, 0)</f>
        <v>45814</v>
      </c>
      <c r="E292" s="422" t="e">
        <f>VLOOKUP(A292,'Erection Compiled '!$B$2:$Q$516,10, 0)</f>
        <v>#N/A</v>
      </c>
      <c r="F292" s="422">
        <f>VLOOKUP(A292,Earthing!$B$7:$G$560,4, 0)</f>
        <v>45815</v>
      </c>
    </row>
    <row r="293" spans="1:6">
      <c r="A293" s="1118" t="s">
        <v>262</v>
      </c>
      <c r="B293" s="1107" t="s">
        <v>168</v>
      </c>
      <c r="C293" s="422" t="str">
        <f>VLOOKUP(A293,Foundation!$B$8:$P$556,10, 0)</f>
        <v>Sandy</v>
      </c>
      <c r="D293" s="422">
        <f>VLOOKUP(A293,Foundation!$B$8:$P$539,12, 0)</f>
        <v>45723</v>
      </c>
      <c r="E293" s="422" t="e">
        <f>VLOOKUP(A293,'Erection Compiled '!$B$2:$Q$516,10, 0)</f>
        <v>#N/A</v>
      </c>
      <c r="F293" s="422">
        <f>VLOOKUP(A293,Earthing!$B$7:$G$560,4, 0)</f>
        <v>45724</v>
      </c>
    </row>
    <row r="294" spans="1:6" hidden="1">
      <c r="A294" s="1118" t="s">
        <v>409</v>
      </c>
      <c r="B294" s="1107" t="s">
        <v>168</v>
      </c>
      <c r="C294" s="422" t="str">
        <f>VLOOKUP(A294,Foundation!$B$8:$P$556,10, 0)</f>
        <v>Sandy</v>
      </c>
      <c r="D294" s="422">
        <f>VLOOKUP(A294,Foundation!$B$8:$P$539,12, 0)</f>
        <v>46092</v>
      </c>
      <c r="E294" s="422" t="e">
        <f>VLOOKUP(A294,'Erection Compiled '!$B$2:$Q$516,10, 0)</f>
        <v>#N/A</v>
      </c>
      <c r="F294" s="422">
        <f>VLOOKUP(A294,Earthing!$B$7:$G$560,4, 0)</f>
        <v>46092</v>
      </c>
    </row>
    <row r="295" spans="1:6">
      <c r="A295" s="1118" t="s">
        <v>410</v>
      </c>
      <c r="B295" s="1107" t="s">
        <v>156</v>
      </c>
      <c r="C295" s="422" t="str">
        <f>VLOOKUP(A295,Foundation!$B$8:$P$556,10, 0)</f>
        <v>Sandy</v>
      </c>
      <c r="D295" s="422">
        <f>VLOOKUP(A295,Foundation!$B$8:$P$539,12, 0)</f>
        <v>45999</v>
      </c>
      <c r="E295" s="422" t="e">
        <f>VLOOKUP(A295,'Erection Compiled '!$B$2:$Q$516,10, 0)</f>
        <v>#N/A</v>
      </c>
      <c r="F295" s="422">
        <f>VLOOKUP(A295,Earthing!$B$7:$G$560,4, 0)</f>
        <v>45999</v>
      </c>
    </row>
    <row r="296" spans="1:6">
      <c r="A296" s="1120" t="s">
        <v>411</v>
      </c>
      <c r="B296" s="1110" t="s">
        <v>1906</v>
      </c>
      <c r="C296" s="422" t="str">
        <f>VLOOKUP(A296,Foundation!$B$8:$P$556,10, 0)</f>
        <v>Sandy</v>
      </c>
      <c r="D296" s="422">
        <f>VLOOKUP(A296,Foundation!$B$8:$P$539,12, 0)</f>
        <v>45883</v>
      </c>
      <c r="E296" s="422" t="e">
        <f>VLOOKUP(A296,'Erection Compiled '!$B$2:$Q$516,10, 0)</f>
        <v>#N/A</v>
      </c>
      <c r="F296" s="422">
        <f>VLOOKUP(A296,Earthing!$B$7:$G$560,4, 0)</f>
        <v>45881</v>
      </c>
    </row>
    <row r="297" spans="1:6">
      <c r="A297" s="1120" t="s">
        <v>1924</v>
      </c>
      <c r="B297" s="1110" t="s">
        <v>1905</v>
      </c>
      <c r="C297" s="422" t="str">
        <f>VLOOKUP(A297,Foundation!$B$8:$P$556,10, 0)</f>
        <v>Sandy</v>
      </c>
      <c r="D297" s="422">
        <f>VLOOKUP(A297,Foundation!$B$8:$P$539,12, 0)</f>
        <v>45726</v>
      </c>
      <c r="E297" s="422" t="e">
        <f>VLOOKUP(A297,'Erection Compiled '!$B$2:$Q$516,10, 0)</f>
        <v>#N/A</v>
      </c>
      <c r="F297" s="422">
        <f>VLOOKUP(A297,Earthing!$B$7:$G$560,4, 0)</f>
        <v>45966</v>
      </c>
    </row>
    <row r="298" spans="1:6">
      <c r="A298" s="1120" t="s">
        <v>1925</v>
      </c>
      <c r="B298" s="1110" t="s">
        <v>1904</v>
      </c>
      <c r="C298" s="422" t="str">
        <f>VLOOKUP(A298,Foundation!$B$8:$P$556,10, 0)</f>
        <v>DFR</v>
      </c>
      <c r="D298" s="422">
        <f>VLOOKUP(A298,Foundation!$B$8:$P$539,12, 0)</f>
        <v>45772</v>
      </c>
      <c r="E298" s="422" t="e">
        <f>VLOOKUP(A298,'Erection Compiled '!$B$2:$Q$516,10, 0)</f>
        <v>#N/A</v>
      </c>
      <c r="F298" s="422">
        <f>VLOOKUP(A298,Earthing!$B$7:$G$560,4, 0)</f>
        <v>45772</v>
      </c>
    </row>
    <row r="299" spans="1:6">
      <c r="A299" s="1120" t="s">
        <v>1926</v>
      </c>
      <c r="B299" s="1110" t="s">
        <v>1910</v>
      </c>
      <c r="C299" s="422" t="str">
        <f>VLOOKUP(A299,Foundation!$B$8:$P$556,10, 0)</f>
        <v>Sandy</v>
      </c>
      <c r="D299" s="422">
        <f>VLOOKUP(A299,Foundation!$B$8:$P$539,12, 0)</f>
        <v>45867</v>
      </c>
      <c r="E299" s="422" t="e">
        <f>VLOOKUP(A299,'Erection Compiled '!$B$2:$Q$516,10, 0)</f>
        <v>#N/A</v>
      </c>
      <c r="F299" s="422">
        <f>VLOOKUP(A299,Earthing!$B$7:$G$560,4, 0)</f>
        <v>45867</v>
      </c>
    </row>
    <row r="300" spans="1:6" hidden="1">
      <c r="A300" s="1120" t="s">
        <v>1927</v>
      </c>
      <c r="B300" s="1110" t="s">
        <v>1910</v>
      </c>
      <c r="C300" s="422" t="e">
        <f>VLOOKUP(A300,Foundation!$B$8:$P$556,10, 0)</f>
        <v>#N/A</v>
      </c>
      <c r="D300" s="422" t="e">
        <f>VLOOKUP(A300,Foundation!$B$8:$P$539,12, 0)</f>
        <v>#N/A</v>
      </c>
      <c r="E300" s="422" t="e">
        <f>VLOOKUP(A300,'Erection Compiled '!$B$2:$Q$516,10, 0)</f>
        <v>#N/A</v>
      </c>
      <c r="F300" s="422">
        <f>VLOOKUP(A300,Earthing!$B$7:$G$560,4, 0)</f>
        <v>45893</v>
      </c>
    </row>
    <row r="301" spans="1:6">
      <c r="A301" s="1120" t="s">
        <v>157</v>
      </c>
      <c r="B301" s="1110" t="s">
        <v>1911</v>
      </c>
      <c r="C301" s="422" t="str">
        <f>VLOOKUP(A301,Foundation!$B$8:$P$556,10, 0)</f>
        <v>Sandy</v>
      </c>
      <c r="D301" s="422">
        <f>VLOOKUP(A301,Foundation!$B$8:$P$539,12, 0)</f>
        <v>45900</v>
      </c>
      <c r="E301" s="422" t="e">
        <f>VLOOKUP(A301,'Erection Compiled '!$B$2:$Q$516,10, 0)</f>
        <v>#N/A</v>
      </c>
      <c r="F301" s="422">
        <f>VLOOKUP(A301,Earthing!$B$7:$G$560,4, 0)</f>
        <v>45903</v>
      </c>
    </row>
    <row r="302" spans="1:6" hidden="1">
      <c r="A302" s="1120" t="s">
        <v>1314</v>
      </c>
      <c r="B302" s="1110" t="s">
        <v>1908</v>
      </c>
      <c r="C302" s="422" t="e">
        <f>VLOOKUP(A302,Foundation!$B$8:$P$556,10, 0)</f>
        <v>#N/A</v>
      </c>
      <c r="D302" s="422" t="e">
        <f>VLOOKUP(A302,Foundation!$B$8:$P$539,12, 0)</f>
        <v>#N/A</v>
      </c>
      <c r="E302" s="422" t="e">
        <f>VLOOKUP(A302,'Erection Compiled '!$B$2:$Q$516,10, 0)</f>
        <v>#N/A</v>
      </c>
      <c r="F302" s="422" t="e">
        <f>VLOOKUP(A302,Earthing!$B$7:$G$560,4, 0)</f>
        <v>#N/A</v>
      </c>
    </row>
    <row r="303" spans="1:6" hidden="1">
      <c r="A303" s="1120" t="s">
        <v>1512</v>
      </c>
      <c r="B303" s="1110" t="s">
        <v>1908</v>
      </c>
      <c r="C303" s="422" t="str">
        <f>VLOOKUP(A303,Foundation!$B$8:$P$556,10, 0)</f>
        <v>Sandy</v>
      </c>
      <c r="D303" s="422">
        <f>VLOOKUP(A303,Foundation!$B$8:$P$539,12, 0)</f>
        <v>0</v>
      </c>
      <c r="E303" s="422" t="e">
        <f>VLOOKUP(A303,'Erection Compiled '!$B$2:$Q$516,10, 0)</f>
        <v>#N/A</v>
      </c>
      <c r="F303" s="422" t="e">
        <f>VLOOKUP(A303,Earthing!$B$7:$G$560,4, 0)</f>
        <v>#N/A</v>
      </c>
    </row>
    <row r="304" spans="1:6" hidden="1">
      <c r="A304" s="1120" t="s">
        <v>1928</v>
      </c>
      <c r="B304" s="1110" t="s">
        <v>1905</v>
      </c>
      <c r="C304" s="422" t="e">
        <f>VLOOKUP(A304,Foundation!$B$8:$P$556,10, 0)</f>
        <v>#N/A</v>
      </c>
      <c r="D304" s="422" t="e">
        <f>VLOOKUP(A304,Foundation!$B$8:$P$539,12, 0)</f>
        <v>#N/A</v>
      </c>
      <c r="E304" s="422" t="e">
        <f>VLOOKUP(A304,'Erection Compiled '!$B$2:$Q$516,10, 0)</f>
        <v>#N/A</v>
      </c>
      <c r="F304" s="422" t="e">
        <f>VLOOKUP(A304,Earthing!$B$7:$G$560,4, 0)</f>
        <v>#N/A</v>
      </c>
    </row>
    <row r="305" spans="1:6" hidden="1">
      <c r="A305" s="1120" t="s">
        <v>1929</v>
      </c>
      <c r="B305" s="1110" t="s">
        <v>1910</v>
      </c>
      <c r="C305" s="422" t="e">
        <f>VLOOKUP(A305,Foundation!$B$8:$P$556,10, 0)</f>
        <v>#N/A</v>
      </c>
      <c r="D305" s="422" t="e">
        <f>VLOOKUP(A305,Foundation!$B$8:$P$539,12, 0)</f>
        <v>#N/A</v>
      </c>
      <c r="E305" s="422" t="e">
        <f>VLOOKUP(A305,'Erection Compiled '!$B$2:$Q$516,10, 0)</f>
        <v>#N/A</v>
      </c>
      <c r="F305" s="422">
        <f>VLOOKUP(A305,Earthing!$B$7:$G$560,4, 0)</f>
        <v>45803</v>
      </c>
    </row>
    <row r="306" spans="1:6" hidden="1">
      <c r="A306" s="1120" t="s">
        <v>705</v>
      </c>
      <c r="B306" s="1110" t="s">
        <v>1906</v>
      </c>
      <c r="C306" s="422" t="e">
        <f>VLOOKUP(A306,Foundation!$B$8:$P$556,10, 0)</f>
        <v>#N/A</v>
      </c>
      <c r="D306" s="422" t="e">
        <f>VLOOKUP(A306,Foundation!$B$8:$P$539,12, 0)</f>
        <v>#N/A</v>
      </c>
      <c r="E306" s="422" t="e">
        <f>VLOOKUP(A306,'Erection Compiled '!$B$2:$Q$516,10, 0)</f>
        <v>#N/A</v>
      </c>
      <c r="F306" s="422" t="e">
        <f>VLOOKUP(A306,Earthing!$B$7:$G$560,4, 0)</f>
        <v>#N/A</v>
      </c>
    </row>
    <row r="307" spans="1:6">
      <c r="A307" s="1118" t="s">
        <v>421</v>
      </c>
      <c r="B307" s="1107" t="s">
        <v>228</v>
      </c>
      <c r="C307" s="422" t="str">
        <f>VLOOKUP(A307,Foundation!$B$8:$P$556,10, 0)</f>
        <v>Sandy</v>
      </c>
      <c r="D307" s="422">
        <f>VLOOKUP(A307,Foundation!$B$8:$P$539,12, 0)</f>
        <v>45795</v>
      </c>
      <c r="E307" s="422" t="e">
        <f>VLOOKUP(A307,'Erection Compiled '!$B$2:$Q$516,10, 0)</f>
        <v>#N/A</v>
      </c>
      <c r="F307" s="422">
        <f>VLOOKUP(A307,Earthing!$B$7:$G$560,4, 0)</f>
        <v>45796</v>
      </c>
    </row>
    <row r="308" spans="1:6" hidden="1">
      <c r="A308" s="1118" t="s">
        <v>706</v>
      </c>
      <c r="B308" s="1107" t="s">
        <v>111</v>
      </c>
      <c r="C308" s="422" t="e">
        <f>VLOOKUP(A308,Foundation!$B$8:$P$556,10, 0)</f>
        <v>#N/A</v>
      </c>
      <c r="D308" s="422" t="e">
        <f>VLOOKUP(A308,Foundation!$B$8:$P$539,12, 0)</f>
        <v>#N/A</v>
      </c>
      <c r="E308" s="422" t="e">
        <f>VLOOKUP(A308,'Erection Compiled '!$B$2:$Q$516,10, 0)</f>
        <v>#N/A</v>
      </c>
      <c r="F308" s="422" t="e">
        <f>VLOOKUP(A308,Earthing!$B$7:$G$560,4, 0)</f>
        <v>#N/A</v>
      </c>
    </row>
    <row r="309" spans="1:6" hidden="1">
      <c r="A309" s="1118" t="s">
        <v>707</v>
      </c>
      <c r="B309" s="1107" t="s">
        <v>129</v>
      </c>
      <c r="C309" s="422" t="e">
        <f>VLOOKUP(A309,Foundation!$B$8:$P$556,10, 0)</f>
        <v>#N/A</v>
      </c>
      <c r="D309" s="422" t="e">
        <f>VLOOKUP(A309,Foundation!$B$8:$P$539,12, 0)</f>
        <v>#N/A</v>
      </c>
      <c r="E309" s="422" t="e">
        <f>VLOOKUP(A309,'Erection Compiled '!$B$2:$Q$516,10, 0)</f>
        <v>#N/A</v>
      </c>
      <c r="F309" s="422" t="e">
        <f>VLOOKUP(A309,Earthing!$B$7:$G$560,4, 0)</f>
        <v>#N/A</v>
      </c>
    </row>
    <row r="310" spans="1:6">
      <c r="A310" s="1118" t="s">
        <v>424</v>
      </c>
      <c r="B310" s="1107" t="s">
        <v>168</v>
      </c>
      <c r="C310" s="422" t="str">
        <f>VLOOKUP(A310,Foundation!$B$8:$P$556,10, 0)</f>
        <v>Sandy</v>
      </c>
      <c r="D310" s="422">
        <f>VLOOKUP(A310,Foundation!$B$8:$P$539,12, 0)</f>
        <v>45883</v>
      </c>
      <c r="E310" s="422" t="e">
        <f>VLOOKUP(A310,'Erection Compiled '!$B$2:$Q$516,10, 0)</f>
        <v>#N/A</v>
      </c>
      <c r="F310" s="422">
        <f>VLOOKUP(A310,Earthing!$B$7:$G$560,4, 0)</f>
        <v>45885</v>
      </c>
    </row>
    <row r="311" spans="1:6">
      <c r="A311" s="1118" t="s">
        <v>425</v>
      </c>
      <c r="B311" s="1107" t="s">
        <v>168</v>
      </c>
      <c r="C311" s="422" t="str">
        <f>VLOOKUP(A311,Foundation!$B$8:$P$556,10, 0)</f>
        <v>Sandy</v>
      </c>
      <c r="D311" s="422">
        <f>VLOOKUP(A311,Foundation!$B$8:$P$539,12, 0)</f>
        <v>45876</v>
      </c>
      <c r="E311" s="422">
        <f>VLOOKUP(A311,'Erection Compiled '!$B$2:$Q$516,10, 0)</f>
        <v>46042</v>
      </c>
      <c r="F311" s="422">
        <f>VLOOKUP(A311,Earthing!$B$7:$G$560,4, 0)</f>
        <v>45877</v>
      </c>
    </row>
    <row r="312" spans="1:6" hidden="1">
      <c r="A312" s="1122" t="s">
        <v>158</v>
      </c>
      <c r="B312" s="1109" t="s">
        <v>101</v>
      </c>
      <c r="C312" s="422" t="str">
        <f>VLOOKUP(A312,Foundation!$B$8:$P$556,10, 0)</f>
        <v>Sandy</v>
      </c>
      <c r="D312" s="422">
        <f>VLOOKUP(A312,Foundation!$B$8:$P$539,12, 0)</f>
        <v>46100</v>
      </c>
      <c r="E312" s="422" t="e">
        <f>VLOOKUP(A312,'Erection Compiled '!$B$2:$Q$516,10, 0)</f>
        <v>#N/A</v>
      </c>
      <c r="F312" s="422">
        <f>VLOOKUP(A312,Earthing!$B$7:$G$560,4, 0)</f>
        <v>46101</v>
      </c>
    </row>
    <row r="313" spans="1:6" hidden="1">
      <c r="A313" s="1122" t="s">
        <v>427</v>
      </c>
      <c r="B313" s="1109" t="s">
        <v>228</v>
      </c>
      <c r="C313" s="422" t="str">
        <f>VLOOKUP(A313,Foundation!$B$8:$P$556,10, 0)</f>
        <v>Sandy</v>
      </c>
      <c r="D313" s="422">
        <f>VLOOKUP(A313,Foundation!$B$8:$P$539,12, 0)</f>
        <v>46122</v>
      </c>
      <c r="E313" s="422" t="e">
        <f>VLOOKUP(A313,'Erection Compiled '!$B$2:$Q$516,10, 0)</f>
        <v>#N/A</v>
      </c>
      <c r="F313" s="422">
        <f>VLOOKUP(A313,Earthing!$B$7:$G$560,4, 0)</f>
        <v>46123</v>
      </c>
    </row>
    <row r="314" spans="1:6" hidden="1">
      <c r="A314" s="1122" t="s">
        <v>708</v>
      </c>
      <c r="B314" s="1109" t="s">
        <v>111</v>
      </c>
      <c r="C314" s="422" t="e">
        <f>VLOOKUP(A314,Foundation!$B$8:$P$556,10, 0)</f>
        <v>#N/A</v>
      </c>
      <c r="D314" s="422" t="e">
        <f>VLOOKUP(A314,Foundation!$B$8:$P$539,12, 0)</f>
        <v>#N/A</v>
      </c>
      <c r="E314" s="422" t="e">
        <f>VLOOKUP(A314,'Erection Compiled '!$B$2:$Q$516,10, 0)</f>
        <v>#N/A</v>
      </c>
      <c r="F314" s="422" t="e">
        <f>VLOOKUP(A314,Earthing!$B$7:$G$560,4, 0)</f>
        <v>#N/A</v>
      </c>
    </row>
    <row r="315" spans="1:6">
      <c r="A315" s="1122" t="s">
        <v>1858</v>
      </c>
      <c r="B315" s="1109" t="s">
        <v>109</v>
      </c>
      <c r="C315" s="422" t="str">
        <f>VLOOKUP(A315,Foundation!$B$8:$P$556,10, 0)</f>
        <v>Sandy</v>
      </c>
      <c r="D315" s="422">
        <f>VLOOKUP(A315,Foundation!$B$8:$P$539,12, 0)</f>
        <v>46021</v>
      </c>
      <c r="E315" s="422" t="e">
        <f>VLOOKUP(A315,'Erection Compiled '!$B$2:$Q$516,10, 0)</f>
        <v>#N/A</v>
      </c>
      <c r="F315" s="422">
        <f>VLOOKUP(A315,Earthing!$B$7:$G$560,4, 0)</f>
        <v>46027</v>
      </c>
    </row>
    <row r="316" spans="1:6">
      <c r="A316" s="1122" t="s">
        <v>1859</v>
      </c>
      <c r="B316" s="1109" t="s">
        <v>118</v>
      </c>
      <c r="C316" s="422" t="str">
        <f>VLOOKUP(A316,Foundation!$B$8:$P$556,10, 0)</f>
        <v>Sandy</v>
      </c>
      <c r="D316" s="422">
        <f>VLOOKUP(A316,Foundation!$B$8:$P$539,12, 0)</f>
        <v>46026</v>
      </c>
      <c r="E316" s="422" t="e">
        <f>VLOOKUP(A316,'Erection Compiled '!$B$2:$Q$516,10, 0)</f>
        <v>#N/A</v>
      </c>
      <c r="F316" s="422">
        <f>VLOOKUP(A316,Earthing!$B$7:$G$560,4, 0)</f>
        <v>46026</v>
      </c>
    </row>
    <row r="317" spans="1:6">
      <c r="A317" s="1122" t="s">
        <v>432</v>
      </c>
      <c r="B317" s="1109" t="s">
        <v>168</v>
      </c>
      <c r="C317" s="422" t="str">
        <f>VLOOKUP(A317,Foundation!$B$8:$P$556,10, 0)</f>
        <v>Sandy</v>
      </c>
      <c r="D317" s="422">
        <f>VLOOKUP(A317,Foundation!$B$8:$P$539,12, 0)</f>
        <v>45776</v>
      </c>
      <c r="E317" s="422" t="e">
        <f>VLOOKUP(A317,'Erection Compiled '!$B$2:$Q$516,10, 0)</f>
        <v>#N/A</v>
      </c>
      <c r="F317" s="422" t="e">
        <f>VLOOKUP(A317,Earthing!$B$7:$G$560,4, 0)</f>
        <v>#N/A</v>
      </c>
    </row>
    <row r="318" spans="1:6">
      <c r="A318" s="1122" t="s">
        <v>712</v>
      </c>
      <c r="B318" s="1109" t="s">
        <v>111</v>
      </c>
      <c r="C318" s="422" t="str">
        <f>VLOOKUP(A318,Foundation!$B$8:$P$556,10, 0)</f>
        <v>Sandy</v>
      </c>
      <c r="D318" s="422">
        <f>VLOOKUP(A318,Foundation!$B$8:$P$539,12, 0)</f>
        <v>45805</v>
      </c>
      <c r="E318" s="422" t="e">
        <f>VLOOKUP(A318,'Erection Compiled '!$B$2:$Q$516,10, 0)</f>
        <v>#N/A</v>
      </c>
      <c r="F318" s="422">
        <f>VLOOKUP(A318,Earthing!$B$7:$G$560,4, 0)</f>
        <v>45805</v>
      </c>
    </row>
    <row r="319" spans="1:6">
      <c r="A319" s="1122" t="s">
        <v>435</v>
      </c>
      <c r="B319" s="1109" t="s">
        <v>171</v>
      </c>
      <c r="C319" s="422" t="str">
        <f>VLOOKUP(A319,Foundation!$B$8:$P$556,10, 0)</f>
        <v>Sandy</v>
      </c>
      <c r="D319" s="422">
        <f>VLOOKUP(A319,Foundation!$B$8:$P$539,12, 0)</f>
        <v>45792</v>
      </c>
      <c r="E319" s="422" t="e">
        <f>VLOOKUP(A319,'Erection Compiled '!$B$2:$Q$516,10, 0)</f>
        <v>#N/A</v>
      </c>
      <c r="F319" s="422">
        <f>VLOOKUP(A319,Earthing!$B$7:$G$560,4, 0)</f>
        <v>45792</v>
      </c>
    </row>
    <row r="320" spans="1:6">
      <c r="A320" s="1122" t="s">
        <v>713</v>
      </c>
      <c r="B320" s="1109" t="s">
        <v>114</v>
      </c>
      <c r="C320" s="422" t="str">
        <f>VLOOKUP(A320,Foundation!$B$8:$P$556,10, 0)</f>
        <v>Sandy</v>
      </c>
      <c r="D320" s="422">
        <f>VLOOKUP(A320,Foundation!$B$8:$P$539,12, 0)</f>
        <v>45844</v>
      </c>
      <c r="E320" s="422" t="e">
        <f>VLOOKUP(A320,'Erection Compiled '!$B$2:$Q$516,10, 0)</f>
        <v>#N/A</v>
      </c>
      <c r="F320" s="422">
        <f>VLOOKUP(A320,Earthing!$B$7:$G$560,4, 0)</f>
        <v>45845</v>
      </c>
    </row>
    <row r="321" spans="1:6" hidden="1">
      <c r="A321" s="1122" t="s">
        <v>159</v>
      </c>
      <c r="B321" s="1109" t="s">
        <v>129</v>
      </c>
      <c r="C321" s="422" t="e">
        <f>VLOOKUP(A321,Foundation!$B$8:$P$556,10, 0)</f>
        <v>#N/A</v>
      </c>
      <c r="D321" s="422" t="e">
        <f>VLOOKUP(A321,Foundation!$B$8:$P$539,12, 0)</f>
        <v>#N/A</v>
      </c>
      <c r="E321" s="422" t="e">
        <f>VLOOKUP(A321,'Erection Compiled '!$B$2:$Q$516,10, 0)</f>
        <v>#N/A</v>
      </c>
      <c r="F321" s="422" t="e">
        <f>VLOOKUP(A321,Earthing!$B$7:$G$560,4, 0)</f>
        <v>#N/A</v>
      </c>
    </row>
    <row r="322" spans="1:6" hidden="1">
      <c r="A322" s="1122" t="s">
        <v>438</v>
      </c>
      <c r="B322" s="1109" t="s">
        <v>234</v>
      </c>
      <c r="C322" s="422" t="e">
        <f>VLOOKUP(A322,Foundation!$B$8:$P$556,10, 0)</f>
        <v>#N/A</v>
      </c>
      <c r="D322" s="422" t="e">
        <f>VLOOKUP(A322,Foundation!$B$8:$P$539,12, 0)</f>
        <v>#N/A</v>
      </c>
      <c r="E322" s="422" t="e">
        <f>VLOOKUP(A322,'Erection Compiled '!$B$2:$Q$516,10, 0)</f>
        <v>#N/A</v>
      </c>
      <c r="F322" s="422" t="e">
        <f>VLOOKUP(A322,Earthing!$B$7:$G$560,4, 0)</f>
        <v>#N/A</v>
      </c>
    </row>
    <row r="323" spans="1:6" hidden="1">
      <c r="A323" s="1122" t="s">
        <v>439</v>
      </c>
      <c r="B323" s="1109" t="s">
        <v>101</v>
      </c>
      <c r="C323" s="422" t="str">
        <f>VLOOKUP(A323,Foundation!$B$8:$P$556,10, 0)</f>
        <v>Sandy</v>
      </c>
      <c r="D323" s="422">
        <f>VLOOKUP(A323,Foundation!$B$8:$P$539,12, 0)</f>
        <v>46042</v>
      </c>
      <c r="E323" s="422" t="e">
        <f>VLOOKUP(A323,'Erection Compiled '!$B$2:$Q$516,10, 0)</f>
        <v>#N/A</v>
      </c>
      <c r="F323" s="422">
        <f>VLOOKUP(A323,Earthing!$B$7:$G$560,4, 0)</f>
        <v>46042</v>
      </c>
    </row>
    <row r="324" spans="1:6" hidden="1">
      <c r="A324" s="1122" t="s">
        <v>1860</v>
      </c>
      <c r="B324" s="1109" t="s">
        <v>123</v>
      </c>
      <c r="C324" s="422" t="str">
        <f>VLOOKUP(A324,Foundation!$B$8:$P$556,10, 0)</f>
        <v>Sandy</v>
      </c>
      <c r="D324" s="422">
        <f>VLOOKUP(A324,Foundation!$B$8:$P$539,12, 0)</f>
        <v>46045</v>
      </c>
      <c r="E324" s="422" t="e">
        <f>VLOOKUP(A324,'Erection Compiled '!$B$2:$Q$516,10, 0)</f>
        <v>#N/A</v>
      </c>
      <c r="F324" s="422">
        <f>VLOOKUP(A324,Earthing!$B$7:$G$560,4, 0)</f>
        <v>46046</v>
      </c>
    </row>
    <row r="325" spans="1:6">
      <c r="A325" s="1122" t="s">
        <v>1785</v>
      </c>
      <c r="B325" s="1109" t="s">
        <v>111</v>
      </c>
      <c r="C325" s="422" t="str">
        <f>VLOOKUP(A325,Foundation!$B$8:$P$556,10, 0)</f>
        <v>Sandy</v>
      </c>
      <c r="D325" s="422">
        <f>VLOOKUP(A325,Foundation!$B$8:$P$539,12, 0)</f>
        <v>45977</v>
      </c>
      <c r="E325" s="422">
        <f>VLOOKUP(A325,'Erection Compiled '!$B$2:$Q$516,10, 0)</f>
        <v>46039</v>
      </c>
      <c r="F325" s="422">
        <f>VLOOKUP(A325,Earthing!$B$7:$G$560,4, 0)</f>
        <v>45977</v>
      </c>
    </row>
    <row r="326" spans="1:6">
      <c r="A326" s="1122" t="s">
        <v>1358</v>
      </c>
      <c r="B326" s="1109" t="s">
        <v>101</v>
      </c>
      <c r="C326" s="422" t="str">
        <f>VLOOKUP(A326,Foundation!$B$8:$P$556,10, 0)</f>
        <v>Sandy</v>
      </c>
      <c r="D326" s="422">
        <f>VLOOKUP(A326,Foundation!$B$8:$P$539,12, 0)</f>
        <v>45838</v>
      </c>
      <c r="E326" s="422">
        <f>VLOOKUP(A326,'Erection Compiled '!$B$2:$Q$516,10, 0)</f>
        <v>46046</v>
      </c>
      <c r="F326" s="422">
        <f>VLOOKUP(A326,Earthing!$B$7:$G$560,4, 0)</f>
        <v>45845</v>
      </c>
    </row>
    <row r="327" spans="1:6">
      <c r="A327" s="1122" t="s">
        <v>161</v>
      </c>
      <c r="B327" s="1109" t="s">
        <v>111</v>
      </c>
      <c r="C327" s="422" t="str">
        <f>VLOOKUP(A327,Foundation!$B$8:$P$556,10, 0)</f>
        <v>Sandy</v>
      </c>
      <c r="D327" s="422">
        <f>VLOOKUP(A327,Foundation!$B$8:$P$539,12, 0)</f>
        <v>46004</v>
      </c>
      <c r="E327" s="422" t="e">
        <f>VLOOKUP(A327,'Erection Compiled '!$B$2:$Q$516,10, 0)</f>
        <v>#N/A</v>
      </c>
      <c r="F327" s="422">
        <f>VLOOKUP(A327,Earthing!$B$7:$G$560,4, 0)</f>
        <v>46004</v>
      </c>
    </row>
    <row r="328" spans="1:6">
      <c r="A328" s="1122" t="s">
        <v>456</v>
      </c>
      <c r="B328" s="1109" t="s">
        <v>171</v>
      </c>
      <c r="C328" s="422" t="str">
        <f>VLOOKUP(A328,Foundation!$B$8:$P$556,10, 0)</f>
        <v>Sandy</v>
      </c>
      <c r="D328" s="422">
        <f>VLOOKUP(A328,Foundation!$B$8:$P$539,12, 0)</f>
        <v>46010</v>
      </c>
      <c r="E328" s="422" t="e">
        <f>VLOOKUP(A328,'Erection Compiled '!$B$2:$Q$516,10, 0)</f>
        <v>#N/A</v>
      </c>
      <c r="F328" s="422">
        <f>VLOOKUP(A328,Earthing!$B$7:$G$560,4, 0)</f>
        <v>46011</v>
      </c>
    </row>
    <row r="329" spans="1:6" hidden="1">
      <c r="A329" s="1122" t="s">
        <v>457</v>
      </c>
      <c r="B329" s="1109" t="s">
        <v>118</v>
      </c>
      <c r="C329" s="422" t="str">
        <f>VLOOKUP(A329,Foundation!$B$8:$P$556,10, 0)</f>
        <v>Sandy</v>
      </c>
      <c r="D329" s="422">
        <f>VLOOKUP(A329,Foundation!$B$8:$P$539,12, 0)</f>
        <v>46081</v>
      </c>
      <c r="E329" s="422" t="e">
        <f>VLOOKUP(A329,'Erection Compiled '!$B$2:$Q$516,10, 0)</f>
        <v>#N/A</v>
      </c>
      <c r="F329" s="422">
        <f>VLOOKUP(A329,Earthing!$B$7:$G$560,4, 0)</f>
        <v>46081</v>
      </c>
    </row>
    <row r="330" spans="1:6">
      <c r="A330" s="1122" t="s">
        <v>1861</v>
      </c>
      <c r="B330" s="1109" t="s">
        <v>123</v>
      </c>
      <c r="C330" s="422" t="str">
        <f>VLOOKUP(A330,Foundation!$B$8:$P$556,10, 0)</f>
        <v>Sandy</v>
      </c>
      <c r="D330" s="422">
        <f>VLOOKUP(A330,Foundation!$B$8:$P$539,12, 0)</f>
        <v>45996</v>
      </c>
      <c r="E330" s="422">
        <f>VLOOKUP(A330,'Erection Compiled '!$B$2:$Q$516,10, 0)</f>
        <v>46052</v>
      </c>
      <c r="F330" s="422">
        <f>VLOOKUP(A330,Earthing!$B$7:$G$560,4, 0)</f>
        <v>46005</v>
      </c>
    </row>
    <row r="331" spans="1:6">
      <c r="A331" s="1122" t="s">
        <v>1356</v>
      </c>
      <c r="B331" s="1109" t="s">
        <v>129</v>
      </c>
      <c r="C331" s="422" t="str">
        <f>VLOOKUP(A331,Foundation!$B$8:$P$556,10, 0)</f>
        <v>Sandy</v>
      </c>
      <c r="D331" s="422">
        <f>VLOOKUP(A331,Foundation!$B$8:$P$539,12, 0)</f>
        <v>45823</v>
      </c>
      <c r="E331" s="422" t="e">
        <f>VLOOKUP(A331,'Erection Compiled '!$B$2:$Q$516,10, 0)</f>
        <v>#N/A</v>
      </c>
      <c r="F331" s="422">
        <f>VLOOKUP(A331,Earthing!$B$7:$G$560,4, 0)</f>
        <v>45823</v>
      </c>
    </row>
    <row r="332" spans="1:6">
      <c r="A332" s="1122" t="s">
        <v>460</v>
      </c>
      <c r="B332" s="1109" t="s">
        <v>171</v>
      </c>
      <c r="C332" s="422" t="str">
        <f>VLOOKUP(A332,Foundation!$B$8:$P$556,10, 0)</f>
        <v>Sandy</v>
      </c>
      <c r="D332" s="422">
        <f>VLOOKUP(A332,Foundation!$B$8:$P$539,12, 0)</f>
        <v>45765</v>
      </c>
      <c r="E332" s="422">
        <f>VLOOKUP(A332,'Erection Compiled '!$B$2:$Q$516,10, 0)</f>
        <v>46012</v>
      </c>
      <c r="F332" s="422">
        <f>VLOOKUP(A332,Earthing!$B$7:$G$560,4, 0)</f>
        <v>45767</v>
      </c>
    </row>
    <row r="333" spans="1:6">
      <c r="A333" s="1122" t="s">
        <v>461</v>
      </c>
      <c r="B333" s="1109" t="s">
        <v>171</v>
      </c>
      <c r="C333" s="422" t="str">
        <f>VLOOKUP(A333,Foundation!$B$8:$P$556,10, 0)</f>
        <v>Sandy</v>
      </c>
      <c r="D333" s="422">
        <f>VLOOKUP(A333,Foundation!$B$8:$P$539,12, 0)</f>
        <v>45769</v>
      </c>
      <c r="E333" s="422">
        <f>VLOOKUP(A333,'Erection Compiled '!$B$2:$Q$516,10, 0)</f>
        <v>46009</v>
      </c>
      <c r="F333" s="422">
        <f>VLOOKUP(A333,Earthing!$B$7:$G$560,4, 0)</f>
        <v>45768</v>
      </c>
    </row>
    <row r="334" spans="1:6" hidden="1">
      <c r="A334" s="1122" t="s">
        <v>1862</v>
      </c>
      <c r="B334" s="1109" t="s">
        <v>101</v>
      </c>
      <c r="C334" s="422" t="str">
        <f>VLOOKUP(A334,Foundation!$B$8:$P$556,10, 0)</f>
        <v>Sandy</v>
      </c>
      <c r="D334" s="422">
        <f>VLOOKUP(A334,Foundation!$B$8:$P$539,12, 0)</f>
        <v>46047</v>
      </c>
      <c r="E334" s="422" t="e">
        <f>VLOOKUP(A334,'Erection Compiled '!$B$2:$Q$516,10, 0)</f>
        <v>#N/A</v>
      </c>
      <c r="F334" s="422">
        <f>VLOOKUP(A334,Earthing!$B$7:$G$560,4, 0)</f>
        <v>46050</v>
      </c>
    </row>
    <row r="335" spans="1:6">
      <c r="A335" s="1122" t="s">
        <v>463</v>
      </c>
      <c r="B335" s="1109" t="s">
        <v>228</v>
      </c>
      <c r="C335" s="422" t="str">
        <f>VLOOKUP(A335,Foundation!$B$8:$P$556,10, 0)</f>
        <v>Sandy</v>
      </c>
      <c r="D335" s="422">
        <f>VLOOKUP(A335,Foundation!$B$8:$P$539,12, 0)</f>
        <v>45813</v>
      </c>
      <c r="E335" s="422">
        <f>VLOOKUP(A335,'Erection Compiled '!$B$2:$Q$516,10, 0)</f>
        <v>46016</v>
      </c>
      <c r="F335" s="422">
        <f>VLOOKUP(A335,Earthing!$B$7:$G$560,4, 0)</f>
        <v>45814</v>
      </c>
    </row>
    <row r="336" spans="1:6" hidden="1">
      <c r="A336" s="1122" t="s">
        <v>162</v>
      </c>
      <c r="B336" s="1109" t="s">
        <v>111</v>
      </c>
      <c r="C336" s="422" t="e">
        <f>VLOOKUP(A336,Foundation!$B$8:$P$556,10, 0)</f>
        <v>#N/A</v>
      </c>
      <c r="D336" s="422" t="e">
        <f>VLOOKUP(A336,Foundation!$B$8:$P$539,12, 0)</f>
        <v>#N/A</v>
      </c>
      <c r="E336" s="422" t="e">
        <f>VLOOKUP(A336,'Erection Compiled '!$B$2:$Q$516,10, 0)</f>
        <v>#N/A</v>
      </c>
      <c r="F336" s="422" t="e">
        <f>VLOOKUP(A336,Earthing!$B$7:$G$560,4, 0)</f>
        <v>#N/A</v>
      </c>
    </row>
    <row r="337" spans="1:6" hidden="1">
      <c r="A337" s="1122" t="s">
        <v>849</v>
      </c>
      <c r="B337" s="1109" t="s">
        <v>114</v>
      </c>
      <c r="C337" s="422" t="e">
        <f>VLOOKUP(A337,Foundation!$B$8:$P$556,10, 0)</f>
        <v>#N/A</v>
      </c>
      <c r="D337" s="422" t="e">
        <f>VLOOKUP(A337,Foundation!$B$8:$P$539,12, 0)</f>
        <v>#N/A</v>
      </c>
      <c r="E337" s="422" t="e">
        <f>VLOOKUP(A337,'Erection Compiled '!$B$2:$Q$516,10, 0)</f>
        <v>#N/A</v>
      </c>
      <c r="F337" s="422" t="e">
        <f>VLOOKUP(A337,Earthing!$B$7:$G$560,4, 0)</f>
        <v>#N/A</v>
      </c>
    </row>
    <row r="338" spans="1:6" hidden="1">
      <c r="A338" s="1122" t="s">
        <v>720</v>
      </c>
      <c r="B338" s="1109" t="s">
        <v>171</v>
      </c>
      <c r="C338" s="422" t="e">
        <f>VLOOKUP(A338,Foundation!$B$8:$P$556,10, 0)</f>
        <v>#N/A</v>
      </c>
      <c r="D338" s="422" t="e">
        <f>VLOOKUP(A338,Foundation!$B$8:$P$539,12, 0)</f>
        <v>#N/A</v>
      </c>
      <c r="E338" s="422" t="e">
        <f>VLOOKUP(A338,'Erection Compiled '!$B$2:$Q$516,10, 0)</f>
        <v>#N/A</v>
      </c>
      <c r="F338" s="422" t="e">
        <f>VLOOKUP(A338,Earthing!$B$7:$G$560,4, 0)</f>
        <v>#N/A</v>
      </c>
    </row>
    <row r="339" spans="1:6" hidden="1">
      <c r="A339" s="1122" t="s">
        <v>721</v>
      </c>
      <c r="B339" s="1109" t="s">
        <v>171</v>
      </c>
      <c r="C339" s="422" t="str">
        <f>VLOOKUP(A339,Foundation!$B$8:$P$556,10, 0)</f>
        <v>Sandy</v>
      </c>
      <c r="D339" s="422">
        <f>VLOOKUP(A339,Foundation!$B$8:$P$539,12, 0)</f>
        <v>46030</v>
      </c>
      <c r="E339" s="422" t="e">
        <f>VLOOKUP(A339,'Erection Compiled '!$B$2:$Q$516,10, 0)</f>
        <v>#N/A</v>
      </c>
      <c r="F339" s="422">
        <f>VLOOKUP(A339,Earthing!$B$7:$G$560,4, 0)</f>
        <v>46031</v>
      </c>
    </row>
    <row r="340" spans="1:6">
      <c r="A340" s="1122" t="s">
        <v>850</v>
      </c>
      <c r="B340" s="1109" t="s">
        <v>101</v>
      </c>
      <c r="C340" s="422" t="str">
        <f>VLOOKUP(A340,Foundation!$B$8:$P$556,10, 0)</f>
        <v>Sandy</v>
      </c>
      <c r="D340" s="422">
        <f>VLOOKUP(A340,Foundation!$B$8:$P$539,12, 0)</f>
        <v>45930</v>
      </c>
      <c r="E340" s="422">
        <f>VLOOKUP(A340,'Erection Compiled '!$B$2:$Q$516,10, 0)</f>
        <v>46021</v>
      </c>
      <c r="F340" s="422">
        <f>VLOOKUP(A340,Earthing!$B$7:$G$560,4, 0)</f>
        <v>45930</v>
      </c>
    </row>
    <row r="341" spans="1:6">
      <c r="A341" s="1122" t="s">
        <v>851</v>
      </c>
      <c r="B341" s="1109" t="s">
        <v>123</v>
      </c>
      <c r="C341" s="422" t="str">
        <f>VLOOKUP(A341,Foundation!$B$8:$P$556,10, 0)</f>
        <v>Sandy</v>
      </c>
      <c r="D341" s="422">
        <f>VLOOKUP(A341,Foundation!$B$8:$P$539,12, 0)</f>
        <v>46021</v>
      </c>
      <c r="E341" s="422" t="e">
        <f>VLOOKUP(A341,'Erection Compiled '!$B$2:$Q$516,10, 0)</f>
        <v>#N/A</v>
      </c>
      <c r="F341" s="422">
        <f>VLOOKUP(A341,Earthing!$B$7:$G$560,4, 0)</f>
        <v>46021</v>
      </c>
    </row>
    <row r="342" spans="1:6">
      <c r="A342" s="1122" t="s">
        <v>852</v>
      </c>
      <c r="B342" s="1109" t="s">
        <v>123</v>
      </c>
      <c r="C342" s="422" t="str">
        <f>VLOOKUP(A342,Foundation!$B$8:$P$556,10, 0)</f>
        <v>Sandy</v>
      </c>
      <c r="D342" s="422">
        <f>VLOOKUP(A342,Foundation!$B$8:$P$539,12, 0)</f>
        <v>45862</v>
      </c>
      <c r="E342" s="422" t="e">
        <f>VLOOKUP(A342,'Erection Compiled '!$B$2:$Q$516,10, 0)</f>
        <v>#N/A</v>
      </c>
      <c r="F342" s="422">
        <f>VLOOKUP(A342,Earthing!$B$7:$G$560,4, 0)</f>
        <v>45895</v>
      </c>
    </row>
    <row r="343" spans="1:6">
      <c r="A343" s="1122" t="s">
        <v>725</v>
      </c>
      <c r="B343" s="1109" t="s">
        <v>168</v>
      </c>
      <c r="C343" s="422" t="str">
        <f>VLOOKUP(A343,Foundation!$B$8:$P$556,10, 0)</f>
        <v>Sandy</v>
      </c>
      <c r="D343" s="422">
        <f>VLOOKUP(A343,Foundation!$B$8:$P$539,12, 0)</f>
        <v>45852</v>
      </c>
      <c r="E343" s="422" t="e">
        <f>VLOOKUP(A343,'Erection Compiled '!$B$2:$Q$516,10, 0)</f>
        <v>#N/A</v>
      </c>
      <c r="F343" s="422">
        <f>VLOOKUP(A343,Earthing!$B$7:$G$560,4, 0)</f>
        <v>45895</v>
      </c>
    </row>
    <row r="344" spans="1:6">
      <c r="A344" s="1122" t="s">
        <v>726</v>
      </c>
      <c r="B344" s="1109" t="s">
        <v>168</v>
      </c>
      <c r="C344" s="422" t="str">
        <f>VLOOKUP(A344,Foundation!$B$8:$P$556,10, 0)</f>
        <v>Sandy</v>
      </c>
      <c r="D344" s="422">
        <f>VLOOKUP(A344,Foundation!$B$8:$P$539,12, 0)</f>
        <v>45918</v>
      </c>
      <c r="E344" s="422" t="e">
        <f>VLOOKUP(A344,'Erection Compiled '!$B$2:$Q$516,10, 0)</f>
        <v>#N/A</v>
      </c>
      <c r="F344" s="422">
        <f>VLOOKUP(A344,Earthing!$B$7:$G$560,4, 0)</f>
        <v>45916</v>
      </c>
    </row>
    <row r="345" spans="1:6">
      <c r="A345" s="1122" t="s">
        <v>727</v>
      </c>
      <c r="B345" s="1109" t="s">
        <v>168</v>
      </c>
      <c r="C345" s="422" t="str">
        <f>VLOOKUP(A345,Foundation!$B$8:$P$556,10, 0)</f>
        <v>Sandy</v>
      </c>
      <c r="D345" s="422">
        <f>VLOOKUP(A345,Foundation!$B$8:$P$539,12, 0)</f>
        <v>45910</v>
      </c>
      <c r="E345" s="422" t="e">
        <f>VLOOKUP(A345,'Erection Compiled '!$B$2:$Q$516,10, 0)</f>
        <v>#N/A</v>
      </c>
      <c r="F345" s="422">
        <f>VLOOKUP(A345,Earthing!$B$7:$G$560,4, 0)</f>
        <v>45910</v>
      </c>
    </row>
    <row r="346" spans="1:6">
      <c r="A346" s="1122" t="s">
        <v>163</v>
      </c>
      <c r="B346" s="1109" t="s">
        <v>114</v>
      </c>
      <c r="C346" s="422" t="str">
        <f>VLOOKUP(A346,Foundation!$B$8:$P$556,10, 0)</f>
        <v>Sandy</v>
      </c>
      <c r="D346" s="422">
        <f>VLOOKUP(A346,Foundation!$B$8:$P$539,12, 0)</f>
        <v>45888</v>
      </c>
      <c r="E346" s="422">
        <f>VLOOKUP(A346,'Erection Compiled '!$B$2:$Q$516,10, 0)</f>
        <v>46033</v>
      </c>
      <c r="F346" s="422">
        <f>VLOOKUP(A346,Earthing!$B$7:$G$560,4, 0)</f>
        <v>45895</v>
      </c>
    </row>
    <row r="347" spans="1:6">
      <c r="A347" s="1122" t="s">
        <v>729</v>
      </c>
      <c r="B347" s="1109" t="s">
        <v>228</v>
      </c>
      <c r="C347" s="422" t="str">
        <f>VLOOKUP(A347,Foundation!$B$8:$P$556,10, 0)</f>
        <v>Sandy</v>
      </c>
      <c r="D347" s="422">
        <f>VLOOKUP(A347,Foundation!$B$8:$P$539,12, 0)</f>
        <v>45871</v>
      </c>
      <c r="E347" s="422">
        <f>VLOOKUP(A347,'Erection Compiled '!$B$2:$Q$516,10, 0)</f>
        <v>46007</v>
      </c>
      <c r="F347" s="422">
        <f>VLOOKUP(A347,Earthing!$B$7:$G$560,4, 0)</f>
        <v>45895</v>
      </c>
    </row>
    <row r="348" spans="1:6">
      <c r="A348" s="1122" t="s">
        <v>730</v>
      </c>
      <c r="B348" s="1109" t="s">
        <v>171</v>
      </c>
      <c r="C348" s="422" t="str">
        <f>VLOOKUP(A348,Foundation!$B$8:$P$556,10, 0)</f>
        <v>Sandy</v>
      </c>
      <c r="D348" s="422">
        <f>VLOOKUP(A348,Foundation!$B$8:$P$539,12, 0)</f>
        <v>45864</v>
      </c>
      <c r="E348" s="422">
        <f>VLOOKUP(A348,'Erection Compiled '!$B$2:$Q$516,10, 0)</f>
        <v>46003</v>
      </c>
      <c r="F348" s="422">
        <f>VLOOKUP(A348,Earthing!$B$7:$G$560,4, 0)</f>
        <v>45895</v>
      </c>
    </row>
    <row r="349" spans="1:6">
      <c r="A349" s="1122" t="s">
        <v>731</v>
      </c>
      <c r="B349" s="1109" t="s">
        <v>228</v>
      </c>
      <c r="C349" s="422" t="str">
        <f>VLOOKUP(A349,Foundation!$B$8:$P$556,10, 0)</f>
        <v>Sandy</v>
      </c>
      <c r="D349" s="422">
        <f>VLOOKUP(A349,Foundation!$B$8:$P$539,12, 0)</f>
        <v>46037</v>
      </c>
      <c r="E349" s="422" t="e">
        <f>VLOOKUP(A349,'Erection Compiled '!$B$2:$Q$516,10, 0)</f>
        <v>#N/A</v>
      </c>
      <c r="F349" s="422">
        <f>VLOOKUP(A349,Earthing!$B$7:$G$560,4, 0)</f>
        <v>46037</v>
      </c>
    </row>
    <row r="350" spans="1:6" hidden="1">
      <c r="A350" s="1122" t="s">
        <v>853</v>
      </c>
      <c r="B350" s="1109" t="s">
        <v>178</v>
      </c>
      <c r="C350" s="422" t="e">
        <f>VLOOKUP(A350,Foundation!$B$8:$P$556,10, 0)</f>
        <v>#N/A</v>
      </c>
      <c r="D350" s="422" t="e">
        <f>VLOOKUP(A350,Foundation!$B$8:$P$539,12, 0)</f>
        <v>#N/A</v>
      </c>
      <c r="E350" s="422" t="e">
        <f>VLOOKUP(A350,'Erection Compiled '!$B$2:$Q$516,10, 0)</f>
        <v>#N/A</v>
      </c>
      <c r="F350" s="422" t="e">
        <f>VLOOKUP(A350,Earthing!$B$7:$G$560,4, 0)</f>
        <v>#N/A</v>
      </c>
    </row>
    <row r="351" spans="1:6">
      <c r="A351" s="1122" t="s">
        <v>733</v>
      </c>
      <c r="B351" s="1109" t="s">
        <v>234</v>
      </c>
      <c r="C351" s="422" t="str">
        <f>VLOOKUP(A351,Foundation!$B$8:$P$556,10, 0)</f>
        <v>Sandy</v>
      </c>
      <c r="D351" s="422">
        <f>VLOOKUP(A351,Foundation!$B$8:$P$539,12, 0)</f>
        <v>45989</v>
      </c>
      <c r="E351" s="422">
        <f>VLOOKUP(A351,'Erection Compiled '!$B$2:$Q$516,10, 0)</f>
        <v>46038</v>
      </c>
      <c r="F351" s="422">
        <f>VLOOKUP(A351,Earthing!$B$7:$G$560,4, 0)</f>
        <v>46008</v>
      </c>
    </row>
    <row r="352" spans="1:6">
      <c r="A352" s="1122" t="s">
        <v>735</v>
      </c>
      <c r="B352" s="1109" t="s">
        <v>228</v>
      </c>
      <c r="C352" s="422" t="str">
        <f>VLOOKUP(A352,Foundation!$B$8:$P$556,10, 0)</f>
        <v>Sandy</v>
      </c>
      <c r="D352" s="422">
        <f>VLOOKUP(A352,Foundation!$B$8:$P$539,12, 0)</f>
        <v>46005</v>
      </c>
      <c r="E352" s="422">
        <f>VLOOKUP(A352,'Erection Compiled '!$B$2:$Q$516,10, 0)</f>
        <v>46061</v>
      </c>
      <c r="F352" s="422">
        <f>VLOOKUP(A352,Earthing!$B$7:$G$560,4, 0)</f>
        <v>46008</v>
      </c>
    </row>
    <row r="353" spans="1:6">
      <c r="A353" s="1122" t="s">
        <v>738</v>
      </c>
      <c r="B353" s="1109" t="s">
        <v>234</v>
      </c>
      <c r="C353" s="422" t="str">
        <f>VLOOKUP(A353,Foundation!$B$8:$P$556,10, 0)</f>
        <v>Sandy</v>
      </c>
      <c r="D353" s="422">
        <f>VLOOKUP(A353,Foundation!$B$8:$P$539,12, 0)</f>
        <v>45892</v>
      </c>
      <c r="E353" s="422">
        <f>VLOOKUP(A353,'Erection Compiled '!$B$2:$Q$516,10, 0)</f>
        <v>46037</v>
      </c>
      <c r="F353" s="422">
        <f>VLOOKUP(A353,Earthing!$B$7:$G$560,4, 0)</f>
        <v>45893</v>
      </c>
    </row>
    <row r="354" spans="1:6">
      <c r="A354" s="1122" t="s">
        <v>740</v>
      </c>
      <c r="B354" s="1109" t="s">
        <v>168</v>
      </c>
      <c r="C354" s="422" t="str">
        <f>VLOOKUP(A354,Foundation!$B$8:$P$556,10, 0)</f>
        <v>Sandy</v>
      </c>
      <c r="D354" s="422">
        <f>VLOOKUP(A354,Foundation!$B$8:$P$539,12, 0)</f>
        <v>45997</v>
      </c>
      <c r="E354" s="422">
        <f>VLOOKUP(A354,'Erection Compiled '!$B$2:$Q$516,10, 0)</f>
        <v>46064</v>
      </c>
      <c r="F354" s="422">
        <f>VLOOKUP(A354,Earthing!$B$7:$G$560,4, 0)</f>
        <v>46006</v>
      </c>
    </row>
    <row r="355" spans="1:6">
      <c r="A355" s="1122" t="s">
        <v>164</v>
      </c>
      <c r="B355" s="1109" t="s">
        <v>111</v>
      </c>
      <c r="C355" s="422" t="str">
        <f>VLOOKUP(A355,Foundation!$B$8:$P$556,10, 0)</f>
        <v>Sandy</v>
      </c>
      <c r="D355" s="422">
        <f>VLOOKUP(A355,Foundation!$B$8:$P$539,12, 0)</f>
        <v>45904</v>
      </c>
      <c r="E355" s="422">
        <f>VLOOKUP(A355,'Erection Compiled '!$B$2:$Q$516,10, 0)</f>
        <v>46058</v>
      </c>
      <c r="F355" s="422">
        <f>VLOOKUP(A355,Earthing!$B$7:$G$560,4, 0)</f>
        <v>45905</v>
      </c>
    </row>
    <row r="356" spans="1:6">
      <c r="A356" s="1122" t="s">
        <v>743</v>
      </c>
      <c r="B356" s="1109" t="s">
        <v>111</v>
      </c>
      <c r="C356" s="422" t="str">
        <f>VLOOKUP(A356,Foundation!$B$8:$P$556,10, 0)</f>
        <v>Sandy</v>
      </c>
      <c r="D356" s="422">
        <f>VLOOKUP(A356,Foundation!$B$8:$P$539,12, 0)</f>
        <v>46019</v>
      </c>
      <c r="E356" s="422">
        <f>VLOOKUP(A356,'Erection Compiled '!$B$2:$Q$516,10, 0)</f>
        <v>46071</v>
      </c>
      <c r="F356" s="422">
        <f>VLOOKUP(A356,Earthing!$B$7:$G$560,4, 0)</f>
        <v>46020</v>
      </c>
    </row>
    <row r="357" spans="1:6">
      <c r="A357" s="1122" t="s">
        <v>745</v>
      </c>
      <c r="B357" s="1109" t="s">
        <v>168</v>
      </c>
      <c r="C357" s="422" t="str">
        <f>VLOOKUP(A357,Foundation!$B$8:$P$556,10, 0)</f>
        <v>Sandy</v>
      </c>
      <c r="D357" s="422">
        <f>VLOOKUP(A357,Foundation!$B$8:$P$539,12, 0)</f>
        <v>46011</v>
      </c>
      <c r="E357" s="422">
        <f>VLOOKUP(A357,'Erection Compiled '!$B$2:$Q$516,10, 0)</f>
        <v>46066</v>
      </c>
      <c r="F357" s="422">
        <f>VLOOKUP(A357,Earthing!$B$7:$G$560,4, 0)</f>
        <v>46012</v>
      </c>
    </row>
    <row r="358" spans="1:6">
      <c r="A358" s="1122" t="s">
        <v>770</v>
      </c>
      <c r="B358" s="1109" t="s">
        <v>234</v>
      </c>
      <c r="C358" s="422" t="str">
        <f>VLOOKUP(A358,Foundation!$B$8:$P$556,10, 0)</f>
        <v>Sandy</v>
      </c>
      <c r="D358" s="422">
        <f>VLOOKUP(A358,Foundation!$B$8:$P$539,12, 0)</f>
        <v>45977</v>
      </c>
      <c r="E358" s="422">
        <f>VLOOKUP(A358,'Erection Compiled '!$B$2:$Q$516,10, 0)</f>
        <v>46001</v>
      </c>
      <c r="F358" s="422">
        <f>VLOOKUP(A358,Earthing!$B$7:$G$560,4, 0)</f>
        <v>46009</v>
      </c>
    </row>
    <row r="359" spans="1:6">
      <c r="A359" s="1122" t="s">
        <v>1827</v>
      </c>
      <c r="B359" s="1109" t="s">
        <v>105</v>
      </c>
      <c r="C359" s="422" t="str">
        <f>VLOOKUP(A359,Foundation!$B$8:$P$556,10, 0)</f>
        <v>Sandy</v>
      </c>
      <c r="D359" s="422">
        <f>VLOOKUP(A359,Foundation!$B$8:$P$539,12, 0)</f>
        <v>45983</v>
      </c>
      <c r="E359" s="422">
        <f>VLOOKUP(A359,'Erection Compiled '!$B$2:$Q$516,10, 0)</f>
        <v>46004</v>
      </c>
      <c r="F359" s="422">
        <f>VLOOKUP(A359,Earthing!$B$7:$G$560,4, 0)</f>
        <v>46009</v>
      </c>
    </row>
    <row r="360" spans="1:6">
      <c r="A360" s="1122" t="s">
        <v>182</v>
      </c>
      <c r="B360" s="1109" t="s">
        <v>133</v>
      </c>
      <c r="C360" s="422" t="str">
        <f>VLOOKUP(A360,Foundation!$B$8:$P$556,10, 0)</f>
        <v>DFR</v>
      </c>
      <c r="D360" s="422">
        <f>VLOOKUP(A360,Foundation!$B$8:$P$539,12, 0)</f>
        <v>45969</v>
      </c>
      <c r="E360" s="422">
        <f>VLOOKUP(A360,'Erection Compiled '!$B$2:$Q$516,10, 0)</f>
        <v>46005</v>
      </c>
      <c r="F360" s="422">
        <f>VLOOKUP(A360,Earthing!$B$7:$G$560,4, 0)</f>
        <v>45969</v>
      </c>
    </row>
    <row r="361" spans="1:6">
      <c r="A361" s="1122" t="s">
        <v>184</v>
      </c>
      <c r="B361" s="1109" t="s">
        <v>103</v>
      </c>
      <c r="C361" s="422" t="str">
        <f>VLOOKUP(A361,Foundation!$B$8:$P$556,10, 0)</f>
        <v>DFR</v>
      </c>
      <c r="D361" s="422">
        <f>VLOOKUP(A361,Foundation!$B$8:$P$539,12, 0)</f>
        <v>45991</v>
      </c>
      <c r="E361" s="422">
        <f>VLOOKUP(A361,'Erection Compiled '!$B$2:$Q$516,10, 0)</f>
        <v>46026</v>
      </c>
      <c r="F361" s="422">
        <f>VLOOKUP(A361,Earthing!$B$7:$G$560,4, 0)</f>
        <v>45993</v>
      </c>
    </row>
    <row r="362" spans="1:6">
      <c r="A362" s="1122" t="s">
        <v>185</v>
      </c>
      <c r="B362" s="1109" t="s">
        <v>111</v>
      </c>
      <c r="C362" s="422" t="str">
        <f>VLOOKUP(A362,Foundation!$B$8:$P$556,10, 0)</f>
        <v>DFR</v>
      </c>
      <c r="D362" s="422">
        <f>VLOOKUP(A362,Foundation!$B$8:$P$539,12, 0)</f>
        <v>45983</v>
      </c>
      <c r="E362" s="422">
        <f>VLOOKUP(A362,'Erection Compiled '!$B$2:$Q$516,10, 0)</f>
        <v>46012</v>
      </c>
      <c r="F362" s="422">
        <f>VLOOKUP(A362,Earthing!$B$7:$G$560,4, 0)</f>
        <v>45984</v>
      </c>
    </row>
    <row r="363" spans="1:6" hidden="1">
      <c r="A363" s="1122" t="s">
        <v>1863</v>
      </c>
      <c r="B363" s="1109" t="s">
        <v>1864</v>
      </c>
      <c r="C363" s="422" t="e">
        <f>VLOOKUP(A363,Foundation!$B$8:$P$556,10, 0)</f>
        <v>#N/A</v>
      </c>
      <c r="D363" s="422" t="e">
        <f>VLOOKUP(A363,Foundation!$B$8:$P$539,12, 0)</f>
        <v>#N/A</v>
      </c>
      <c r="E363" s="422" t="e">
        <f>VLOOKUP(A363,'Erection Compiled '!$B$2:$Q$516,10, 0)</f>
        <v>#N/A</v>
      </c>
      <c r="F363" s="422" t="e">
        <f>VLOOKUP(A363,Earthing!$B$7:$G$560,4, 0)</f>
        <v>#N/A</v>
      </c>
    </row>
    <row r="364" spans="1:6" hidden="1">
      <c r="A364" s="1122" t="s">
        <v>1865</v>
      </c>
      <c r="B364" s="1109" t="s">
        <v>1864</v>
      </c>
      <c r="C364" s="422" t="e">
        <f>VLOOKUP(A364,Foundation!$B$8:$P$556,10, 0)</f>
        <v>#N/A</v>
      </c>
      <c r="D364" s="422" t="e">
        <f>VLOOKUP(A364,Foundation!$B$8:$P$539,12, 0)</f>
        <v>#N/A</v>
      </c>
      <c r="E364" s="422" t="e">
        <f>VLOOKUP(A364,'Erection Compiled '!$B$2:$Q$516,10, 0)</f>
        <v>#N/A</v>
      </c>
      <c r="F364" s="422" t="e">
        <f>VLOOKUP(A364,Earthing!$B$7:$G$560,4, 0)</f>
        <v>#N/A</v>
      </c>
    </row>
    <row r="365" spans="1:6" hidden="1">
      <c r="A365" s="1122" t="s">
        <v>186</v>
      </c>
      <c r="B365" s="1109" t="s">
        <v>111</v>
      </c>
      <c r="C365" s="422" t="e">
        <f>VLOOKUP(A365,Foundation!$B$8:$P$556,10, 0)</f>
        <v>#N/A</v>
      </c>
      <c r="D365" s="422" t="e">
        <f>VLOOKUP(A365,Foundation!$B$8:$P$539,12, 0)</f>
        <v>#N/A</v>
      </c>
      <c r="E365" s="422" t="e">
        <f>VLOOKUP(A365,'Erection Compiled '!$B$2:$Q$516,10, 0)</f>
        <v>#N/A</v>
      </c>
      <c r="F365" s="422" t="e">
        <f>VLOOKUP(A365,Earthing!$B$7:$G$560,4, 0)</f>
        <v>#N/A</v>
      </c>
    </row>
    <row r="366" spans="1:6" hidden="1">
      <c r="A366" s="1122" t="s">
        <v>1866</v>
      </c>
      <c r="B366" s="1109" t="s">
        <v>111</v>
      </c>
      <c r="C366" s="422" t="str">
        <f>VLOOKUP(A366,Foundation!$B$8:$P$556,10, 0)</f>
        <v>DFR</v>
      </c>
      <c r="D366" s="422">
        <f>VLOOKUP(A366,Foundation!$B$8:$P$539,12, 0)</f>
        <v>46091</v>
      </c>
      <c r="E366" s="422" t="e">
        <f>VLOOKUP(A366,'Erection Compiled '!$B$2:$Q$516,10, 0)</f>
        <v>#N/A</v>
      </c>
      <c r="F366" s="422">
        <f>VLOOKUP(A366,Earthing!$B$7:$G$560,4, 0)</f>
        <v>46092</v>
      </c>
    </row>
    <row r="367" spans="1:6" hidden="1">
      <c r="A367" s="1122" t="s">
        <v>1867</v>
      </c>
      <c r="B367" s="1109" t="s">
        <v>1912</v>
      </c>
      <c r="C367" s="422" t="str">
        <f>VLOOKUP(A367,Foundation!$B$8:$P$556,10, 0)</f>
        <v>DFR</v>
      </c>
      <c r="D367" s="422">
        <f>VLOOKUP(A367,Foundation!$B$8:$P$539,12, 0)</f>
        <v>46085</v>
      </c>
      <c r="E367" s="422" t="e">
        <f>VLOOKUP(A367,'Erection Compiled '!$B$2:$Q$516,10, 0)</f>
        <v>#N/A</v>
      </c>
      <c r="F367" s="422">
        <f>VLOOKUP(A367,Earthing!$B$7:$G$560,4, 0)</f>
        <v>46092</v>
      </c>
    </row>
    <row r="368" spans="1:6" hidden="1">
      <c r="A368" s="1122" t="s">
        <v>505</v>
      </c>
      <c r="B368" s="1109" t="s">
        <v>1913</v>
      </c>
      <c r="C368" s="422" t="e">
        <f>VLOOKUP(A368,Foundation!$B$8:$P$556,10, 0)</f>
        <v>#N/A</v>
      </c>
      <c r="D368" s="422" t="e">
        <f>VLOOKUP(A368,Foundation!$B$8:$P$539,12, 0)</f>
        <v>#N/A</v>
      </c>
      <c r="E368" s="422" t="e">
        <f>VLOOKUP(A368,'Erection Compiled '!$B$2:$Q$516,10, 0)</f>
        <v>#N/A</v>
      </c>
      <c r="F368" s="422" t="e">
        <f>VLOOKUP(A368,Earthing!$B$7:$G$560,4, 0)</f>
        <v>#N/A</v>
      </c>
    </row>
    <row r="369" spans="1:6">
      <c r="A369" s="1122" t="s">
        <v>772</v>
      </c>
      <c r="B369" s="1109" t="s">
        <v>171</v>
      </c>
      <c r="C369" s="422" t="str">
        <f>VLOOKUP(A369,Foundation!$B$8:$P$556,10, 0)</f>
        <v>Sandy</v>
      </c>
      <c r="D369" s="422">
        <f>VLOOKUP(A369,Foundation!$B$8:$P$539,12, 0)</f>
        <v>45972</v>
      </c>
      <c r="E369" s="422">
        <f>VLOOKUP(A369,'Erection Compiled '!$B$2:$Q$516,10, 0)</f>
        <v>45994</v>
      </c>
      <c r="F369" s="422">
        <f>VLOOKUP(A369,Earthing!$B$7:$G$560,4, 0)</f>
        <v>46009</v>
      </c>
    </row>
    <row r="370" spans="1:6">
      <c r="A370" s="1120" t="s">
        <v>1930</v>
      </c>
      <c r="B370" s="1110" t="s">
        <v>1909</v>
      </c>
      <c r="C370" s="422" t="str">
        <f>VLOOKUP(A370,Foundation!$B$8:$P$556,10, 0)</f>
        <v>Sandy</v>
      </c>
      <c r="D370" s="422">
        <f>VLOOKUP(A370,Foundation!$B$8:$P$539,12, 0)</f>
        <v>45711</v>
      </c>
      <c r="E370" s="422">
        <f>VLOOKUP(A370,'Erection Compiled '!$B$2:$Q$516,10, 0)</f>
        <v>45991</v>
      </c>
      <c r="F370" s="422">
        <f>VLOOKUP(A370,Earthing!$B$7:$G$560,4, 0)</f>
        <v>45712</v>
      </c>
    </row>
    <row r="371" spans="1:6">
      <c r="A371" s="1122" t="s">
        <v>762</v>
      </c>
      <c r="B371" s="1109" t="s">
        <v>171</v>
      </c>
      <c r="C371" s="422" t="str">
        <f>VLOOKUP(A371,Foundation!$B$8:$P$556,10, 0)</f>
        <v>Sandy</v>
      </c>
      <c r="D371" s="422">
        <f>VLOOKUP(A371,Foundation!$B$8:$P$539,12, 0)</f>
        <v>45946</v>
      </c>
      <c r="E371" s="422">
        <f>VLOOKUP(A371,'Erection Compiled '!$B$2:$Q$516,10, 0)</f>
        <v>45991</v>
      </c>
      <c r="F371" s="422">
        <f>VLOOKUP(A371,Earthing!$B$7:$G$560,4, 0)</f>
        <v>45946</v>
      </c>
    </row>
    <row r="372" spans="1:6">
      <c r="A372" s="1118" t="s">
        <v>408</v>
      </c>
      <c r="B372" s="1107" t="s">
        <v>111</v>
      </c>
      <c r="C372" s="422" t="str">
        <f>VLOOKUP(A372,Foundation!$B$8:$P$556,10, 0)</f>
        <v>DFR</v>
      </c>
      <c r="D372" s="422">
        <f>VLOOKUP(A372,Foundation!$B$8:$P$539,12, 0)</f>
        <v>45869</v>
      </c>
      <c r="E372" s="422">
        <f>VLOOKUP(A372,'Erection Compiled '!$B$2:$Q$516,10, 0)</f>
        <v>45990</v>
      </c>
      <c r="F372" s="422">
        <f>VLOOKUP(A372,Earthing!$B$7:$G$560,4, 0)</f>
        <v>45871</v>
      </c>
    </row>
    <row r="373" spans="1:6">
      <c r="A373" s="1122" t="s">
        <v>854</v>
      </c>
      <c r="B373" s="1109" t="s">
        <v>123</v>
      </c>
      <c r="C373" s="422" t="str">
        <f>VLOOKUP(A373,Foundation!$B$8:$P$556,10, 0)</f>
        <v>Sandy</v>
      </c>
      <c r="D373" s="422">
        <f>VLOOKUP(A373,Foundation!$B$8:$P$539,12, 0)</f>
        <v>45889</v>
      </c>
      <c r="E373" s="422">
        <f>VLOOKUP(A373,'Erection Compiled '!$B$2:$Q$516,10, 0)</f>
        <v>45989</v>
      </c>
      <c r="F373" s="422">
        <f>VLOOKUP(A373,Earthing!$B$7:$G$560,4, 0)</f>
        <v>45895</v>
      </c>
    </row>
    <row r="374" spans="1:6">
      <c r="A374" s="1122" t="s">
        <v>1654</v>
      </c>
      <c r="B374" s="1109" t="s">
        <v>174</v>
      </c>
      <c r="C374" s="422" t="str">
        <f>VLOOKUP(A374,Foundation!$B$8:$P$556,10, 0)</f>
        <v>Sandy</v>
      </c>
      <c r="D374" s="422">
        <f>VLOOKUP(A374,Foundation!$B$8:$P$539,12, 0)</f>
        <v>45881</v>
      </c>
      <c r="E374" s="422">
        <f>VLOOKUP(A374,'Erection Compiled '!$B$2:$Q$516,10, 0)</f>
        <v>45989</v>
      </c>
      <c r="F374" s="422">
        <f>VLOOKUP(A374,Earthing!$B$7:$G$560,4, 0)</f>
        <v>45897</v>
      </c>
    </row>
    <row r="375" spans="1:6">
      <c r="A375" s="1122" t="s">
        <v>761</v>
      </c>
      <c r="B375" s="1109" t="s">
        <v>168</v>
      </c>
      <c r="C375" s="422" t="str">
        <f>VLOOKUP(A375,Foundation!$B$8:$P$556,10, 0)</f>
        <v>Sandy</v>
      </c>
      <c r="D375" s="422">
        <f>VLOOKUP(A375,Foundation!$B$8:$P$539,12, 0)</f>
        <v>45941</v>
      </c>
      <c r="E375" s="422">
        <f>VLOOKUP(A375,'Erection Compiled '!$B$2:$Q$516,10, 0)</f>
        <v>45988</v>
      </c>
      <c r="F375" s="422">
        <f>VLOOKUP(A375,Earthing!$B$7:$G$560,4, 0)</f>
        <v>45946</v>
      </c>
    </row>
    <row r="376" spans="1:6">
      <c r="A376" s="1120" t="s">
        <v>1931</v>
      </c>
      <c r="B376" s="1110" t="s">
        <v>1910</v>
      </c>
      <c r="C376" s="422" t="str">
        <f>VLOOKUP(A376,Foundation!$B$8:$P$556,10, 0)</f>
        <v>Sandy</v>
      </c>
      <c r="D376" s="422">
        <f>VLOOKUP(A376,Foundation!$B$8:$P$539,12, 0)</f>
        <v>45969</v>
      </c>
      <c r="E376" s="422">
        <f>VLOOKUP(A376,'Erection Compiled '!$B$2:$Q$516,10, 0)</f>
        <v>45986</v>
      </c>
      <c r="F376" s="422">
        <f>VLOOKUP(A376,Earthing!$B$7:$G$560,4, 0)</f>
        <v>45972</v>
      </c>
    </row>
    <row r="377" spans="1:6">
      <c r="A377" s="1122" t="s">
        <v>1345</v>
      </c>
      <c r="B377" s="1109" t="s">
        <v>228</v>
      </c>
      <c r="C377" s="422" t="str">
        <f>VLOOKUP(A377,Foundation!$B$8:$P$556,10, 0)</f>
        <v>Sandy</v>
      </c>
      <c r="D377" s="422">
        <f>VLOOKUP(A377,Foundation!$B$8:$P$539,12, 0)</f>
        <v>45961</v>
      </c>
      <c r="E377" s="422">
        <f>VLOOKUP(A377,'Erection Compiled '!$B$2:$Q$516,10, 0)</f>
        <v>45986</v>
      </c>
      <c r="F377" s="422">
        <f>VLOOKUP(A377,Earthing!$B$7:$G$560,4, 0)</f>
        <v>46009</v>
      </c>
    </row>
    <row r="378" spans="1:6">
      <c r="A378" s="1122" t="s">
        <v>1353</v>
      </c>
      <c r="B378" s="1109" t="s">
        <v>118</v>
      </c>
      <c r="C378" s="422" t="str">
        <f>VLOOKUP(A378,Foundation!$B$8:$P$556,10, 0)</f>
        <v>Sandy</v>
      </c>
      <c r="D378" s="422">
        <f>VLOOKUP(A378,Foundation!$B$8:$P$539,12, 0)</f>
        <v>45943</v>
      </c>
      <c r="E378" s="422">
        <f>VLOOKUP(A378,'Erection Compiled '!$B$2:$Q$516,10, 0)</f>
        <v>45983</v>
      </c>
      <c r="F378" s="422">
        <f>VLOOKUP(A378,Earthing!$B$7:$G$560,4, 0)</f>
        <v>45943</v>
      </c>
    </row>
    <row r="379" spans="1:6">
      <c r="A379" s="1122" t="s">
        <v>180</v>
      </c>
      <c r="B379" s="1109" t="s">
        <v>105</v>
      </c>
      <c r="C379" s="422" t="str">
        <f>VLOOKUP(A379,Foundation!$B$8:$P$556,10, 0)</f>
        <v>Sandy</v>
      </c>
      <c r="D379" s="422">
        <f>VLOOKUP(A379,Foundation!$B$8:$P$539,12, 0)</f>
        <v>45965</v>
      </c>
      <c r="E379" s="422">
        <f>VLOOKUP(A379,'Erection Compiled '!$B$2:$Q$516,10, 0)</f>
        <v>45982</v>
      </c>
      <c r="F379" s="422">
        <f>VLOOKUP(A379,Earthing!$B$7:$G$560,4, 0)</f>
        <v>45965</v>
      </c>
    </row>
    <row r="380" spans="1:6">
      <c r="A380" s="1120" t="s">
        <v>1661</v>
      </c>
      <c r="B380" s="1110" t="s">
        <v>1914</v>
      </c>
      <c r="C380" s="422" t="str">
        <f>VLOOKUP(A380,Foundation!$B$8:$P$556,10, 0)</f>
        <v>Sandy</v>
      </c>
      <c r="D380" s="422">
        <f>VLOOKUP(A380,Foundation!$B$8:$P$539,12, 0)</f>
        <v>45900</v>
      </c>
      <c r="E380" s="422">
        <f>VLOOKUP(A380,'Erection Compiled '!$B$2:$Q$516,10, 0)</f>
        <v>45981</v>
      </c>
      <c r="F380" s="422">
        <f>VLOOKUP(A380,Earthing!$B$7:$G$560,4, 0)</f>
        <v>45901</v>
      </c>
    </row>
    <row r="381" spans="1:6">
      <c r="A381" s="1122" t="s">
        <v>1579</v>
      </c>
      <c r="B381" s="1109" t="s">
        <v>153</v>
      </c>
      <c r="C381" s="422" t="str">
        <f>VLOOKUP(A381,Foundation!$B$8:$P$556,10, 0)</f>
        <v>Sandy</v>
      </c>
      <c r="D381" s="422">
        <f>VLOOKUP(A381,Foundation!$B$8:$P$539,12, 0)</f>
        <v>45854</v>
      </c>
      <c r="E381" s="422">
        <f>VLOOKUP(A381,'Erection Compiled '!$B$2:$Q$516,10, 0)</f>
        <v>45981</v>
      </c>
      <c r="F381" s="422">
        <f>VLOOKUP(A381,Earthing!$B$7:$G$560,4, 0)</f>
        <v>45858</v>
      </c>
    </row>
    <row r="382" spans="1:6">
      <c r="A382" s="1122" t="s">
        <v>750</v>
      </c>
      <c r="B382" s="1109" t="s">
        <v>168</v>
      </c>
      <c r="C382" s="422" t="str">
        <f>VLOOKUP(A382,Foundation!$B$8:$P$556,10, 0)</f>
        <v>Sandy</v>
      </c>
      <c r="D382" s="422">
        <f>VLOOKUP(A382,Foundation!$B$8:$P$539,12, 0)</f>
        <v>45854</v>
      </c>
      <c r="E382" s="422">
        <f>VLOOKUP(A382,'Erection Compiled '!$B$2:$Q$516,10, 0)</f>
        <v>45981</v>
      </c>
      <c r="F382" s="422">
        <f>VLOOKUP(A382,Earthing!$B$7:$G$560,4, 0)</f>
        <v>45855</v>
      </c>
    </row>
    <row r="383" spans="1:6">
      <c r="A383" s="1122" t="s">
        <v>177</v>
      </c>
      <c r="B383" s="1109" t="s">
        <v>178</v>
      </c>
      <c r="C383" s="422" t="str">
        <f>VLOOKUP(A383,Foundation!$B$8:$P$556,10, 0)</f>
        <v>Sandy</v>
      </c>
      <c r="D383" s="422">
        <f>VLOOKUP(A383,Foundation!$B$8:$P$539,12, 0)</f>
        <v>45869</v>
      </c>
      <c r="E383" s="422">
        <f>VLOOKUP(A383,'Erection Compiled '!$B$2:$Q$516,10, 0)</f>
        <v>45978</v>
      </c>
      <c r="F383" s="422">
        <f>VLOOKUP(A383,Earthing!$B$7:$G$560,4, 0)</f>
        <v>45876</v>
      </c>
    </row>
    <row r="384" spans="1:6">
      <c r="A384" s="1120" t="s">
        <v>256</v>
      </c>
      <c r="B384" s="1110" t="s">
        <v>1914</v>
      </c>
      <c r="C384" s="422" t="str">
        <f>VLOOKUP(A384,Foundation!$B$8:$P$556,10, 0)</f>
        <v>Sandy</v>
      </c>
      <c r="D384" s="422">
        <f>VLOOKUP(A384,Foundation!$B$8:$P$539,12, 0)</f>
        <v>45848</v>
      </c>
      <c r="E384" s="422">
        <f>VLOOKUP(A384,'Erection Compiled '!$B$2:$Q$516,10, 0)</f>
        <v>45976</v>
      </c>
      <c r="F384" s="422">
        <f>VLOOKUP(A384,Earthing!$B$7:$G$560,4, 0)</f>
        <v>45848</v>
      </c>
    </row>
    <row r="385" spans="1:6">
      <c r="A385" s="1122" t="s">
        <v>742</v>
      </c>
      <c r="B385" s="1109" t="s">
        <v>171</v>
      </c>
      <c r="C385" s="422" t="str">
        <f>VLOOKUP(A385,Foundation!$B$8:$P$556,10, 0)</f>
        <v>Sandy</v>
      </c>
      <c r="D385" s="422">
        <f>VLOOKUP(A385,Foundation!$B$8:$P$539,12, 0)</f>
        <v>45889</v>
      </c>
      <c r="E385" s="422">
        <f>VLOOKUP(A385,'Erection Compiled '!$B$2:$Q$516,10, 0)</f>
        <v>45976</v>
      </c>
      <c r="F385" s="422">
        <f>VLOOKUP(A385,Earthing!$B$7:$G$560,4, 0)</f>
        <v>45890</v>
      </c>
    </row>
    <row r="386" spans="1:6">
      <c r="A386" s="1122" t="s">
        <v>855</v>
      </c>
      <c r="B386" s="1109" t="s">
        <v>101</v>
      </c>
      <c r="C386" s="422" t="str">
        <f>VLOOKUP(A386,Foundation!$B$8:$P$556,10, 0)</f>
        <v>Sandy</v>
      </c>
      <c r="D386" s="422">
        <f>VLOOKUP(A386,Foundation!$B$8:$P$539,12, 0)</f>
        <v>45877</v>
      </c>
      <c r="E386" s="422">
        <f>VLOOKUP(A386,'Erection Compiled '!$B$2:$Q$516,10, 0)</f>
        <v>45975</v>
      </c>
      <c r="F386" s="422">
        <f>VLOOKUP(A386,Earthing!$B$7:$G$560,4, 0)</f>
        <v>45877</v>
      </c>
    </row>
    <row r="387" spans="1:6">
      <c r="A387" s="1122" t="s">
        <v>183</v>
      </c>
      <c r="B387" s="1109" t="s">
        <v>103</v>
      </c>
      <c r="C387" s="422" t="str">
        <f>VLOOKUP(A387,Foundation!$B$8:$P$556,10, 0)</f>
        <v>DFR</v>
      </c>
      <c r="D387" s="422">
        <f>VLOOKUP(A387,Foundation!$B$8:$P$539,12, 0)</f>
        <v>45930</v>
      </c>
      <c r="E387" s="422">
        <f>VLOOKUP(A387,'Erection Compiled '!$B$2:$Q$516,10, 0)</f>
        <v>45975</v>
      </c>
      <c r="F387" s="422">
        <f>VLOOKUP(A387,Earthing!$B$7:$G$560,4, 0)</f>
        <v>45993</v>
      </c>
    </row>
    <row r="388" spans="1:6">
      <c r="A388" s="1122" t="s">
        <v>172</v>
      </c>
      <c r="B388" s="1109" t="s">
        <v>174</v>
      </c>
      <c r="C388" s="422" t="str">
        <f>VLOOKUP(A388,Foundation!$B$8:$P$556,10, 0)</f>
        <v>Sandy</v>
      </c>
      <c r="D388" s="422">
        <f>VLOOKUP(A388,Foundation!$B$8:$P$539,12, 0)</f>
        <v>45893</v>
      </c>
      <c r="E388" s="422">
        <f>VLOOKUP(A388,'Erection Compiled '!$B$2:$Q$516,10, 0)</f>
        <v>45973</v>
      </c>
      <c r="F388" s="422">
        <f>VLOOKUP(A388,Earthing!$B$7:$G$560,4, 0)</f>
        <v>45897</v>
      </c>
    </row>
    <row r="389" spans="1:6">
      <c r="A389" s="1122" t="s">
        <v>747</v>
      </c>
      <c r="B389" s="1109" t="s">
        <v>168</v>
      </c>
      <c r="C389" s="422" t="str">
        <f>VLOOKUP(A389,Foundation!$B$8:$P$556,10, 0)</f>
        <v>Sandy</v>
      </c>
      <c r="D389" s="422">
        <f>VLOOKUP(A389,Foundation!$B$8:$P$539,12, 0)</f>
        <v>45925</v>
      </c>
      <c r="E389" s="422">
        <f>VLOOKUP(A389,'Erection Compiled '!$B$2:$Q$516,10, 0)</f>
        <v>45972</v>
      </c>
      <c r="F389" s="422">
        <f>VLOOKUP(A389,Earthing!$B$7:$G$560,4, 0)</f>
        <v>45925</v>
      </c>
    </row>
    <row r="390" spans="1:6">
      <c r="A390" s="1118" t="s">
        <v>1322</v>
      </c>
      <c r="B390" s="1107" t="s">
        <v>101</v>
      </c>
      <c r="C390" s="422" t="str">
        <f>VLOOKUP(A390,Foundation!$B$8:$P$556,10, 0)</f>
        <v>DFR</v>
      </c>
      <c r="D390" s="422">
        <f>VLOOKUP(A390,Foundation!$B$8:$P$539,12, 0)</f>
        <v>45876</v>
      </c>
      <c r="E390" s="422">
        <f>VLOOKUP(A390,'Erection Compiled '!$B$2:$Q$516,10, 0)</f>
        <v>45971</v>
      </c>
      <c r="F390" s="422">
        <f>VLOOKUP(A390,Earthing!$B$7:$G$560,4, 0)</f>
        <v>45876</v>
      </c>
    </row>
    <row r="391" spans="1:6">
      <c r="A391" s="1122" t="s">
        <v>160</v>
      </c>
      <c r="B391" s="1109" t="s">
        <v>118</v>
      </c>
      <c r="C391" s="422" t="str">
        <f>VLOOKUP(A391,Foundation!$B$8:$P$556,10, 0)</f>
        <v>Sandy</v>
      </c>
      <c r="D391" s="422">
        <f>VLOOKUP(A391,Foundation!$B$8:$P$539,12, 0)</f>
        <v>45869</v>
      </c>
      <c r="E391" s="422">
        <f>VLOOKUP(A391,'Erection Compiled '!$B$2:$Q$516,10, 0)</f>
        <v>45971</v>
      </c>
      <c r="F391" s="422">
        <f>VLOOKUP(A391,Earthing!$B$7:$G$560,4, 0)</f>
        <v>45870</v>
      </c>
    </row>
    <row r="392" spans="1:6">
      <c r="A392" s="1122" t="s">
        <v>741</v>
      </c>
      <c r="B392" s="1109" t="s">
        <v>171</v>
      </c>
      <c r="C392" s="422" t="str">
        <f>VLOOKUP(A392,Foundation!$B$8:$P$556,10, 0)</f>
        <v>Sandy</v>
      </c>
      <c r="D392" s="422">
        <f>VLOOKUP(A392,Foundation!$B$8:$P$539,12, 0)</f>
        <v>45881</v>
      </c>
      <c r="E392" s="422">
        <f>VLOOKUP(A392,'Erection Compiled '!$B$2:$Q$516,10, 0)</f>
        <v>45970</v>
      </c>
      <c r="F392" s="422">
        <f>VLOOKUP(A392,Earthing!$B$7:$G$560,4, 0)</f>
        <v>45890</v>
      </c>
    </row>
    <row r="393" spans="1:6">
      <c r="A393" s="1122" t="s">
        <v>1696</v>
      </c>
      <c r="B393" s="1109" t="s">
        <v>111</v>
      </c>
      <c r="C393" s="422" t="str">
        <f>VLOOKUP(A393,Foundation!$B$8:$P$556,10, 0)</f>
        <v>Sandy</v>
      </c>
      <c r="D393" s="422">
        <f>VLOOKUP(A393,Foundation!$B$8:$P$539,12, 0)</f>
        <v>45921</v>
      </c>
      <c r="E393" s="422">
        <f>VLOOKUP(A393,'Erection Compiled '!$B$2:$Q$516,10, 0)</f>
        <v>45969</v>
      </c>
      <c r="F393" s="422">
        <f>VLOOKUP(A393,Earthing!$B$7:$G$560,4, 0)</f>
        <v>45922</v>
      </c>
    </row>
    <row r="394" spans="1:6">
      <c r="A394" s="1122" t="s">
        <v>744</v>
      </c>
      <c r="B394" s="1109" t="s">
        <v>168</v>
      </c>
      <c r="C394" s="422" t="str">
        <f>VLOOKUP(A394,Foundation!$B$8:$P$556,10, 0)</f>
        <v>Sandy</v>
      </c>
      <c r="D394" s="422">
        <f>VLOOKUP(A394,Foundation!$B$8:$P$539,12, 0)</f>
        <v>45894</v>
      </c>
      <c r="E394" s="422">
        <f>VLOOKUP(A394,'Erection Compiled '!$B$2:$Q$516,10, 0)</f>
        <v>45968</v>
      </c>
      <c r="F394" s="422">
        <f>VLOOKUP(A394,Earthing!$B$7:$G$560,4, 0)</f>
        <v>45931</v>
      </c>
    </row>
    <row r="395" spans="1:6">
      <c r="A395" s="1122" t="s">
        <v>1348</v>
      </c>
      <c r="B395" s="1109" t="s">
        <v>234</v>
      </c>
      <c r="C395" s="422" t="str">
        <f>VLOOKUP(A395,Foundation!$B$8:$P$556,10, 0)</f>
        <v>Sandy</v>
      </c>
      <c r="D395" s="422">
        <f>VLOOKUP(A395,Foundation!$B$8:$P$539,12, 0)</f>
        <v>45885</v>
      </c>
      <c r="E395" s="422">
        <f>VLOOKUP(A395,'Erection Compiled '!$B$2:$Q$516,10, 0)</f>
        <v>45967</v>
      </c>
      <c r="F395" s="422">
        <f>VLOOKUP(A395,Earthing!$B$7:$G$560,4, 0)</f>
        <v>45888</v>
      </c>
    </row>
    <row r="396" spans="1:6">
      <c r="A396" s="1120" t="s">
        <v>366</v>
      </c>
      <c r="B396" s="1110" t="s">
        <v>1915</v>
      </c>
      <c r="C396" s="422" t="str">
        <f>VLOOKUP(A396,Foundation!$B$8:$P$556,10, 0)</f>
        <v>Sandy</v>
      </c>
      <c r="D396" s="422">
        <f>VLOOKUP(A396,Foundation!$B$8:$P$539,12, 0)</f>
        <v>45857</v>
      </c>
      <c r="E396" s="422">
        <f>VLOOKUP(A396,'Erection Compiled '!$B$2:$Q$516,10, 0)</f>
        <v>45966</v>
      </c>
      <c r="F396" s="422">
        <f>VLOOKUP(A396,Earthing!$B$7:$G$560,4, 0)</f>
        <v>45859</v>
      </c>
    </row>
    <row r="397" spans="1:6">
      <c r="A397" s="1122" t="s">
        <v>737</v>
      </c>
      <c r="B397" s="1109" t="s">
        <v>171</v>
      </c>
      <c r="C397" s="422" t="str">
        <f>VLOOKUP(A397,Foundation!$B$8:$P$556,10, 0)</f>
        <v>Sandy</v>
      </c>
      <c r="D397" s="422">
        <f>VLOOKUP(A397,Foundation!$B$8:$P$539,12, 0)</f>
        <v>45869</v>
      </c>
      <c r="E397" s="422">
        <f>VLOOKUP(A397,'Erection Compiled '!$B$2:$Q$516,10, 0)</f>
        <v>45966</v>
      </c>
      <c r="F397" s="422">
        <f>VLOOKUP(A397,Earthing!$B$7:$G$560,4, 0)</f>
        <v>45895</v>
      </c>
    </row>
    <row r="398" spans="1:6">
      <c r="A398" s="1122" t="s">
        <v>746</v>
      </c>
      <c r="B398" s="1109" t="s">
        <v>168</v>
      </c>
      <c r="C398" s="422" t="str">
        <f>VLOOKUP(A398,Foundation!$B$8:$P$556,10, 0)</f>
        <v>Sandy</v>
      </c>
      <c r="D398" s="422">
        <f>VLOOKUP(A398,Foundation!$B$8:$P$539,12, 0)</f>
        <v>45900</v>
      </c>
      <c r="E398" s="422">
        <f>VLOOKUP(A398,'Erection Compiled '!$B$2:$Q$516,10, 0)</f>
        <v>45965</v>
      </c>
      <c r="F398" s="422">
        <f>VLOOKUP(A398,Earthing!$B$7:$G$560,4, 0)</f>
        <v>45931</v>
      </c>
    </row>
    <row r="399" spans="1:6">
      <c r="A399" s="1122" t="s">
        <v>1343</v>
      </c>
      <c r="B399" s="1109" t="s">
        <v>234</v>
      </c>
      <c r="C399" s="422" t="str">
        <f>VLOOKUP(A399,Foundation!$B$8:$P$556,10, 0)</f>
        <v>Sandy</v>
      </c>
      <c r="D399" s="422">
        <f>VLOOKUP(A399,Foundation!$B$8:$P$539,12, 0)</f>
        <v>45898</v>
      </c>
      <c r="E399" s="422">
        <f>VLOOKUP(A399,'Erection Compiled '!$B$2:$Q$516,10, 0)</f>
        <v>45964</v>
      </c>
      <c r="F399" s="422">
        <f>VLOOKUP(A399,Earthing!$B$7:$G$560,4, 0)</f>
        <v>45898</v>
      </c>
    </row>
    <row r="400" spans="1:6">
      <c r="A400" s="1122" t="s">
        <v>451</v>
      </c>
      <c r="B400" s="1109" t="s">
        <v>118</v>
      </c>
      <c r="C400" s="422" t="str">
        <f>VLOOKUP(A400,Foundation!$B$8:$P$556,10, 0)</f>
        <v>Sandy</v>
      </c>
      <c r="D400" s="422">
        <f>VLOOKUP(A400,Foundation!$B$8:$P$539,12, 0)</f>
        <v>45885</v>
      </c>
      <c r="E400" s="422">
        <f>VLOOKUP(A400,'Erection Compiled '!$B$2:$Q$516,10, 0)</f>
        <v>45963</v>
      </c>
      <c r="F400" s="422">
        <f>VLOOKUP(A400,Earthing!$B$7:$G$560,4, 0)</f>
        <v>45885</v>
      </c>
    </row>
    <row r="401" spans="1:6">
      <c r="A401" s="1122" t="s">
        <v>1659</v>
      </c>
      <c r="B401" s="1109" t="s">
        <v>101</v>
      </c>
      <c r="C401" s="422" t="str">
        <f>VLOOKUP(A401,Foundation!$B$8:$P$556,10, 0)</f>
        <v>Sandy</v>
      </c>
      <c r="D401" s="422">
        <f>VLOOKUP(A401,Foundation!$B$8:$P$539,12, 0)</f>
        <v>45888</v>
      </c>
      <c r="E401" s="422">
        <f>VLOOKUP(A401,'Erection Compiled '!$B$2:$Q$516,10, 0)</f>
        <v>45963</v>
      </c>
      <c r="F401" s="422">
        <f>VLOOKUP(A401,Earthing!$B$7:$G$560,4, 0)</f>
        <v>45890</v>
      </c>
    </row>
    <row r="402" spans="1:6">
      <c r="A402" s="1122" t="s">
        <v>1707</v>
      </c>
      <c r="B402" s="1109" t="s">
        <v>105</v>
      </c>
      <c r="C402" s="422" t="str">
        <f>VLOOKUP(A402,Foundation!$B$8:$P$556,10, 0)</f>
        <v>DFR</v>
      </c>
      <c r="D402" s="422">
        <f>VLOOKUP(A402,Foundation!$B$8:$P$539,12, 0)</f>
        <v>45930</v>
      </c>
      <c r="E402" s="422">
        <f>VLOOKUP(A402,'Erection Compiled '!$B$2:$Q$516,10, 0)</f>
        <v>45962</v>
      </c>
      <c r="F402" s="422">
        <f>VLOOKUP(A402,Earthing!$B$7:$G$560,4, 0)</f>
        <v>45929</v>
      </c>
    </row>
    <row r="403" spans="1:6">
      <c r="A403" s="1120" t="s">
        <v>144</v>
      </c>
      <c r="B403" s="1110" t="s">
        <v>1906</v>
      </c>
      <c r="C403" s="422" t="str">
        <f>VLOOKUP(A403,Foundation!$B$8:$P$556,10, 0)</f>
        <v>Sandy</v>
      </c>
      <c r="D403" s="422">
        <f>VLOOKUP(A403,Foundation!$B$8:$P$539,12, 0)</f>
        <v>45869</v>
      </c>
      <c r="E403" s="422">
        <f>VLOOKUP(A403,'Erection Compiled '!$B$2:$Q$516,10, 0)</f>
        <v>45961</v>
      </c>
      <c r="F403" s="422">
        <f>VLOOKUP(A403,Earthing!$B$7:$G$560,4, 0)</f>
        <v>45872</v>
      </c>
    </row>
    <row r="404" spans="1:6">
      <c r="A404" s="1122" t="s">
        <v>165</v>
      </c>
      <c r="B404" s="1109" t="s">
        <v>101</v>
      </c>
      <c r="C404" s="422" t="str">
        <f>VLOOKUP(A404,Foundation!$B$8:$P$556,10, 0)</f>
        <v>Sandy</v>
      </c>
      <c r="D404" s="422">
        <f>VLOOKUP(A404,Foundation!$B$8:$P$539,12, 0)</f>
        <v>45930</v>
      </c>
      <c r="E404" s="422">
        <f>VLOOKUP(A404,'Erection Compiled '!$B$2:$Q$516,10, 0)</f>
        <v>45961</v>
      </c>
      <c r="F404" s="422">
        <f>VLOOKUP(A404,Earthing!$B$7:$G$560,4, 0)</f>
        <v>45929</v>
      </c>
    </row>
    <row r="405" spans="1:6">
      <c r="A405" s="1122" t="s">
        <v>799</v>
      </c>
      <c r="B405" s="1109" t="s">
        <v>168</v>
      </c>
      <c r="C405" s="422" t="str">
        <f>VLOOKUP(A405,Foundation!$B$8:$P$556,10, 0)</f>
        <v>Sandy</v>
      </c>
      <c r="D405" s="422">
        <f>VLOOKUP(A405,Foundation!$B$8:$P$539,12, 0)</f>
        <v>45824</v>
      </c>
      <c r="E405" s="422">
        <f>VLOOKUP(A405,'Erection Compiled '!$B$2:$Q$516,10, 0)</f>
        <v>45961</v>
      </c>
      <c r="F405" s="422">
        <f>VLOOKUP(A405,Earthing!$B$7:$G$560,4, 0)</f>
        <v>45824</v>
      </c>
    </row>
    <row r="406" spans="1:6">
      <c r="A406" s="1122" t="s">
        <v>170</v>
      </c>
      <c r="B406" s="1109" t="s">
        <v>111</v>
      </c>
      <c r="C406" s="422" t="str">
        <f>VLOOKUP(A406,Foundation!$B$8:$P$556,10, 0)</f>
        <v>Sandy</v>
      </c>
      <c r="D406" s="422">
        <f>VLOOKUP(A406,Foundation!$B$8:$P$539,12, 0)</f>
        <v>45898</v>
      </c>
      <c r="E406" s="422">
        <f>VLOOKUP(A406,'Erection Compiled '!$B$2:$Q$516,10, 0)</f>
        <v>45959</v>
      </c>
      <c r="F406" s="422">
        <f>VLOOKUP(A406,Earthing!$B$7:$G$560,4, 0)</f>
        <v>45899</v>
      </c>
    </row>
    <row r="407" spans="1:6">
      <c r="A407" s="1122" t="s">
        <v>1685</v>
      </c>
      <c r="B407" s="1109" t="s">
        <v>123</v>
      </c>
      <c r="C407" s="422" t="str">
        <f>VLOOKUP(A407,Foundation!$B$8:$P$556,10, 0)</f>
        <v>Sandy</v>
      </c>
      <c r="D407" s="422">
        <f>VLOOKUP(A407,Foundation!$B$8:$P$539,12, 0)</f>
        <v>45905</v>
      </c>
      <c r="E407" s="422">
        <f>VLOOKUP(A407,'Erection Compiled '!$B$2:$Q$516,10, 0)</f>
        <v>45958</v>
      </c>
      <c r="F407" s="422">
        <f>VLOOKUP(A407,Earthing!$B$7:$G$560,4, 0)</f>
        <v>45907</v>
      </c>
    </row>
    <row r="408" spans="1:6">
      <c r="A408" s="1122" t="s">
        <v>800</v>
      </c>
      <c r="B408" s="1109" t="s">
        <v>168</v>
      </c>
      <c r="C408" s="422" t="str">
        <f>VLOOKUP(A408,Foundation!$B$8:$P$556,10, 0)</f>
        <v>Sandy</v>
      </c>
      <c r="D408" s="422">
        <f>VLOOKUP(A408,Foundation!$B$8:$P$539,12, 0)</f>
        <v>45820</v>
      </c>
      <c r="E408" s="422">
        <f>VLOOKUP(A408,'Erection Compiled '!$B$2:$Q$516,10, 0)</f>
        <v>45958</v>
      </c>
      <c r="F408" s="422" t="e">
        <f>VLOOKUP(A408,Earthing!$B$7:$G$560,4, 0)</f>
        <v>#N/A</v>
      </c>
    </row>
    <row r="409" spans="1:6">
      <c r="A409" s="1122" t="s">
        <v>1650</v>
      </c>
      <c r="B409" s="1109" t="s">
        <v>109</v>
      </c>
      <c r="C409" s="422" t="str">
        <f>VLOOKUP(A409,Foundation!$B$8:$P$556,10, 0)</f>
        <v>Sandy</v>
      </c>
      <c r="D409" s="422">
        <f>VLOOKUP(A409,Foundation!$B$8:$P$539,12, 0)</f>
        <v>45877</v>
      </c>
      <c r="E409" s="422">
        <f>VLOOKUP(A409,'Erection Compiled '!$B$2:$Q$516,10, 0)</f>
        <v>45957</v>
      </c>
      <c r="F409" s="422">
        <f>VLOOKUP(A409,Earthing!$B$7:$G$560,4, 0)</f>
        <v>45879</v>
      </c>
    </row>
    <row r="410" spans="1:6">
      <c r="A410" s="1122" t="s">
        <v>804</v>
      </c>
      <c r="B410" s="1109" t="s">
        <v>168</v>
      </c>
      <c r="C410" s="422" t="str">
        <f>VLOOKUP(A410,Foundation!$B$8:$P$556,10, 0)</f>
        <v>Sandy</v>
      </c>
      <c r="D410" s="422">
        <f>VLOOKUP(A410,Foundation!$B$8:$P$539,12, 0)</f>
        <v>45846</v>
      </c>
      <c r="E410" s="422">
        <f>VLOOKUP(A410,'Erection Compiled '!$B$2:$Q$516,10, 0)</f>
        <v>45957</v>
      </c>
      <c r="F410" s="422">
        <f>VLOOKUP(A410,Earthing!$B$7:$G$560,4, 0)</f>
        <v>45855</v>
      </c>
    </row>
    <row r="411" spans="1:6">
      <c r="A411" s="1122" t="s">
        <v>1344</v>
      </c>
      <c r="B411" s="1109" t="s">
        <v>171</v>
      </c>
      <c r="C411" s="422" t="str">
        <f>VLOOKUP(A411,Foundation!$B$8:$P$556,10, 0)</f>
        <v>Sandy</v>
      </c>
      <c r="D411" s="422">
        <f>VLOOKUP(A411,Foundation!$B$8:$P$539,12, 0)</f>
        <v>45895</v>
      </c>
      <c r="E411" s="422">
        <f>VLOOKUP(A411,'Erection Compiled '!$B$2:$Q$516,10, 0)</f>
        <v>45956</v>
      </c>
      <c r="F411" s="422">
        <f>VLOOKUP(A411,Earthing!$B$7:$G$560,4, 0)</f>
        <v>45896</v>
      </c>
    </row>
    <row r="412" spans="1:6">
      <c r="A412" s="1122" t="s">
        <v>801</v>
      </c>
      <c r="B412" s="1109" t="s">
        <v>168</v>
      </c>
      <c r="C412" s="422" t="str">
        <f>VLOOKUP(A412,Foundation!$B$8:$P$556,10, 0)</f>
        <v>Sandy</v>
      </c>
      <c r="D412" s="422">
        <f>VLOOKUP(A412,Foundation!$B$8:$P$539,12, 0)</f>
        <v>45905</v>
      </c>
      <c r="E412" s="422">
        <f>VLOOKUP(A412,'Erection Compiled '!$B$2:$Q$516,10, 0)</f>
        <v>45956</v>
      </c>
      <c r="F412" s="422">
        <f>VLOOKUP(A412,Earthing!$B$7:$G$560,4, 0)</f>
        <v>45908</v>
      </c>
    </row>
    <row r="413" spans="1:6">
      <c r="A413" s="1120" t="s">
        <v>1932</v>
      </c>
      <c r="B413" s="1112" t="s">
        <v>168</v>
      </c>
      <c r="C413" s="422" t="str">
        <f>VLOOKUP(A413,Foundation!$B$8:$P$556,10, 0)</f>
        <v>Sandy</v>
      </c>
      <c r="D413" s="422">
        <f>VLOOKUP(A413,Foundation!$B$8:$P$539,12, 0)</f>
        <v>45818</v>
      </c>
      <c r="E413" s="422">
        <f>VLOOKUP(A413,'Erection Compiled '!$B$2:$Q$516,10, 0)</f>
        <v>45954</v>
      </c>
      <c r="F413" s="422">
        <f>VLOOKUP(A413,Earthing!$B$7:$G$560,4, 0)</f>
        <v>45818</v>
      </c>
    </row>
    <row r="414" spans="1:6">
      <c r="A414" s="1122" t="s">
        <v>760</v>
      </c>
      <c r="B414" s="1109" t="s">
        <v>168</v>
      </c>
      <c r="C414" s="422" t="str">
        <f>VLOOKUP(A414,Foundation!$B$8:$P$556,10, 0)</f>
        <v>Sandy</v>
      </c>
      <c r="D414" s="422">
        <f>VLOOKUP(A414,Foundation!$B$8:$P$539,12, 0)</f>
        <v>45892</v>
      </c>
      <c r="E414" s="422">
        <f>VLOOKUP(A414,'Erection Compiled '!$B$2:$Q$516,10, 0)</f>
        <v>45954</v>
      </c>
      <c r="F414" s="422">
        <f>VLOOKUP(A414,Earthing!$B$7:$G$560,4, 0)</f>
        <v>45892</v>
      </c>
    </row>
    <row r="415" spans="1:6">
      <c r="A415" s="1122" t="s">
        <v>173</v>
      </c>
      <c r="B415" s="1109" t="s">
        <v>174</v>
      </c>
      <c r="C415" s="422" t="str">
        <f>VLOOKUP(A415,Foundation!$B$8:$P$556,10, 0)</f>
        <v>Sandy</v>
      </c>
      <c r="D415" s="422">
        <f>VLOOKUP(A415,Foundation!$B$8:$P$539,12, 0)</f>
        <v>45897</v>
      </c>
      <c r="E415" s="422">
        <f>VLOOKUP(A415,'Erection Compiled '!$B$2:$Q$516,10, 0)</f>
        <v>45954</v>
      </c>
      <c r="F415" s="422">
        <f>VLOOKUP(A415,Earthing!$B$7:$G$560,4, 0)</f>
        <v>45898</v>
      </c>
    </row>
    <row r="416" spans="1:6">
      <c r="A416" s="1122" t="s">
        <v>1347</v>
      </c>
      <c r="B416" s="1109" t="s">
        <v>111</v>
      </c>
      <c r="C416" s="422" t="str">
        <f>VLOOKUP(A416,Foundation!$B$8:$P$556,10, 0)</f>
        <v>Sandy</v>
      </c>
      <c r="D416" s="422">
        <f>VLOOKUP(A416,Foundation!$B$8:$P$539,12, 0)</f>
        <v>45900</v>
      </c>
      <c r="E416" s="422">
        <f>VLOOKUP(A416,'Erection Compiled '!$B$2:$Q$516,10, 0)</f>
        <v>45953</v>
      </c>
      <c r="F416" s="422" t="e">
        <f>VLOOKUP(A416,Earthing!$B$7:$G$560,4, 0)</f>
        <v>#N/A</v>
      </c>
    </row>
    <row r="417" spans="1:6">
      <c r="A417" s="1122" t="s">
        <v>796</v>
      </c>
      <c r="B417" s="1109" t="s">
        <v>168</v>
      </c>
      <c r="C417" s="422" t="str">
        <f>VLOOKUP(A417,Foundation!$B$8:$P$556,10, 0)</f>
        <v>Sandy</v>
      </c>
      <c r="D417" s="422">
        <f>VLOOKUP(A417,Foundation!$B$8:$P$539,12, 0)</f>
        <v>45829</v>
      </c>
      <c r="E417" s="422">
        <f>VLOOKUP(A417,'Erection Compiled '!$B$2:$Q$516,10, 0)</f>
        <v>45952</v>
      </c>
      <c r="F417" s="422">
        <f>VLOOKUP(A417,Earthing!$B$7:$G$560,4, 0)</f>
        <v>45830</v>
      </c>
    </row>
    <row r="418" spans="1:6">
      <c r="A418" s="1122" t="s">
        <v>803</v>
      </c>
      <c r="B418" s="1109" t="s">
        <v>168</v>
      </c>
      <c r="C418" s="422" t="str">
        <f>VLOOKUP(A418,Foundation!$B$8:$P$556,10, 0)</f>
        <v>Sandy</v>
      </c>
      <c r="D418" s="422">
        <f>VLOOKUP(A418,Foundation!$B$8:$P$539,12, 0)</f>
        <v>45838</v>
      </c>
      <c r="E418" s="422">
        <f>VLOOKUP(A418,'Erection Compiled '!$B$2:$Q$516,10, 0)</f>
        <v>45952</v>
      </c>
      <c r="F418" s="422">
        <f>VLOOKUP(A418,Earthing!$B$7:$G$560,4, 0)</f>
        <v>45839</v>
      </c>
    </row>
    <row r="419" spans="1:6">
      <c r="A419" s="1122" t="s">
        <v>166</v>
      </c>
      <c r="B419" s="1109" t="s">
        <v>168</v>
      </c>
      <c r="C419" s="422" t="str">
        <f>VLOOKUP(A419,Foundation!$B$8:$P$556,10, 0)</f>
        <v>Sandy</v>
      </c>
      <c r="D419" s="422">
        <f>VLOOKUP(A419,Foundation!$B$8:$P$539,12, 0)</f>
        <v>45868</v>
      </c>
      <c r="E419" s="422">
        <f>VLOOKUP(A419,'Erection Compiled '!$B$2:$Q$516,10, 0)</f>
        <v>45949</v>
      </c>
      <c r="F419" s="422">
        <f>VLOOKUP(A419,Earthing!$B$7:$G$560,4, 0)</f>
        <v>45870</v>
      </c>
    </row>
    <row r="420" spans="1:6">
      <c r="A420" s="1122" t="s">
        <v>768</v>
      </c>
      <c r="B420" s="1109" t="s">
        <v>168</v>
      </c>
      <c r="C420" s="422" t="str">
        <f>VLOOKUP(A420,Foundation!$B$8:$P$556,10, 0)</f>
        <v>Sandy</v>
      </c>
      <c r="D420" s="422">
        <f>VLOOKUP(A420,Foundation!$B$8:$P$539,12, 0)</f>
        <v>45900</v>
      </c>
      <c r="E420" s="422">
        <f>VLOOKUP(A420,'Erection Compiled '!$B$2:$Q$516,10, 0)</f>
        <v>45949</v>
      </c>
      <c r="F420" s="422">
        <f>VLOOKUP(A420,Earthing!$B$7:$G$560,4, 0)</f>
        <v>45919</v>
      </c>
    </row>
    <row r="421" spans="1:6">
      <c r="A421" s="1122" t="s">
        <v>797</v>
      </c>
      <c r="B421" s="1109" t="s">
        <v>168</v>
      </c>
      <c r="C421" s="422" t="str">
        <f>VLOOKUP(A421,Foundation!$B$8:$P$556,10, 0)</f>
        <v>Sandy</v>
      </c>
      <c r="D421" s="422">
        <f>VLOOKUP(A421,Foundation!$B$8:$P$539,12, 0)</f>
        <v>45816</v>
      </c>
      <c r="E421" s="422">
        <f>VLOOKUP(A421,'Erection Compiled '!$B$2:$Q$516,10, 0)</f>
        <v>45949</v>
      </c>
      <c r="F421" s="422" t="e">
        <f>VLOOKUP(A421,Earthing!$B$7:$G$560,4, 0)</f>
        <v>#N/A</v>
      </c>
    </row>
    <row r="422" spans="1:6">
      <c r="A422" s="1122" t="s">
        <v>1272</v>
      </c>
      <c r="B422" s="1109" t="s">
        <v>168</v>
      </c>
      <c r="C422" s="422" t="str">
        <f>VLOOKUP(A422,Foundation!$B$8:$P$556,10, 0)</f>
        <v>Sandy</v>
      </c>
      <c r="D422" s="422">
        <f>VLOOKUP(A422,Foundation!$B$8:$P$539,12, 0)</f>
        <v>45914</v>
      </c>
      <c r="E422" s="422">
        <f>VLOOKUP(A422,'Erection Compiled '!$B$2:$Q$516,10, 0)</f>
        <v>45949</v>
      </c>
      <c r="F422" s="422">
        <f>VLOOKUP(A422,Earthing!$B$7:$G$560,4, 0)</f>
        <v>45917</v>
      </c>
    </row>
    <row r="423" spans="1:6">
      <c r="A423" s="1122" t="s">
        <v>717</v>
      </c>
      <c r="B423" s="1109" t="s">
        <v>101</v>
      </c>
      <c r="C423" s="422" t="str">
        <f>VLOOKUP(A423,Foundation!$B$8:$P$556,10, 0)</f>
        <v>Sandy</v>
      </c>
      <c r="D423" s="422">
        <f>VLOOKUP(A423,Foundation!$B$8:$P$539,12, 0)</f>
        <v>45866</v>
      </c>
      <c r="E423" s="422">
        <f>VLOOKUP(A423,'Erection Compiled '!$B$2:$Q$516,10, 0)</f>
        <v>45948</v>
      </c>
      <c r="F423" s="422">
        <f>VLOOKUP(A423,Earthing!$B$7:$G$560,4, 0)</f>
        <v>45868</v>
      </c>
    </row>
    <row r="424" spans="1:6">
      <c r="A424" s="1122" t="s">
        <v>767</v>
      </c>
      <c r="B424" s="1109" t="s">
        <v>168</v>
      </c>
      <c r="C424" s="422" t="str">
        <f>VLOOKUP(A424,Foundation!$B$8:$P$556,10, 0)</f>
        <v>Sandy</v>
      </c>
      <c r="D424" s="422">
        <f>VLOOKUP(A424,Foundation!$B$8:$P$539,12, 0)</f>
        <v>45894</v>
      </c>
      <c r="E424" s="422">
        <f>VLOOKUP(A424,'Erection Compiled '!$B$2:$Q$516,10, 0)</f>
        <v>45946</v>
      </c>
      <c r="F424" s="422">
        <f>VLOOKUP(A424,Earthing!$B$7:$G$560,4, 0)</f>
        <v>45895</v>
      </c>
    </row>
    <row r="425" spans="1:6">
      <c r="A425" s="1122" t="s">
        <v>175</v>
      </c>
      <c r="B425" s="1109" t="s">
        <v>101</v>
      </c>
      <c r="C425" s="422" t="str">
        <f>VLOOKUP(A425,Foundation!$B$8:$P$556,10, 0)</f>
        <v>Sandy</v>
      </c>
      <c r="D425" s="422">
        <f>VLOOKUP(A425,Foundation!$B$8:$P$539,12, 0)</f>
        <v>45889</v>
      </c>
      <c r="E425" s="422">
        <f>VLOOKUP(A425,'Erection Compiled '!$B$2:$Q$516,10, 0)</f>
        <v>45946</v>
      </c>
      <c r="F425" s="422">
        <f>VLOOKUP(A425,Earthing!$B$7:$G$560,4, 0)</f>
        <v>45890</v>
      </c>
    </row>
    <row r="426" spans="1:6">
      <c r="A426" s="1118" t="s">
        <v>407</v>
      </c>
      <c r="B426" s="1107" t="s">
        <v>101</v>
      </c>
      <c r="C426" s="422" t="str">
        <f>VLOOKUP(A426,Foundation!$B$8:$P$556,10, 0)</f>
        <v>DFR</v>
      </c>
      <c r="D426" s="422">
        <f>VLOOKUP(A426,Foundation!$B$8:$P$539,12, 0)</f>
        <v>45806</v>
      </c>
      <c r="E426" s="422">
        <f>VLOOKUP(A426,'Erection Compiled '!$B$2:$Q$516,10, 0)</f>
        <v>45945</v>
      </c>
      <c r="F426" s="422">
        <f>VLOOKUP(A426,Earthing!$B$7:$G$560,4, 0)</f>
        <v>45807</v>
      </c>
    </row>
    <row r="427" spans="1:6">
      <c r="A427" s="1122" t="s">
        <v>749</v>
      </c>
      <c r="B427" s="1109" t="s">
        <v>168</v>
      </c>
      <c r="C427" s="422" t="str">
        <f>VLOOKUP(A427,Foundation!$B$8:$P$556,10, 0)</f>
        <v>Sandy</v>
      </c>
      <c r="D427" s="422">
        <f>VLOOKUP(A427,Foundation!$B$8:$P$539,12, 0)</f>
        <v>45859</v>
      </c>
      <c r="E427" s="422">
        <f>VLOOKUP(A427,'Erection Compiled '!$B$2:$Q$516,10, 0)</f>
        <v>45945</v>
      </c>
      <c r="F427" s="422">
        <f>VLOOKUP(A427,Earthing!$B$7:$G$560,4, 0)</f>
        <v>45858</v>
      </c>
    </row>
    <row r="428" spans="1:6">
      <c r="A428" s="1122" t="s">
        <v>798</v>
      </c>
      <c r="B428" s="1109" t="s">
        <v>168</v>
      </c>
      <c r="C428" s="422" t="str">
        <f>VLOOKUP(A428,Foundation!$B$8:$P$556,10, 0)</f>
        <v>Sandy</v>
      </c>
      <c r="D428" s="422">
        <f>VLOOKUP(A428,Foundation!$B$8:$P$539,12, 0)</f>
        <v>45833</v>
      </c>
      <c r="E428" s="422">
        <f>VLOOKUP(A428,'Erection Compiled '!$B$2:$Q$516,10, 0)</f>
        <v>45945</v>
      </c>
      <c r="F428" s="422">
        <f>VLOOKUP(A428,Earthing!$B$7:$G$560,4, 0)</f>
        <v>45837</v>
      </c>
    </row>
    <row r="429" spans="1:6">
      <c r="A429" s="1122" t="s">
        <v>1349</v>
      </c>
      <c r="B429" s="1109" t="s">
        <v>111</v>
      </c>
      <c r="C429" s="422" t="str">
        <f>VLOOKUP(A429,Foundation!$B$8:$P$556,10, 0)</f>
        <v>Sandy</v>
      </c>
      <c r="D429" s="422">
        <f>VLOOKUP(A429,Foundation!$B$8:$P$539,12, 0)</f>
        <v>45888</v>
      </c>
      <c r="E429" s="422">
        <f>VLOOKUP(A429,'Erection Compiled '!$B$2:$Q$516,10, 0)</f>
        <v>45945</v>
      </c>
      <c r="F429" s="422">
        <f>VLOOKUP(A429,Earthing!$B$7:$G$560,4, 0)</f>
        <v>45926</v>
      </c>
    </row>
    <row r="430" spans="1:6">
      <c r="A430" s="1122" t="s">
        <v>1594</v>
      </c>
      <c r="B430" s="1109" t="s">
        <v>101</v>
      </c>
      <c r="C430" s="422" t="str">
        <f>VLOOKUP(A430,Foundation!$B$8:$P$556,10, 0)</f>
        <v>Sandy</v>
      </c>
      <c r="D430" s="422">
        <f>VLOOKUP(A430,Foundation!$B$8:$P$539,12, 0)</f>
        <v>45856</v>
      </c>
      <c r="E430" s="422">
        <f>VLOOKUP(A430,'Erection Compiled '!$B$2:$Q$516,10, 0)</f>
        <v>45943</v>
      </c>
      <c r="F430" s="422">
        <f>VLOOKUP(A430,Earthing!$B$7:$G$560,4, 0)</f>
        <v>45860</v>
      </c>
    </row>
    <row r="431" spans="1:6">
      <c r="A431" s="1122" t="s">
        <v>766</v>
      </c>
      <c r="B431" s="1109" t="s">
        <v>168</v>
      </c>
      <c r="C431" s="422" t="str">
        <f>VLOOKUP(A431,Foundation!$B$8:$P$556,10, 0)</f>
        <v>Sandy</v>
      </c>
      <c r="D431" s="422">
        <f>VLOOKUP(A431,Foundation!$B$8:$P$539,12, 0)</f>
        <v>45892</v>
      </c>
      <c r="E431" s="422">
        <f>VLOOKUP(A431,'Erection Compiled '!$B$2:$Q$516,10, 0)</f>
        <v>45943</v>
      </c>
      <c r="F431" s="422">
        <f>VLOOKUP(A431,Earthing!$B$7:$G$560,4, 0)</f>
        <v>45893</v>
      </c>
    </row>
    <row r="432" spans="1:6">
      <c r="A432" s="1122" t="s">
        <v>179</v>
      </c>
      <c r="B432" s="1109" t="s">
        <v>101</v>
      </c>
      <c r="C432" s="422" t="str">
        <f>VLOOKUP(A432,Foundation!$B$8:$P$556,10, 0)</f>
        <v>Sandy</v>
      </c>
      <c r="D432" s="422">
        <f>VLOOKUP(A432,Foundation!$B$8:$P$539,12, 0)</f>
        <v>45823</v>
      </c>
      <c r="E432" s="422">
        <f>VLOOKUP(A432,'Erection Compiled '!$B$2:$Q$516,10, 0)</f>
        <v>45942</v>
      </c>
      <c r="F432" s="422">
        <f>VLOOKUP(A432,Earthing!$B$7:$G$560,4, 0)</f>
        <v>45835</v>
      </c>
    </row>
    <row r="433" spans="1:6">
      <c r="A433" s="1122" t="s">
        <v>753</v>
      </c>
      <c r="B433" s="1109" t="s">
        <v>228</v>
      </c>
      <c r="C433" s="422" t="str">
        <f>VLOOKUP(A433,Foundation!$B$8:$P$556,10, 0)</f>
        <v>Sandy</v>
      </c>
      <c r="D433" s="422">
        <f>VLOOKUP(A433,Foundation!$B$8:$P$539,12, 0)</f>
        <v>45865</v>
      </c>
      <c r="E433" s="422">
        <f>VLOOKUP(A433,'Erection Compiled '!$B$2:$Q$516,10, 0)</f>
        <v>45941</v>
      </c>
      <c r="F433" s="422">
        <f>VLOOKUP(A433,Earthing!$B$7:$G$560,4, 0)</f>
        <v>45864</v>
      </c>
    </row>
    <row r="434" spans="1:6">
      <c r="A434" s="1122" t="s">
        <v>774</v>
      </c>
      <c r="B434" s="1109" t="s">
        <v>171</v>
      </c>
      <c r="C434" s="422" t="str">
        <f>VLOOKUP(A434,Foundation!$B$8:$P$556,10, 0)</f>
        <v>Sandy</v>
      </c>
      <c r="D434" s="422">
        <f>VLOOKUP(A434,Foundation!$B$8:$P$539,12, 0)</f>
        <v>45883</v>
      </c>
      <c r="E434" s="422">
        <f>VLOOKUP(A434,'Erection Compiled '!$B$2:$Q$516,10, 0)</f>
        <v>45941</v>
      </c>
      <c r="F434" s="422">
        <f>VLOOKUP(A434,Earthing!$B$7:$G$560,4, 0)</f>
        <v>45888</v>
      </c>
    </row>
    <row r="435" spans="1:6">
      <c r="A435" s="1122" t="s">
        <v>773</v>
      </c>
      <c r="B435" s="1109" t="s">
        <v>171</v>
      </c>
      <c r="C435" s="422" t="str">
        <f>VLOOKUP(A435,Foundation!$B$8:$P$556,10, 0)</f>
        <v>Sandy</v>
      </c>
      <c r="D435" s="422">
        <f>VLOOKUP(A435,Foundation!$B$8:$P$539,12, 0)</f>
        <v>45886</v>
      </c>
      <c r="E435" s="422">
        <f>VLOOKUP(A435,'Erection Compiled '!$B$2:$Q$516,10, 0)</f>
        <v>45940</v>
      </c>
      <c r="F435" s="422">
        <f>VLOOKUP(A435,Earthing!$B$7:$G$560,4, 0)</f>
        <v>45888</v>
      </c>
    </row>
    <row r="436" spans="1:6">
      <c r="A436" s="1122" t="s">
        <v>1555</v>
      </c>
      <c r="B436" s="1109" t="s">
        <v>101</v>
      </c>
      <c r="C436" s="422" t="str">
        <f>VLOOKUP(A436,Foundation!$B$8:$P$556,10, 0)</f>
        <v>Sandy</v>
      </c>
      <c r="D436" s="422">
        <f>VLOOKUP(A436,Foundation!$B$8:$P$539,12, 0)</f>
        <v>45846</v>
      </c>
      <c r="E436" s="422">
        <f>VLOOKUP(A436,'Erection Compiled '!$B$2:$Q$516,10, 0)</f>
        <v>45940</v>
      </c>
      <c r="F436" s="422">
        <f>VLOOKUP(A436,Earthing!$B$7:$G$560,4, 0)</f>
        <v>45846</v>
      </c>
    </row>
    <row r="437" spans="1:6">
      <c r="A437" s="1122" t="s">
        <v>1660</v>
      </c>
      <c r="B437" s="1109" t="s">
        <v>111</v>
      </c>
      <c r="C437" s="422" t="str">
        <f>VLOOKUP(A437,Foundation!$B$8:$P$556,10, 0)</f>
        <v>Sandy</v>
      </c>
      <c r="D437" s="422">
        <f>VLOOKUP(A437,Foundation!$B$8:$P$539,12, 0)</f>
        <v>45897</v>
      </c>
      <c r="E437" s="422">
        <f>VLOOKUP(A437,'Erection Compiled '!$B$2:$Q$516,10, 0)</f>
        <v>45940</v>
      </c>
      <c r="F437" s="422">
        <f>VLOOKUP(A437,Earthing!$B$7:$G$560,4, 0)</f>
        <v>45897</v>
      </c>
    </row>
    <row r="438" spans="1:6">
      <c r="A438" s="1122" t="s">
        <v>176</v>
      </c>
      <c r="B438" s="1109" t="s">
        <v>178</v>
      </c>
      <c r="C438" s="422" t="str">
        <f>VLOOKUP(A438,Foundation!$B$8:$P$556,10, 0)</f>
        <v>Sandy</v>
      </c>
      <c r="D438" s="422">
        <f>VLOOKUP(A438,Foundation!$B$8:$P$539,12, 0)</f>
        <v>45876</v>
      </c>
      <c r="E438" s="422">
        <f>VLOOKUP(A438,'Erection Compiled '!$B$2:$Q$516,10, 0)</f>
        <v>45938</v>
      </c>
      <c r="F438" s="422">
        <f>VLOOKUP(A438,Earthing!$B$7:$G$560,4, 0)</f>
        <v>45875</v>
      </c>
    </row>
    <row r="439" spans="1:6">
      <c r="A439" s="1122" t="s">
        <v>1642</v>
      </c>
      <c r="B439" s="1109" t="s">
        <v>111</v>
      </c>
      <c r="C439" s="422" t="str">
        <f>VLOOKUP(A439,Foundation!$B$8:$P$556,10, 0)</f>
        <v>Sandy</v>
      </c>
      <c r="D439" s="422">
        <f>VLOOKUP(A439,Foundation!$B$8:$P$539,12, 0)</f>
        <v>45869</v>
      </c>
      <c r="E439" s="422">
        <f>VLOOKUP(A439,'Erection Compiled '!$B$2:$Q$516,10, 0)</f>
        <v>45937</v>
      </c>
      <c r="F439" s="422">
        <f>VLOOKUP(A439,Earthing!$B$7:$G$560,4, 0)</f>
        <v>45872</v>
      </c>
    </row>
    <row r="440" spans="1:6">
      <c r="A440" s="1122" t="s">
        <v>1601</v>
      </c>
      <c r="B440" s="1109" t="s">
        <v>123</v>
      </c>
      <c r="C440" s="422" t="str">
        <f>VLOOKUP(A440,Foundation!$B$8:$P$556,10, 0)</f>
        <v>Sandy</v>
      </c>
      <c r="D440" s="422">
        <f>VLOOKUP(A440,Foundation!$B$8:$P$539,12, 0)</f>
        <v>45855</v>
      </c>
      <c r="E440" s="422">
        <f>VLOOKUP(A440,'Erection Compiled '!$B$2:$Q$516,10, 0)</f>
        <v>45937</v>
      </c>
      <c r="F440" s="422">
        <f>VLOOKUP(A440,Earthing!$B$7:$G$560,4, 0)</f>
        <v>45882</v>
      </c>
    </row>
    <row r="441" spans="1:6">
      <c r="A441" s="1122" t="s">
        <v>752</v>
      </c>
      <c r="B441" s="1109" t="s">
        <v>168</v>
      </c>
      <c r="C441" s="422" t="str">
        <f>VLOOKUP(A441,Foundation!$B$8:$P$556,10, 0)</f>
        <v>Sandy</v>
      </c>
      <c r="D441" s="422">
        <f>VLOOKUP(A441,Foundation!$B$8:$P$539,12, 0)</f>
        <v>45869</v>
      </c>
      <c r="E441" s="422">
        <f>VLOOKUP(A441,'Erection Compiled '!$B$2:$Q$516,10, 0)</f>
        <v>45935</v>
      </c>
      <c r="F441" s="422">
        <f>VLOOKUP(A441,Earthing!$B$7:$G$560,4, 0)</f>
        <v>45870</v>
      </c>
    </row>
    <row r="442" spans="1:6">
      <c r="A442" s="1122" t="s">
        <v>795</v>
      </c>
      <c r="B442" s="1109" t="s">
        <v>168</v>
      </c>
      <c r="C442" s="422" t="str">
        <f>VLOOKUP(A442,Foundation!$B$8:$P$556,10, 0)</f>
        <v>Sandy</v>
      </c>
      <c r="D442" s="422">
        <f>VLOOKUP(A442,Foundation!$B$8:$P$539,12, 0)</f>
        <v>45833</v>
      </c>
      <c r="E442" s="422">
        <f>VLOOKUP(A442,'Erection Compiled '!$B$2:$Q$516,10, 0)</f>
        <v>45935</v>
      </c>
      <c r="F442" s="422">
        <f>VLOOKUP(A442,Earthing!$B$7:$G$560,4, 0)</f>
        <v>45833</v>
      </c>
    </row>
    <row r="443" spans="1:6">
      <c r="A443" s="1122" t="s">
        <v>794</v>
      </c>
      <c r="B443" s="1109" t="s">
        <v>171</v>
      </c>
      <c r="C443" s="422" t="str">
        <f>VLOOKUP(A443,Foundation!$B$8:$P$556,10, 0)</f>
        <v>Sandy</v>
      </c>
      <c r="D443" s="422">
        <f>VLOOKUP(A443,Foundation!$B$8:$P$539,12, 0)</f>
        <v>45838</v>
      </c>
      <c r="E443" s="422">
        <f>VLOOKUP(A443,'Erection Compiled '!$B$2:$Q$516,10, 0)</f>
        <v>45933</v>
      </c>
      <c r="F443" s="422">
        <f>VLOOKUP(A443,Earthing!$B$7:$G$560,4, 0)</f>
        <v>45846</v>
      </c>
    </row>
    <row r="444" spans="1:6">
      <c r="A444" s="1122" t="s">
        <v>802</v>
      </c>
      <c r="B444" s="1109" t="s">
        <v>168</v>
      </c>
      <c r="C444" s="422" t="str">
        <f>VLOOKUP(A444,Foundation!$B$8:$P$556,10, 0)</f>
        <v>Sandy</v>
      </c>
      <c r="D444" s="422">
        <f>VLOOKUP(A444,Foundation!$B$8:$P$539,12, 0)</f>
        <v>45830</v>
      </c>
      <c r="E444" s="422">
        <f>VLOOKUP(A444,'Erection Compiled '!$B$2:$Q$516,10, 0)</f>
        <v>45933</v>
      </c>
      <c r="F444" s="422">
        <f>VLOOKUP(A444,Earthing!$B$7:$G$560,4, 0)</f>
        <v>45837</v>
      </c>
    </row>
    <row r="445" spans="1:6">
      <c r="A445" s="1118" t="s">
        <v>275</v>
      </c>
      <c r="B445" s="1107" t="s">
        <v>168</v>
      </c>
      <c r="C445" s="422" t="str">
        <f>VLOOKUP(A445,Foundation!$B$8:$P$556,10, 0)</f>
        <v>DFR</v>
      </c>
      <c r="D445" s="422">
        <f>VLOOKUP(A445,Foundation!$B$8:$P$539,12, 0)</f>
        <v>45746</v>
      </c>
      <c r="E445" s="422">
        <f>VLOOKUP(A445,'Erection Compiled '!$B$2:$Q$516,10, 0)</f>
        <v>45931</v>
      </c>
      <c r="F445" s="422">
        <f>VLOOKUP(A445,Earthing!$B$7:$G$560,4, 0)</f>
        <v>45753</v>
      </c>
    </row>
    <row r="446" spans="1:6">
      <c r="A446" s="1122" t="s">
        <v>776</v>
      </c>
      <c r="B446" s="1109" t="s">
        <v>168</v>
      </c>
      <c r="C446" s="422" t="str">
        <f>VLOOKUP(A446,Foundation!$B$8:$P$556,10, 0)</f>
        <v>Sandy</v>
      </c>
      <c r="D446" s="422">
        <f>VLOOKUP(A446,Foundation!$B$8:$P$539,12, 0)</f>
        <v>45849</v>
      </c>
      <c r="E446" s="422">
        <f>VLOOKUP(A446,'Erection Compiled '!$B$2:$Q$516,10, 0)</f>
        <v>45930</v>
      </c>
      <c r="F446" s="422">
        <f>VLOOKUP(A446,Earthing!$B$7:$G$560,4, 0)</f>
        <v>45888</v>
      </c>
    </row>
    <row r="447" spans="1:6">
      <c r="A447" s="1122" t="s">
        <v>1618</v>
      </c>
      <c r="B447" s="1109" t="s">
        <v>123</v>
      </c>
      <c r="C447" s="422" t="str">
        <f>VLOOKUP(A447,Foundation!$B$8:$P$556,10, 0)</f>
        <v>Sandy</v>
      </c>
      <c r="D447" s="422">
        <f>VLOOKUP(A447,Foundation!$B$8:$P$539,12, 0)</f>
        <v>45859</v>
      </c>
      <c r="E447" s="422">
        <f>VLOOKUP(A447,'Erection Compiled '!$B$2:$Q$516,10, 0)</f>
        <v>45930</v>
      </c>
      <c r="F447" s="422">
        <f>VLOOKUP(A447,Earthing!$B$7:$G$560,4, 0)</f>
        <v>45862</v>
      </c>
    </row>
    <row r="448" spans="1:6">
      <c r="A448" s="1122" t="s">
        <v>792</v>
      </c>
      <c r="B448" s="1109" t="s">
        <v>171</v>
      </c>
      <c r="C448" s="422" t="str">
        <f>VLOOKUP(A448,Foundation!$B$8:$P$556,10, 0)</f>
        <v>Sandy</v>
      </c>
      <c r="D448" s="422">
        <f>VLOOKUP(A448,Foundation!$B$8:$P$539,12, 0)</f>
        <v>45851</v>
      </c>
      <c r="E448" s="422">
        <f>VLOOKUP(A448,'Erection Compiled '!$B$2:$Q$516,10, 0)</f>
        <v>45930</v>
      </c>
      <c r="F448" s="422">
        <f>VLOOKUP(A448,Earthing!$B$7:$G$560,4, 0)</f>
        <v>45850</v>
      </c>
    </row>
    <row r="449" spans="1:6">
      <c r="A449" s="1122" t="s">
        <v>1352</v>
      </c>
      <c r="B449" s="1109" t="s">
        <v>168</v>
      </c>
      <c r="C449" s="422" t="str">
        <f>VLOOKUP(A449,Foundation!$B$8:$P$556,10, 0)</f>
        <v>Sandy</v>
      </c>
      <c r="D449" s="422">
        <f>VLOOKUP(A449,Foundation!$B$8:$P$539,12, 0)</f>
        <v>45868</v>
      </c>
      <c r="E449" s="422">
        <f>VLOOKUP(A449,'Erection Compiled '!$B$2:$Q$516,10, 0)</f>
        <v>45930</v>
      </c>
      <c r="F449" s="422">
        <f>VLOOKUP(A449,Earthing!$B$7:$G$560,4, 0)</f>
        <v>45869</v>
      </c>
    </row>
    <row r="450" spans="1:6">
      <c r="A450" s="1122" t="s">
        <v>454</v>
      </c>
      <c r="B450" s="1109" t="s">
        <v>168</v>
      </c>
      <c r="C450" s="422" t="str">
        <f>VLOOKUP(A450,Foundation!$B$8:$P$556,10, 0)</f>
        <v>Sandy</v>
      </c>
      <c r="D450" s="422">
        <f>VLOOKUP(A450,Foundation!$B$8:$P$539,12, 0)</f>
        <v>45900</v>
      </c>
      <c r="E450" s="422">
        <f>VLOOKUP(A450,'Erection Compiled '!$B$2:$Q$516,10, 0)</f>
        <v>45929</v>
      </c>
      <c r="F450" s="422">
        <f>VLOOKUP(A450,Earthing!$B$7:$G$560,4, 0)</f>
        <v>45903</v>
      </c>
    </row>
    <row r="451" spans="1:6">
      <c r="A451" s="1122" t="s">
        <v>751</v>
      </c>
      <c r="B451" s="1109" t="s">
        <v>171</v>
      </c>
      <c r="C451" s="422" t="str">
        <f>VLOOKUP(A451,Foundation!$B$8:$P$556,10, 0)</f>
        <v>Sandy</v>
      </c>
      <c r="D451" s="422">
        <f>VLOOKUP(A451,Foundation!$B$8:$P$539,12, 0)</f>
        <v>45852</v>
      </c>
      <c r="E451" s="422">
        <f>VLOOKUP(A451,'Erection Compiled '!$B$2:$Q$516,10, 0)</f>
        <v>45929</v>
      </c>
      <c r="F451" s="422">
        <f>VLOOKUP(A451,Earthing!$B$7:$G$560,4, 0)</f>
        <v>45854</v>
      </c>
    </row>
    <row r="452" spans="1:6">
      <c r="A452" s="1120" t="s">
        <v>1933</v>
      </c>
      <c r="B452" s="1110" t="s">
        <v>1905</v>
      </c>
      <c r="C452" s="422" t="str">
        <f>VLOOKUP(A452,Foundation!$B$8:$P$556,10, 0)</f>
        <v>Sandy</v>
      </c>
      <c r="D452" s="422">
        <f>VLOOKUP(A452,Foundation!$B$8:$P$539,12, 0)</f>
        <v>45718</v>
      </c>
      <c r="E452" s="422">
        <f>VLOOKUP(A452,'Erection Compiled '!$B$2:$Q$516,10, 0)</f>
        <v>45927</v>
      </c>
      <c r="F452" s="422">
        <f>VLOOKUP(A452,Earthing!$B$7:$G$560,4, 0)</f>
        <v>45724</v>
      </c>
    </row>
    <row r="453" spans="1:6">
      <c r="A453" s="1122" t="s">
        <v>777</v>
      </c>
      <c r="B453" s="1109" t="s">
        <v>228</v>
      </c>
      <c r="C453" s="422" t="str">
        <f>VLOOKUP(A453,Foundation!$B$8:$P$556,10, 0)</f>
        <v>Sandy</v>
      </c>
      <c r="D453" s="422">
        <f>VLOOKUP(A453,Foundation!$B$8:$P$539,12, 0)</f>
        <v>45851</v>
      </c>
      <c r="E453" s="422">
        <f>VLOOKUP(A453,'Erection Compiled '!$B$2:$Q$516,10, 0)</f>
        <v>45927</v>
      </c>
      <c r="F453" s="422">
        <f>VLOOKUP(A453,Earthing!$B$7:$G$560,4, 0)</f>
        <v>45862</v>
      </c>
    </row>
    <row r="454" spans="1:6">
      <c r="A454" s="1122" t="s">
        <v>780</v>
      </c>
      <c r="B454" s="1109" t="s">
        <v>228</v>
      </c>
      <c r="C454" s="422" t="str">
        <f>VLOOKUP(A454,Foundation!$B$8:$P$556,10, 0)</f>
        <v>Sandy</v>
      </c>
      <c r="D454" s="422">
        <f>VLOOKUP(A454,Foundation!$B$8:$P$539,12, 0)</f>
        <v>45867</v>
      </c>
      <c r="E454" s="422">
        <f>VLOOKUP(A454,'Erection Compiled '!$B$2:$Q$516,10, 0)</f>
        <v>45927</v>
      </c>
      <c r="F454" s="422">
        <f>VLOOKUP(A454,Earthing!$B$7:$G$560,4, 0)</f>
        <v>45881</v>
      </c>
    </row>
    <row r="455" spans="1:6">
      <c r="A455" s="1122" t="s">
        <v>1351</v>
      </c>
      <c r="B455" s="1109" t="s">
        <v>171</v>
      </c>
      <c r="C455" s="422" t="str">
        <f>VLOOKUP(A455,Foundation!$B$8:$P$556,10, 0)</f>
        <v>Sandy</v>
      </c>
      <c r="D455" s="422">
        <f>VLOOKUP(A455,Foundation!$B$8:$P$539,12, 0)</f>
        <v>45865</v>
      </c>
      <c r="E455" s="422">
        <f>VLOOKUP(A455,'Erection Compiled '!$B$2:$Q$516,10, 0)</f>
        <v>45927</v>
      </c>
      <c r="F455" s="422" t="e">
        <f>VLOOKUP(A455,Earthing!$B$7:$G$560,4, 0)</f>
        <v>#N/A</v>
      </c>
    </row>
    <row r="456" spans="1:6">
      <c r="A456" s="1122" t="s">
        <v>449</v>
      </c>
      <c r="B456" s="1109" t="s">
        <v>234</v>
      </c>
      <c r="C456" s="422" t="str">
        <f>VLOOKUP(A456,Foundation!$B$8:$P$556,10, 0)</f>
        <v>Sandy</v>
      </c>
      <c r="D456" s="422">
        <f>VLOOKUP(A456,Foundation!$B$8:$P$539,12, 0)</f>
        <v>45848</v>
      </c>
      <c r="E456" s="422">
        <f>VLOOKUP(A456,'Erection Compiled '!$B$2:$Q$516,10, 0)</f>
        <v>45926</v>
      </c>
      <c r="F456" s="422">
        <f>VLOOKUP(A456,Earthing!$B$7:$G$560,4, 0)</f>
        <v>45848</v>
      </c>
    </row>
    <row r="457" spans="1:6">
      <c r="A457" s="1118" t="s">
        <v>155</v>
      </c>
      <c r="B457" s="1107" t="s">
        <v>168</v>
      </c>
      <c r="C457" s="422" t="str">
        <f>VLOOKUP(A457,Foundation!$B$8:$P$556,10, 0)</f>
        <v>DFR</v>
      </c>
      <c r="D457" s="422">
        <f>VLOOKUP(A457,Foundation!$B$8:$P$539,12, 0)</f>
        <v>45751</v>
      </c>
      <c r="E457" s="422">
        <f>VLOOKUP(A457,'Erection Compiled '!$B$2:$Q$516,10, 0)</f>
        <v>45924</v>
      </c>
      <c r="F457" s="422">
        <f>VLOOKUP(A457,Earthing!$B$7:$G$560,4, 0)</f>
        <v>45753</v>
      </c>
    </row>
    <row r="458" spans="1:6">
      <c r="A458" s="1122" t="s">
        <v>782</v>
      </c>
      <c r="B458" s="1109" t="s">
        <v>171</v>
      </c>
      <c r="C458" s="422" t="str">
        <f>VLOOKUP(A458,Foundation!$B$8:$P$556,10, 0)</f>
        <v>Sandy</v>
      </c>
      <c r="D458" s="422">
        <f>VLOOKUP(A458,Foundation!$B$8:$P$539,12, 0)</f>
        <v>45864</v>
      </c>
      <c r="E458" s="422">
        <f>VLOOKUP(A458,'Erection Compiled '!$B$2:$Q$516,10, 0)</f>
        <v>45923</v>
      </c>
      <c r="F458" s="422">
        <f>VLOOKUP(A458,Earthing!$B$7:$G$560,4, 0)</f>
        <v>45882</v>
      </c>
    </row>
    <row r="459" spans="1:6">
      <c r="A459" s="1122" t="s">
        <v>786</v>
      </c>
      <c r="B459" s="1109" t="s">
        <v>171</v>
      </c>
      <c r="C459" s="422" t="str">
        <f>VLOOKUP(A459,Foundation!$B$8:$P$556,10, 0)</f>
        <v>Sandy</v>
      </c>
      <c r="D459" s="422">
        <f>VLOOKUP(A459,Foundation!$B$8:$P$539,12, 0)</f>
        <v>45871</v>
      </c>
      <c r="E459" s="422">
        <f>VLOOKUP(A459,'Erection Compiled '!$B$2:$Q$516,10, 0)</f>
        <v>45923</v>
      </c>
      <c r="F459" s="422">
        <f>VLOOKUP(A459,Earthing!$B$7:$G$560,4, 0)</f>
        <v>45875</v>
      </c>
    </row>
    <row r="460" spans="1:6">
      <c r="A460" s="1122" t="s">
        <v>810</v>
      </c>
      <c r="B460" s="1109" t="s">
        <v>168</v>
      </c>
      <c r="C460" s="422" t="str">
        <f>VLOOKUP(A460,Foundation!$B$8:$P$556,10, 0)</f>
        <v>Sandy</v>
      </c>
      <c r="D460" s="422">
        <f>VLOOKUP(A460,Foundation!$B$8:$P$539,12, 0)</f>
        <v>45861</v>
      </c>
      <c r="E460" s="422">
        <f>VLOOKUP(A460,'Erection Compiled '!$B$2:$Q$516,10, 0)</f>
        <v>45923</v>
      </c>
      <c r="F460" s="422">
        <f>VLOOKUP(A460,Earthing!$B$7:$G$560,4, 0)</f>
        <v>45865</v>
      </c>
    </row>
    <row r="461" spans="1:6">
      <c r="A461" s="1122" t="s">
        <v>169</v>
      </c>
      <c r="B461" s="1109" t="s">
        <v>168</v>
      </c>
      <c r="C461" s="422" t="str">
        <f>VLOOKUP(A461,Foundation!$B$8:$P$556,10, 0)</f>
        <v>Sandy</v>
      </c>
      <c r="D461" s="422">
        <f>VLOOKUP(A461,Foundation!$B$8:$P$539,12, 0)</f>
        <v>45862</v>
      </c>
      <c r="E461" s="422">
        <f>VLOOKUP(A461,'Erection Compiled '!$B$2:$Q$516,10, 0)</f>
        <v>45922</v>
      </c>
      <c r="F461" s="422">
        <f>VLOOKUP(A461,Earthing!$B$7:$G$560,4, 0)</f>
        <v>45863</v>
      </c>
    </row>
    <row r="462" spans="1:6">
      <c r="A462" s="1118" t="s">
        <v>404</v>
      </c>
      <c r="B462" s="1107" t="s">
        <v>171</v>
      </c>
      <c r="C462" s="422" t="str">
        <f>VLOOKUP(A462,Foundation!$B$8:$P$556,10, 0)</f>
        <v>Sandy</v>
      </c>
      <c r="D462" s="422">
        <f>VLOOKUP(A462,Foundation!$B$8:$P$539,12, 0)</f>
        <v>45874</v>
      </c>
      <c r="E462" s="422">
        <f>VLOOKUP(A462,'Erection Compiled '!$B$2:$Q$516,10, 0)</f>
        <v>45921</v>
      </c>
      <c r="F462" s="422">
        <f>VLOOKUP(A462,Earthing!$B$7:$G$560,4, 0)</f>
        <v>45875</v>
      </c>
    </row>
    <row r="463" spans="1:6">
      <c r="A463" s="1122" t="s">
        <v>1307</v>
      </c>
      <c r="B463" s="1109" t="s">
        <v>101</v>
      </c>
      <c r="C463" s="422" t="str">
        <f>VLOOKUP(A463,Foundation!$B$8:$P$556,10, 0)</f>
        <v>Sandy</v>
      </c>
      <c r="D463" s="422">
        <f>VLOOKUP(A463,Foundation!$B$8:$P$539,12, 0)</f>
        <v>45854</v>
      </c>
      <c r="E463" s="422">
        <f>VLOOKUP(A463,'Erection Compiled '!$B$2:$Q$516,10, 0)</f>
        <v>45921</v>
      </c>
      <c r="F463" s="422">
        <f>VLOOKUP(A463,Earthing!$B$7:$G$560,4, 0)</f>
        <v>45858</v>
      </c>
    </row>
    <row r="464" spans="1:6">
      <c r="A464" s="1122" t="s">
        <v>781</v>
      </c>
      <c r="B464" s="1109" t="s">
        <v>168</v>
      </c>
      <c r="C464" s="422" t="str">
        <f>VLOOKUP(A464,Foundation!$B$8:$P$556,10, 0)</f>
        <v>Sandy</v>
      </c>
      <c r="D464" s="422">
        <f>VLOOKUP(A464,Foundation!$B$8:$P$539,12, 0)</f>
        <v>45875</v>
      </c>
      <c r="E464" s="422">
        <f>VLOOKUP(A464,'Erection Compiled '!$B$2:$Q$516,10, 0)</f>
        <v>45920</v>
      </c>
      <c r="F464" s="422">
        <f>VLOOKUP(A464,Earthing!$B$7:$G$560,4, 0)</f>
        <v>45888</v>
      </c>
    </row>
    <row r="465" spans="1:6">
      <c r="A465" s="1122" t="s">
        <v>785</v>
      </c>
      <c r="B465" s="1109" t="s">
        <v>168</v>
      </c>
      <c r="C465" s="422" t="str">
        <f>VLOOKUP(A465,Foundation!$B$8:$P$556,10, 0)</f>
        <v>Sandy</v>
      </c>
      <c r="D465" s="422">
        <f>VLOOKUP(A465,Foundation!$B$8:$P$539,12, 0)</f>
        <v>45869</v>
      </c>
      <c r="E465" s="422">
        <f>VLOOKUP(A465,'Erection Compiled '!$B$2:$Q$516,10, 0)</f>
        <v>45920</v>
      </c>
      <c r="F465" s="422">
        <f>VLOOKUP(A465,Earthing!$B$7:$G$560,4, 0)</f>
        <v>45875</v>
      </c>
    </row>
    <row r="466" spans="1:6">
      <c r="A466" s="1122" t="s">
        <v>791</v>
      </c>
      <c r="B466" s="1109" t="s">
        <v>168</v>
      </c>
      <c r="C466" s="422" t="str">
        <f>VLOOKUP(A466,Foundation!$B$8:$P$556,10, 0)</f>
        <v>Sandy</v>
      </c>
      <c r="D466" s="422">
        <f>VLOOKUP(A466,Foundation!$B$8:$P$539,12, 0)</f>
        <v>45863</v>
      </c>
      <c r="E466" s="422">
        <f>VLOOKUP(A466,'Erection Compiled '!$B$2:$Q$516,10, 0)</f>
        <v>45919</v>
      </c>
      <c r="F466" s="422">
        <f>VLOOKUP(A466,Earthing!$B$7:$G$560,4, 0)</f>
        <v>45875</v>
      </c>
    </row>
    <row r="467" spans="1:6">
      <c r="A467" s="1122" t="s">
        <v>809</v>
      </c>
      <c r="B467" s="1109" t="s">
        <v>168</v>
      </c>
      <c r="C467" s="422" t="str">
        <f>VLOOKUP(A467,Foundation!$B$8:$P$556,10, 0)</f>
        <v>Sandy</v>
      </c>
      <c r="D467" s="422">
        <f>VLOOKUP(A467,Foundation!$B$8:$P$539,12, 0)</f>
        <v>45856</v>
      </c>
      <c r="E467" s="422">
        <f>VLOOKUP(A467,'Erection Compiled '!$B$2:$Q$516,10, 0)</f>
        <v>45919</v>
      </c>
      <c r="F467" s="422">
        <f>VLOOKUP(A467,Earthing!$B$7:$G$560,4, 0)</f>
        <v>45859</v>
      </c>
    </row>
    <row r="468" spans="1:6">
      <c r="A468" s="1122" t="s">
        <v>783</v>
      </c>
      <c r="B468" s="1109" t="s">
        <v>171</v>
      </c>
      <c r="C468" s="422" t="str">
        <f>VLOOKUP(A468,Foundation!$B$8:$P$556,10, 0)</f>
        <v>Sandy</v>
      </c>
      <c r="D468" s="422">
        <f>VLOOKUP(A468,Foundation!$B$8:$P$539,12, 0)</f>
        <v>45878</v>
      </c>
      <c r="E468" s="422">
        <f>VLOOKUP(A468,'Erection Compiled '!$B$2:$Q$516,10, 0)</f>
        <v>45917</v>
      </c>
      <c r="F468" s="422">
        <f>VLOOKUP(A468,Earthing!$B$7:$G$560,4, 0)</f>
        <v>45888</v>
      </c>
    </row>
    <row r="469" spans="1:6">
      <c r="A469" s="1122" t="s">
        <v>784</v>
      </c>
      <c r="B469" s="1109" t="s">
        <v>171</v>
      </c>
      <c r="C469" s="422" t="str">
        <f>VLOOKUP(A469,Foundation!$B$8:$P$556,10, 0)</f>
        <v>Sandy</v>
      </c>
      <c r="D469" s="422">
        <f>VLOOKUP(A469,Foundation!$B$8:$P$539,12, 0)</f>
        <v>45873</v>
      </c>
      <c r="E469" s="422">
        <f>VLOOKUP(A469,'Erection Compiled '!$B$2:$Q$516,10, 0)</f>
        <v>45917</v>
      </c>
      <c r="F469" s="422">
        <f>VLOOKUP(A469,Earthing!$B$7:$G$560,4, 0)</f>
        <v>45875</v>
      </c>
    </row>
    <row r="470" spans="1:6">
      <c r="A470" s="1122" t="s">
        <v>167</v>
      </c>
      <c r="B470" s="1109" t="s">
        <v>168</v>
      </c>
      <c r="C470" s="422" t="str">
        <f>VLOOKUP(A470,Foundation!$B$8:$P$556,10, 0)</f>
        <v>Sandy</v>
      </c>
      <c r="D470" s="422">
        <f>VLOOKUP(A470,Foundation!$B$8:$P$539,12, 0)</f>
        <v>45876</v>
      </c>
      <c r="E470" s="422">
        <f>VLOOKUP(A470,'Erection Compiled '!$B$2:$Q$516,10, 0)</f>
        <v>45916</v>
      </c>
      <c r="F470" s="422">
        <f>VLOOKUP(A470,Earthing!$B$7:$G$560,4, 0)</f>
        <v>45877</v>
      </c>
    </row>
    <row r="471" spans="1:6">
      <c r="A471" s="1120" t="s">
        <v>1934</v>
      </c>
      <c r="B471" s="1110" t="s">
        <v>1904</v>
      </c>
      <c r="C471" s="422" t="str">
        <f>VLOOKUP(A471,Foundation!$B$8:$P$556,10, 0)</f>
        <v>Sandy</v>
      </c>
      <c r="D471" s="422">
        <f>VLOOKUP(A471,Foundation!$B$8:$P$539,12, 0)</f>
        <v>45865</v>
      </c>
      <c r="E471" s="422">
        <f>VLOOKUP(A471,'Erection Compiled '!$B$2:$Q$516,10, 0)</f>
        <v>45915</v>
      </c>
      <c r="F471" s="422">
        <f>VLOOKUP(A471,Earthing!$B$7:$G$560,4, 0)</f>
        <v>45866</v>
      </c>
    </row>
    <row r="472" spans="1:6">
      <c r="A472" s="1118" t="s">
        <v>280</v>
      </c>
      <c r="B472" s="1107" t="s">
        <v>168</v>
      </c>
      <c r="C472" s="422" t="str">
        <f>VLOOKUP(A472,Foundation!$B$8:$P$556,10, 0)</f>
        <v>Sandy</v>
      </c>
      <c r="D472" s="422">
        <f>VLOOKUP(A472,Foundation!$B$8:$P$539,12, 0)</f>
        <v>45716</v>
      </c>
      <c r="E472" s="422">
        <f>VLOOKUP(A472,'Erection Compiled '!$B$2:$Q$516,10, 0)</f>
        <v>45915</v>
      </c>
      <c r="F472" s="422">
        <f>VLOOKUP(A472,Earthing!$B$7:$G$560,4, 0)</f>
        <v>45724</v>
      </c>
    </row>
    <row r="473" spans="1:6">
      <c r="A473" s="1120" t="s">
        <v>1935</v>
      </c>
      <c r="B473" s="1112" t="s">
        <v>228</v>
      </c>
      <c r="C473" s="422" t="str">
        <f>VLOOKUP(A473,Foundation!$B$8:$P$556,10, 0)</f>
        <v>Sandy</v>
      </c>
      <c r="D473" s="422">
        <f>VLOOKUP(A473,Foundation!$B$8:$P$539,12, 0)</f>
        <v>45823</v>
      </c>
      <c r="E473" s="422">
        <f>VLOOKUP(A473,'Erection Compiled '!$B$2:$Q$516,10, 0)</f>
        <v>45914</v>
      </c>
      <c r="F473" s="422">
        <f>VLOOKUP(A473,Earthing!$B$7:$G$560,4, 0)</f>
        <v>45824</v>
      </c>
    </row>
    <row r="474" spans="1:6">
      <c r="A474" s="1122" t="s">
        <v>790</v>
      </c>
      <c r="B474" s="1109" t="s">
        <v>168</v>
      </c>
      <c r="C474" s="422" t="str">
        <f>VLOOKUP(A474,Foundation!$B$8:$P$556,10, 0)</f>
        <v>Sandy</v>
      </c>
      <c r="D474" s="422">
        <f>VLOOKUP(A474,Foundation!$B$8:$P$539,12, 0)</f>
        <v>45854</v>
      </c>
      <c r="E474" s="422">
        <f>VLOOKUP(A474,'Erection Compiled '!$B$2:$Q$516,10, 0)</f>
        <v>45914</v>
      </c>
      <c r="F474" s="422">
        <f>VLOOKUP(A474,Earthing!$B$7:$G$560,4, 0)</f>
        <v>45855</v>
      </c>
    </row>
    <row r="475" spans="1:6">
      <c r="A475" s="1122" t="s">
        <v>808</v>
      </c>
      <c r="B475" s="1109" t="s">
        <v>168</v>
      </c>
      <c r="C475" s="422" t="str">
        <f>VLOOKUP(A475,Foundation!$B$8:$P$556,10, 0)</f>
        <v>Sandy</v>
      </c>
      <c r="D475" s="422">
        <f>VLOOKUP(A475,Foundation!$B$8:$P$539,12, 0)</f>
        <v>45853</v>
      </c>
      <c r="E475" s="422">
        <f>VLOOKUP(A475,'Erection Compiled '!$B$2:$Q$516,10, 0)</f>
        <v>45914</v>
      </c>
      <c r="F475" s="422">
        <f>VLOOKUP(A475,Earthing!$B$7:$G$560,4, 0)</f>
        <v>45895</v>
      </c>
    </row>
    <row r="476" spans="1:6">
      <c r="A476" s="1120" t="s">
        <v>1936</v>
      </c>
      <c r="B476" s="1110" t="s">
        <v>1910</v>
      </c>
      <c r="C476" s="422" t="str">
        <f>VLOOKUP(A476,Foundation!$B$8:$P$556,10, 0)</f>
        <v>Sandy</v>
      </c>
      <c r="D476" s="422">
        <f>VLOOKUP(A476,Foundation!$B$8:$P$539,12, 0)</f>
        <v>45674</v>
      </c>
      <c r="E476" s="422">
        <f>VLOOKUP(A476,'Erection Compiled '!$B$2:$Q$516,10, 0)</f>
        <v>45911</v>
      </c>
      <c r="F476" s="422" t="e">
        <f>VLOOKUP(A476,Earthing!$B$7:$G$560,4, 0)</f>
        <v>#N/A</v>
      </c>
    </row>
    <row r="477" spans="1:6">
      <c r="A477" s="1118" t="s">
        <v>1297</v>
      </c>
      <c r="B477" s="1107" t="s">
        <v>101</v>
      </c>
      <c r="C477" s="422" t="str">
        <f>VLOOKUP(A477,Foundation!$B$8:$P$556,10, 0)</f>
        <v>Sandy</v>
      </c>
      <c r="D477" s="422">
        <f>VLOOKUP(A477,Foundation!$B$8:$P$539,12, 0)</f>
        <v>45800</v>
      </c>
      <c r="E477" s="422">
        <f>VLOOKUP(A477,'Erection Compiled '!$B$2:$Q$516,10, 0)</f>
        <v>45911</v>
      </c>
      <c r="F477" s="422">
        <f>VLOOKUP(A477,Earthing!$B$7:$G$560,4, 0)</f>
        <v>45818</v>
      </c>
    </row>
    <row r="478" spans="1:6">
      <c r="A478" s="1122" t="s">
        <v>805</v>
      </c>
      <c r="B478" s="1109" t="s">
        <v>168</v>
      </c>
      <c r="C478" s="422" t="str">
        <f>VLOOKUP(A478,Foundation!$B$8:$P$556,10, 0)</f>
        <v>Sandy</v>
      </c>
      <c r="D478" s="422">
        <f>VLOOKUP(A478,Foundation!$B$8:$P$539,12, 0)</f>
        <v>45848</v>
      </c>
      <c r="E478" s="422">
        <f>VLOOKUP(A478,'Erection Compiled '!$B$2:$Q$516,10, 0)</f>
        <v>45910</v>
      </c>
      <c r="F478" s="422">
        <f>VLOOKUP(A478,Earthing!$B$7:$G$560,4, 0)</f>
        <v>45855</v>
      </c>
    </row>
    <row r="479" spans="1:6">
      <c r="A479" s="1120" t="s">
        <v>1937</v>
      </c>
      <c r="B479" s="1110" t="s">
        <v>1904</v>
      </c>
      <c r="C479" s="422" t="str">
        <f>VLOOKUP(A479,Foundation!$B$8:$P$556,10, 0)</f>
        <v>Sandy</v>
      </c>
      <c r="D479" s="422">
        <f>VLOOKUP(A479,Foundation!$B$8:$P$539,12, 0)</f>
        <v>45776</v>
      </c>
      <c r="E479" s="422">
        <f>VLOOKUP(A479,'Erection Compiled '!$B$2:$Q$516,10, 0)</f>
        <v>45909</v>
      </c>
      <c r="F479" s="422">
        <f>VLOOKUP(A479,Earthing!$B$7:$G$560,4, 0)</f>
        <v>45779</v>
      </c>
    </row>
    <row r="480" spans="1:6">
      <c r="A480" s="1122" t="s">
        <v>789</v>
      </c>
      <c r="B480" s="1109" t="s">
        <v>171</v>
      </c>
      <c r="C480" s="422" t="str">
        <f>VLOOKUP(A480,Foundation!$B$8:$P$556,10, 0)</f>
        <v>Sandy</v>
      </c>
      <c r="D480" s="422">
        <f>VLOOKUP(A480,Foundation!$B$8:$P$539,12, 0)</f>
        <v>45859</v>
      </c>
      <c r="E480" s="422">
        <f>VLOOKUP(A480,'Erection Compiled '!$B$2:$Q$516,10, 0)</f>
        <v>45909</v>
      </c>
      <c r="F480" s="422">
        <f>VLOOKUP(A480,Earthing!$B$7:$G$560,4, 0)</f>
        <v>45855</v>
      </c>
    </row>
    <row r="481" spans="1:6">
      <c r="A481" s="1120" t="s">
        <v>1938</v>
      </c>
      <c r="B481" s="1110" t="s">
        <v>1910</v>
      </c>
      <c r="C481" s="422" t="str">
        <f>VLOOKUP(A481,Foundation!$B$8:$P$556,10, 0)</f>
        <v>Sandy</v>
      </c>
      <c r="D481" s="422">
        <f>VLOOKUP(A481,Foundation!$B$8:$P$539,12, 0)</f>
        <v>45724</v>
      </c>
      <c r="E481" s="422">
        <f>VLOOKUP(A481,'Erection Compiled '!$B$2:$Q$516,10, 0)</f>
        <v>45905</v>
      </c>
      <c r="F481" s="422">
        <f>VLOOKUP(A481,Earthing!$B$7:$G$560,4, 0)</f>
        <v>45724</v>
      </c>
    </row>
    <row r="482" spans="1:6">
      <c r="A482" s="1122" t="s">
        <v>806</v>
      </c>
      <c r="B482" s="1109" t="s">
        <v>168</v>
      </c>
      <c r="C482" s="422" t="str">
        <f>VLOOKUP(A482,Foundation!$B$8:$P$556,10, 0)</f>
        <v>Sandy</v>
      </c>
      <c r="D482" s="422">
        <f>VLOOKUP(A482,Foundation!$B$8:$P$539,12, 0)</f>
        <v>45843</v>
      </c>
      <c r="E482" s="422">
        <f>VLOOKUP(A482,'Erection Compiled '!$B$2:$Q$516,10, 0)</f>
        <v>45904</v>
      </c>
      <c r="F482" s="422">
        <f>VLOOKUP(A482,Earthing!$B$7:$G$560,4, 0)</f>
        <v>45855</v>
      </c>
    </row>
    <row r="483" spans="1:6">
      <c r="A483" s="1120" t="s">
        <v>1939</v>
      </c>
      <c r="B483" s="1110" t="s">
        <v>1904</v>
      </c>
      <c r="C483" s="422" t="str">
        <f>VLOOKUP(A483,Foundation!$B$8:$P$556,10, 0)</f>
        <v>Sandy</v>
      </c>
      <c r="D483" s="422">
        <f>VLOOKUP(A483,Foundation!$B$8:$P$539,12, 0)</f>
        <v>45812</v>
      </c>
      <c r="E483" s="422">
        <f>VLOOKUP(A483,'Erection Compiled '!$B$2:$Q$516,10, 0)</f>
        <v>45900</v>
      </c>
      <c r="F483" s="422">
        <f>VLOOKUP(A483,Earthing!$B$7:$G$560,4, 0)</f>
        <v>45813</v>
      </c>
    </row>
    <row r="484" spans="1:6">
      <c r="A484" s="1118" t="s">
        <v>203</v>
      </c>
      <c r="B484" s="1107" t="s">
        <v>168</v>
      </c>
      <c r="C484" s="422" t="str">
        <f>VLOOKUP(A484,Foundation!$B$8:$P$556,10, 0)</f>
        <v>DFR</v>
      </c>
      <c r="D484" s="422">
        <f>VLOOKUP(A484,Foundation!$B$8:$P$539,12, 0)</f>
        <v>45713</v>
      </c>
      <c r="E484" s="422">
        <f>VLOOKUP(A484,'Erection Compiled '!$B$2:$Q$516,10, 0)</f>
        <v>45902</v>
      </c>
      <c r="F484" s="422">
        <f>VLOOKUP(A484,Earthing!$B$7:$G$560,4, 0)</f>
        <v>45713</v>
      </c>
    </row>
    <row r="485" spans="1:6">
      <c r="A485" s="1122" t="s">
        <v>807</v>
      </c>
      <c r="B485" s="1109" t="s">
        <v>168</v>
      </c>
      <c r="C485" s="422" t="str">
        <f>VLOOKUP(A485,Foundation!$B$8:$P$556,10, 0)</f>
        <v>Sandy</v>
      </c>
      <c r="D485" s="422">
        <f>VLOOKUP(A485,Foundation!$B$8:$P$539,12, 0)</f>
        <v>45850</v>
      </c>
      <c r="E485" s="422">
        <f>VLOOKUP(A485,'Erection Compiled '!$B$2:$Q$516,10, 0)</f>
        <v>45898</v>
      </c>
      <c r="F485" s="422">
        <f>VLOOKUP(A485,Earthing!$B$7:$G$560,4, 0)</f>
        <v>45895</v>
      </c>
    </row>
    <row r="486" spans="1:6">
      <c r="A486" s="1120" t="s">
        <v>1940</v>
      </c>
      <c r="B486" s="1110" t="s">
        <v>1909</v>
      </c>
      <c r="C486" s="422" t="str">
        <f>VLOOKUP(A486,Foundation!$B$8:$P$556,10, 0)</f>
        <v>Sandy</v>
      </c>
      <c r="D486" s="422">
        <f>VLOOKUP(A486,Foundation!$B$8:$P$539,12, 0)</f>
        <v>45715</v>
      </c>
      <c r="E486" s="422">
        <f>VLOOKUP(A486,'Erection Compiled '!$B$2:$Q$516,10, 0)</f>
        <v>45897</v>
      </c>
      <c r="F486" s="422">
        <f>VLOOKUP(A486,Earthing!$B$7:$G$560,4, 0)</f>
        <v>45716</v>
      </c>
    </row>
    <row r="487" spans="1:6">
      <c r="A487" s="1120" t="s">
        <v>1941</v>
      </c>
      <c r="B487" s="1110" t="s">
        <v>1905</v>
      </c>
      <c r="C487" s="422" t="str">
        <f>VLOOKUP(A487,Foundation!$B$8:$P$556,10, 0)</f>
        <v>Sandy</v>
      </c>
      <c r="D487" s="422">
        <f>VLOOKUP(A487,Foundation!$B$8:$P$539,12, 0)</f>
        <v>45725</v>
      </c>
      <c r="E487" s="422">
        <f>VLOOKUP(A487,'Erection Compiled '!$B$2:$Q$516,10, 0)</f>
        <v>45897</v>
      </c>
      <c r="F487" s="422" t="e">
        <f>VLOOKUP(A487,Earthing!$B$7:$G$560,4, 0)</f>
        <v>#N/A</v>
      </c>
    </row>
    <row r="488" spans="1:6">
      <c r="A488" s="1120" t="s">
        <v>1656</v>
      </c>
      <c r="B488" s="1110" t="s">
        <v>1908</v>
      </c>
      <c r="C488" s="422" t="str">
        <f>VLOOKUP(A488,Foundation!$B$8:$P$556,10, 0)</f>
        <v>Sandy</v>
      </c>
      <c r="D488" s="422">
        <f>VLOOKUP(A488,Foundation!$B$8:$P$539,12, 0)</f>
        <v>45820</v>
      </c>
      <c r="E488" s="422">
        <f>VLOOKUP(A488,'Erection Compiled '!$B$2:$Q$516,10, 0)</f>
        <v>45892</v>
      </c>
      <c r="F488" s="422" t="e">
        <f>VLOOKUP(A488,Earthing!$B$7:$G$560,4, 0)</f>
        <v>#N/A</v>
      </c>
    </row>
    <row r="489" spans="1:6">
      <c r="A489" s="1120" t="s">
        <v>1942</v>
      </c>
      <c r="B489" s="1110" t="s">
        <v>1904</v>
      </c>
      <c r="C489" s="422" t="str">
        <f>VLOOKUP(A489,Foundation!$B$8:$P$556,10, 0)</f>
        <v>Sandy</v>
      </c>
      <c r="D489" s="422">
        <f>VLOOKUP(A489,Foundation!$B$8:$P$539,12, 0)</f>
        <v>45726</v>
      </c>
      <c r="E489" s="422">
        <f>VLOOKUP(A489,'Erection Compiled '!$B$2:$Q$516,10, 0)</f>
        <v>45892</v>
      </c>
      <c r="F489" s="422">
        <f>VLOOKUP(A489,Earthing!$B$7:$G$560,4, 0)</f>
        <v>45727</v>
      </c>
    </row>
    <row r="490" spans="1:6">
      <c r="A490" s="1118" t="s">
        <v>245</v>
      </c>
      <c r="B490" s="1107" t="s">
        <v>234</v>
      </c>
      <c r="C490" s="422" t="str">
        <f>VLOOKUP(A490,Foundation!$B$8:$P$556,10, 0)</f>
        <v>Sandy</v>
      </c>
      <c r="D490" s="422">
        <f>VLOOKUP(A490,Foundation!$B$8:$P$539,12, 0)</f>
        <v>45713</v>
      </c>
      <c r="E490" s="422">
        <f>VLOOKUP(A490,'Erection Compiled '!$B$2:$Q$516,10, 0)</f>
        <v>45885</v>
      </c>
      <c r="F490" s="422">
        <f>VLOOKUP(A490,Earthing!$B$7:$G$560,4, 0)</f>
        <v>45713</v>
      </c>
    </row>
    <row r="491" spans="1:6">
      <c r="A491" s="1120" t="s">
        <v>145</v>
      </c>
      <c r="B491" s="1110" t="s">
        <v>1906</v>
      </c>
      <c r="C491" s="422" t="str">
        <f>VLOOKUP(A491,Foundation!$B$8:$P$556,10, 0)</f>
        <v>Sandy</v>
      </c>
      <c r="D491" s="422">
        <f>VLOOKUP(A491,Foundation!$B$8:$P$539,12, 0)</f>
        <v>45824</v>
      </c>
      <c r="E491" s="422">
        <f>VLOOKUP(A491,'Erection Compiled '!$B$2:$Q$516,10, 0)</f>
        <v>45885</v>
      </c>
      <c r="F491" s="422">
        <f>VLOOKUP(A491,Earthing!$B$7:$G$560,4, 0)</f>
        <v>45824</v>
      </c>
    </row>
    <row r="492" spans="1:6">
      <c r="A492" s="1120" t="s">
        <v>1354</v>
      </c>
      <c r="B492" s="1110" t="s">
        <v>1906</v>
      </c>
      <c r="C492" s="422" t="str">
        <f>VLOOKUP(A492,Foundation!$B$8:$P$556,10, 0)</f>
        <v>Sandy</v>
      </c>
      <c r="D492" s="422">
        <f>VLOOKUP(A492,Foundation!$B$8:$P$539,12, 0)</f>
        <v>45815</v>
      </c>
      <c r="E492" s="422">
        <f>VLOOKUP(A492,'Erection Compiled '!$B$2:$Q$516,10, 0)</f>
        <v>45878</v>
      </c>
      <c r="F492" s="422" t="e">
        <f>VLOOKUP(A492,Earthing!$B$7:$G$560,4, 0)</f>
        <v>#N/A</v>
      </c>
    </row>
    <row r="493" spans="1:6">
      <c r="A493" s="1118" t="s">
        <v>237</v>
      </c>
      <c r="B493" s="1107" t="s">
        <v>234</v>
      </c>
      <c r="C493" s="422" t="str">
        <f>VLOOKUP(A493,Foundation!$B$8:$P$556,10, 0)</f>
        <v>Sandy</v>
      </c>
      <c r="D493" s="422">
        <f>VLOOKUP(A493,Foundation!$B$8:$P$539,12, 0)</f>
        <v>45710</v>
      </c>
      <c r="E493" s="422">
        <f>VLOOKUP(A493,'Erection Compiled '!$B$2:$Q$516,10, 0)</f>
        <v>45877</v>
      </c>
      <c r="F493" s="422">
        <f>VLOOKUP(A493,Earthing!$B$7:$G$560,4, 0)</f>
        <v>45710</v>
      </c>
    </row>
    <row r="494" spans="1:6">
      <c r="A494" s="1120" t="s">
        <v>1943</v>
      </c>
      <c r="B494" s="1110" t="s">
        <v>1904</v>
      </c>
      <c r="C494" s="422" t="str">
        <f>VLOOKUP(A494,Foundation!$B$8:$P$556,10, 0)</f>
        <v>Sandy</v>
      </c>
      <c r="D494" s="422">
        <f>VLOOKUP(A494,Foundation!$B$8:$P$539,12, 0)</f>
        <v>45705</v>
      </c>
      <c r="E494" s="422">
        <f>VLOOKUP(A494,'Erection Compiled '!$B$2:$Q$516,10, 0)</f>
        <v>45873</v>
      </c>
      <c r="F494" s="422">
        <f>VLOOKUP(A494,Earthing!$B$7:$G$560,4, 0)</f>
        <v>45710</v>
      </c>
    </row>
    <row r="495" spans="1:6">
      <c r="A495" s="1118" t="s">
        <v>283</v>
      </c>
      <c r="B495" s="1107" t="s">
        <v>168</v>
      </c>
      <c r="C495" s="422" t="str">
        <f>VLOOKUP(A495,Foundation!$B$8:$P$556,10, 0)</f>
        <v>Sandy</v>
      </c>
      <c r="D495" s="422">
        <f>VLOOKUP(A495,Foundation!$B$8:$P$539,12, 0)</f>
        <v>45716</v>
      </c>
      <c r="E495" s="422">
        <f>VLOOKUP(A495,'Erection Compiled '!$B$2:$Q$516,10, 0)</f>
        <v>45869</v>
      </c>
      <c r="F495" s="422">
        <f>VLOOKUP(A495,Earthing!$B$7:$G$560,4, 0)</f>
        <v>45719</v>
      </c>
    </row>
    <row r="496" spans="1:6">
      <c r="A496" s="1120" t="s">
        <v>1944</v>
      </c>
      <c r="B496" s="1110" t="s">
        <v>1904</v>
      </c>
      <c r="C496" s="422" t="str">
        <f>VLOOKUP(A496,Foundation!$B$8:$P$556,10, 0)</f>
        <v>Sandy</v>
      </c>
      <c r="D496" s="422">
        <f>VLOOKUP(A496,Foundation!$B$8:$P$539,12, 0)</f>
        <v>45706</v>
      </c>
      <c r="E496" s="422">
        <f>VLOOKUP(A496,'Erection Compiled '!$B$2:$Q$516,10, 0)</f>
        <v>45869</v>
      </c>
      <c r="F496" s="422">
        <f>VLOOKUP(A496,Earthing!$B$7:$G$560,4, 0)</f>
        <v>45710</v>
      </c>
    </row>
    <row r="497" spans="1:12">
      <c r="A497" s="1120" t="s">
        <v>1945</v>
      </c>
      <c r="B497" s="1110" t="s">
        <v>1910</v>
      </c>
      <c r="C497" s="422" t="str">
        <f>VLOOKUP(A497,Foundation!$B$8:$P$556,10, 0)</f>
        <v>Sandy</v>
      </c>
      <c r="D497" s="422">
        <f>VLOOKUP(A497,Foundation!$B$8:$P$539,12, 0)</f>
        <v>45698</v>
      </c>
      <c r="E497" s="422">
        <f>VLOOKUP(A497,'Erection Compiled '!$B$2:$Q$516,10, 0)</f>
        <v>45866</v>
      </c>
      <c r="F497" s="422">
        <f>VLOOKUP(A497,Earthing!$B$7:$G$560,4, 0)</f>
        <v>45697</v>
      </c>
    </row>
    <row r="498" spans="1:12">
      <c r="A498" s="1120" t="s">
        <v>1946</v>
      </c>
      <c r="B498" s="1110" t="s">
        <v>1904</v>
      </c>
      <c r="C498" s="422" t="str">
        <f>VLOOKUP(A498,Foundation!$B$8:$P$556,10, 0)</f>
        <v>Sandy</v>
      </c>
      <c r="D498" s="422">
        <f>VLOOKUP(A498,Foundation!$B$8:$P$539,12, 0)</f>
        <v>45693</v>
      </c>
      <c r="E498" s="422">
        <f>VLOOKUP(A498,'Erection Compiled '!$B$2:$Q$516,10, 0)</f>
        <v>45863</v>
      </c>
      <c r="F498" s="422">
        <f>VLOOKUP(A498,Earthing!$B$7:$G$560,4, 0)</f>
        <v>45724</v>
      </c>
    </row>
    <row r="499" spans="1:12">
      <c r="A499" s="1120" t="s">
        <v>1947</v>
      </c>
      <c r="B499" s="1110" t="s">
        <v>1904</v>
      </c>
      <c r="C499" s="422" t="str">
        <f>VLOOKUP(A499,Foundation!$B$8:$P$556,10, 0)</f>
        <v>Sandy</v>
      </c>
      <c r="D499" s="422">
        <f>VLOOKUP(A499,Foundation!$B$8:$P$539,12, 0)</f>
        <v>45693</v>
      </c>
      <c r="E499" s="422">
        <f>VLOOKUP(A499,'Erection Compiled '!$B$2:$Q$516,10, 0)</f>
        <v>45860</v>
      </c>
      <c r="F499" s="422" t="e">
        <f>VLOOKUP(A499,Earthing!$B$7:$G$560,4, 0)</f>
        <v>#N/A</v>
      </c>
    </row>
    <row r="500" spans="1:12">
      <c r="A500" s="1120" t="s">
        <v>1948</v>
      </c>
      <c r="B500" s="1110" t="s">
        <v>1904</v>
      </c>
      <c r="C500" s="422" t="str">
        <f>VLOOKUP(A500,Foundation!$B$8:$P$556,10, 0)</f>
        <v>Sandy</v>
      </c>
      <c r="D500" s="422">
        <f>VLOOKUP(A500,Foundation!$B$8:$P$539,12, 0)</f>
        <v>45690</v>
      </c>
      <c r="E500" s="422">
        <f>VLOOKUP(A500,'Erection Compiled '!$B$2:$Q$516,10, 0)</f>
        <v>45856</v>
      </c>
      <c r="F500" s="422">
        <f>VLOOKUP(A500,Earthing!$B$7:$G$560,4, 0)</f>
        <v>45691</v>
      </c>
    </row>
    <row r="501" spans="1:12">
      <c r="A501" s="1120" t="s">
        <v>1949</v>
      </c>
      <c r="B501" s="1110" t="s">
        <v>1904</v>
      </c>
      <c r="C501" s="422" t="str">
        <f>VLOOKUP(A501,Foundation!$B$8:$P$556,10, 0)</f>
        <v>Sandy</v>
      </c>
      <c r="D501" s="422">
        <f>VLOOKUP(A501,Foundation!$B$8:$P$539,12, 0)</f>
        <v>45699</v>
      </c>
      <c r="E501" s="422">
        <f>VLOOKUP(A501,'Erection Compiled '!$B$2:$Q$516,10, 0)</f>
        <v>45852</v>
      </c>
      <c r="F501" s="422">
        <f>VLOOKUP(A501,Earthing!$B$7:$G$560,4, 0)</f>
        <v>45712</v>
      </c>
    </row>
    <row r="502" spans="1:12">
      <c r="A502" s="1120" t="s">
        <v>1950</v>
      </c>
      <c r="B502" s="1110" t="s">
        <v>1904</v>
      </c>
      <c r="C502" s="422" t="str">
        <f>VLOOKUP(A502,Foundation!$B$8:$P$556,10, 0)</f>
        <v>Sandy</v>
      </c>
      <c r="D502" s="422">
        <f>VLOOKUP(A502,Foundation!$B$8:$P$539,12, 0)</f>
        <v>45702</v>
      </c>
      <c r="E502" s="422">
        <f>VLOOKUP(A502,'Erection Compiled '!$B$2:$Q$516,10, 0)</f>
        <v>45848</v>
      </c>
      <c r="F502" s="422">
        <f>VLOOKUP(A502,Earthing!$B$7:$G$560,4, 0)</f>
        <v>45717</v>
      </c>
      <c r="L502" s="1219" t="s">
        <v>1868</v>
      </c>
    </row>
    <row r="503" spans="1:12">
      <c r="A503" s="1120" t="s">
        <v>1951</v>
      </c>
      <c r="B503" s="1110" t="s">
        <v>1904</v>
      </c>
      <c r="C503" s="422" t="str">
        <f>VLOOKUP(A503,Foundation!$B$8:$P$556,10, 0)</f>
        <v>Sandy</v>
      </c>
      <c r="D503" s="422">
        <f>VLOOKUP(A503,Foundation!$B$8:$P$539,12, 0)</f>
        <v>45684</v>
      </c>
      <c r="E503" s="422">
        <f>VLOOKUP(A503,'Erection Compiled '!$B$2:$Q$516,10, 0)</f>
        <v>45843</v>
      </c>
      <c r="F503" s="422">
        <f>VLOOKUP(A503,Earthing!$B$7:$G$560,4, 0)</f>
        <v>45685</v>
      </c>
    </row>
    <row r="504" spans="1:12">
      <c r="A504" s="1120" t="s">
        <v>1952</v>
      </c>
      <c r="B504" s="1110" t="s">
        <v>1905</v>
      </c>
      <c r="C504" s="422" t="str">
        <f>VLOOKUP(A504,Foundation!$B$8:$P$556,10, 0)</f>
        <v>Sandy</v>
      </c>
      <c r="D504" s="422">
        <f>VLOOKUP(A504,Foundation!$B$8:$P$539,12, 0)</f>
        <v>45707</v>
      </c>
      <c r="E504" s="422">
        <f>VLOOKUP(A504,'Erection Compiled '!$B$2:$Q$516,10, 0)</f>
        <v>45843</v>
      </c>
      <c r="F504" s="422">
        <f>VLOOKUP(A504,Earthing!$B$7:$G$560,4, 0)</f>
        <v>45708</v>
      </c>
    </row>
    <row r="505" spans="1:12">
      <c r="A505" s="1120" t="s">
        <v>1953</v>
      </c>
      <c r="B505" s="1110" t="s">
        <v>1910</v>
      </c>
      <c r="C505" s="422" t="str">
        <f>VLOOKUP(A505,Foundation!$B$8:$P$556,10, 0)</f>
        <v>Sandy</v>
      </c>
      <c r="D505" s="422">
        <f>VLOOKUP(A505,Foundation!$B$8:$P$539,12, 0)</f>
        <v>45705</v>
      </c>
      <c r="E505" s="422">
        <f>VLOOKUP(A505,'Erection Compiled '!$B$2:$Q$516,10, 0)</f>
        <v>45840</v>
      </c>
      <c r="F505" s="422">
        <f>VLOOKUP(A505,Earthing!$B$7:$G$560,4, 0)</f>
        <v>45712</v>
      </c>
    </row>
    <row r="506" spans="1:12">
      <c r="A506" s="1120" t="s">
        <v>1954</v>
      </c>
      <c r="B506" s="1110" t="s">
        <v>1910</v>
      </c>
      <c r="C506" s="422" t="str">
        <f>VLOOKUP(A506,Foundation!$B$8:$P$556,10, 0)</f>
        <v>Sandy</v>
      </c>
      <c r="D506" s="422">
        <f>VLOOKUP(A506,Foundation!$B$8:$P$539,12, 0)</f>
        <v>45697</v>
      </c>
      <c r="E506" s="422">
        <f>VLOOKUP(A506,'Erection Compiled '!$B$2:$Q$516,10, 0)</f>
        <v>45836</v>
      </c>
      <c r="F506" s="422">
        <f>VLOOKUP(A506,Earthing!$B$7:$G$560,4, 0)</f>
        <v>45724</v>
      </c>
    </row>
    <row r="507" spans="1:12">
      <c r="A507" s="1122" t="s">
        <v>433</v>
      </c>
      <c r="B507" s="1109" t="s">
        <v>168</v>
      </c>
      <c r="C507" s="422" t="str">
        <f>VLOOKUP(A507,Foundation!$B$8:$P$556,10, 0)</f>
        <v>Sandy</v>
      </c>
      <c r="D507" s="422">
        <f>VLOOKUP(A507,Foundation!$B$8:$P$539,12, 0)</f>
        <v>45782</v>
      </c>
      <c r="E507" s="422">
        <f>VLOOKUP(A507,'Erection Compiled '!$B$2:$Q$516,10, 0)</f>
        <v>46012</v>
      </c>
      <c r="F507" s="422">
        <f>VLOOKUP(A507,Earthing!$B$7:$G$560,4, 0)</f>
        <v>45784</v>
      </c>
    </row>
    <row r="508" spans="1:12">
      <c r="A508" s="1122" t="s">
        <v>856</v>
      </c>
      <c r="B508" s="1109" t="s">
        <v>114</v>
      </c>
      <c r="C508" s="422" t="str">
        <f>VLOOKUP(A508,Foundation!$B$8:$P$556,10, 0)</f>
        <v>Sandy</v>
      </c>
      <c r="D508" s="422">
        <f>VLOOKUP(A508,Foundation!$B$8:$P$539,12, 0)</f>
        <v>45873</v>
      </c>
      <c r="E508" s="422">
        <f>VLOOKUP(A508,'Erection Compiled '!$B$2:$Q$516,10, 0)</f>
        <v>45996</v>
      </c>
      <c r="F508" s="422" t="e">
        <f>VLOOKUP(A508,Earthing!$B$7:$G$560,4, 0)</f>
        <v>#N/A</v>
      </c>
    </row>
    <row r="509" spans="1:12">
      <c r="A509" s="1122" t="s">
        <v>181</v>
      </c>
      <c r="B509" s="1109" t="s">
        <v>133</v>
      </c>
      <c r="C509" s="422" t="str">
        <f>VLOOKUP(A509,Foundation!$B$8:$P$556,10, 0)</f>
        <v>DFR</v>
      </c>
      <c r="D509" s="422">
        <f>VLOOKUP(A509,Foundation!$B$8:$P$539,12, 0)</f>
        <v>45959</v>
      </c>
      <c r="E509" s="422">
        <f>VLOOKUP(A509,'Erection Compiled '!$B$2:$Q$516,10, 0)</f>
        <v>45998</v>
      </c>
      <c r="F509" s="422">
        <f>VLOOKUP(A509,Earthing!$B$7:$G$560,4, 0)</f>
        <v>45959</v>
      </c>
    </row>
  </sheetData>
  <autoFilter ref="A1:F509" xr:uid="{A03346DD-6EC4-4F7D-BC47-30AA0EA60D12}">
    <filterColumn colId="2">
      <filters>
        <filter val="DFR"/>
        <filter val="Sandy"/>
      </filters>
    </filterColumn>
  </autoFilter>
  <conditionalFormatting sqref="A34:A501">
    <cfRule type="duplicateValues" dxfId="192" priority="1"/>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V559"/>
  <sheetViews>
    <sheetView topLeftCell="A177" zoomScale="80" zoomScaleNormal="80" zoomScaleSheetLayoutView="75" workbookViewId="0">
      <selection activeCell="F195" sqref="F195"/>
    </sheetView>
  </sheetViews>
  <sheetFormatPr defaultRowHeight="14.4"/>
  <cols>
    <col min="2" max="2" width="8.88671875" style="805"/>
    <col min="3" max="3" width="13" style="805" customWidth="1"/>
    <col min="4" max="4" width="13.88671875" customWidth="1"/>
    <col min="5" max="5" width="14.6640625" style="805" customWidth="1"/>
    <col min="6" max="6" width="10.33203125" customWidth="1"/>
    <col min="7" max="8" width="8.88671875" style="983"/>
    <col min="9" max="9" width="4.109375" style="983" customWidth="1"/>
    <col min="10" max="10" width="2.109375" style="983" customWidth="1"/>
    <col min="11" max="11" width="21.5546875" style="805" bestFit="1" customWidth="1"/>
    <col min="12" max="12" width="32.77734375" style="805" bestFit="1" customWidth="1"/>
    <col min="20" max="20" width="17.6640625" customWidth="1"/>
  </cols>
  <sheetData>
    <row r="1" spans="1:16" ht="34.200000000000003" customHeight="1">
      <c r="A1" s="1222" t="s">
        <v>93</v>
      </c>
      <c r="B1" s="1222" t="s">
        <v>489</v>
      </c>
      <c r="C1" s="1222" t="s">
        <v>95</v>
      </c>
      <c r="D1" s="1222" t="s">
        <v>192</v>
      </c>
      <c r="E1" s="1222" t="s">
        <v>193</v>
      </c>
      <c r="F1" s="1222" t="s">
        <v>1768</v>
      </c>
      <c r="G1" s="1957" t="s">
        <v>1977</v>
      </c>
      <c r="H1" s="1957"/>
      <c r="I1" s="1957"/>
      <c r="J1" s="1957"/>
      <c r="K1" s="1222" t="s">
        <v>1770</v>
      </c>
      <c r="L1" s="1222" t="s">
        <v>1769</v>
      </c>
      <c r="M1" s="1222" t="s">
        <v>1978</v>
      </c>
      <c r="N1" s="1957" t="s">
        <v>210</v>
      </c>
      <c r="O1" s="1957"/>
      <c r="P1" s="1957"/>
    </row>
    <row r="2" spans="1:16" ht="19.95" customHeight="1">
      <c r="A2" s="57">
        <v>1</v>
      </c>
      <c r="B2" s="1223" t="s">
        <v>202</v>
      </c>
      <c r="C2" s="1224" t="s">
        <v>171</v>
      </c>
      <c r="D2" s="57"/>
      <c r="E2" s="1224">
        <v>45831</v>
      </c>
      <c r="F2" s="1225" t="s">
        <v>1979</v>
      </c>
      <c r="G2" s="1937" t="s">
        <v>1980</v>
      </c>
      <c r="H2" s="1937"/>
      <c r="I2" s="1937"/>
      <c r="J2" s="1937"/>
      <c r="K2" s="1224">
        <v>45836</v>
      </c>
      <c r="L2" s="1224" t="s">
        <v>1583</v>
      </c>
      <c r="M2" s="57"/>
      <c r="N2" s="1954"/>
      <c r="O2" s="1955"/>
      <c r="P2" s="1956"/>
    </row>
    <row r="3" spans="1:16" ht="19.95" customHeight="1">
      <c r="A3" s="57">
        <f>A2+1</f>
        <v>2</v>
      </c>
      <c r="B3" s="1223" t="s">
        <v>226</v>
      </c>
      <c r="C3" s="1224" t="s">
        <v>171</v>
      </c>
      <c r="D3" s="57"/>
      <c r="E3" s="1224">
        <v>45836</v>
      </c>
      <c r="F3" s="1225" t="s">
        <v>1979</v>
      </c>
      <c r="G3" s="1937" t="s">
        <v>1980</v>
      </c>
      <c r="H3" s="1937"/>
      <c r="I3" s="1937"/>
      <c r="J3" s="1937"/>
      <c r="K3" s="1224">
        <v>45840</v>
      </c>
      <c r="L3" s="1224" t="s">
        <v>1583</v>
      </c>
      <c r="M3" s="57"/>
      <c r="N3" s="1954"/>
      <c r="O3" s="1955"/>
      <c r="P3" s="1956"/>
    </row>
    <row r="4" spans="1:16" ht="19.95" customHeight="1">
      <c r="A4" s="57">
        <f t="shared" ref="A4:A67" si="0">A3+1</f>
        <v>3</v>
      </c>
      <c r="B4" s="1223" t="s">
        <v>217</v>
      </c>
      <c r="C4" s="1224" t="s">
        <v>168</v>
      </c>
      <c r="D4" s="57"/>
      <c r="E4" s="1224">
        <v>45837</v>
      </c>
      <c r="F4" s="314">
        <v>11.145</v>
      </c>
      <c r="G4" s="1937" t="s">
        <v>1980</v>
      </c>
      <c r="H4" s="1937"/>
      <c r="I4" s="1937"/>
      <c r="J4" s="1937"/>
      <c r="K4" s="1224">
        <v>45843</v>
      </c>
      <c r="L4" s="1224" t="s">
        <v>1584</v>
      </c>
      <c r="M4" s="57"/>
      <c r="N4" s="1954"/>
      <c r="O4" s="1955"/>
      <c r="P4" s="1956"/>
    </row>
    <row r="5" spans="1:16" ht="19.95" customHeight="1">
      <c r="A5" s="57">
        <f t="shared" si="0"/>
        <v>4</v>
      </c>
      <c r="B5" s="1223" t="s">
        <v>227</v>
      </c>
      <c r="C5" s="1224" t="s">
        <v>228</v>
      </c>
      <c r="D5" s="57"/>
      <c r="E5" s="1224">
        <v>45841</v>
      </c>
      <c r="F5" s="1225" t="s">
        <v>1981</v>
      </c>
      <c r="G5" s="1937" t="s">
        <v>1980</v>
      </c>
      <c r="H5" s="1937"/>
      <c r="I5" s="1937"/>
      <c r="J5" s="1937"/>
      <c r="K5" s="1224">
        <v>45843</v>
      </c>
      <c r="L5" s="1224" t="s">
        <v>1583</v>
      </c>
      <c r="M5" s="57"/>
      <c r="N5" s="1954"/>
      <c r="O5" s="1955"/>
      <c r="P5" s="1956"/>
    </row>
    <row r="6" spans="1:16" ht="19.95" customHeight="1">
      <c r="A6" s="57">
        <f t="shared" si="0"/>
        <v>5</v>
      </c>
      <c r="B6" s="1223" t="s">
        <v>225</v>
      </c>
      <c r="C6" s="1224" t="s">
        <v>168</v>
      </c>
      <c r="D6" s="57"/>
      <c r="E6" s="1224">
        <v>45845</v>
      </c>
      <c r="F6" s="314">
        <v>11.145</v>
      </c>
      <c r="G6" s="1937" t="s">
        <v>1980</v>
      </c>
      <c r="H6" s="1937"/>
      <c r="I6" s="1937"/>
      <c r="J6" s="1937"/>
      <c r="K6" s="1224">
        <v>45848</v>
      </c>
      <c r="L6" s="1224" t="s">
        <v>1583</v>
      </c>
      <c r="M6" s="57"/>
      <c r="N6" s="1954"/>
      <c r="O6" s="1955"/>
      <c r="P6" s="1956"/>
    </row>
    <row r="7" spans="1:16" ht="19.95" customHeight="1">
      <c r="A7" s="57">
        <f t="shared" si="0"/>
        <v>6</v>
      </c>
      <c r="B7" s="1223" t="s">
        <v>201</v>
      </c>
      <c r="C7" s="1224" t="s">
        <v>168</v>
      </c>
      <c r="D7" s="57"/>
      <c r="E7" s="1224">
        <v>45849</v>
      </c>
      <c r="F7" s="314">
        <v>11.145</v>
      </c>
      <c r="G7" s="1937" t="s">
        <v>1980</v>
      </c>
      <c r="H7" s="1937"/>
      <c r="I7" s="1937"/>
      <c r="J7" s="1937"/>
      <c r="K7" s="1224">
        <v>45852</v>
      </c>
      <c r="L7" s="1224" t="s">
        <v>1583</v>
      </c>
      <c r="M7" s="57"/>
      <c r="N7" s="1954"/>
      <c r="O7" s="1955"/>
      <c r="P7" s="1956"/>
    </row>
    <row r="8" spans="1:16" ht="19.95" customHeight="1">
      <c r="A8" s="57">
        <f t="shared" si="0"/>
        <v>7</v>
      </c>
      <c r="B8" s="1223" t="s">
        <v>195</v>
      </c>
      <c r="C8" s="1224" t="s">
        <v>168</v>
      </c>
      <c r="D8" s="57"/>
      <c r="E8" s="1224">
        <v>45853</v>
      </c>
      <c r="F8" s="314">
        <v>11.145</v>
      </c>
      <c r="G8" s="1937" t="s">
        <v>1980</v>
      </c>
      <c r="H8" s="1937"/>
      <c r="I8" s="1937"/>
      <c r="J8" s="1937"/>
      <c r="K8" s="1224">
        <v>45856</v>
      </c>
      <c r="L8" s="1224" t="s">
        <v>1583</v>
      </c>
      <c r="M8" s="57"/>
      <c r="N8" s="1954"/>
      <c r="O8" s="1955"/>
      <c r="P8" s="1956"/>
    </row>
    <row r="9" spans="1:16" ht="19.95" customHeight="1">
      <c r="A9" s="57">
        <f t="shared" si="0"/>
        <v>8</v>
      </c>
      <c r="B9" s="1223" t="s">
        <v>198</v>
      </c>
      <c r="C9" s="1224" t="s">
        <v>168</v>
      </c>
      <c r="D9" s="57"/>
      <c r="E9" s="1224">
        <v>45857</v>
      </c>
      <c r="F9" s="314">
        <v>11.145</v>
      </c>
      <c r="G9" s="1937" t="s">
        <v>1980</v>
      </c>
      <c r="H9" s="1937"/>
      <c r="I9" s="1937"/>
      <c r="J9" s="1937"/>
      <c r="K9" s="1224">
        <v>45860</v>
      </c>
      <c r="L9" s="1224" t="s">
        <v>1583</v>
      </c>
      <c r="M9" s="57"/>
      <c r="N9" s="1954"/>
      <c r="O9" s="1955"/>
      <c r="P9" s="1956"/>
    </row>
    <row r="10" spans="1:16" ht="19.95" customHeight="1">
      <c r="A10" s="57">
        <f t="shared" si="0"/>
        <v>9</v>
      </c>
      <c r="B10" s="1223" t="s">
        <v>199</v>
      </c>
      <c r="C10" s="1224" t="s">
        <v>168</v>
      </c>
      <c r="D10" s="57"/>
      <c r="E10" s="1224">
        <v>45860</v>
      </c>
      <c r="F10" s="314">
        <v>11.145</v>
      </c>
      <c r="G10" s="1937" t="s">
        <v>1980</v>
      </c>
      <c r="H10" s="1937"/>
      <c r="I10" s="1937"/>
      <c r="J10" s="1937"/>
      <c r="K10" s="1224">
        <v>45863</v>
      </c>
      <c r="L10" s="1224" t="s">
        <v>1583</v>
      </c>
      <c r="M10" s="57"/>
      <c r="N10" s="1954"/>
      <c r="O10" s="1955"/>
      <c r="P10" s="1956"/>
    </row>
    <row r="11" spans="1:16" ht="19.95" customHeight="1">
      <c r="A11" s="57">
        <f t="shared" si="0"/>
        <v>10</v>
      </c>
      <c r="B11" s="1223" t="s">
        <v>200</v>
      </c>
      <c r="C11" s="1224" t="s">
        <v>171</v>
      </c>
      <c r="D11" s="57"/>
      <c r="E11" s="1224">
        <v>45863</v>
      </c>
      <c r="F11" s="1225" t="s">
        <v>1979</v>
      </c>
      <c r="G11" s="1937" t="s">
        <v>1980</v>
      </c>
      <c r="H11" s="1937"/>
      <c r="I11" s="1937"/>
      <c r="J11" s="1937"/>
      <c r="K11" s="1224">
        <v>45866</v>
      </c>
      <c r="L11" s="1224" t="s">
        <v>1583</v>
      </c>
      <c r="M11" s="57"/>
      <c r="N11" s="1954"/>
      <c r="O11" s="1955"/>
      <c r="P11" s="1956"/>
    </row>
    <row r="12" spans="1:16" ht="19.95" customHeight="1">
      <c r="A12" s="57">
        <f t="shared" si="0"/>
        <v>11</v>
      </c>
      <c r="B12" s="1223" t="s">
        <v>223</v>
      </c>
      <c r="C12" s="1224" t="s">
        <v>168</v>
      </c>
      <c r="D12" s="57"/>
      <c r="E12" s="1224">
        <v>45867</v>
      </c>
      <c r="F12" s="314">
        <v>11.145</v>
      </c>
      <c r="G12" s="1937" t="s">
        <v>1980</v>
      </c>
      <c r="H12" s="1937"/>
      <c r="I12" s="1937"/>
      <c r="J12" s="1937"/>
      <c r="K12" s="1224">
        <v>45869</v>
      </c>
      <c r="L12" s="1226" t="s">
        <v>1583</v>
      </c>
      <c r="M12" s="57"/>
      <c r="N12" s="1954"/>
      <c r="O12" s="1955"/>
      <c r="P12" s="1956"/>
    </row>
    <row r="13" spans="1:16" ht="19.95" customHeight="1">
      <c r="A13" s="57">
        <f t="shared" si="0"/>
        <v>12</v>
      </c>
      <c r="B13" s="1223" t="s">
        <v>283</v>
      </c>
      <c r="C13" s="329" t="s">
        <v>168</v>
      </c>
      <c r="D13" s="57"/>
      <c r="E13" s="1224">
        <v>45862</v>
      </c>
      <c r="F13" s="314">
        <v>11.145</v>
      </c>
      <c r="G13" s="1937" t="s">
        <v>1980</v>
      </c>
      <c r="H13" s="1937"/>
      <c r="I13" s="1937"/>
      <c r="J13" s="1937"/>
      <c r="K13" s="1224">
        <v>45869</v>
      </c>
      <c r="L13" s="1226" t="s">
        <v>1653</v>
      </c>
      <c r="M13" s="57"/>
      <c r="N13" s="1954"/>
      <c r="O13" s="1955"/>
      <c r="P13" s="1956"/>
    </row>
    <row r="14" spans="1:16" ht="19.95" customHeight="1">
      <c r="A14" s="57">
        <f t="shared" si="0"/>
        <v>13</v>
      </c>
      <c r="B14" s="1223" t="s">
        <v>222</v>
      </c>
      <c r="C14" s="1223" t="s">
        <v>168</v>
      </c>
      <c r="D14" s="57"/>
      <c r="E14" s="1224">
        <v>45870</v>
      </c>
      <c r="F14" s="314">
        <v>11.145</v>
      </c>
      <c r="G14" s="1937" t="s">
        <v>1980</v>
      </c>
      <c r="H14" s="1937"/>
      <c r="I14" s="1937"/>
      <c r="J14" s="1937"/>
      <c r="K14" s="1224">
        <v>45873</v>
      </c>
      <c r="L14" s="1226" t="s">
        <v>1583</v>
      </c>
      <c r="M14" s="57"/>
      <c r="N14" s="1954"/>
      <c r="O14" s="1955"/>
      <c r="P14" s="1956"/>
    </row>
    <row r="15" spans="1:16" ht="19.95" customHeight="1">
      <c r="A15" s="57">
        <f t="shared" si="0"/>
        <v>14</v>
      </c>
      <c r="B15" s="1223" t="s">
        <v>237</v>
      </c>
      <c r="C15" s="1223" t="s">
        <v>234</v>
      </c>
      <c r="D15" s="57"/>
      <c r="E15" s="1224">
        <v>45870</v>
      </c>
      <c r="F15" s="1225" t="s">
        <v>1982</v>
      </c>
      <c r="G15" s="1937" t="s">
        <v>1980</v>
      </c>
      <c r="H15" s="1937"/>
      <c r="I15" s="1937"/>
      <c r="J15" s="1937"/>
      <c r="K15" s="1224">
        <v>45877</v>
      </c>
      <c r="L15" s="1226" t="s">
        <v>1653</v>
      </c>
      <c r="M15" s="57"/>
      <c r="N15" s="1954"/>
      <c r="O15" s="1955"/>
      <c r="P15" s="1956"/>
    </row>
    <row r="16" spans="1:16" ht="19.95" customHeight="1">
      <c r="A16" s="57">
        <f t="shared" si="0"/>
        <v>15</v>
      </c>
      <c r="B16" s="1223" t="s">
        <v>1354</v>
      </c>
      <c r="C16" s="1223" t="s">
        <v>101</v>
      </c>
      <c r="D16" s="57"/>
      <c r="E16" s="1224">
        <v>45873</v>
      </c>
      <c r="F16" s="1225" t="s">
        <v>1983</v>
      </c>
      <c r="G16" s="1937" t="s">
        <v>1980</v>
      </c>
      <c r="H16" s="1937"/>
      <c r="I16" s="1937"/>
      <c r="J16" s="1937"/>
      <c r="K16" s="1224">
        <v>45878</v>
      </c>
      <c r="L16" s="1226" t="s">
        <v>1583</v>
      </c>
      <c r="M16" s="57"/>
      <c r="N16" s="1954"/>
      <c r="O16" s="1955"/>
      <c r="P16" s="1956"/>
    </row>
    <row r="17" spans="1:16" ht="19.95" customHeight="1">
      <c r="A17" s="57">
        <f t="shared" si="0"/>
        <v>16</v>
      </c>
      <c r="B17" s="1223" t="s">
        <v>245</v>
      </c>
      <c r="C17" s="1223" t="s">
        <v>234</v>
      </c>
      <c r="D17" s="57"/>
      <c r="E17" s="1224">
        <v>45877</v>
      </c>
      <c r="F17" s="1225" t="s">
        <v>1982</v>
      </c>
      <c r="G17" s="1937" t="s">
        <v>1980</v>
      </c>
      <c r="H17" s="1937"/>
      <c r="I17" s="1937"/>
      <c r="J17" s="1937"/>
      <c r="K17" s="1224">
        <v>45885</v>
      </c>
      <c r="L17" s="1226" t="s">
        <v>1653</v>
      </c>
      <c r="M17" s="57"/>
      <c r="N17" s="1954"/>
      <c r="O17" s="1955"/>
      <c r="P17" s="1956"/>
    </row>
    <row r="18" spans="1:16" ht="19.95" customHeight="1">
      <c r="A18" s="57">
        <f t="shared" si="0"/>
        <v>17</v>
      </c>
      <c r="B18" s="1223" t="s">
        <v>145</v>
      </c>
      <c r="C18" s="1223" t="s">
        <v>101</v>
      </c>
      <c r="D18" s="57"/>
      <c r="E18" s="1224">
        <v>45879</v>
      </c>
      <c r="F18" s="1225" t="s">
        <v>1983</v>
      </c>
      <c r="G18" s="1937" t="s">
        <v>1980</v>
      </c>
      <c r="H18" s="1937"/>
      <c r="I18" s="1937"/>
      <c r="J18" s="1937"/>
      <c r="K18" s="1224">
        <v>45885</v>
      </c>
      <c r="L18" s="1226" t="s">
        <v>1583</v>
      </c>
      <c r="M18" s="57"/>
      <c r="N18" s="1954"/>
      <c r="O18" s="1955"/>
      <c r="P18" s="1956"/>
    </row>
    <row r="19" spans="1:16" ht="19.95" customHeight="1">
      <c r="A19" s="57">
        <f t="shared" si="0"/>
        <v>18</v>
      </c>
      <c r="B19" s="1223" t="s">
        <v>244</v>
      </c>
      <c r="C19" s="1223" t="s">
        <v>168</v>
      </c>
      <c r="D19" s="57"/>
      <c r="E19" s="1224">
        <v>45886</v>
      </c>
      <c r="F19" s="314">
        <v>11.145</v>
      </c>
      <c r="G19" s="1937" t="s">
        <v>1980</v>
      </c>
      <c r="H19" s="1937"/>
      <c r="I19" s="1937"/>
      <c r="J19" s="1937"/>
      <c r="K19" s="1224">
        <v>45892</v>
      </c>
      <c r="L19" s="1226" t="s">
        <v>1653</v>
      </c>
      <c r="M19" s="57"/>
      <c r="N19" s="1954"/>
      <c r="O19" s="1955"/>
      <c r="P19" s="1956"/>
    </row>
    <row r="20" spans="1:16" ht="19.95" customHeight="1">
      <c r="A20" s="57">
        <f t="shared" si="0"/>
        <v>19</v>
      </c>
      <c r="B20" s="1223" t="s">
        <v>1656</v>
      </c>
      <c r="C20" s="1223" t="s">
        <v>111</v>
      </c>
      <c r="D20" s="57"/>
      <c r="E20" s="1224">
        <v>45886</v>
      </c>
      <c r="F20" s="1225" t="s">
        <v>1984</v>
      </c>
      <c r="G20" s="1937" t="s">
        <v>1980</v>
      </c>
      <c r="H20" s="1937"/>
      <c r="I20" s="1937"/>
      <c r="J20" s="1937"/>
      <c r="K20" s="1224">
        <v>45892</v>
      </c>
      <c r="L20" s="1226" t="s">
        <v>1583</v>
      </c>
      <c r="M20" s="57"/>
      <c r="N20" s="1954"/>
      <c r="O20" s="1955"/>
      <c r="P20" s="1956"/>
    </row>
    <row r="21" spans="1:16" ht="19.95" customHeight="1">
      <c r="A21" s="57">
        <f t="shared" si="0"/>
        <v>20</v>
      </c>
      <c r="B21" s="1223" t="s">
        <v>248</v>
      </c>
      <c r="C21" s="1223" t="s">
        <v>228</v>
      </c>
      <c r="D21" s="57"/>
      <c r="E21" s="1224">
        <v>45892</v>
      </c>
      <c r="F21" s="1225" t="s">
        <v>1981</v>
      </c>
      <c r="G21" s="1937" t="s">
        <v>1980</v>
      </c>
      <c r="H21" s="1937"/>
      <c r="I21" s="1937"/>
      <c r="J21" s="1937"/>
      <c r="K21" s="1224">
        <v>45897</v>
      </c>
      <c r="L21" s="1226" t="s">
        <v>1653</v>
      </c>
      <c r="M21" s="57"/>
      <c r="N21" s="1954"/>
      <c r="O21" s="1955"/>
      <c r="P21" s="1956"/>
    </row>
    <row r="22" spans="1:16" ht="19.95" customHeight="1">
      <c r="A22" s="57">
        <f t="shared" si="0"/>
        <v>21</v>
      </c>
      <c r="B22" s="1223" t="s">
        <v>243</v>
      </c>
      <c r="C22" s="1223" t="s">
        <v>234</v>
      </c>
      <c r="D22" s="57"/>
      <c r="E22" s="1224">
        <v>45892</v>
      </c>
      <c r="F22" s="1225" t="s">
        <v>1982</v>
      </c>
      <c r="G22" s="1937" t="s">
        <v>1980</v>
      </c>
      <c r="H22" s="1937"/>
      <c r="I22" s="1937"/>
      <c r="J22" s="1937"/>
      <c r="K22" s="1224">
        <v>45897</v>
      </c>
      <c r="L22" s="1226" t="s">
        <v>1583</v>
      </c>
      <c r="M22" s="57"/>
      <c r="N22" s="1945"/>
      <c r="O22" s="1946"/>
      <c r="P22" s="1947"/>
    </row>
    <row r="23" spans="1:16" ht="19.95" customHeight="1">
      <c r="A23" s="57">
        <f t="shared" si="0"/>
        <v>22</v>
      </c>
      <c r="B23" s="1223" t="s">
        <v>807</v>
      </c>
      <c r="C23" s="1223" t="s">
        <v>168</v>
      </c>
      <c r="D23" s="57"/>
      <c r="E23" s="1224">
        <v>45896</v>
      </c>
      <c r="F23" s="314">
        <v>11.145</v>
      </c>
      <c r="G23" s="1937" t="s">
        <v>1980</v>
      </c>
      <c r="H23" s="1937"/>
      <c r="I23" s="1937"/>
      <c r="J23" s="1937"/>
      <c r="K23" s="1224">
        <v>45898</v>
      </c>
      <c r="L23" s="1223" t="s">
        <v>1680</v>
      </c>
      <c r="M23" s="57">
        <v>17</v>
      </c>
      <c r="N23" s="1938"/>
      <c r="O23" s="1939"/>
      <c r="P23" s="1940"/>
    </row>
    <row r="24" spans="1:16" ht="19.95" customHeight="1">
      <c r="A24" s="57">
        <f t="shared" si="0"/>
        <v>23</v>
      </c>
      <c r="B24" s="1223" t="s">
        <v>255</v>
      </c>
      <c r="C24" s="1223" t="s">
        <v>168</v>
      </c>
      <c r="D24" s="57"/>
      <c r="E24" s="1224">
        <v>45898</v>
      </c>
      <c r="F24" s="314">
        <v>11.145</v>
      </c>
      <c r="G24" s="1937" t="s">
        <v>1980</v>
      </c>
      <c r="H24" s="1937"/>
      <c r="I24" s="1937"/>
      <c r="J24" s="1937"/>
      <c r="K24" s="1224">
        <v>45900</v>
      </c>
      <c r="L24" s="1226" t="s">
        <v>1583</v>
      </c>
      <c r="M24" s="57"/>
      <c r="N24" s="1954"/>
      <c r="O24" s="1955"/>
      <c r="P24" s="1956"/>
    </row>
    <row r="25" spans="1:16" ht="19.95" customHeight="1">
      <c r="A25" s="57">
        <f t="shared" si="0"/>
        <v>24</v>
      </c>
      <c r="B25" s="1223" t="s">
        <v>203</v>
      </c>
      <c r="C25" s="1223" t="s">
        <v>168</v>
      </c>
      <c r="D25" s="57"/>
      <c r="E25" s="1224">
        <v>45892</v>
      </c>
      <c r="F25" s="314">
        <v>11.145</v>
      </c>
      <c r="G25" s="1937" t="s">
        <v>1980</v>
      </c>
      <c r="H25" s="1937"/>
      <c r="I25" s="1937"/>
      <c r="J25" s="1937"/>
      <c r="K25" s="1224">
        <v>45902</v>
      </c>
      <c r="L25" s="1223" t="s">
        <v>1664</v>
      </c>
      <c r="M25" s="57"/>
      <c r="N25" s="1461"/>
      <c r="O25" s="1462"/>
      <c r="P25" s="1463"/>
    </row>
    <row r="26" spans="1:16" ht="19.95" customHeight="1">
      <c r="A26" s="57">
        <f t="shared" si="0"/>
        <v>25</v>
      </c>
      <c r="B26" s="1223" t="s">
        <v>806</v>
      </c>
      <c r="C26" s="1223" t="s">
        <v>168</v>
      </c>
      <c r="D26" s="57"/>
      <c r="E26" s="1224">
        <v>45898</v>
      </c>
      <c r="F26" s="314">
        <v>11.145</v>
      </c>
      <c r="G26" s="1937" t="s">
        <v>1980</v>
      </c>
      <c r="H26" s="1937"/>
      <c r="I26" s="1937"/>
      <c r="J26" s="1937"/>
      <c r="K26" s="1224">
        <v>45904</v>
      </c>
      <c r="L26" s="1223" t="s">
        <v>1680</v>
      </c>
      <c r="M26" s="57">
        <v>17</v>
      </c>
      <c r="N26" s="1945"/>
      <c r="O26" s="1946"/>
      <c r="P26" s="1947"/>
    </row>
    <row r="27" spans="1:16" ht="19.95" customHeight="1">
      <c r="A27" s="57">
        <f t="shared" si="0"/>
        <v>26</v>
      </c>
      <c r="B27" s="1223" t="s">
        <v>254</v>
      </c>
      <c r="C27" s="1223" t="s">
        <v>171</v>
      </c>
      <c r="D27" s="57"/>
      <c r="E27" s="1224">
        <v>45901</v>
      </c>
      <c r="F27" s="1225" t="s">
        <v>1979</v>
      </c>
      <c r="G27" s="1937" t="s">
        <v>1980</v>
      </c>
      <c r="H27" s="1937"/>
      <c r="I27" s="1937"/>
      <c r="J27" s="1937"/>
      <c r="K27" s="1224">
        <v>45905</v>
      </c>
      <c r="L27" s="1226" t="s">
        <v>1583</v>
      </c>
      <c r="M27" s="57"/>
      <c r="N27" s="1945"/>
      <c r="O27" s="1946"/>
      <c r="P27" s="1947"/>
    </row>
    <row r="28" spans="1:16" ht="19.95" customHeight="1">
      <c r="A28" s="57">
        <f t="shared" si="0"/>
        <v>27</v>
      </c>
      <c r="B28" s="1223" t="s">
        <v>789</v>
      </c>
      <c r="C28" s="1223" t="s">
        <v>171</v>
      </c>
      <c r="D28" s="57"/>
      <c r="E28" s="1224">
        <v>45896</v>
      </c>
      <c r="F28" s="1225" t="s">
        <v>1979</v>
      </c>
      <c r="G28" s="1937" t="s">
        <v>1980</v>
      </c>
      <c r="H28" s="1937"/>
      <c r="I28" s="1937"/>
      <c r="J28" s="1937"/>
      <c r="K28" s="1224">
        <v>45909</v>
      </c>
      <c r="L28" s="1223" t="s">
        <v>1681</v>
      </c>
      <c r="M28" s="57"/>
      <c r="N28" s="1945"/>
      <c r="O28" s="1946"/>
      <c r="P28" s="1947"/>
    </row>
    <row r="29" spans="1:16" ht="19.95" customHeight="1">
      <c r="A29" s="57">
        <f t="shared" si="0"/>
        <v>28</v>
      </c>
      <c r="B29" s="1223" t="s">
        <v>213</v>
      </c>
      <c r="C29" s="1223" t="s">
        <v>168</v>
      </c>
      <c r="D29" s="57"/>
      <c r="E29" s="1224">
        <v>45905</v>
      </c>
      <c r="F29" s="314">
        <v>11.145</v>
      </c>
      <c r="G29" s="1937" t="s">
        <v>1980</v>
      </c>
      <c r="H29" s="1937"/>
      <c r="I29" s="1937"/>
      <c r="J29" s="1937"/>
      <c r="K29" s="1224">
        <v>45909</v>
      </c>
      <c r="L29" s="1226" t="s">
        <v>1583</v>
      </c>
      <c r="M29" s="57"/>
      <c r="N29" s="1945"/>
      <c r="O29" s="1946"/>
      <c r="P29" s="1947"/>
    </row>
    <row r="30" spans="1:16" ht="19.95" customHeight="1">
      <c r="A30" s="57">
        <f t="shared" si="0"/>
        <v>29</v>
      </c>
      <c r="B30" s="1223" t="s">
        <v>805</v>
      </c>
      <c r="C30" s="1223" t="s">
        <v>168</v>
      </c>
      <c r="D30" s="57"/>
      <c r="E30" s="1224">
        <v>45905</v>
      </c>
      <c r="F30" s="314">
        <v>11.145</v>
      </c>
      <c r="G30" s="1937" t="s">
        <v>1980</v>
      </c>
      <c r="H30" s="1937"/>
      <c r="I30" s="1937"/>
      <c r="J30" s="1937"/>
      <c r="K30" s="1224">
        <v>45910</v>
      </c>
      <c r="L30" s="1223" t="s">
        <v>1680</v>
      </c>
      <c r="M30" s="57">
        <v>17</v>
      </c>
      <c r="N30" s="1945"/>
      <c r="O30" s="1946"/>
      <c r="P30" s="1947"/>
    </row>
    <row r="31" spans="1:16" ht="19.95" customHeight="1">
      <c r="A31" s="57">
        <f t="shared" si="0"/>
        <v>30</v>
      </c>
      <c r="B31" s="1223" t="s">
        <v>211</v>
      </c>
      <c r="C31" s="1223" t="s">
        <v>171</v>
      </c>
      <c r="D31" s="57"/>
      <c r="E31" s="1224">
        <v>45898</v>
      </c>
      <c r="F31" s="1225" t="s">
        <v>1979</v>
      </c>
      <c r="G31" s="1937" t="s">
        <v>1980</v>
      </c>
      <c r="H31" s="1937"/>
      <c r="I31" s="1937"/>
      <c r="J31" s="1937"/>
      <c r="K31" s="1224">
        <v>45911</v>
      </c>
      <c r="L31" s="1226" t="s">
        <v>1653</v>
      </c>
      <c r="M31" s="57"/>
      <c r="N31" s="1945"/>
      <c r="O31" s="1946"/>
      <c r="P31" s="1947"/>
    </row>
    <row r="32" spans="1:16" ht="19.95" customHeight="1">
      <c r="A32" s="57">
        <f t="shared" si="0"/>
        <v>31</v>
      </c>
      <c r="B32" s="1223" t="s">
        <v>1297</v>
      </c>
      <c r="C32" s="1223" t="s">
        <v>101</v>
      </c>
      <c r="D32" s="57"/>
      <c r="E32" s="1224">
        <v>45901</v>
      </c>
      <c r="F32" s="1225" t="s">
        <v>1983</v>
      </c>
      <c r="G32" s="1937" t="s">
        <v>1980</v>
      </c>
      <c r="H32" s="1937"/>
      <c r="I32" s="1937"/>
      <c r="J32" s="1937"/>
      <c r="K32" s="1224">
        <v>45911</v>
      </c>
      <c r="L32" s="1223" t="s">
        <v>1689</v>
      </c>
      <c r="M32" s="57"/>
      <c r="N32" s="1945"/>
      <c r="O32" s="1946"/>
      <c r="P32" s="1947"/>
    </row>
    <row r="33" spans="1:16" ht="19.95" customHeight="1">
      <c r="A33" s="57">
        <f t="shared" si="0"/>
        <v>32</v>
      </c>
      <c r="B33" s="1223" t="s">
        <v>808</v>
      </c>
      <c r="C33" s="1223" t="s">
        <v>168</v>
      </c>
      <c r="D33" s="57"/>
      <c r="E33" s="1224">
        <v>45911</v>
      </c>
      <c r="F33" s="314">
        <v>11.145</v>
      </c>
      <c r="G33" s="1937" t="s">
        <v>1980</v>
      </c>
      <c r="H33" s="1937"/>
      <c r="I33" s="1937"/>
      <c r="J33" s="1937"/>
      <c r="K33" s="1224">
        <v>45914</v>
      </c>
      <c r="L33" s="1223" t="s">
        <v>1680</v>
      </c>
      <c r="M33" s="57">
        <v>17</v>
      </c>
      <c r="N33" s="1945"/>
      <c r="O33" s="1946"/>
      <c r="P33" s="1947"/>
    </row>
    <row r="34" spans="1:16" ht="19.95" customHeight="1">
      <c r="A34" s="57">
        <f t="shared" si="0"/>
        <v>33</v>
      </c>
      <c r="B34" s="1223" t="s">
        <v>790</v>
      </c>
      <c r="C34" s="1223" t="s">
        <v>168</v>
      </c>
      <c r="D34" s="57"/>
      <c r="E34" s="1224">
        <v>45909</v>
      </c>
      <c r="F34" s="314">
        <v>11.145</v>
      </c>
      <c r="G34" s="1937" t="s">
        <v>1980</v>
      </c>
      <c r="H34" s="1937"/>
      <c r="I34" s="1937"/>
      <c r="J34" s="1937"/>
      <c r="K34" s="1224">
        <v>45914</v>
      </c>
      <c r="L34" s="1223" t="s">
        <v>1681</v>
      </c>
      <c r="M34" s="57"/>
      <c r="N34" s="1945"/>
      <c r="O34" s="1946"/>
      <c r="P34" s="1947"/>
    </row>
    <row r="35" spans="1:16" ht="19.95" customHeight="1">
      <c r="A35" s="57">
        <f t="shared" si="0"/>
        <v>34</v>
      </c>
      <c r="B35" s="1223" t="s">
        <v>378</v>
      </c>
      <c r="C35" s="1223" t="s">
        <v>228</v>
      </c>
      <c r="D35" s="57"/>
      <c r="E35" s="1224">
        <v>45909</v>
      </c>
      <c r="F35" s="1225" t="s">
        <v>1981</v>
      </c>
      <c r="G35" s="1937" t="s">
        <v>1980</v>
      </c>
      <c r="H35" s="1937"/>
      <c r="I35" s="1937"/>
      <c r="J35" s="1937"/>
      <c r="K35" s="1224">
        <v>45914</v>
      </c>
      <c r="L35" s="1226" t="s">
        <v>1583</v>
      </c>
      <c r="M35" s="57"/>
      <c r="N35" s="1945"/>
      <c r="O35" s="1946"/>
      <c r="P35" s="1947"/>
    </row>
    <row r="36" spans="1:16" ht="19.95" customHeight="1">
      <c r="A36" s="57">
        <f t="shared" si="0"/>
        <v>35</v>
      </c>
      <c r="B36" s="1223" t="s">
        <v>280</v>
      </c>
      <c r="C36" s="1223" t="s">
        <v>168</v>
      </c>
      <c r="D36" s="57"/>
      <c r="E36" s="1224">
        <v>45901</v>
      </c>
      <c r="F36" s="314">
        <v>11.145</v>
      </c>
      <c r="G36" s="1937" t="s">
        <v>1980</v>
      </c>
      <c r="H36" s="1937"/>
      <c r="I36" s="1937"/>
      <c r="J36" s="1937"/>
      <c r="K36" s="1224">
        <v>45915</v>
      </c>
      <c r="L36" s="1223" t="s">
        <v>1689</v>
      </c>
      <c r="M36" s="57"/>
      <c r="N36" s="1945"/>
      <c r="O36" s="1946"/>
      <c r="P36" s="1947"/>
    </row>
    <row r="37" spans="1:16" ht="19.95" customHeight="1">
      <c r="A37" s="57">
        <f t="shared" si="0"/>
        <v>36</v>
      </c>
      <c r="B37" s="1223" t="s">
        <v>371</v>
      </c>
      <c r="C37" s="1223" t="s">
        <v>168</v>
      </c>
      <c r="D37" s="57"/>
      <c r="E37" s="1224">
        <v>45911</v>
      </c>
      <c r="F37" s="314">
        <v>11.145</v>
      </c>
      <c r="G37" s="1937" t="s">
        <v>1980</v>
      </c>
      <c r="H37" s="1937"/>
      <c r="I37" s="1937"/>
      <c r="J37" s="1937"/>
      <c r="K37" s="1224">
        <v>45915</v>
      </c>
      <c r="L37" s="1226" t="s">
        <v>1653</v>
      </c>
      <c r="M37" s="57"/>
      <c r="N37" s="1945"/>
      <c r="O37" s="1946"/>
      <c r="P37" s="1947"/>
    </row>
    <row r="38" spans="1:16" ht="19.95" customHeight="1">
      <c r="A38" s="57">
        <f t="shared" si="0"/>
        <v>37</v>
      </c>
      <c r="B38" s="1223" t="s">
        <v>167</v>
      </c>
      <c r="C38" s="1223" t="s">
        <v>168</v>
      </c>
      <c r="D38" s="57"/>
      <c r="E38" s="1224">
        <v>45897</v>
      </c>
      <c r="F38" s="314">
        <v>11.145</v>
      </c>
      <c r="G38" s="1937" t="s">
        <v>1980</v>
      </c>
      <c r="H38" s="1937"/>
      <c r="I38" s="1937"/>
      <c r="J38" s="1937"/>
      <c r="K38" s="1224">
        <v>45916</v>
      </c>
      <c r="L38" s="1223" t="s">
        <v>1955</v>
      </c>
      <c r="M38" s="57">
        <v>23</v>
      </c>
      <c r="N38" s="1945"/>
      <c r="O38" s="1946"/>
      <c r="P38" s="1947"/>
    </row>
    <row r="39" spans="1:16" ht="19.95" customHeight="1">
      <c r="A39" s="57">
        <f t="shared" si="0"/>
        <v>38</v>
      </c>
      <c r="B39" s="1223" t="s">
        <v>809</v>
      </c>
      <c r="C39" s="1223" t="s">
        <v>168</v>
      </c>
      <c r="D39" s="57"/>
      <c r="E39" s="1224">
        <v>45914</v>
      </c>
      <c r="F39" s="314">
        <v>11.145</v>
      </c>
      <c r="G39" s="1937" t="s">
        <v>1980</v>
      </c>
      <c r="H39" s="1937"/>
      <c r="I39" s="1937"/>
      <c r="J39" s="1937"/>
      <c r="K39" s="1224">
        <v>45919</v>
      </c>
      <c r="L39" s="1223" t="s">
        <v>1680</v>
      </c>
      <c r="M39" s="57">
        <v>17</v>
      </c>
      <c r="N39" s="1945"/>
      <c r="O39" s="1946"/>
      <c r="P39" s="1947"/>
    </row>
    <row r="40" spans="1:16" ht="19.95" customHeight="1">
      <c r="A40" s="57">
        <f t="shared" si="0"/>
        <v>39</v>
      </c>
      <c r="B40" s="1223" t="s">
        <v>791</v>
      </c>
      <c r="C40" s="1223" t="s">
        <v>168</v>
      </c>
      <c r="D40" s="57"/>
      <c r="E40" s="1224">
        <v>45914</v>
      </c>
      <c r="F40" s="314">
        <v>11.145</v>
      </c>
      <c r="G40" s="1937" t="s">
        <v>1980</v>
      </c>
      <c r="H40" s="1937"/>
      <c r="I40" s="1937"/>
      <c r="J40" s="1937"/>
      <c r="K40" s="1224">
        <v>45919</v>
      </c>
      <c r="L40" s="1223" t="s">
        <v>1681</v>
      </c>
      <c r="M40" s="57"/>
      <c r="N40" s="1945"/>
      <c r="O40" s="1946"/>
      <c r="P40" s="1947"/>
    </row>
    <row r="41" spans="1:16" ht="19.95" customHeight="1">
      <c r="A41" s="57">
        <f t="shared" si="0"/>
        <v>40</v>
      </c>
      <c r="B41" s="1223" t="s">
        <v>784</v>
      </c>
      <c r="C41" s="1223" t="s">
        <v>171</v>
      </c>
      <c r="D41" s="57"/>
      <c r="E41" s="1224">
        <v>45911</v>
      </c>
      <c r="F41" s="1225" t="s">
        <v>1979</v>
      </c>
      <c r="G41" s="1937" t="s">
        <v>1980</v>
      </c>
      <c r="H41" s="1937"/>
      <c r="I41" s="1937"/>
      <c r="J41" s="1937"/>
      <c r="K41" s="1224">
        <v>45917</v>
      </c>
      <c r="L41" s="1485" t="s">
        <v>1972</v>
      </c>
      <c r="M41" s="57">
        <v>26</v>
      </c>
      <c r="N41" s="1958"/>
      <c r="O41" s="1959"/>
      <c r="P41" s="1960"/>
    </row>
    <row r="42" spans="1:16" ht="19.95" customHeight="1">
      <c r="A42" s="57">
        <f t="shared" si="0"/>
        <v>41</v>
      </c>
      <c r="B42" s="1223" t="s">
        <v>783</v>
      </c>
      <c r="C42" s="1223" t="s">
        <v>171</v>
      </c>
      <c r="D42" s="57"/>
      <c r="E42" s="1224">
        <v>45911</v>
      </c>
      <c r="F42" s="1225" t="s">
        <v>1979</v>
      </c>
      <c r="G42" s="1937" t="s">
        <v>1980</v>
      </c>
      <c r="H42" s="1937"/>
      <c r="I42" s="1937"/>
      <c r="J42" s="1937"/>
      <c r="K42" s="1224">
        <v>45917</v>
      </c>
      <c r="L42" s="1223" t="s">
        <v>1704</v>
      </c>
      <c r="M42" s="57">
        <v>26</v>
      </c>
      <c r="N42" s="1951"/>
      <c r="O42" s="1952"/>
      <c r="P42" s="1953"/>
    </row>
    <row r="43" spans="1:16" ht="19.95" customHeight="1">
      <c r="A43" s="57">
        <f t="shared" si="0"/>
        <v>42</v>
      </c>
      <c r="B43" s="1223" t="s">
        <v>781</v>
      </c>
      <c r="C43" s="1223" t="s">
        <v>168</v>
      </c>
      <c r="D43" s="57"/>
      <c r="E43" s="1224">
        <v>45918</v>
      </c>
      <c r="F43" s="314">
        <v>11.145</v>
      </c>
      <c r="G43" s="1937" t="s">
        <v>1980</v>
      </c>
      <c r="H43" s="1937"/>
      <c r="I43" s="1937"/>
      <c r="J43" s="1937"/>
      <c r="K43" s="1224">
        <v>45920</v>
      </c>
      <c r="L43" s="1485" t="s">
        <v>1972</v>
      </c>
      <c r="M43" s="57">
        <v>26</v>
      </c>
      <c r="N43" s="1951"/>
      <c r="O43" s="1952"/>
      <c r="P43" s="1953"/>
    </row>
    <row r="44" spans="1:16" ht="19.95" customHeight="1">
      <c r="A44" s="57">
        <f t="shared" si="0"/>
        <v>43</v>
      </c>
      <c r="B44" s="1223" t="s">
        <v>785</v>
      </c>
      <c r="C44" s="1223" t="s">
        <v>168</v>
      </c>
      <c r="D44" s="57"/>
      <c r="E44" s="1224">
        <v>45918</v>
      </c>
      <c r="F44" s="314">
        <v>11.145</v>
      </c>
      <c r="G44" s="1937" t="s">
        <v>1980</v>
      </c>
      <c r="H44" s="1937"/>
      <c r="I44" s="1937"/>
      <c r="J44" s="1937"/>
      <c r="K44" s="1224">
        <v>45920</v>
      </c>
      <c r="L44" s="1223" t="s">
        <v>1704</v>
      </c>
      <c r="M44" s="57">
        <v>26</v>
      </c>
      <c r="N44" s="1951"/>
      <c r="O44" s="1952"/>
      <c r="P44" s="1953"/>
    </row>
    <row r="45" spans="1:16" ht="19.95" customHeight="1">
      <c r="A45" s="57">
        <f t="shared" si="0"/>
        <v>44</v>
      </c>
      <c r="B45" s="1223" t="s">
        <v>404</v>
      </c>
      <c r="C45" s="1223" t="s">
        <v>171</v>
      </c>
      <c r="D45" s="57"/>
      <c r="E45" s="1224">
        <v>45911</v>
      </c>
      <c r="F45" s="1225" t="s">
        <v>1979</v>
      </c>
      <c r="G45" s="1937" t="s">
        <v>1980</v>
      </c>
      <c r="H45" s="1937"/>
      <c r="I45" s="1937"/>
      <c r="J45" s="1937"/>
      <c r="K45" s="1224">
        <v>45921</v>
      </c>
      <c r="L45" s="1223" t="s">
        <v>1690</v>
      </c>
      <c r="M45" s="57"/>
      <c r="N45" s="1948"/>
      <c r="O45" s="1949"/>
      <c r="P45" s="1950"/>
    </row>
    <row r="46" spans="1:16" ht="19.95" customHeight="1">
      <c r="A46" s="57">
        <f t="shared" si="0"/>
        <v>45</v>
      </c>
      <c r="B46" s="1223" t="s">
        <v>1307</v>
      </c>
      <c r="C46" s="1223" t="s">
        <v>101</v>
      </c>
      <c r="D46" s="57"/>
      <c r="E46" s="1224">
        <v>45914</v>
      </c>
      <c r="F46" s="1225" t="s">
        <v>1983</v>
      </c>
      <c r="G46" s="1937" t="s">
        <v>1980</v>
      </c>
      <c r="H46" s="1937"/>
      <c r="I46" s="1937"/>
      <c r="J46" s="1937"/>
      <c r="K46" s="1224">
        <v>45921</v>
      </c>
      <c r="L46" s="1226" t="s">
        <v>1583</v>
      </c>
      <c r="M46" s="57"/>
      <c r="N46" s="1948"/>
      <c r="O46" s="1949"/>
      <c r="P46" s="1950"/>
    </row>
    <row r="47" spans="1:16" ht="19.95" customHeight="1">
      <c r="A47" s="57">
        <f t="shared" si="0"/>
        <v>46</v>
      </c>
      <c r="B47" s="1223" t="s">
        <v>169</v>
      </c>
      <c r="C47" s="1223" t="s">
        <v>168</v>
      </c>
      <c r="D47" s="57"/>
      <c r="E47" s="1224">
        <v>45917</v>
      </c>
      <c r="F47" s="314">
        <v>11.145</v>
      </c>
      <c r="G47" s="1937" t="s">
        <v>1980</v>
      </c>
      <c r="H47" s="1937"/>
      <c r="I47" s="1937"/>
      <c r="J47" s="1937"/>
      <c r="K47" s="1224">
        <v>45922</v>
      </c>
      <c r="L47" s="1223" t="s">
        <v>1955</v>
      </c>
      <c r="M47" s="57">
        <v>23</v>
      </c>
      <c r="N47" s="1948"/>
      <c r="O47" s="1949"/>
      <c r="P47" s="1950"/>
    </row>
    <row r="48" spans="1:16" ht="19.95" customHeight="1">
      <c r="A48" s="57">
        <f t="shared" si="0"/>
        <v>47</v>
      </c>
      <c r="B48" s="1223" t="s">
        <v>782</v>
      </c>
      <c r="C48" s="1223" t="s">
        <v>171</v>
      </c>
      <c r="D48" s="57"/>
      <c r="E48" s="1224">
        <v>45921</v>
      </c>
      <c r="F48" s="1225" t="s">
        <v>1979</v>
      </c>
      <c r="G48" s="1937" t="s">
        <v>1980</v>
      </c>
      <c r="H48" s="1937"/>
      <c r="I48" s="1937"/>
      <c r="J48" s="1937"/>
      <c r="K48" s="1224">
        <v>45923</v>
      </c>
      <c r="L48" s="1485" t="s">
        <v>1972</v>
      </c>
      <c r="M48" s="57">
        <v>26</v>
      </c>
      <c r="N48" s="1948"/>
      <c r="O48" s="1949"/>
      <c r="P48" s="1950"/>
    </row>
    <row r="49" spans="1:16" ht="19.95" customHeight="1">
      <c r="A49" s="57">
        <f t="shared" si="0"/>
        <v>48</v>
      </c>
      <c r="B49" s="1223" t="s">
        <v>786</v>
      </c>
      <c r="C49" s="1223" t="s">
        <v>228</v>
      </c>
      <c r="D49" s="57"/>
      <c r="E49" s="1224">
        <v>45921</v>
      </c>
      <c r="F49" s="1225" t="s">
        <v>1981</v>
      </c>
      <c r="G49" s="1937" t="s">
        <v>1980</v>
      </c>
      <c r="H49" s="1937"/>
      <c r="I49" s="1937"/>
      <c r="J49" s="1937"/>
      <c r="K49" s="1224">
        <v>45923</v>
      </c>
      <c r="L49" s="1223" t="s">
        <v>1704</v>
      </c>
      <c r="M49" s="57">
        <v>26</v>
      </c>
      <c r="N49" s="1948"/>
      <c r="O49" s="1949"/>
      <c r="P49" s="1950"/>
    </row>
    <row r="50" spans="1:16" ht="19.95" customHeight="1">
      <c r="A50" s="57">
        <f t="shared" si="0"/>
        <v>49</v>
      </c>
      <c r="B50" s="1223" t="s">
        <v>810</v>
      </c>
      <c r="C50" s="1223" t="s">
        <v>168</v>
      </c>
      <c r="D50" s="57"/>
      <c r="E50" s="1224">
        <v>45920</v>
      </c>
      <c r="F50" s="314">
        <v>11.145</v>
      </c>
      <c r="G50" s="1937" t="s">
        <v>1980</v>
      </c>
      <c r="H50" s="1937"/>
      <c r="I50" s="1937"/>
      <c r="J50" s="1937"/>
      <c r="K50" s="1224">
        <v>45923</v>
      </c>
      <c r="L50" s="1223" t="s">
        <v>1680</v>
      </c>
      <c r="M50" s="57">
        <v>17</v>
      </c>
      <c r="N50" s="1961"/>
      <c r="O50" s="1962"/>
      <c r="P50" s="1963"/>
    </row>
    <row r="51" spans="1:16" ht="19.95" customHeight="1">
      <c r="A51" s="57">
        <f t="shared" si="0"/>
        <v>50</v>
      </c>
      <c r="B51" s="1223" t="s">
        <v>155</v>
      </c>
      <c r="C51" s="1223" t="s">
        <v>168</v>
      </c>
      <c r="D51" s="57"/>
      <c r="E51" s="1224">
        <v>45915</v>
      </c>
      <c r="F51" s="314">
        <v>11.145</v>
      </c>
      <c r="G51" s="1937" t="s">
        <v>1980</v>
      </c>
      <c r="H51" s="1937"/>
      <c r="I51" s="1937"/>
      <c r="J51" s="1937"/>
      <c r="K51" s="1224">
        <v>45924</v>
      </c>
      <c r="L51" s="1223" t="s">
        <v>1689</v>
      </c>
      <c r="M51" s="57"/>
      <c r="N51" s="1961"/>
      <c r="O51" s="1962"/>
      <c r="P51" s="1963"/>
    </row>
    <row r="52" spans="1:16" ht="19.95" customHeight="1">
      <c r="A52" s="57">
        <f t="shared" si="0"/>
        <v>51</v>
      </c>
      <c r="B52" s="1223" t="s">
        <v>449</v>
      </c>
      <c r="C52" s="1223" t="s">
        <v>234</v>
      </c>
      <c r="D52" s="57"/>
      <c r="E52" s="1224">
        <v>45924</v>
      </c>
      <c r="F52" s="1225" t="s">
        <v>1982</v>
      </c>
      <c r="G52" s="1937" t="s">
        <v>1980</v>
      </c>
      <c r="H52" s="1937"/>
      <c r="I52" s="1937"/>
      <c r="J52" s="1937"/>
      <c r="K52" s="1224">
        <v>45926</v>
      </c>
      <c r="L52" s="1226" t="s">
        <v>1583</v>
      </c>
      <c r="M52" s="57"/>
      <c r="N52" s="1961"/>
      <c r="O52" s="1962"/>
      <c r="P52" s="1963"/>
    </row>
    <row r="53" spans="1:16" ht="19.95" customHeight="1">
      <c r="A53" s="57">
        <f t="shared" si="0"/>
        <v>52</v>
      </c>
      <c r="B53" s="1223" t="s">
        <v>780</v>
      </c>
      <c r="C53" s="1223" t="s">
        <v>228</v>
      </c>
      <c r="D53" s="57"/>
      <c r="E53" s="1224">
        <v>45922</v>
      </c>
      <c r="F53" s="1225" t="s">
        <v>1981</v>
      </c>
      <c r="G53" s="1937" t="s">
        <v>1980</v>
      </c>
      <c r="H53" s="1937"/>
      <c r="I53" s="1937"/>
      <c r="J53" s="1937"/>
      <c r="K53" s="1224">
        <v>45927</v>
      </c>
      <c r="L53" s="1223" t="s">
        <v>1704</v>
      </c>
      <c r="M53" s="57">
        <v>26</v>
      </c>
      <c r="N53" s="1961"/>
      <c r="O53" s="1962"/>
      <c r="P53" s="1963"/>
    </row>
    <row r="54" spans="1:16" ht="19.95" customHeight="1">
      <c r="A54" s="57">
        <f t="shared" si="0"/>
        <v>53</v>
      </c>
      <c r="B54" s="1223" t="s">
        <v>777</v>
      </c>
      <c r="C54" s="1223" t="s">
        <v>228</v>
      </c>
      <c r="D54" s="57"/>
      <c r="E54" s="1224">
        <v>45924</v>
      </c>
      <c r="F54" s="1225" t="s">
        <v>1981</v>
      </c>
      <c r="G54" s="1937" t="s">
        <v>1980</v>
      </c>
      <c r="H54" s="1937"/>
      <c r="I54" s="1937"/>
      <c r="J54" s="1937"/>
      <c r="K54" s="1224">
        <v>45927</v>
      </c>
      <c r="L54" s="1485" t="s">
        <v>1972</v>
      </c>
      <c r="M54" s="57">
        <v>26</v>
      </c>
      <c r="N54" s="1961"/>
      <c r="O54" s="1962"/>
      <c r="P54" s="1963"/>
    </row>
    <row r="55" spans="1:16" ht="19.95" customHeight="1">
      <c r="A55" s="57">
        <f t="shared" si="0"/>
        <v>54</v>
      </c>
      <c r="B55" s="1223" t="s">
        <v>1351</v>
      </c>
      <c r="C55" s="1223" t="s">
        <v>171</v>
      </c>
      <c r="D55" s="57"/>
      <c r="E55" s="1224">
        <v>45924</v>
      </c>
      <c r="F55" s="1225" t="s">
        <v>1979</v>
      </c>
      <c r="G55" s="1937" t="s">
        <v>1980</v>
      </c>
      <c r="H55" s="1937"/>
      <c r="I55" s="1937"/>
      <c r="J55" s="1937"/>
      <c r="K55" s="1224">
        <v>45927</v>
      </c>
      <c r="L55" s="1223" t="s">
        <v>1680</v>
      </c>
      <c r="M55" s="57">
        <v>17</v>
      </c>
      <c r="N55" s="1961"/>
      <c r="O55" s="1962"/>
      <c r="P55" s="1963"/>
    </row>
    <row r="56" spans="1:16" ht="19.95" customHeight="1">
      <c r="A56" s="57">
        <f t="shared" si="0"/>
        <v>55</v>
      </c>
      <c r="B56" s="1223" t="s">
        <v>249</v>
      </c>
      <c r="C56" s="1223" t="s">
        <v>228</v>
      </c>
      <c r="D56" s="57"/>
      <c r="E56" s="1224">
        <v>45919</v>
      </c>
      <c r="F56" s="1225" t="s">
        <v>1981</v>
      </c>
      <c r="G56" s="1937" t="s">
        <v>1980</v>
      </c>
      <c r="H56" s="1937"/>
      <c r="I56" s="1937"/>
      <c r="J56" s="1937"/>
      <c r="K56" s="1224">
        <v>45927</v>
      </c>
      <c r="L56" s="1223" t="s">
        <v>1653</v>
      </c>
      <c r="M56" s="57"/>
      <c r="N56" s="1961"/>
      <c r="O56" s="1962"/>
      <c r="P56" s="1963"/>
    </row>
    <row r="57" spans="1:16" ht="19.95" customHeight="1">
      <c r="A57" s="57">
        <f t="shared" si="0"/>
        <v>56</v>
      </c>
      <c r="B57" s="1223" t="s">
        <v>454</v>
      </c>
      <c r="C57" s="1223" t="s">
        <v>168</v>
      </c>
      <c r="D57" s="57"/>
      <c r="E57" s="1224">
        <v>45927</v>
      </c>
      <c r="F57" s="314">
        <v>11.145</v>
      </c>
      <c r="G57" s="1937" t="s">
        <v>1980</v>
      </c>
      <c r="H57" s="1937"/>
      <c r="I57" s="1937"/>
      <c r="J57" s="1937"/>
      <c r="K57" s="1224">
        <v>45929</v>
      </c>
      <c r="L57" s="1226" t="s">
        <v>1583</v>
      </c>
      <c r="M57" s="57"/>
      <c r="N57" s="1961"/>
      <c r="O57" s="1962"/>
      <c r="P57" s="1963"/>
    </row>
    <row r="58" spans="1:16" ht="19.95" customHeight="1">
      <c r="A58" s="57">
        <f t="shared" si="0"/>
        <v>57</v>
      </c>
      <c r="B58" s="1223" t="s">
        <v>751</v>
      </c>
      <c r="C58" s="1223" t="s">
        <v>171</v>
      </c>
      <c r="D58" s="57"/>
      <c r="E58" s="1224">
        <v>45923</v>
      </c>
      <c r="F58" s="1225" t="s">
        <v>1979</v>
      </c>
      <c r="G58" s="1937" t="s">
        <v>1980</v>
      </c>
      <c r="H58" s="1937"/>
      <c r="I58" s="1937"/>
      <c r="J58" s="1937"/>
      <c r="K58" s="1224">
        <v>45929</v>
      </c>
      <c r="L58" s="1223" t="s">
        <v>1955</v>
      </c>
      <c r="M58" s="57">
        <v>23</v>
      </c>
      <c r="N58" s="1961"/>
      <c r="O58" s="1962"/>
      <c r="P58" s="1963"/>
    </row>
    <row r="59" spans="1:16" ht="19.95" customHeight="1">
      <c r="A59" s="57">
        <f t="shared" si="0"/>
        <v>58</v>
      </c>
      <c r="B59" s="1223" t="s">
        <v>1352</v>
      </c>
      <c r="C59" s="1223" t="s">
        <v>168</v>
      </c>
      <c r="D59" s="57"/>
      <c r="E59" s="1224">
        <v>45927</v>
      </c>
      <c r="F59" s="314">
        <v>11.145</v>
      </c>
      <c r="G59" s="1937" t="s">
        <v>1980</v>
      </c>
      <c r="H59" s="1937"/>
      <c r="I59" s="1937"/>
      <c r="J59" s="1937"/>
      <c r="K59" s="1224">
        <v>45930</v>
      </c>
      <c r="L59" s="1223" t="s">
        <v>1680</v>
      </c>
      <c r="M59" s="57">
        <v>17</v>
      </c>
      <c r="N59" s="1961"/>
      <c r="O59" s="1962"/>
      <c r="P59" s="1963"/>
    </row>
    <row r="60" spans="1:16" ht="19.95" customHeight="1">
      <c r="A60" s="57">
        <f t="shared" si="0"/>
        <v>59</v>
      </c>
      <c r="B60" s="1223" t="s">
        <v>792</v>
      </c>
      <c r="C60" s="1223" t="s">
        <v>171</v>
      </c>
      <c r="D60" s="57"/>
      <c r="E60" s="1224">
        <v>45920</v>
      </c>
      <c r="F60" s="1225" t="s">
        <v>1979</v>
      </c>
      <c r="G60" s="1937" t="s">
        <v>1980</v>
      </c>
      <c r="H60" s="1937"/>
      <c r="I60" s="1937"/>
      <c r="J60" s="1937"/>
      <c r="K60" s="1224">
        <v>45930</v>
      </c>
      <c r="L60" s="1223" t="s">
        <v>1825</v>
      </c>
      <c r="M60" s="57"/>
      <c r="N60" s="1961"/>
      <c r="O60" s="1962"/>
      <c r="P60" s="1963"/>
    </row>
    <row r="61" spans="1:16" ht="19.95" customHeight="1">
      <c r="A61" s="57">
        <f t="shared" si="0"/>
        <v>60</v>
      </c>
      <c r="B61" s="1223" t="s">
        <v>776</v>
      </c>
      <c r="C61" s="1223" t="s">
        <v>168</v>
      </c>
      <c r="D61" s="57"/>
      <c r="E61" s="1224">
        <v>45927</v>
      </c>
      <c r="F61" s="314">
        <v>11.145</v>
      </c>
      <c r="G61" s="1937" t="s">
        <v>1980</v>
      </c>
      <c r="H61" s="1937"/>
      <c r="I61" s="1937"/>
      <c r="J61" s="1937"/>
      <c r="K61" s="1224">
        <v>45930</v>
      </c>
      <c r="L61" s="1485" t="s">
        <v>1972</v>
      </c>
      <c r="M61" s="57">
        <v>26</v>
      </c>
      <c r="N61" s="1961"/>
      <c r="O61" s="1962"/>
      <c r="P61" s="1963"/>
    </row>
    <row r="62" spans="1:16" s="805" customFormat="1" ht="19.95" customHeight="1">
      <c r="A62" s="57">
        <f t="shared" si="0"/>
        <v>61</v>
      </c>
      <c r="B62" s="1223" t="s">
        <v>1618</v>
      </c>
      <c r="C62" s="1223" t="s">
        <v>123</v>
      </c>
      <c r="D62" s="1227"/>
      <c r="E62" s="1224">
        <v>45927</v>
      </c>
      <c r="F62" s="1228" t="s">
        <v>1985</v>
      </c>
      <c r="G62" s="1967" t="s">
        <v>1980</v>
      </c>
      <c r="H62" s="1967"/>
      <c r="I62" s="1967"/>
      <c r="J62" s="1967"/>
      <c r="K62" s="1224">
        <v>45930</v>
      </c>
      <c r="L62" s="1223" t="s">
        <v>1704</v>
      </c>
      <c r="M62" s="57">
        <v>26</v>
      </c>
      <c r="N62" s="1968"/>
      <c r="O62" s="1969"/>
      <c r="P62" s="1970"/>
    </row>
    <row r="63" spans="1:16" ht="19.95" customHeight="1">
      <c r="A63" s="57">
        <f t="shared" si="0"/>
        <v>62</v>
      </c>
      <c r="B63" s="1223" t="s">
        <v>275</v>
      </c>
      <c r="C63" s="1223" t="s">
        <v>168</v>
      </c>
      <c r="D63" s="57"/>
      <c r="E63" s="1224">
        <v>45923</v>
      </c>
      <c r="F63" s="314">
        <v>11.145</v>
      </c>
      <c r="G63" s="1937" t="s">
        <v>1980</v>
      </c>
      <c r="H63" s="1937"/>
      <c r="I63" s="1937"/>
      <c r="J63" s="1937"/>
      <c r="K63" s="1224">
        <v>45931</v>
      </c>
      <c r="L63" s="1223" t="s">
        <v>1690</v>
      </c>
      <c r="M63" s="57"/>
      <c r="N63" s="1961"/>
      <c r="O63" s="1962"/>
      <c r="P63" s="1963"/>
    </row>
    <row r="64" spans="1:16" ht="19.95" customHeight="1">
      <c r="A64" s="57">
        <f t="shared" si="0"/>
        <v>63</v>
      </c>
      <c r="B64" s="1223" t="s">
        <v>794</v>
      </c>
      <c r="C64" s="1223" t="s">
        <v>171</v>
      </c>
      <c r="D64" s="57"/>
      <c r="E64" s="1224">
        <v>45930</v>
      </c>
      <c r="F64" s="1225" t="s">
        <v>1979</v>
      </c>
      <c r="G64" s="1937" t="s">
        <v>1980</v>
      </c>
      <c r="H64" s="1937"/>
      <c r="I64" s="1937"/>
      <c r="J64" s="1937"/>
      <c r="K64" s="1224">
        <v>45933</v>
      </c>
      <c r="L64" s="1223" t="s">
        <v>1825</v>
      </c>
      <c r="M64" s="57"/>
      <c r="N64" s="1961"/>
      <c r="O64" s="1962"/>
      <c r="P64" s="1963"/>
    </row>
    <row r="65" spans="1:16" ht="19.95" customHeight="1">
      <c r="A65" s="57">
        <f t="shared" si="0"/>
        <v>64</v>
      </c>
      <c r="B65" s="1223" t="s">
        <v>802</v>
      </c>
      <c r="C65" s="1223" t="s">
        <v>168</v>
      </c>
      <c r="D65" s="57"/>
      <c r="E65" s="1224">
        <v>45930</v>
      </c>
      <c r="F65" s="314">
        <v>11.145</v>
      </c>
      <c r="G65" s="1937" t="s">
        <v>1980</v>
      </c>
      <c r="H65" s="1937"/>
      <c r="I65" s="1937"/>
      <c r="J65" s="1937"/>
      <c r="K65" s="1224">
        <v>45933</v>
      </c>
      <c r="L65" s="1223" t="s">
        <v>1680</v>
      </c>
      <c r="M65" s="57">
        <v>17</v>
      </c>
      <c r="N65" s="1964"/>
      <c r="O65" s="1965"/>
      <c r="P65" s="1966"/>
    </row>
    <row r="66" spans="1:16" ht="19.95" customHeight="1">
      <c r="A66" s="57">
        <f t="shared" si="0"/>
        <v>65</v>
      </c>
      <c r="B66" s="1223" t="s">
        <v>752</v>
      </c>
      <c r="C66" s="1223" t="s">
        <v>168</v>
      </c>
      <c r="D66" s="57"/>
      <c r="E66" s="1224">
        <v>45929</v>
      </c>
      <c r="F66" s="314">
        <v>11.145</v>
      </c>
      <c r="G66" s="1937" t="s">
        <v>1980</v>
      </c>
      <c r="H66" s="1937"/>
      <c r="I66" s="1937"/>
      <c r="J66" s="1937"/>
      <c r="K66" s="1224">
        <v>45935</v>
      </c>
      <c r="L66" s="1223" t="s">
        <v>1955</v>
      </c>
      <c r="M66" s="57">
        <v>23</v>
      </c>
      <c r="N66" s="1964"/>
      <c r="O66" s="1965"/>
      <c r="P66" s="1966"/>
    </row>
    <row r="67" spans="1:16" ht="19.95" customHeight="1">
      <c r="A67" s="57">
        <f t="shared" si="0"/>
        <v>66</v>
      </c>
      <c r="B67" s="1223" t="s">
        <v>795</v>
      </c>
      <c r="C67" s="1223" t="s">
        <v>168</v>
      </c>
      <c r="D67" s="57"/>
      <c r="E67" s="1224">
        <v>45933</v>
      </c>
      <c r="F67" s="314">
        <v>11.145</v>
      </c>
      <c r="G67" s="1937" t="s">
        <v>1980</v>
      </c>
      <c r="H67" s="1937"/>
      <c r="I67" s="1937"/>
      <c r="J67" s="1937"/>
      <c r="K67" s="1224">
        <v>45935</v>
      </c>
      <c r="L67" s="1223" t="s">
        <v>1825</v>
      </c>
      <c r="M67" s="57"/>
      <c r="N67" s="1961"/>
      <c r="O67" s="1962"/>
      <c r="P67" s="1963"/>
    </row>
    <row r="68" spans="1:16" ht="19.95" customHeight="1">
      <c r="A68" s="57">
        <f t="shared" ref="A68:A131" si="1">A67+1</f>
        <v>67</v>
      </c>
      <c r="B68" s="1223" t="s">
        <v>1642</v>
      </c>
      <c r="C68" s="1223" t="s">
        <v>111</v>
      </c>
      <c r="D68" s="57"/>
      <c r="E68" s="1224">
        <v>45930</v>
      </c>
      <c r="F68" s="1225" t="s">
        <v>1984</v>
      </c>
      <c r="G68" s="1937" t="s">
        <v>1980</v>
      </c>
      <c r="H68" s="1937"/>
      <c r="I68" s="1937"/>
      <c r="J68" s="1937"/>
      <c r="K68" s="1224">
        <v>45937</v>
      </c>
      <c r="L68" s="1226" t="s">
        <v>1583</v>
      </c>
      <c r="M68" s="57"/>
      <c r="N68" s="1961"/>
      <c r="O68" s="1962"/>
      <c r="P68" s="1963"/>
    </row>
    <row r="69" spans="1:16" ht="19.95" customHeight="1">
      <c r="A69" s="57">
        <f t="shared" si="1"/>
        <v>68</v>
      </c>
      <c r="B69" s="1223" t="s">
        <v>1601</v>
      </c>
      <c r="C69" s="1223" t="s">
        <v>123</v>
      </c>
      <c r="D69" s="57"/>
      <c r="E69" s="1224">
        <v>45931</v>
      </c>
      <c r="F69" s="1228" t="s">
        <v>1985</v>
      </c>
      <c r="G69" s="1937" t="s">
        <v>1980</v>
      </c>
      <c r="H69" s="1937"/>
      <c r="I69" s="1937"/>
      <c r="J69" s="1937"/>
      <c r="K69" s="1224">
        <v>45937</v>
      </c>
      <c r="L69" s="1485" t="s">
        <v>1972</v>
      </c>
      <c r="M69" s="57">
        <v>26</v>
      </c>
      <c r="N69" s="1961"/>
      <c r="O69" s="1962"/>
      <c r="P69" s="1963"/>
    </row>
    <row r="70" spans="1:16" ht="19.95" customHeight="1">
      <c r="A70" s="57">
        <f t="shared" si="1"/>
        <v>69</v>
      </c>
      <c r="B70" s="1223" t="s">
        <v>176</v>
      </c>
      <c r="C70" s="1223" t="s">
        <v>178</v>
      </c>
      <c r="D70" s="57"/>
      <c r="E70" s="1224">
        <v>45931</v>
      </c>
      <c r="F70" s="1225" t="s">
        <v>1986</v>
      </c>
      <c r="G70" s="1937" t="s">
        <v>1980</v>
      </c>
      <c r="H70" s="1937"/>
      <c r="I70" s="1937"/>
      <c r="J70" s="1937"/>
      <c r="K70" s="1224">
        <v>45938</v>
      </c>
      <c r="L70" s="1223" t="s">
        <v>1704</v>
      </c>
      <c r="M70" s="57">
        <v>26</v>
      </c>
      <c r="N70" s="1961"/>
      <c r="O70" s="1962"/>
      <c r="P70" s="1963"/>
    </row>
    <row r="71" spans="1:16" ht="19.95" customHeight="1">
      <c r="A71" s="57">
        <f t="shared" si="1"/>
        <v>70</v>
      </c>
      <c r="B71" s="1223" t="s">
        <v>1555</v>
      </c>
      <c r="C71" s="1223" t="s">
        <v>101</v>
      </c>
      <c r="D71" s="57"/>
      <c r="E71" s="1224">
        <v>45935</v>
      </c>
      <c r="F71" s="1225" t="s">
        <v>1983</v>
      </c>
      <c r="G71" s="1937" t="s">
        <v>1980</v>
      </c>
      <c r="H71" s="1937"/>
      <c r="I71" s="1937"/>
      <c r="J71" s="1937"/>
      <c r="K71" s="1224">
        <v>45940</v>
      </c>
      <c r="L71" s="1223" t="s">
        <v>1825</v>
      </c>
      <c r="M71" s="57"/>
      <c r="N71" s="1961"/>
      <c r="O71" s="1962"/>
      <c r="P71" s="1963"/>
    </row>
    <row r="72" spans="1:16" ht="19.95" customHeight="1">
      <c r="A72" s="57">
        <f t="shared" si="1"/>
        <v>71</v>
      </c>
      <c r="B72" s="1223" t="s">
        <v>773</v>
      </c>
      <c r="C72" s="1223" t="s">
        <v>171</v>
      </c>
      <c r="D72" s="57"/>
      <c r="E72" s="1224">
        <v>45938</v>
      </c>
      <c r="F72" s="1225" t="s">
        <v>1979</v>
      </c>
      <c r="G72" s="1937" t="s">
        <v>1980</v>
      </c>
      <c r="H72" s="1937"/>
      <c r="I72" s="1937"/>
      <c r="J72" s="1937"/>
      <c r="K72" s="1224">
        <v>45940</v>
      </c>
      <c r="L72" s="1485" t="s">
        <v>1972</v>
      </c>
      <c r="M72" s="57">
        <v>26</v>
      </c>
      <c r="N72" s="1961"/>
      <c r="O72" s="1962"/>
      <c r="P72" s="1963"/>
    </row>
    <row r="73" spans="1:16" ht="19.95" customHeight="1">
      <c r="A73" s="57">
        <f t="shared" si="1"/>
        <v>72</v>
      </c>
      <c r="B73" s="1223" t="s">
        <v>1660</v>
      </c>
      <c r="C73" s="1223" t="s">
        <v>111</v>
      </c>
      <c r="D73" s="57"/>
      <c r="E73" s="1224">
        <v>45933</v>
      </c>
      <c r="F73" s="1225" t="s">
        <v>1984</v>
      </c>
      <c r="G73" s="1937" t="s">
        <v>1980</v>
      </c>
      <c r="H73" s="1937"/>
      <c r="I73" s="1937"/>
      <c r="J73" s="1937"/>
      <c r="K73" s="1224">
        <v>45940</v>
      </c>
      <c r="L73" s="1223" t="s">
        <v>1680</v>
      </c>
      <c r="M73" s="57">
        <v>17</v>
      </c>
      <c r="N73" s="1961"/>
      <c r="O73" s="1962"/>
      <c r="P73" s="1963"/>
    </row>
    <row r="74" spans="1:16" ht="19.95" customHeight="1">
      <c r="A74" s="57">
        <f t="shared" si="1"/>
        <v>73</v>
      </c>
      <c r="B74" s="1223" t="s">
        <v>753</v>
      </c>
      <c r="C74" s="1223" t="s">
        <v>228</v>
      </c>
      <c r="D74" s="57"/>
      <c r="E74" s="1224">
        <v>45935</v>
      </c>
      <c r="F74" s="1225" t="s">
        <v>1981</v>
      </c>
      <c r="G74" s="1937" t="s">
        <v>1980</v>
      </c>
      <c r="H74" s="1937"/>
      <c r="I74" s="1937"/>
      <c r="J74" s="1937"/>
      <c r="K74" s="1224">
        <v>45941</v>
      </c>
      <c r="L74" s="1223" t="s">
        <v>1955</v>
      </c>
      <c r="M74" s="57">
        <v>23</v>
      </c>
      <c r="N74" s="1961"/>
      <c r="O74" s="1962"/>
      <c r="P74" s="1963"/>
    </row>
    <row r="75" spans="1:16" ht="19.95" customHeight="1">
      <c r="A75" s="57">
        <f t="shared" si="1"/>
        <v>74</v>
      </c>
      <c r="B75" s="1223" t="s">
        <v>774</v>
      </c>
      <c r="C75" s="1223" t="s">
        <v>171</v>
      </c>
      <c r="D75" s="57"/>
      <c r="E75" s="1224">
        <v>45940</v>
      </c>
      <c r="F75" s="1225" t="s">
        <v>1979</v>
      </c>
      <c r="G75" s="1937" t="s">
        <v>1980</v>
      </c>
      <c r="H75" s="1937"/>
      <c r="I75" s="1937"/>
      <c r="J75" s="1937"/>
      <c r="K75" s="1224">
        <v>45941</v>
      </c>
      <c r="L75" s="1485" t="s">
        <v>1972</v>
      </c>
      <c r="M75" s="57">
        <v>26</v>
      </c>
      <c r="N75" s="1961"/>
      <c r="O75" s="1962"/>
      <c r="P75" s="1963"/>
    </row>
    <row r="76" spans="1:16" ht="19.95" customHeight="1">
      <c r="A76" s="57">
        <f t="shared" si="1"/>
        <v>75</v>
      </c>
      <c r="B76" s="1223" t="s">
        <v>179</v>
      </c>
      <c r="C76" s="1223" t="s">
        <v>101</v>
      </c>
      <c r="D76" s="57"/>
      <c r="E76" s="1224">
        <v>45940</v>
      </c>
      <c r="F76" s="1225" t="s">
        <v>1983</v>
      </c>
      <c r="G76" s="1937" t="s">
        <v>1980</v>
      </c>
      <c r="H76" s="1937"/>
      <c r="I76" s="1937"/>
      <c r="J76" s="1937"/>
      <c r="K76" s="1224">
        <v>45942</v>
      </c>
      <c r="L76" s="1223" t="s">
        <v>1825</v>
      </c>
      <c r="M76" s="57"/>
      <c r="N76" s="1961"/>
      <c r="O76" s="1962"/>
      <c r="P76" s="1963"/>
    </row>
    <row r="77" spans="1:16" ht="19.95" customHeight="1">
      <c r="A77" s="57">
        <f t="shared" si="1"/>
        <v>76</v>
      </c>
      <c r="B77" s="1223" t="s">
        <v>1594</v>
      </c>
      <c r="C77" s="1223" t="s">
        <v>101</v>
      </c>
      <c r="D77" s="57"/>
      <c r="E77" s="1224">
        <v>45938</v>
      </c>
      <c r="F77" s="1225" t="s">
        <v>1983</v>
      </c>
      <c r="G77" s="1937" t="s">
        <v>1980</v>
      </c>
      <c r="H77" s="1937"/>
      <c r="I77" s="1937"/>
      <c r="J77" s="1937"/>
      <c r="K77" s="1224">
        <v>45943</v>
      </c>
      <c r="L77" s="1223" t="s">
        <v>1583</v>
      </c>
      <c r="M77" s="57"/>
      <c r="N77" s="1961"/>
      <c r="O77" s="1962"/>
      <c r="P77" s="1963"/>
    </row>
    <row r="78" spans="1:16" ht="19.95" customHeight="1">
      <c r="A78" s="57">
        <f t="shared" si="1"/>
        <v>77</v>
      </c>
      <c r="B78" s="1223" t="s">
        <v>766</v>
      </c>
      <c r="C78" s="1223" t="s">
        <v>168</v>
      </c>
      <c r="D78" s="57"/>
      <c r="E78" s="1224">
        <v>45938</v>
      </c>
      <c r="F78" s="314">
        <v>11.145</v>
      </c>
      <c r="G78" s="1937" t="s">
        <v>1980</v>
      </c>
      <c r="H78" s="1937"/>
      <c r="I78" s="1937"/>
      <c r="J78" s="1937"/>
      <c r="K78" s="1224">
        <v>45943</v>
      </c>
      <c r="L78" s="1223" t="s">
        <v>1704</v>
      </c>
      <c r="M78" s="57">
        <v>26</v>
      </c>
      <c r="N78" s="1961"/>
      <c r="O78" s="1962"/>
      <c r="P78" s="1963"/>
    </row>
    <row r="79" spans="1:16" ht="19.95" customHeight="1">
      <c r="A79" s="57">
        <f t="shared" si="1"/>
        <v>78</v>
      </c>
      <c r="B79" s="1223" t="s">
        <v>407</v>
      </c>
      <c r="C79" s="1223" t="s">
        <v>101</v>
      </c>
      <c r="D79" s="57"/>
      <c r="E79" s="1224">
        <v>45926</v>
      </c>
      <c r="F79" s="1225" t="s">
        <v>1983</v>
      </c>
      <c r="G79" s="1937" t="s">
        <v>1980</v>
      </c>
      <c r="H79" s="1937"/>
      <c r="I79" s="1937"/>
      <c r="J79" s="1937"/>
      <c r="K79" s="1224">
        <v>45945</v>
      </c>
      <c r="L79" s="1223" t="s">
        <v>1664</v>
      </c>
      <c r="M79" s="57"/>
      <c r="N79" s="1971"/>
      <c r="O79" s="1972"/>
      <c r="P79" s="1973"/>
    </row>
    <row r="80" spans="1:16" ht="19.95" customHeight="1">
      <c r="A80" s="57">
        <f t="shared" si="1"/>
        <v>79</v>
      </c>
      <c r="B80" s="1223" t="s">
        <v>1349</v>
      </c>
      <c r="C80" s="1223" t="s">
        <v>111</v>
      </c>
      <c r="D80" s="57"/>
      <c r="E80" s="1224">
        <v>45940</v>
      </c>
      <c r="F80" s="1225" t="s">
        <v>1984</v>
      </c>
      <c r="G80" s="1937" t="s">
        <v>1980</v>
      </c>
      <c r="H80" s="1937"/>
      <c r="I80" s="1937"/>
      <c r="J80" s="1937"/>
      <c r="K80" s="1224">
        <v>45945</v>
      </c>
      <c r="L80" s="1223" t="s">
        <v>1680</v>
      </c>
      <c r="M80" s="57">
        <v>17</v>
      </c>
      <c r="N80" s="1971"/>
      <c r="O80" s="1972"/>
      <c r="P80" s="1973"/>
    </row>
    <row r="81" spans="1:16" ht="19.95" customHeight="1">
      <c r="A81" s="57">
        <f t="shared" si="1"/>
        <v>80</v>
      </c>
      <c r="B81" s="1223" t="s">
        <v>749</v>
      </c>
      <c r="C81" s="1223" t="s">
        <v>168</v>
      </c>
      <c r="D81" s="57"/>
      <c r="E81" s="1224">
        <v>45941</v>
      </c>
      <c r="F81" s="314">
        <v>11.145</v>
      </c>
      <c r="G81" s="1937" t="s">
        <v>1980</v>
      </c>
      <c r="H81" s="1937"/>
      <c r="I81" s="1937"/>
      <c r="J81" s="1937"/>
      <c r="K81" s="1224">
        <v>45945</v>
      </c>
      <c r="L81" s="1223" t="s">
        <v>1955</v>
      </c>
      <c r="M81" s="57">
        <v>23</v>
      </c>
      <c r="N81" s="1961"/>
      <c r="O81" s="1962"/>
      <c r="P81" s="1963"/>
    </row>
    <row r="82" spans="1:16" ht="19.95" customHeight="1">
      <c r="A82" s="57">
        <f t="shared" si="1"/>
        <v>81</v>
      </c>
      <c r="B82" s="1223" t="s">
        <v>175</v>
      </c>
      <c r="C82" s="1223" t="s">
        <v>101</v>
      </c>
      <c r="D82" s="57"/>
      <c r="E82" s="1224">
        <v>45941</v>
      </c>
      <c r="F82" s="1225" t="s">
        <v>1983</v>
      </c>
      <c r="G82" s="1937" t="s">
        <v>1980</v>
      </c>
      <c r="H82" s="1937"/>
      <c r="I82" s="1937"/>
      <c r="J82" s="1937"/>
      <c r="K82" s="1224">
        <v>45946</v>
      </c>
      <c r="L82" s="1485" t="s">
        <v>1972</v>
      </c>
      <c r="M82" s="57">
        <v>26</v>
      </c>
      <c r="N82" s="1961"/>
      <c r="O82" s="1962"/>
      <c r="P82" s="1963"/>
    </row>
    <row r="83" spans="1:16" ht="19.95" customHeight="1">
      <c r="A83" s="57">
        <f t="shared" si="1"/>
        <v>82</v>
      </c>
      <c r="B83" s="1223" t="s">
        <v>798</v>
      </c>
      <c r="C83" s="1223" t="s">
        <v>168</v>
      </c>
      <c r="D83" s="57"/>
      <c r="E83" s="1224">
        <v>45942</v>
      </c>
      <c r="F83" s="314">
        <v>11.145</v>
      </c>
      <c r="G83" s="1937" t="s">
        <v>1980</v>
      </c>
      <c r="H83" s="1937"/>
      <c r="I83" s="1937"/>
      <c r="J83" s="1937"/>
      <c r="K83" s="1224">
        <v>45945</v>
      </c>
      <c r="L83" s="1223" t="s">
        <v>1825</v>
      </c>
      <c r="M83" s="57"/>
      <c r="N83" s="1961"/>
      <c r="O83" s="1962"/>
      <c r="P83" s="1963"/>
    </row>
    <row r="84" spans="1:16" ht="19.95" customHeight="1">
      <c r="A84" s="57">
        <f t="shared" si="1"/>
        <v>83</v>
      </c>
      <c r="B84" s="1223" t="s">
        <v>767</v>
      </c>
      <c r="C84" s="1223" t="s">
        <v>168</v>
      </c>
      <c r="D84" s="57"/>
      <c r="E84" s="1224">
        <v>45943</v>
      </c>
      <c r="F84" s="314">
        <v>11.145</v>
      </c>
      <c r="G84" s="1937" t="s">
        <v>1980</v>
      </c>
      <c r="H84" s="1937"/>
      <c r="I84" s="1937"/>
      <c r="J84" s="1937"/>
      <c r="K84" s="1224">
        <v>45946</v>
      </c>
      <c r="L84" s="1223" t="s">
        <v>1704</v>
      </c>
      <c r="M84" s="57">
        <v>26</v>
      </c>
      <c r="N84" s="1961"/>
      <c r="O84" s="1962"/>
      <c r="P84" s="1963"/>
    </row>
    <row r="85" spans="1:16" ht="19.95" customHeight="1">
      <c r="A85" s="57">
        <f t="shared" si="1"/>
        <v>84</v>
      </c>
      <c r="B85" s="1223" t="s">
        <v>717</v>
      </c>
      <c r="C85" s="1223" t="s">
        <v>101</v>
      </c>
      <c r="D85" s="57"/>
      <c r="E85" s="1224">
        <v>45943</v>
      </c>
      <c r="F85" s="1225" t="s">
        <v>1983</v>
      </c>
      <c r="G85" s="1937" t="s">
        <v>1980</v>
      </c>
      <c r="H85" s="1937"/>
      <c r="I85" s="1937"/>
      <c r="J85" s="1937"/>
      <c r="K85" s="1224">
        <v>45948</v>
      </c>
      <c r="L85" s="1223" t="s">
        <v>1583</v>
      </c>
      <c r="M85" s="57"/>
      <c r="N85" s="1971"/>
      <c r="O85" s="1972"/>
      <c r="P85" s="1973"/>
    </row>
    <row r="86" spans="1:16" ht="19.95" customHeight="1">
      <c r="A86" s="57">
        <f t="shared" si="1"/>
        <v>85</v>
      </c>
      <c r="B86" s="1223" t="s">
        <v>166</v>
      </c>
      <c r="C86" s="1223" t="s">
        <v>168</v>
      </c>
      <c r="D86" s="57"/>
      <c r="E86" s="1224">
        <v>45945</v>
      </c>
      <c r="F86" s="314">
        <v>11.145</v>
      </c>
      <c r="G86" s="1937" t="s">
        <v>1980</v>
      </c>
      <c r="H86" s="1937"/>
      <c r="I86" s="1937"/>
      <c r="J86" s="1937"/>
      <c r="K86" s="1224">
        <v>45949</v>
      </c>
      <c r="L86" s="1223" t="s">
        <v>1955</v>
      </c>
      <c r="M86" s="57">
        <v>23</v>
      </c>
      <c r="N86" s="1971"/>
      <c r="O86" s="1972"/>
      <c r="P86" s="1973"/>
    </row>
    <row r="87" spans="1:16" ht="19.95" customHeight="1">
      <c r="A87" s="57">
        <f t="shared" si="1"/>
        <v>86</v>
      </c>
      <c r="B87" s="1223" t="s">
        <v>768</v>
      </c>
      <c r="C87" s="1223" t="s">
        <v>168</v>
      </c>
      <c r="D87" s="57"/>
      <c r="E87" s="1224">
        <v>45946</v>
      </c>
      <c r="F87" s="314">
        <v>11.145</v>
      </c>
      <c r="G87" s="1937" t="s">
        <v>1980</v>
      </c>
      <c r="H87" s="1937"/>
      <c r="I87" s="1937"/>
      <c r="J87" s="1937"/>
      <c r="K87" s="1224">
        <v>45949</v>
      </c>
      <c r="L87" s="1223" t="s">
        <v>1704</v>
      </c>
      <c r="M87" s="57">
        <v>26</v>
      </c>
      <c r="N87" s="1971"/>
      <c r="O87" s="1972"/>
      <c r="P87" s="1973"/>
    </row>
    <row r="88" spans="1:16" ht="19.95" customHeight="1">
      <c r="A88" s="57">
        <f t="shared" si="1"/>
        <v>87</v>
      </c>
      <c r="B88" s="1223" t="s">
        <v>1272</v>
      </c>
      <c r="C88" s="1223" t="s">
        <v>168</v>
      </c>
      <c r="D88" s="57"/>
      <c r="E88" s="1224">
        <v>45946</v>
      </c>
      <c r="F88" s="314">
        <v>11.145</v>
      </c>
      <c r="G88" s="1937" t="s">
        <v>1980</v>
      </c>
      <c r="H88" s="1937"/>
      <c r="I88" s="1937"/>
      <c r="J88" s="1937"/>
      <c r="K88" s="1224">
        <v>45949</v>
      </c>
      <c r="L88" s="1223" t="s">
        <v>1680</v>
      </c>
      <c r="M88" s="57">
        <v>17</v>
      </c>
      <c r="N88" s="1971"/>
      <c r="O88" s="1972"/>
      <c r="P88" s="1973"/>
    </row>
    <row r="89" spans="1:16" ht="19.95" customHeight="1">
      <c r="A89" s="57">
        <f t="shared" si="1"/>
        <v>88</v>
      </c>
      <c r="B89" s="1223" t="s">
        <v>797</v>
      </c>
      <c r="C89" s="1223" t="s">
        <v>168</v>
      </c>
      <c r="D89" s="57"/>
      <c r="E89" s="1224">
        <v>45945</v>
      </c>
      <c r="F89" s="314">
        <v>11.145</v>
      </c>
      <c r="G89" s="1937" t="s">
        <v>1980</v>
      </c>
      <c r="H89" s="1937"/>
      <c r="I89" s="1937"/>
      <c r="J89" s="1937"/>
      <c r="K89" s="1224">
        <v>45949</v>
      </c>
      <c r="L89" s="1223" t="s">
        <v>1825</v>
      </c>
      <c r="M89" s="57"/>
      <c r="N89" s="1974"/>
      <c r="O89" s="1975"/>
      <c r="P89" s="1976"/>
    </row>
    <row r="90" spans="1:16" ht="19.95" customHeight="1">
      <c r="A90" s="57">
        <f t="shared" si="1"/>
        <v>89</v>
      </c>
      <c r="B90" s="1223" t="s">
        <v>796</v>
      </c>
      <c r="C90" s="1223" t="s">
        <v>168</v>
      </c>
      <c r="D90" s="57"/>
      <c r="E90" s="1224">
        <v>45949</v>
      </c>
      <c r="F90" s="314">
        <v>11.145</v>
      </c>
      <c r="G90" s="1937" t="s">
        <v>1980</v>
      </c>
      <c r="H90" s="1937"/>
      <c r="I90" s="1937"/>
      <c r="J90" s="1937"/>
      <c r="K90" s="1224">
        <v>45952</v>
      </c>
      <c r="L90" s="1223" t="s">
        <v>1825</v>
      </c>
      <c r="M90" s="57"/>
      <c r="N90" s="1974"/>
      <c r="O90" s="1975"/>
      <c r="P90" s="1976"/>
    </row>
    <row r="91" spans="1:16" ht="19.95" customHeight="1">
      <c r="A91" s="57">
        <f t="shared" si="1"/>
        <v>90</v>
      </c>
      <c r="B91" s="1223" t="s">
        <v>803</v>
      </c>
      <c r="C91" s="1223" t="s">
        <v>168</v>
      </c>
      <c r="D91" s="57"/>
      <c r="E91" s="1224">
        <v>45949</v>
      </c>
      <c r="F91" s="314">
        <v>11.145</v>
      </c>
      <c r="G91" s="1937" t="s">
        <v>1980</v>
      </c>
      <c r="H91" s="1937"/>
      <c r="I91" s="1937"/>
      <c r="J91" s="1937"/>
      <c r="K91" s="1224">
        <v>45952</v>
      </c>
      <c r="L91" s="1223" t="s">
        <v>1680</v>
      </c>
      <c r="M91" s="57">
        <v>17</v>
      </c>
      <c r="N91" s="1974"/>
      <c r="O91" s="1975"/>
      <c r="P91" s="1976"/>
    </row>
    <row r="92" spans="1:16" ht="19.95" customHeight="1">
      <c r="A92" s="57">
        <f t="shared" si="1"/>
        <v>91</v>
      </c>
      <c r="B92" s="1223" t="s">
        <v>1347</v>
      </c>
      <c r="C92" s="1223" t="s">
        <v>111</v>
      </c>
      <c r="D92" s="57"/>
      <c r="E92" s="1224">
        <v>45946</v>
      </c>
      <c r="F92" s="1225" t="s">
        <v>1984</v>
      </c>
      <c r="G92" s="1937" t="s">
        <v>1980</v>
      </c>
      <c r="H92" s="1937"/>
      <c r="I92" s="1937"/>
      <c r="J92" s="1937"/>
      <c r="K92" s="1224">
        <v>45953</v>
      </c>
      <c r="L92" s="1485" t="s">
        <v>1972</v>
      </c>
      <c r="M92" s="57">
        <v>26</v>
      </c>
      <c r="N92" s="1974"/>
      <c r="O92" s="1975"/>
      <c r="P92" s="1976"/>
    </row>
    <row r="93" spans="1:16" ht="19.95" customHeight="1">
      <c r="A93" s="57">
        <f t="shared" si="1"/>
        <v>92</v>
      </c>
      <c r="B93" s="1223" t="s">
        <v>760</v>
      </c>
      <c r="C93" s="1223" t="s">
        <v>168</v>
      </c>
      <c r="D93" s="57"/>
      <c r="E93" s="1224">
        <v>45949</v>
      </c>
      <c r="F93" s="314">
        <v>11.145</v>
      </c>
      <c r="G93" s="1937" t="s">
        <v>1980</v>
      </c>
      <c r="H93" s="1937"/>
      <c r="I93" s="1937"/>
      <c r="J93" s="1937"/>
      <c r="K93" s="1224">
        <v>45954</v>
      </c>
      <c r="L93" s="1223" t="s">
        <v>1955</v>
      </c>
      <c r="M93" s="57">
        <v>23</v>
      </c>
      <c r="N93" s="1974"/>
      <c r="O93" s="1975"/>
      <c r="P93" s="1976"/>
    </row>
    <row r="94" spans="1:16" ht="19.95" customHeight="1">
      <c r="A94" s="57">
        <f t="shared" si="1"/>
        <v>93</v>
      </c>
      <c r="B94" s="1223" t="s">
        <v>379</v>
      </c>
      <c r="C94" s="1223" t="s">
        <v>168</v>
      </c>
      <c r="D94" s="57"/>
      <c r="E94" s="1224">
        <v>45949</v>
      </c>
      <c r="F94" s="314">
        <v>11.145</v>
      </c>
      <c r="G94" s="1937" t="s">
        <v>1980</v>
      </c>
      <c r="H94" s="1937"/>
      <c r="I94" s="1937"/>
      <c r="J94" s="1937"/>
      <c r="K94" s="1224">
        <v>45954</v>
      </c>
      <c r="L94" s="1223" t="s">
        <v>1736</v>
      </c>
      <c r="M94" s="57">
        <v>20</v>
      </c>
      <c r="N94" s="1974"/>
      <c r="O94" s="1975"/>
      <c r="P94" s="1976"/>
    </row>
    <row r="95" spans="1:16" ht="19.95" customHeight="1">
      <c r="A95" s="57">
        <f t="shared" si="1"/>
        <v>94</v>
      </c>
      <c r="B95" s="1223" t="s">
        <v>173</v>
      </c>
      <c r="C95" s="1223" t="s">
        <v>174</v>
      </c>
      <c r="D95" s="57"/>
      <c r="E95" s="1224">
        <v>45949</v>
      </c>
      <c r="F95" s="1225" t="s">
        <v>1987</v>
      </c>
      <c r="G95" s="1937" t="s">
        <v>1980</v>
      </c>
      <c r="H95" s="1937"/>
      <c r="I95" s="1937"/>
      <c r="J95" s="1937"/>
      <c r="K95" s="1224">
        <v>45954</v>
      </c>
      <c r="L95" s="1223" t="s">
        <v>1704</v>
      </c>
      <c r="M95" s="57">
        <v>26</v>
      </c>
      <c r="N95" s="1974"/>
      <c r="O95" s="1975"/>
      <c r="P95" s="1976"/>
    </row>
    <row r="96" spans="1:16" ht="19.95" customHeight="1">
      <c r="A96" s="57">
        <f t="shared" si="1"/>
        <v>95</v>
      </c>
      <c r="B96" s="1223" t="s">
        <v>1344</v>
      </c>
      <c r="C96" s="1223" t="s">
        <v>171</v>
      </c>
      <c r="D96" s="57"/>
      <c r="E96" s="1224">
        <v>45954</v>
      </c>
      <c r="F96" s="1225" t="s">
        <v>1979</v>
      </c>
      <c r="G96" s="1937" t="s">
        <v>1980</v>
      </c>
      <c r="H96" s="1937"/>
      <c r="I96" s="1937"/>
      <c r="J96" s="1937"/>
      <c r="K96" s="1224">
        <v>45956</v>
      </c>
      <c r="L96" s="1485" t="s">
        <v>1972</v>
      </c>
      <c r="M96" s="57">
        <v>26</v>
      </c>
      <c r="N96" s="1974"/>
      <c r="O96" s="1975"/>
      <c r="P96" s="1976"/>
    </row>
    <row r="97" spans="1:16" ht="19.95" customHeight="1">
      <c r="A97" s="57">
        <f t="shared" si="1"/>
        <v>96</v>
      </c>
      <c r="B97" s="1223" t="s">
        <v>1650</v>
      </c>
      <c r="C97" s="1223" t="s">
        <v>109</v>
      </c>
      <c r="D97" s="57"/>
      <c r="E97" s="1224">
        <v>45949</v>
      </c>
      <c r="F97" s="1225" t="s">
        <v>1988</v>
      </c>
      <c r="G97" s="1937" t="s">
        <v>1980</v>
      </c>
      <c r="H97" s="1937"/>
      <c r="I97" s="1937"/>
      <c r="J97" s="1937"/>
      <c r="K97" s="1224">
        <v>45957</v>
      </c>
      <c r="L97" s="1223" t="s">
        <v>1583</v>
      </c>
      <c r="M97" s="57"/>
      <c r="N97" s="1974"/>
      <c r="O97" s="1975"/>
      <c r="P97" s="1976"/>
    </row>
    <row r="98" spans="1:16" ht="19.95" customHeight="1">
      <c r="A98" s="57">
        <f t="shared" si="1"/>
        <v>97</v>
      </c>
      <c r="B98" s="1223" t="s">
        <v>801</v>
      </c>
      <c r="C98" s="1223" t="s">
        <v>168</v>
      </c>
      <c r="D98" s="57"/>
      <c r="E98" s="1224">
        <v>45953</v>
      </c>
      <c r="F98" s="314">
        <v>11.145</v>
      </c>
      <c r="G98" s="1937" t="s">
        <v>1980</v>
      </c>
      <c r="H98" s="1937"/>
      <c r="I98" s="1937"/>
      <c r="J98" s="1937"/>
      <c r="K98" s="1224">
        <v>45956</v>
      </c>
      <c r="L98" s="1223" t="s">
        <v>1825</v>
      </c>
      <c r="M98" s="57"/>
      <c r="N98" s="1974"/>
      <c r="O98" s="1975"/>
      <c r="P98" s="1976"/>
    </row>
    <row r="99" spans="1:16" ht="19.95" customHeight="1">
      <c r="A99" s="57">
        <f t="shared" si="1"/>
        <v>98</v>
      </c>
      <c r="B99" s="1223" t="s">
        <v>804</v>
      </c>
      <c r="C99" s="1223" t="s">
        <v>168</v>
      </c>
      <c r="D99" s="57"/>
      <c r="E99" s="1224">
        <v>45953</v>
      </c>
      <c r="F99" s="314">
        <v>11.145</v>
      </c>
      <c r="G99" s="1937" t="s">
        <v>1980</v>
      </c>
      <c r="H99" s="1937"/>
      <c r="I99" s="1937"/>
      <c r="J99" s="1937"/>
      <c r="K99" s="1224">
        <v>45957</v>
      </c>
      <c r="L99" s="1223" t="s">
        <v>1680</v>
      </c>
      <c r="M99" s="57">
        <v>17</v>
      </c>
      <c r="N99" s="1974"/>
      <c r="O99" s="1975"/>
      <c r="P99" s="1976"/>
    </row>
    <row r="100" spans="1:16" ht="19.95" customHeight="1">
      <c r="A100" s="57">
        <f t="shared" si="1"/>
        <v>99</v>
      </c>
      <c r="B100" s="1223" t="s">
        <v>800</v>
      </c>
      <c r="C100" s="1223" t="s">
        <v>168</v>
      </c>
      <c r="D100" s="57"/>
      <c r="E100" s="1224">
        <v>45957</v>
      </c>
      <c r="F100" s="314">
        <v>11.145</v>
      </c>
      <c r="G100" s="1937" t="s">
        <v>1980</v>
      </c>
      <c r="H100" s="1937"/>
      <c r="I100" s="1937"/>
      <c r="J100" s="1937"/>
      <c r="K100" s="1224">
        <v>45958</v>
      </c>
      <c r="L100" s="1223" t="s">
        <v>1825</v>
      </c>
      <c r="M100" s="57"/>
      <c r="N100" s="1974"/>
      <c r="O100" s="1975"/>
      <c r="P100" s="1976"/>
    </row>
    <row r="101" spans="1:16" ht="19.95" customHeight="1">
      <c r="A101" s="57">
        <f t="shared" si="1"/>
        <v>100</v>
      </c>
      <c r="B101" s="1223" t="s">
        <v>170</v>
      </c>
      <c r="C101" s="1223" t="s">
        <v>111</v>
      </c>
      <c r="D101" s="57"/>
      <c r="E101" s="1224">
        <v>45957</v>
      </c>
      <c r="F101" s="1225" t="s">
        <v>1984</v>
      </c>
      <c r="G101" s="1937" t="s">
        <v>1980</v>
      </c>
      <c r="H101" s="1937"/>
      <c r="I101" s="1937"/>
      <c r="J101" s="1937"/>
      <c r="K101" s="1224">
        <v>45959</v>
      </c>
      <c r="L101" s="1223" t="s">
        <v>1704</v>
      </c>
      <c r="M101" s="57">
        <v>26</v>
      </c>
      <c r="N101" s="1974"/>
      <c r="O101" s="1975"/>
      <c r="P101" s="1976"/>
    </row>
    <row r="102" spans="1:16" ht="19.95" customHeight="1">
      <c r="A102" s="57">
        <f t="shared" si="1"/>
        <v>101</v>
      </c>
      <c r="B102" s="1223" t="s">
        <v>144</v>
      </c>
      <c r="C102" s="1223" t="s">
        <v>101</v>
      </c>
      <c r="D102" s="57"/>
      <c r="E102" s="1224">
        <v>45954</v>
      </c>
      <c r="F102" s="1225" t="s">
        <v>1983</v>
      </c>
      <c r="G102" s="1937" t="s">
        <v>1980</v>
      </c>
      <c r="H102" s="1937"/>
      <c r="I102" s="1937"/>
      <c r="J102" s="1937"/>
      <c r="K102" s="1224">
        <v>45961</v>
      </c>
      <c r="L102" s="1223" t="s">
        <v>1736</v>
      </c>
      <c r="M102" s="57">
        <v>20</v>
      </c>
      <c r="N102" s="1974"/>
      <c r="O102" s="1975"/>
      <c r="P102" s="1976"/>
    </row>
    <row r="103" spans="1:16" ht="19.95" customHeight="1">
      <c r="A103" s="57">
        <f t="shared" si="1"/>
        <v>102</v>
      </c>
      <c r="B103" s="1223" t="s">
        <v>165</v>
      </c>
      <c r="C103" s="1223" t="s">
        <v>101</v>
      </c>
      <c r="D103" s="57"/>
      <c r="E103" s="1224">
        <v>45954</v>
      </c>
      <c r="F103" s="1225" t="s">
        <v>1983</v>
      </c>
      <c r="G103" s="1937" t="s">
        <v>1980</v>
      </c>
      <c r="H103" s="1937"/>
      <c r="I103" s="1937"/>
      <c r="J103" s="1937"/>
      <c r="K103" s="1224">
        <v>45961</v>
      </c>
      <c r="L103" s="1223" t="s">
        <v>1955</v>
      </c>
      <c r="M103" s="57">
        <v>23</v>
      </c>
      <c r="N103" s="1974"/>
      <c r="O103" s="1975"/>
      <c r="P103" s="1976"/>
    </row>
    <row r="104" spans="1:16" ht="19.95" customHeight="1">
      <c r="A104" s="57">
        <f t="shared" si="1"/>
        <v>103</v>
      </c>
      <c r="B104" s="1223" t="s">
        <v>799</v>
      </c>
      <c r="C104" s="1223" t="s">
        <v>168</v>
      </c>
      <c r="D104" s="57"/>
      <c r="E104" s="1224">
        <v>45958</v>
      </c>
      <c r="F104" s="314">
        <v>11.145</v>
      </c>
      <c r="G104" s="1937" t="s">
        <v>1980</v>
      </c>
      <c r="H104" s="1937"/>
      <c r="I104" s="1937"/>
      <c r="J104" s="1937"/>
      <c r="K104" s="1224">
        <v>45961</v>
      </c>
      <c r="L104" s="1223" t="s">
        <v>1825</v>
      </c>
      <c r="M104" s="57"/>
      <c r="N104" s="1974"/>
      <c r="O104" s="1975"/>
      <c r="P104" s="1976"/>
    </row>
    <row r="105" spans="1:16" ht="19.95" customHeight="1">
      <c r="A105" s="57">
        <f t="shared" si="1"/>
        <v>104</v>
      </c>
      <c r="B105" s="1223" t="s">
        <v>1685</v>
      </c>
      <c r="C105" s="1223" t="s">
        <v>123</v>
      </c>
      <c r="D105" s="57"/>
      <c r="E105" s="1224">
        <v>45956</v>
      </c>
      <c r="F105" s="1228" t="s">
        <v>1985</v>
      </c>
      <c r="G105" s="1937" t="s">
        <v>1980</v>
      </c>
      <c r="H105" s="1937"/>
      <c r="I105" s="1937"/>
      <c r="J105" s="1937"/>
      <c r="K105" s="1224">
        <v>45958</v>
      </c>
      <c r="L105" s="1485" t="s">
        <v>1972</v>
      </c>
      <c r="M105" s="57">
        <v>26</v>
      </c>
      <c r="N105" s="1974"/>
      <c r="O105" s="1975"/>
      <c r="P105" s="1976"/>
    </row>
    <row r="106" spans="1:16" ht="19.95" customHeight="1">
      <c r="A106" s="57">
        <f t="shared" si="1"/>
        <v>105</v>
      </c>
      <c r="B106" s="1223" t="s">
        <v>1707</v>
      </c>
      <c r="C106" s="1223" t="s">
        <v>105</v>
      </c>
      <c r="D106" s="57"/>
      <c r="E106" s="1224">
        <v>45957</v>
      </c>
      <c r="F106" s="1225" t="s">
        <v>1989</v>
      </c>
      <c r="G106" s="1937" t="s">
        <v>1980</v>
      </c>
      <c r="H106" s="1937"/>
      <c r="I106" s="1937"/>
      <c r="J106" s="1937"/>
      <c r="K106" s="1224">
        <v>45962</v>
      </c>
      <c r="L106" s="1223" t="s">
        <v>1680</v>
      </c>
      <c r="M106" s="57">
        <v>17</v>
      </c>
      <c r="N106" s="1974"/>
      <c r="O106" s="1975"/>
      <c r="P106" s="1976"/>
    </row>
    <row r="107" spans="1:16" ht="19.95" customHeight="1">
      <c r="A107" s="57">
        <f t="shared" si="1"/>
        <v>106</v>
      </c>
      <c r="B107" s="1223" t="s">
        <v>451</v>
      </c>
      <c r="C107" s="1223" t="s">
        <v>118</v>
      </c>
      <c r="D107" s="57"/>
      <c r="E107" s="1224">
        <v>45957</v>
      </c>
      <c r="F107" s="1225" t="s">
        <v>1990</v>
      </c>
      <c r="G107" s="1937" t="s">
        <v>1980</v>
      </c>
      <c r="H107" s="1937"/>
      <c r="I107" s="1937"/>
      <c r="J107" s="1937"/>
      <c r="K107" s="1224">
        <v>45963</v>
      </c>
      <c r="L107" s="1223" t="s">
        <v>1583</v>
      </c>
      <c r="M107" s="57"/>
      <c r="N107" s="1974"/>
      <c r="O107" s="1975"/>
      <c r="P107" s="1976"/>
    </row>
    <row r="108" spans="1:16" ht="19.95" customHeight="1">
      <c r="A108" s="57">
        <f t="shared" si="1"/>
        <v>107</v>
      </c>
      <c r="B108" s="1223" t="s">
        <v>1659</v>
      </c>
      <c r="C108" s="1223" t="s">
        <v>101</v>
      </c>
      <c r="D108" s="57"/>
      <c r="E108" s="1224">
        <v>45959</v>
      </c>
      <c r="F108" s="1225" t="s">
        <v>1983</v>
      </c>
      <c r="G108" s="1937" t="s">
        <v>1980</v>
      </c>
      <c r="H108" s="1937"/>
      <c r="I108" s="1937"/>
      <c r="J108" s="1937"/>
      <c r="K108" s="1224">
        <v>45963</v>
      </c>
      <c r="L108" s="1485" t="s">
        <v>1972</v>
      </c>
      <c r="M108" s="57">
        <v>26</v>
      </c>
      <c r="N108" s="1974"/>
      <c r="O108" s="1975"/>
      <c r="P108" s="1976"/>
    </row>
    <row r="109" spans="1:16" ht="19.95" customHeight="1">
      <c r="A109" s="57">
        <f t="shared" si="1"/>
        <v>108</v>
      </c>
      <c r="B109" s="1223" t="s">
        <v>1343</v>
      </c>
      <c r="C109" s="1223" t="s">
        <v>234</v>
      </c>
      <c r="D109" s="57"/>
      <c r="E109" s="1224">
        <v>45959</v>
      </c>
      <c r="F109" s="1225" t="s">
        <v>1982</v>
      </c>
      <c r="G109" s="1937" t="s">
        <v>1980</v>
      </c>
      <c r="H109" s="1937"/>
      <c r="I109" s="1937"/>
      <c r="J109" s="1937"/>
      <c r="K109" s="1224">
        <v>45964</v>
      </c>
      <c r="L109" s="1223" t="s">
        <v>1704</v>
      </c>
      <c r="M109" s="57">
        <v>26</v>
      </c>
      <c r="N109" s="1974"/>
      <c r="O109" s="1975"/>
      <c r="P109" s="1976"/>
    </row>
    <row r="110" spans="1:16" ht="19.95" customHeight="1">
      <c r="A110" s="57">
        <f t="shared" si="1"/>
        <v>109</v>
      </c>
      <c r="B110" s="1223" t="s">
        <v>746</v>
      </c>
      <c r="C110" s="1223" t="s">
        <v>168</v>
      </c>
      <c r="D110" s="57"/>
      <c r="E110" s="1224">
        <v>45962</v>
      </c>
      <c r="F110" s="314">
        <v>11.145</v>
      </c>
      <c r="G110" s="1937" t="s">
        <v>1980</v>
      </c>
      <c r="H110" s="1937"/>
      <c r="I110" s="1937"/>
      <c r="J110" s="1937"/>
      <c r="K110" s="1224">
        <v>45965</v>
      </c>
      <c r="L110" s="1223" t="s">
        <v>1955</v>
      </c>
      <c r="M110" s="57">
        <v>23</v>
      </c>
      <c r="N110" s="1974"/>
      <c r="O110" s="1975"/>
      <c r="P110" s="1976"/>
    </row>
    <row r="111" spans="1:16" ht="19.95" customHeight="1">
      <c r="A111" s="57">
        <f t="shared" si="1"/>
        <v>110</v>
      </c>
      <c r="B111" s="1223" t="s">
        <v>366</v>
      </c>
      <c r="C111" s="1223" t="s">
        <v>105</v>
      </c>
      <c r="D111" s="57"/>
      <c r="E111" s="1224">
        <v>45962</v>
      </c>
      <c r="F111" s="1225" t="s">
        <v>1989</v>
      </c>
      <c r="G111" s="1937" t="s">
        <v>1980</v>
      </c>
      <c r="H111" s="1937"/>
      <c r="I111" s="1937"/>
      <c r="J111" s="1937"/>
      <c r="K111" s="1224">
        <v>45966</v>
      </c>
      <c r="L111" s="1223" t="s">
        <v>1736</v>
      </c>
      <c r="M111" s="57">
        <v>20</v>
      </c>
      <c r="N111" s="1974"/>
      <c r="O111" s="1975"/>
      <c r="P111" s="1976"/>
    </row>
    <row r="112" spans="1:16" ht="19.95" customHeight="1">
      <c r="A112" s="57">
        <f t="shared" si="1"/>
        <v>111</v>
      </c>
      <c r="B112" s="1223" t="s">
        <v>737</v>
      </c>
      <c r="C112" s="1223" t="s">
        <v>171</v>
      </c>
      <c r="D112" s="57"/>
      <c r="E112" s="1224">
        <v>45962</v>
      </c>
      <c r="F112" s="1225" t="s">
        <v>1979</v>
      </c>
      <c r="G112" s="1937" t="s">
        <v>1980</v>
      </c>
      <c r="H112" s="1937"/>
      <c r="I112" s="1937"/>
      <c r="J112" s="1937"/>
      <c r="K112" s="1224">
        <v>45966</v>
      </c>
      <c r="L112" s="1223" t="s">
        <v>1825</v>
      </c>
      <c r="M112" s="57"/>
      <c r="N112" s="1974"/>
      <c r="O112" s="1975"/>
      <c r="P112" s="1976"/>
    </row>
    <row r="113" spans="1:16" ht="19.95" customHeight="1">
      <c r="A113" s="57">
        <f t="shared" si="1"/>
        <v>112</v>
      </c>
      <c r="B113" s="1223" t="s">
        <v>1348</v>
      </c>
      <c r="C113" s="1223" t="s">
        <v>234</v>
      </c>
      <c r="D113" s="57"/>
      <c r="E113" s="1224">
        <v>45965</v>
      </c>
      <c r="F113" s="1225" t="s">
        <v>1982</v>
      </c>
      <c r="G113" s="1937" t="s">
        <v>1980</v>
      </c>
      <c r="H113" s="1937"/>
      <c r="I113" s="1937"/>
      <c r="J113" s="1937"/>
      <c r="K113" s="1224">
        <v>45967</v>
      </c>
      <c r="L113" s="1223" t="s">
        <v>1704</v>
      </c>
      <c r="M113" s="57">
        <v>26</v>
      </c>
      <c r="N113" s="1974"/>
      <c r="O113" s="1975"/>
      <c r="P113" s="1976"/>
    </row>
    <row r="114" spans="1:16" ht="19.95" customHeight="1">
      <c r="A114" s="57">
        <f t="shared" si="1"/>
        <v>113</v>
      </c>
      <c r="B114" s="1223" t="s">
        <v>744</v>
      </c>
      <c r="C114" s="1223" t="s">
        <v>168</v>
      </c>
      <c r="D114" s="57"/>
      <c r="E114" s="1224">
        <v>45966</v>
      </c>
      <c r="F114" s="314">
        <v>11.145</v>
      </c>
      <c r="G114" s="1937" t="s">
        <v>1980</v>
      </c>
      <c r="H114" s="1937"/>
      <c r="I114" s="1937"/>
      <c r="J114" s="1937"/>
      <c r="K114" s="1224">
        <v>45968</v>
      </c>
      <c r="L114" s="1223" t="s">
        <v>1955</v>
      </c>
      <c r="M114" s="57">
        <v>23</v>
      </c>
      <c r="N114" s="1974"/>
      <c r="O114" s="1975"/>
      <c r="P114" s="1976"/>
    </row>
    <row r="115" spans="1:16" ht="19.95" customHeight="1">
      <c r="A115" s="57">
        <f t="shared" si="1"/>
        <v>114</v>
      </c>
      <c r="B115" s="1223" t="s">
        <v>1696</v>
      </c>
      <c r="C115" s="1223" t="s">
        <v>111</v>
      </c>
      <c r="D115" s="57"/>
      <c r="E115" s="1224">
        <v>45964</v>
      </c>
      <c r="F115" s="1225" t="s">
        <v>1984</v>
      </c>
      <c r="G115" s="1937" t="s">
        <v>1980</v>
      </c>
      <c r="H115" s="1937"/>
      <c r="I115" s="1937"/>
      <c r="J115" s="1937"/>
      <c r="K115" s="1224">
        <v>45969</v>
      </c>
      <c r="L115" s="1485" t="s">
        <v>1972</v>
      </c>
      <c r="M115" s="57">
        <v>26</v>
      </c>
      <c r="N115" s="1974"/>
      <c r="O115" s="1975"/>
      <c r="P115" s="1976"/>
    </row>
    <row r="116" spans="1:16" ht="19.95" customHeight="1">
      <c r="A116" s="57">
        <f t="shared" si="1"/>
        <v>115</v>
      </c>
      <c r="B116" s="1223" t="s">
        <v>741</v>
      </c>
      <c r="C116" s="1223" t="s">
        <v>171</v>
      </c>
      <c r="D116" s="57"/>
      <c r="E116" s="1224">
        <v>45967</v>
      </c>
      <c r="F116" s="1225" t="s">
        <v>1979</v>
      </c>
      <c r="G116" s="1937" t="s">
        <v>1980</v>
      </c>
      <c r="H116" s="1937"/>
      <c r="I116" s="1937"/>
      <c r="J116" s="1937"/>
      <c r="K116" s="1224">
        <v>45970</v>
      </c>
      <c r="L116" s="1223" t="s">
        <v>1825</v>
      </c>
      <c r="M116" s="57"/>
      <c r="N116" s="1974"/>
      <c r="O116" s="1975"/>
      <c r="P116" s="1976"/>
    </row>
    <row r="117" spans="1:16" ht="19.95" customHeight="1">
      <c r="A117" s="57">
        <f t="shared" si="1"/>
        <v>116</v>
      </c>
      <c r="B117" s="1223" t="s">
        <v>1322</v>
      </c>
      <c r="C117" s="1223" t="s">
        <v>101</v>
      </c>
      <c r="D117" s="57"/>
      <c r="E117" s="1224">
        <v>45967</v>
      </c>
      <c r="F117" s="1225" t="s">
        <v>1983</v>
      </c>
      <c r="G117" s="1937" t="s">
        <v>1980</v>
      </c>
      <c r="H117" s="1937"/>
      <c r="I117" s="1937"/>
      <c r="J117" s="1937"/>
      <c r="K117" s="1224">
        <v>45971</v>
      </c>
      <c r="L117" s="1223" t="s">
        <v>1736</v>
      </c>
      <c r="M117" s="57">
        <v>20</v>
      </c>
      <c r="N117" s="1974"/>
      <c r="O117" s="1975"/>
      <c r="P117" s="1976"/>
    </row>
    <row r="118" spans="1:16" ht="19.95" customHeight="1">
      <c r="A118" s="57">
        <f t="shared" si="1"/>
        <v>117</v>
      </c>
      <c r="B118" s="1223" t="s">
        <v>160</v>
      </c>
      <c r="C118" s="1223" t="s">
        <v>118</v>
      </c>
      <c r="D118" s="57"/>
      <c r="E118" s="1224">
        <v>45964</v>
      </c>
      <c r="F118" s="1225" t="s">
        <v>1990</v>
      </c>
      <c r="G118" s="1937" t="s">
        <v>1980</v>
      </c>
      <c r="H118" s="1937"/>
      <c r="I118" s="1937"/>
      <c r="J118" s="1937"/>
      <c r="K118" s="1224">
        <v>45971</v>
      </c>
      <c r="L118" s="1223" t="s">
        <v>1583</v>
      </c>
      <c r="M118" s="57"/>
      <c r="N118" s="1974"/>
      <c r="O118" s="1975"/>
      <c r="P118" s="1976"/>
    </row>
    <row r="119" spans="1:16" ht="19.95" customHeight="1">
      <c r="A119" s="57">
        <f t="shared" si="1"/>
        <v>118</v>
      </c>
      <c r="B119" s="1223" t="s">
        <v>747</v>
      </c>
      <c r="C119" s="1223" t="s">
        <v>168</v>
      </c>
      <c r="D119" s="57"/>
      <c r="E119" s="1224">
        <v>45969</v>
      </c>
      <c r="F119" s="314">
        <v>11.145</v>
      </c>
      <c r="G119" s="1937" t="s">
        <v>1980</v>
      </c>
      <c r="H119" s="1937"/>
      <c r="I119" s="1937"/>
      <c r="J119" s="1937"/>
      <c r="K119" s="1224">
        <v>45972</v>
      </c>
      <c r="L119" s="1223" t="s">
        <v>1955</v>
      </c>
      <c r="M119" s="57">
        <v>23</v>
      </c>
      <c r="N119" s="1974"/>
      <c r="O119" s="1975"/>
      <c r="P119" s="1976"/>
    </row>
    <row r="120" spans="1:16" ht="19.95" customHeight="1">
      <c r="A120" s="57">
        <f t="shared" si="1"/>
        <v>119</v>
      </c>
      <c r="B120" s="1223" t="s">
        <v>172</v>
      </c>
      <c r="C120" s="1223" t="s">
        <v>174</v>
      </c>
      <c r="D120" s="57"/>
      <c r="E120" s="1224">
        <v>45967</v>
      </c>
      <c r="F120" s="1225" t="s">
        <v>1987</v>
      </c>
      <c r="G120" s="1937" t="s">
        <v>1980</v>
      </c>
      <c r="H120" s="1937"/>
      <c r="I120" s="1937"/>
      <c r="J120" s="1937"/>
      <c r="K120" s="1224">
        <v>45973</v>
      </c>
      <c r="L120" s="1223" t="s">
        <v>1704</v>
      </c>
      <c r="M120" s="57">
        <v>26</v>
      </c>
      <c r="N120" s="1974"/>
      <c r="O120" s="1975"/>
      <c r="P120" s="1976"/>
    </row>
    <row r="121" spans="1:16" ht="19.95" customHeight="1">
      <c r="A121" s="57">
        <f t="shared" si="1"/>
        <v>120</v>
      </c>
      <c r="B121" s="1223" t="s">
        <v>183</v>
      </c>
      <c r="C121" s="1223" t="s">
        <v>103</v>
      </c>
      <c r="D121" s="57"/>
      <c r="E121" s="1224">
        <v>45962</v>
      </c>
      <c r="F121" s="1225" t="s">
        <v>1991</v>
      </c>
      <c r="G121" s="1937" t="s">
        <v>1980</v>
      </c>
      <c r="H121" s="1937"/>
      <c r="I121" s="1937"/>
      <c r="J121" s="1937"/>
      <c r="K121" s="1224">
        <v>45975</v>
      </c>
      <c r="L121" s="1223" t="s">
        <v>1680</v>
      </c>
      <c r="M121" s="57">
        <v>17</v>
      </c>
      <c r="N121" s="1974"/>
      <c r="O121" s="1975"/>
      <c r="P121" s="1976"/>
    </row>
    <row r="122" spans="1:16" ht="19.95" customHeight="1">
      <c r="A122" s="57">
        <f t="shared" si="1"/>
        <v>121</v>
      </c>
      <c r="B122" s="1223" t="s">
        <v>855</v>
      </c>
      <c r="C122" s="1223" t="s">
        <v>101</v>
      </c>
      <c r="D122" s="57"/>
      <c r="E122" s="1224">
        <v>45970</v>
      </c>
      <c r="F122" s="1225" t="s">
        <v>1983</v>
      </c>
      <c r="G122" s="1937" t="s">
        <v>1980</v>
      </c>
      <c r="H122" s="1937"/>
      <c r="I122" s="1937"/>
      <c r="J122" s="1937"/>
      <c r="K122" s="1224">
        <v>45975</v>
      </c>
      <c r="L122" s="1223" t="s">
        <v>1825</v>
      </c>
      <c r="M122" s="57"/>
      <c r="N122" s="1974"/>
      <c r="O122" s="1975"/>
      <c r="P122" s="1976"/>
    </row>
    <row r="123" spans="1:16" ht="19.95" customHeight="1">
      <c r="A123" s="57">
        <f t="shared" si="1"/>
        <v>122</v>
      </c>
      <c r="B123" s="1223" t="s">
        <v>742</v>
      </c>
      <c r="C123" s="1223" t="s">
        <v>171</v>
      </c>
      <c r="D123" s="57"/>
      <c r="E123" s="1223" t="s">
        <v>1822</v>
      </c>
      <c r="F123" s="1225" t="s">
        <v>1979</v>
      </c>
      <c r="G123" s="1937" t="s">
        <v>1980</v>
      </c>
      <c r="H123" s="1937"/>
      <c r="I123" s="1937"/>
      <c r="J123" s="1937"/>
      <c r="K123" s="1224">
        <v>45976</v>
      </c>
      <c r="L123" s="1223" t="s">
        <v>1826</v>
      </c>
      <c r="M123" s="57">
        <v>23</v>
      </c>
      <c r="N123" s="1974"/>
      <c r="O123" s="1975"/>
      <c r="P123" s="1976"/>
    </row>
    <row r="124" spans="1:16" ht="19.95" customHeight="1">
      <c r="A124" s="57">
        <f t="shared" si="1"/>
        <v>123</v>
      </c>
      <c r="B124" s="1223" t="s">
        <v>256</v>
      </c>
      <c r="C124" s="1223" t="s">
        <v>174</v>
      </c>
      <c r="D124" s="57"/>
      <c r="E124" s="1223" t="s">
        <v>1821</v>
      </c>
      <c r="F124" s="1225" t="s">
        <v>1987</v>
      </c>
      <c r="G124" s="1937" t="s">
        <v>1980</v>
      </c>
      <c r="H124" s="1937"/>
      <c r="I124" s="1937"/>
      <c r="J124" s="1937"/>
      <c r="K124" s="1224">
        <v>45976</v>
      </c>
      <c r="L124" s="1223" t="s">
        <v>1736</v>
      </c>
      <c r="M124" s="57">
        <v>20</v>
      </c>
      <c r="N124" s="1974"/>
      <c r="O124" s="1975"/>
      <c r="P124" s="1976"/>
    </row>
    <row r="125" spans="1:16" ht="19.95" customHeight="1">
      <c r="A125" s="57">
        <f t="shared" si="1"/>
        <v>124</v>
      </c>
      <c r="B125" s="1223" t="s">
        <v>177</v>
      </c>
      <c r="C125" s="1223" t="s">
        <v>178</v>
      </c>
      <c r="D125" s="57"/>
      <c r="E125" s="1223" t="s">
        <v>1824</v>
      </c>
      <c r="F125" s="1225" t="s">
        <v>1986</v>
      </c>
      <c r="G125" s="1937" t="s">
        <v>1980</v>
      </c>
      <c r="H125" s="1937"/>
      <c r="I125" s="1937"/>
      <c r="J125" s="1937"/>
      <c r="K125" s="1224">
        <v>45978</v>
      </c>
      <c r="L125" s="1223" t="s">
        <v>1704</v>
      </c>
      <c r="M125" s="57">
        <v>26</v>
      </c>
      <c r="N125" s="1974"/>
      <c r="O125" s="1975"/>
      <c r="P125" s="1976"/>
    </row>
    <row r="126" spans="1:16" ht="19.95" customHeight="1">
      <c r="A126" s="57">
        <f t="shared" si="1"/>
        <v>125</v>
      </c>
      <c r="B126" s="1223" t="s">
        <v>1661</v>
      </c>
      <c r="C126" s="1223" t="s">
        <v>174</v>
      </c>
      <c r="D126" s="57"/>
      <c r="E126" s="1224">
        <v>45976</v>
      </c>
      <c r="F126" s="1225" t="s">
        <v>1987</v>
      </c>
      <c r="G126" s="1937" t="s">
        <v>1980</v>
      </c>
      <c r="H126" s="1937"/>
      <c r="I126" s="1937"/>
      <c r="J126" s="1937"/>
      <c r="K126" s="1224">
        <v>45981</v>
      </c>
      <c r="L126" s="1223" t="s">
        <v>1736</v>
      </c>
      <c r="M126" s="57">
        <v>20</v>
      </c>
      <c r="N126" s="1974"/>
      <c r="O126" s="1975"/>
      <c r="P126" s="1976"/>
    </row>
    <row r="127" spans="1:16" ht="19.95" customHeight="1">
      <c r="A127" s="57">
        <f t="shared" si="1"/>
        <v>126</v>
      </c>
      <c r="B127" s="1223" t="s">
        <v>1579</v>
      </c>
      <c r="C127" s="1223" t="s">
        <v>153</v>
      </c>
      <c r="D127" s="57"/>
      <c r="E127" s="1224">
        <v>45974</v>
      </c>
      <c r="F127" s="1225" t="s">
        <v>1992</v>
      </c>
      <c r="G127" s="1937" t="s">
        <v>1980</v>
      </c>
      <c r="H127" s="1937"/>
      <c r="I127" s="1937"/>
      <c r="J127" s="1937"/>
      <c r="K127" s="1224">
        <v>45981</v>
      </c>
      <c r="L127" s="1223" t="s">
        <v>1583</v>
      </c>
      <c r="M127" s="57"/>
      <c r="N127" s="1974"/>
      <c r="O127" s="1975"/>
      <c r="P127" s="1976"/>
    </row>
    <row r="128" spans="1:16" ht="19.95" customHeight="1">
      <c r="A128" s="57">
        <f t="shared" si="1"/>
        <v>127</v>
      </c>
      <c r="B128" s="1223" t="s">
        <v>750</v>
      </c>
      <c r="C128" s="1223" t="s">
        <v>168</v>
      </c>
      <c r="D128" s="57"/>
      <c r="E128" s="1224">
        <v>45976</v>
      </c>
      <c r="F128" s="314">
        <v>11.145</v>
      </c>
      <c r="G128" s="1937" t="s">
        <v>1980</v>
      </c>
      <c r="H128" s="1937"/>
      <c r="I128" s="1937"/>
      <c r="J128" s="1937"/>
      <c r="K128" s="1224">
        <v>45981</v>
      </c>
      <c r="L128" s="1223" t="s">
        <v>1826</v>
      </c>
      <c r="M128" s="57">
        <v>23</v>
      </c>
      <c r="N128" s="1974"/>
      <c r="O128" s="1975"/>
      <c r="P128" s="1976"/>
    </row>
    <row r="129" spans="1:16" ht="19.95" customHeight="1">
      <c r="A129" s="57">
        <f t="shared" si="1"/>
        <v>128</v>
      </c>
      <c r="B129" s="1223" t="s">
        <v>180</v>
      </c>
      <c r="C129" s="1223" t="s">
        <v>105</v>
      </c>
      <c r="D129" s="57"/>
      <c r="E129" s="1224">
        <v>45977</v>
      </c>
      <c r="F129" s="1225" t="s">
        <v>1989</v>
      </c>
      <c r="G129" s="1937" t="s">
        <v>1980</v>
      </c>
      <c r="H129" s="1937"/>
      <c r="I129" s="1937"/>
      <c r="J129" s="1937"/>
      <c r="K129" s="1224">
        <v>45982</v>
      </c>
      <c r="L129" s="1223" t="s">
        <v>1704</v>
      </c>
      <c r="M129" s="57">
        <v>26</v>
      </c>
      <c r="N129" s="1974"/>
      <c r="O129" s="1975"/>
      <c r="P129" s="1976"/>
    </row>
    <row r="130" spans="1:16" ht="19.95" customHeight="1">
      <c r="A130" s="57">
        <f t="shared" si="1"/>
        <v>129</v>
      </c>
      <c r="B130" s="1223" t="s">
        <v>1353</v>
      </c>
      <c r="C130" s="1223" t="s">
        <v>118</v>
      </c>
      <c r="D130" s="57"/>
      <c r="E130" s="1224">
        <v>45975</v>
      </c>
      <c r="F130" s="1225" t="s">
        <v>1990</v>
      </c>
      <c r="G130" s="1937" t="s">
        <v>1980</v>
      </c>
      <c r="H130" s="1937"/>
      <c r="I130" s="1937"/>
      <c r="J130" s="1937"/>
      <c r="K130" s="1224">
        <v>45983</v>
      </c>
      <c r="L130" s="1223" t="s">
        <v>1680</v>
      </c>
      <c r="M130" s="57">
        <v>17</v>
      </c>
      <c r="N130" s="1974"/>
      <c r="O130" s="1975"/>
      <c r="P130" s="1976"/>
    </row>
    <row r="131" spans="1:16" ht="19.95" customHeight="1">
      <c r="A131" s="57">
        <f t="shared" si="1"/>
        <v>130</v>
      </c>
      <c r="B131" s="1223" t="s">
        <v>369</v>
      </c>
      <c r="C131" s="1223" t="s">
        <v>171</v>
      </c>
      <c r="D131" s="57"/>
      <c r="E131" s="1224">
        <v>45982</v>
      </c>
      <c r="F131" s="1225" t="s">
        <v>1979</v>
      </c>
      <c r="G131" s="1937" t="s">
        <v>1980</v>
      </c>
      <c r="H131" s="1937"/>
      <c r="I131" s="1937"/>
      <c r="J131" s="1937"/>
      <c r="K131" s="1224">
        <v>45986</v>
      </c>
      <c r="L131" s="1223" t="s">
        <v>1736</v>
      </c>
      <c r="M131" s="57">
        <v>20</v>
      </c>
      <c r="N131" s="1974"/>
      <c r="O131" s="1975"/>
      <c r="P131" s="1976"/>
    </row>
    <row r="132" spans="1:16" ht="19.95" customHeight="1">
      <c r="A132" s="57">
        <f t="shared" ref="A132:A190" si="2">A131+1</f>
        <v>131</v>
      </c>
      <c r="B132" s="1223" t="s">
        <v>1345</v>
      </c>
      <c r="C132" s="1223" t="s">
        <v>228</v>
      </c>
      <c r="D132" s="57"/>
      <c r="E132" s="1224">
        <v>45982</v>
      </c>
      <c r="F132" s="1225" t="s">
        <v>1981</v>
      </c>
      <c r="G132" s="1937" t="s">
        <v>1980</v>
      </c>
      <c r="H132" s="1937"/>
      <c r="I132" s="1937"/>
      <c r="J132" s="1937"/>
      <c r="K132" s="1224">
        <v>45986</v>
      </c>
      <c r="L132" s="1223" t="s">
        <v>1704</v>
      </c>
      <c r="M132" s="57">
        <v>26</v>
      </c>
      <c r="N132" s="1974"/>
      <c r="O132" s="1975"/>
      <c r="P132" s="1976"/>
    </row>
    <row r="133" spans="1:16" ht="19.95" customHeight="1">
      <c r="A133" s="57">
        <f t="shared" si="2"/>
        <v>132</v>
      </c>
      <c r="B133" s="1223" t="s">
        <v>761</v>
      </c>
      <c r="C133" s="1223" t="s">
        <v>168</v>
      </c>
      <c r="D133" s="57"/>
      <c r="E133" s="1224">
        <v>45986</v>
      </c>
      <c r="F133" s="314">
        <v>11.145</v>
      </c>
      <c r="G133" s="1937" t="s">
        <v>1980</v>
      </c>
      <c r="H133" s="1937"/>
      <c r="I133" s="1937"/>
      <c r="J133" s="1937"/>
      <c r="K133" s="1224">
        <v>45988</v>
      </c>
      <c r="L133" s="1223" t="s">
        <v>1704</v>
      </c>
      <c r="M133" s="57">
        <v>26</v>
      </c>
      <c r="N133" s="1974"/>
      <c r="O133" s="1975"/>
      <c r="P133" s="1976"/>
    </row>
    <row r="134" spans="1:16" ht="19.95" customHeight="1">
      <c r="A134" s="57">
        <f t="shared" si="2"/>
        <v>133</v>
      </c>
      <c r="B134" s="1223" t="s">
        <v>1654</v>
      </c>
      <c r="C134" s="1223" t="s">
        <v>174</v>
      </c>
      <c r="D134" s="57"/>
      <c r="E134" s="1224">
        <v>45984</v>
      </c>
      <c r="F134" s="1225" t="s">
        <v>1987</v>
      </c>
      <c r="G134" s="1937" t="s">
        <v>1980</v>
      </c>
      <c r="H134" s="1937"/>
      <c r="I134" s="1937"/>
      <c r="J134" s="1937"/>
      <c r="K134" s="1224">
        <v>45989</v>
      </c>
      <c r="L134" s="1223" t="s">
        <v>1680</v>
      </c>
      <c r="M134" s="57">
        <v>17</v>
      </c>
      <c r="N134" s="1974"/>
      <c r="O134" s="1975"/>
      <c r="P134" s="1976"/>
    </row>
    <row r="135" spans="1:16" ht="19.95" customHeight="1">
      <c r="A135" s="57">
        <f t="shared" si="2"/>
        <v>134</v>
      </c>
      <c r="B135" s="1223" t="s">
        <v>854</v>
      </c>
      <c r="C135" s="1223" t="s">
        <v>123</v>
      </c>
      <c r="D135" s="57"/>
      <c r="E135" s="1224">
        <v>45982</v>
      </c>
      <c r="F135" s="1228" t="s">
        <v>1985</v>
      </c>
      <c r="G135" s="1937" t="s">
        <v>1980</v>
      </c>
      <c r="H135" s="1937"/>
      <c r="I135" s="1937"/>
      <c r="J135" s="1937"/>
      <c r="K135" s="1224">
        <v>45989</v>
      </c>
      <c r="L135" s="1223" t="s">
        <v>1826</v>
      </c>
      <c r="M135" s="57">
        <v>23</v>
      </c>
      <c r="N135" s="1974"/>
      <c r="O135" s="1975"/>
      <c r="P135" s="1976"/>
    </row>
    <row r="136" spans="1:16" ht="19.95" customHeight="1">
      <c r="A136" s="57">
        <f t="shared" si="2"/>
        <v>135</v>
      </c>
      <c r="B136" s="1223" t="s">
        <v>408</v>
      </c>
      <c r="C136" s="1223" t="s">
        <v>111</v>
      </c>
      <c r="D136" s="57"/>
      <c r="E136" s="1224">
        <v>45983</v>
      </c>
      <c r="F136" s="1225" t="s">
        <v>1984</v>
      </c>
      <c r="G136" s="1937" t="s">
        <v>1980</v>
      </c>
      <c r="H136" s="1937"/>
      <c r="I136" s="1937"/>
      <c r="J136" s="1937"/>
      <c r="K136" s="1224">
        <v>45990</v>
      </c>
      <c r="L136" s="1223" t="s">
        <v>1583</v>
      </c>
      <c r="M136" s="57"/>
      <c r="N136" s="1974"/>
      <c r="O136" s="1975"/>
      <c r="P136" s="1976"/>
    </row>
    <row r="137" spans="1:16" ht="19.95" customHeight="1">
      <c r="A137" s="57">
        <f t="shared" si="2"/>
        <v>136</v>
      </c>
      <c r="B137" s="1223" t="s">
        <v>239</v>
      </c>
      <c r="C137" s="1223" t="s">
        <v>234</v>
      </c>
      <c r="D137" s="57"/>
      <c r="E137" s="1224">
        <v>45986</v>
      </c>
      <c r="F137" s="1225" t="s">
        <v>1982</v>
      </c>
      <c r="G137" s="1937" t="s">
        <v>1980</v>
      </c>
      <c r="H137" s="1937"/>
      <c r="I137" s="1937"/>
      <c r="J137" s="1937"/>
      <c r="K137" s="1224">
        <v>45991</v>
      </c>
      <c r="L137" s="1223" t="s">
        <v>1736</v>
      </c>
      <c r="M137" s="57">
        <v>20</v>
      </c>
      <c r="N137" s="1974"/>
      <c r="O137" s="1975"/>
      <c r="P137" s="1976"/>
    </row>
    <row r="138" spans="1:16" ht="19.95" customHeight="1">
      <c r="A138" s="57">
        <f t="shared" si="2"/>
        <v>137</v>
      </c>
      <c r="B138" s="1223" t="s">
        <v>762</v>
      </c>
      <c r="C138" s="1223" t="s">
        <v>171</v>
      </c>
      <c r="D138" s="57"/>
      <c r="E138" s="1224">
        <v>45989</v>
      </c>
      <c r="F138" s="1225" t="s">
        <v>1979</v>
      </c>
      <c r="G138" s="1937" t="s">
        <v>1980</v>
      </c>
      <c r="H138" s="1937"/>
      <c r="I138" s="1937"/>
      <c r="J138" s="1937"/>
      <c r="K138" s="1224">
        <v>45991</v>
      </c>
      <c r="L138" s="1223" t="s">
        <v>1704</v>
      </c>
      <c r="M138" s="57">
        <v>26</v>
      </c>
      <c r="N138" s="1974"/>
      <c r="O138" s="1975"/>
      <c r="P138" s="1976"/>
    </row>
    <row r="139" spans="1:16" ht="19.95" customHeight="1">
      <c r="A139" s="57">
        <f t="shared" si="2"/>
        <v>138</v>
      </c>
      <c r="B139" s="1223" t="s">
        <v>772</v>
      </c>
      <c r="C139" s="1223" t="s">
        <v>171</v>
      </c>
      <c r="D139" s="57"/>
      <c r="E139" s="799">
        <v>45992</v>
      </c>
      <c r="F139" s="1225" t="s">
        <v>1979</v>
      </c>
      <c r="G139" s="1937" t="s">
        <v>1980</v>
      </c>
      <c r="H139" s="1937"/>
      <c r="I139" s="1937"/>
      <c r="J139" s="1937"/>
      <c r="K139" s="799">
        <v>45994</v>
      </c>
      <c r="L139" s="1223" t="s">
        <v>1704</v>
      </c>
      <c r="M139" s="57">
        <v>26</v>
      </c>
      <c r="N139" s="1974"/>
      <c r="O139" s="1975"/>
      <c r="P139" s="1976"/>
    </row>
    <row r="140" spans="1:16" ht="19.95" customHeight="1">
      <c r="A140" s="57">
        <f t="shared" si="2"/>
        <v>139</v>
      </c>
      <c r="B140" s="1227" t="s">
        <v>856</v>
      </c>
      <c r="C140" s="1223" t="s">
        <v>114</v>
      </c>
      <c r="D140" s="57"/>
      <c r="E140" s="799">
        <v>45989</v>
      </c>
      <c r="F140" s="1225">
        <v>22.946000000000002</v>
      </c>
      <c r="G140" s="1937" t="s">
        <v>1980</v>
      </c>
      <c r="H140" s="1937"/>
      <c r="I140" s="1937"/>
      <c r="J140" s="1937"/>
      <c r="K140" s="799">
        <v>45996</v>
      </c>
      <c r="L140" s="1223" t="s">
        <v>1826</v>
      </c>
      <c r="M140" s="57">
        <v>23</v>
      </c>
      <c r="N140" s="1974"/>
      <c r="O140" s="1975"/>
      <c r="P140" s="1976"/>
    </row>
    <row r="141" spans="1:16" ht="19.95" customHeight="1">
      <c r="A141" s="57">
        <f t="shared" si="2"/>
        <v>140</v>
      </c>
      <c r="B141" s="1223" t="s">
        <v>253</v>
      </c>
      <c r="C141" s="1223" t="s">
        <v>168</v>
      </c>
      <c r="D141" s="57"/>
      <c r="E141" s="799">
        <v>45992</v>
      </c>
      <c r="F141" s="314">
        <v>11.145</v>
      </c>
      <c r="G141" s="1937" t="s">
        <v>1980</v>
      </c>
      <c r="H141" s="1937"/>
      <c r="I141" s="1937"/>
      <c r="J141" s="1937"/>
      <c r="K141" s="799">
        <v>45996</v>
      </c>
      <c r="L141" s="1223" t="s">
        <v>1736</v>
      </c>
      <c r="M141" s="57">
        <v>20</v>
      </c>
      <c r="N141" s="1974"/>
      <c r="O141" s="1975"/>
      <c r="P141" s="1976"/>
    </row>
    <row r="142" spans="1:16" ht="19.95" customHeight="1">
      <c r="A142" s="57">
        <f t="shared" si="2"/>
        <v>141</v>
      </c>
      <c r="B142" s="1227" t="s">
        <v>181</v>
      </c>
      <c r="C142" s="1223" t="s">
        <v>133</v>
      </c>
      <c r="D142" s="57"/>
      <c r="E142" s="799">
        <v>45989</v>
      </c>
      <c r="F142" s="1225">
        <v>27.715</v>
      </c>
      <c r="G142" s="1937" t="s">
        <v>1980</v>
      </c>
      <c r="H142" s="1937"/>
      <c r="I142" s="1937"/>
      <c r="J142" s="1937"/>
      <c r="K142" s="799">
        <v>45998</v>
      </c>
      <c r="L142" s="1223" t="s">
        <v>1680</v>
      </c>
      <c r="M142" s="57">
        <v>17</v>
      </c>
      <c r="N142" s="1974"/>
      <c r="O142" s="1975"/>
      <c r="P142" s="1976"/>
    </row>
    <row r="143" spans="1:16" ht="19.95" customHeight="1">
      <c r="A143" s="57">
        <f t="shared" si="2"/>
        <v>142</v>
      </c>
      <c r="B143" s="1223" t="s">
        <v>154</v>
      </c>
      <c r="C143" s="1227" t="s">
        <v>118</v>
      </c>
      <c r="D143" s="57"/>
      <c r="E143" s="799">
        <v>45990</v>
      </c>
      <c r="F143" s="1225" t="s">
        <v>1990</v>
      </c>
      <c r="G143" s="1937" t="s">
        <v>1980</v>
      </c>
      <c r="H143" s="1937"/>
      <c r="I143" s="1937"/>
      <c r="J143" s="1937"/>
      <c r="K143" s="799">
        <v>45998</v>
      </c>
      <c r="L143" s="1223" t="s">
        <v>1583</v>
      </c>
      <c r="M143" s="57"/>
      <c r="N143" s="1974"/>
      <c r="O143" s="1975"/>
      <c r="P143" s="1976"/>
    </row>
    <row r="144" spans="1:16" ht="19.95" customHeight="1">
      <c r="A144" s="57">
        <f t="shared" si="2"/>
        <v>143</v>
      </c>
      <c r="B144" s="1223" t="s">
        <v>770</v>
      </c>
      <c r="C144" s="1223" t="s">
        <v>234</v>
      </c>
      <c r="D144" s="57"/>
      <c r="E144" s="799">
        <v>45997</v>
      </c>
      <c r="F144" s="1225" t="s">
        <v>1982</v>
      </c>
      <c r="G144" s="1937" t="s">
        <v>1980</v>
      </c>
      <c r="H144" s="1937"/>
      <c r="I144" s="1937"/>
      <c r="J144" s="1937"/>
      <c r="K144" s="799">
        <v>46001</v>
      </c>
      <c r="L144" s="1223" t="s">
        <v>1704</v>
      </c>
      <c r="M144" s="57">
        <v>26</v>
      </c>
      <c r="N144" s="1974"/>
      <c r="O144" s="1975"/>
      <c r="P144" s="1976"/>
    </row>
    <row r="145" spans="1:48" ht="19.95" customHeight="1">
      <c r="A145" s="57">
        <f t="shared" si="2"/>
        <v>144</v>
      </c>
      <c r="B145" s="1223" t="s">
        <v>146</v>
      </c>
      <c r="C145" s="1223" t="s">
        <v>118</v>
      </c>
      <c r="D145" s="57"/>
      <c r="E145" s="799">
        <v>45997</v>
      </c>
      <c r="F145" s="1225" t="s">
        <v>1990</v>
      </c>
      <c r="G145" s="1937" t="s">
        <v>1980</v>
      </c>
      <c r="H145" s="1937"/>
      <c r="I145" s="1937"/>
      <c r="J145" s="1937"/>
      <c r="K145" s="799">
        <v>46002</v>
      </c>
      <c r="L145" s="1223" t="s">
        <v>1736</v>
      </c>
      <c r="M145" s="57">
        <v>20</v>
      </c>
      <c r="N145" s="1974"/>
      <c r="O145" s="1975"/>
      <c r="P145" s="1976"/>
    </row>
    <row r="146" spans="1:48" ht="19.95" customHeight="1">
      <c r="A146" s="57">
        <f t="shared" si="2"/>
        <v>145</v>
      </c>
      <c r="B146" s="1227" t="s">
        <v>730</v>
      </c>
      <c r="C146" s="1227" t="s">
        <v>171</v>
      </c>
      <c r="D146" s="57"/>
      <c r="E146" s="799">
        <v>45997</v>
      </c>
      <c r="F146" s="1225" t="s">
        <v>1979</v>
      </c>
      <c r="G146" s="1937" t="s">
        <v>1980</v>
      </c>
      <c r="H146" s="1937"/>
      <c r="I146" s="1937"/>
      <c r="J146" s="1937"/>
      <c r="K146" s="799">
        <v>46003</v>
      </c>
      <c r="L146" s="1223" t="s">
        <v>1826</v>
      </c>
      <c r="M146" s="57">
        <v>23</v>
      </c>
      <c r="N146" s="1974"/>
      <c r="O146" s="1975"/>
      <c r="P146" s="1976"/>
    </row>
    <row r="147" spans="1:48" ht="19.95" customHeight="1">
      <c r="A147" s="57">
        <f t="shared" si="2"/>
        <v>146</v>
      </c>
      <c r="B147" s="1223" t="s">
        <v>1827</v>
      </c>
      <c r="C147" s="1223" t="s">
        <v>105</v>
      </c>
      <c r="D147" s="57"/>
      <c r="E147" s="799">
        <v>46000</v>
      </c>
      <c r="F147" s="1225" t="s">
        <v>1989</v>
      </c>
      <c r="G147" s="1937" t="s">
        <v>1980</v>
      </c>
      <c r="H147" s="1937"/>
      <c r="I147" s="1937"/>
      <c r="J147" s="1937"/>
      <c r="K147" s="799">
        <v>46004</v>
      </c>
      <c r="L147" s="1223" t="s">
        <v>1704</v>
      </c>
      <c r="M147" s="57">
        <v>26</v>
      </c>
      <c r="N147" s="1974"/>
      <c r="O147" s="1975"/>
      <c r="P147" s="1976"/>
    </row>
    <row r="148" spans="1:48" ht="19.95" customHeight="1">
      <c r="A148" s="57">
        <f t="shared" si="2"/>
        <v>147</v>
      </c>
      <c r="B148" s="1227" t="s">
        <v>182</v>
      </c>
      <c r="C148" s="1227" t="s">
        <v>133</v>
      </c>
      <c r="D148" s="57"/>
      <c r="E148" s="799">
        <v>45998</v>
      </c>
      <c r="F148" s="1225">
        <v>27.715</v>
      </c>
      <c r="G148" s="1937" t="s">
        <v>1980</v>
      </c>
      <c r="H148" s="1937"/>
      <c r="I148" s="1937"/>
      <c r="J148" s="1937"/>
      <c r="K148" s="799">
        <v>46005</v>
      </c>
      <c r="L148" s="1223" t="s">
        <v>1680</v>
      </c>
      <c r="M148" s="57">
        <v>17</v>
      </c>
      <c r="N148" s="1974"/>
      <c r="O148" s="1975"/>
      <c r="P148" s="1976"/>
    </row>
    <row r="149" spans="1:48" ht="19.95" customHeight="1">
      <c r="A149" s="57">
        <f t="shared" si="2"/>
        <v>148</v>
      </c>
      <c r="B149" s="1227" t="s">
        <v>729</v>
      </c>
      <c r="C149" s="1227" t="s">
        <v>228</v>
      </c>
      <c r="D149" s="57"/>
      <c r="E149" s="799">
        <v>46003</v>
      </c>
      <c r="F149" s="1225" t="s">
        <v>1981</v>
      </c>
      <c r="G149" s="1937" t="s">
        <v>1980</v>
      </c>
      <c r="H149" s="1937"/>
      <c r="I149" s="1937"/>
      <c r="J149" s="1937"/>
      <c r="K149" s="799">
        <v>46007</v>
      </c>
      <c r="L149" s="1223" t="s">
        <v>1826</v>
      </c>
      <c r="M149" s="57">
        <v>23</v>
      </c>
      <c r="N149" s="1974"/>
      <c r="O149" s="1975"/>
      <c r="P149" s="1976"/>
    </row>
    <row r="150" spans="1:48" ht="19.95" customHeight="1">
      <c r="A150" s="57">
        <f t="shared" si="2"/>
        <v>149</v>
      </c>
      <c r="B150" s="1227" t="s">
        <v>1291</v>
      </c>
      <c r="C150" s="1227" t="s">
        <v>101</v>
      </c>
      <c r="D150" s="57"/>
      <c r="E150" s="799">
        <v>46003</v>
      </c>
      <c r="F150" s="1225" t="s">
        <v>1983</v>
      </c>
      <c r="G150" s="1937" t="s">
        <v>1980</v>
      </c>
      <c r="H150" s="1937"/>
      <c r="I150" s="1937"/>
      <c r="J150" s="1937"/>
      <c r="K150" s="799">
        <v>46007</v>
      </c>
      <c r="L150" s="1223" t="s">
        <v>1736</v>
      </c>
      <c r="M150" s="57">
        <v>20</v>
      </c>
      <c r="N150" s="1974"/>
      <c r="O150" s="1975"/>
      <c r="P150" s="1976"/>
    </row>
    <row r="151" spans="1:48" ht="19.95" customHeight="1">
      <c r="A151" s="57">
        <f t="shared" si="2"/>
        <v>150</v>
      </c>
      <c r="B151" s="1227" t="s">
        <v>358</v>
      </c>
      <c r="C151" s="1227" t="s">
        <v>171</v>
      </c>
      <c r="D151" s="57"/>
      <c r="E151" s="799">
        <v>45997</v>
      </c>
      <c r="F151" s="1225" t="s">
        <v>1979</v>
      </c>
      <c r="G151" s="1937" t="s">
        <v>1980</v>
      </c>
      <c r="H151" s="1937"/>
      <c r="I151" s="1937"/>
      <c r="J151" s="1937"/>
      <c r="K151" s="799">
        <v>46007</v>
      </c>
      <c r="L151" s="1223" t="s">
        <v>1971</v>
      </c>
      <c r="M151" s="57">
        <v>24</v>
      </c>
      <c r="N151" s="1974"/>
      <c r="O151" s="1975"/>
      <c r="P151" s="1976"/>
    </row>
    <row r="152" spans="1:48" ht="19.95" customHeight="1">
      <c r="A152" s="57">
        <f t="shared" si="2"/>
        <v>151</v>
      </c>
      <c r="B152" s="1227" t="s">
        <v>461</v>
      </c>
      <c r="C152" s="1227" t="s">
        <v>171</v>
      </c>
      <c r="D152" s="57"/>
      <c r="E152" s="799">
        <v>46004</v>
      </c>
      <c r="F152" s="1225" t="s">
        <v>1979</v>
      </c>
      <c r="G152" s="1937" t="s">
        <v>1980</v>
      </c>
      <c r="H152" s="1937"/>
      <c r="I152" s="1937"/>
      <c r="J152" s="1937"/>
      <c r="K152" s="799">
        <v>46009</v>
      </c>
      <c r="L152" s="1223" t="s">
        <v>1972</v>
      </c>
      <c r="M152" s="57">
        <v>26</v>
      </c>
      <c r="N152" s="1974"/>
      <c r="O152" s="1975"/>
      <c r="P152" s="1976"/>
    </row>
    <row r="153" spans="1:48" ht="19.95" customHeight="1">
      <c r="A153" s="57">
        <f t="shared" si="2"/>
        <v>152</v>
      </c>
      <c r="B153" s="1223" t="s">
        <v>433</v>
      </c>
      <c r="C153" s="1223" t="s">
        <v>168</v>
      </c>
      <c r="D153" s="57"/>
      <c r="E153" s="1224">
        <v>45948</v>
      </c>
      <c r="F153" s="314">
        <v>11.145</v>
      </c>
      <c r="G153" s="1937" t="s">
        <v>1980</v>
      </c>
      <c r="H153" s="1937"/>
      <c r="I153" s="1937"/>
      <c r="J153" s="1937"/>
      <c r="K153" s="1231">
        <v>46012</v>
      </c>
      <c r="L153" s="1266" t="s">
        <v>2005</v>
      </c>
      <c r="M153" s="57">
        <v>15</v>
      </c>
      <c r="N153" s="1974"/>
      <c r="O153" s="1975"/>
      <c r="P153" s="1976"/>
    </row>
    <row r="154" spans="1:48" ht="19.95" customHeight="1">
      <c r="A154" s="57">
        <f t="shared" si="2"/>
        <v>153</v>
      </c>
      <c r="B154" s="1227" t="s">
        <v>185</v>
      </c>
      <c r="C154" s="1227" t="s">
        <v>111</v>
      </c>
      <c r="D154" s="57"/>
      <c r="E154" s="799">
        <v>46005</v>
      </c>
      <c r="F154" s="1225" t="s">
        <v>1984</v>
      </c>
      <c r="G154" s="1937" t="s">
        <v>1980</v>
      </c>
      <c r="H154" s="1937"/>
      <c r="I154" s="1937"/>
      <c r="J154" s="1937"/>
      <c r="K154" s="1231">
        <v>46012</v>
      </c>
      <c r="L154" s="1223" t="s">
        <v>1680</v>
      </c>
      <c r="M154" s="57">
        <v>17</v>
      </c>
      <c r="N154" s="1974"/>
      <c r="O154" s="1975"/>
      <c r="P154" s="1976"/>
    </row>
    <row r="155" spans="1:48" ht="19.95" customHeight="1">
      <c r="A155" s="57">
        <f t="shared" si="2"/>
        <v>154</v>
      </c>
      <c r="B155" s="1227" t="s">
        <v>460</v>
      </c>
      <c r="C155" s="1227" t="s">
        <v>171</v>
      </c>
      <c r="D155" s="57"/>
      <c r="E155" s="799">
        <v>46009</v>
      </c>
      <c r="F155" s="1225" t="s">
        <v>1979</v>
      </c>
      <c r="G155" s="1937" t="s">
        <v>1980</v>
      </c>
      <c r="H155" s="1937"/>
      <c r="I155" s="1937"/>
      <c r="J155" s="1937"/>
      <c r="K155" s="799">
        <v>46012</v>
      </c>
      <c r="L155" s="1223" t="s">
        <v>1972</v>
      </c>
      <c r="M155" s="57">
        <v>26</v>
      </c>
      <c r="N155" s="1974"/>
      <c r="O155" s="1975"/>
      <c r="P155" s="1976"/>
    </row>
    <row r="156" spans="1:48" ht="19.95" customHeight="1">
      <c r="A156" s="57">
        <f t="shared" si="2"/>
        <v>155</v>
      </c>
      <c r="B156" s="1223" t="s">
        <v>1290</v>
      </c>
      <c r="C156" s="1223" t="s">
        <v>114</v>
      </c>
      <c r="D156" s="57"/>
      <c r="E156" s="799">
        <v>46008</v>
      </c>
      <c r="F156" s="1225">
        <v>22.946000000000002</v>
      </c>
      <c r="G156" s="1937" t="s">
        <v>1980</v>
      </c>
      <c r="H156" s="1937"/>
      <c r="I156" s="1937"/>
      <c r="J156" s="1937"/>
      <c r="K156" s="799">
        <v>46012</v>
      </c>
      <c r="L156" s="1223" t="s">
        <v>1736</v>
      </c>
      <c r="M156" s="57">
        <v>20</v>
      </c>
      <c r="N156" s="1974"/>
      <c r="O156" s="1975"/>
      <c r="P156" s="1976"/>
    </row>
    <row r="157" spans="1:48" ht="31.5" customHeight="1">
      <c r="A157" s="57">
        <f t="shared" si="2"/>
        <v>156</v>
      </c>
      <c r="B157" s="1230" t="s">
        <v>1480</v>
      </c>
      <c r="C157" s="1232" t="s">
        <v>105</v>
      </c>
      <c r="D157" s="57"/>
      <c r="E157" s="1231">
        <v>46010</v>
      </c>
      <c r="F157" s="1225" t="s">
        <v>1989</v>
      </c>
      <c r="G157" s="1937" t="s">
        <v>1980</v>
      </c>
      <c r="H157" s="1937"/>
      <c r="I157" s="1937"/>
      <c r="J157" s="1937"/>
      <c r="K157" s="799">
        <v>46015</v>
      </c>
      <c r="L157" s="1223" t="s">
        <v>1826</v>
      </c>
      <c r="M157" s="57">
        <v>23</v>
      </c>
      <c r="N157" s="1994"/>
      <c r="O157" s="1975"/>
      <c r="P157" s="1976"/>
    </row>
    <row r="158" spans="1:48" ht="55.5" customHeight="1">
      <c r="A158" s="57">
        <f t="shared" si="2"/>
        <v>157</v>
      </c>
      <c r="B158" s="1253" t="s">
        <v>463</v>
      </c>
      <c r="C158" s="1227" t="s">
        <v>228</v>
      </c>
      <c r="D158" s="57"/>
      <c r="E158" s="799">
        <v>46012</v>
      </c>
      <c r="F158" s="1225" t="s">
        <v>1981</v>
      </c>
      <c r="G158" s="1937" t="s">
        <v>1980</v>
      </c>
      <c r="H158" s="1937"/>
      <c r="I158" s="1937"/>
      <c r="J158" s="1937"/>
      <c r="K158" s="799">
        <v>46016</v>
      </c>
      <c r="L158" s="1223" t="s">
        <v>1972</v>
      </c>
      <c r="M158" s="57">
        <v>26</v>
      </c>
      <c r="N158" s="1988"/>
      <c r="O158" s="1989"/>
      <c r="P158" s="1990"/>
    </row>
    <row r="159" spans="1:48" ht="23.55" customHeight="1">
      <c r="A159" s="57">
        <f t="shared" si="2"/>
        <v>158</v>
      </c>
      <c r="B159" s="1227" t="s">
        <v>390</v>
      </c>
      <c r="C159" s="1227" t="s">
        <v>234</v>
      </c>
      <c r="D159" s="57"/>
      <c r="E159" s="799">
        <v>46003</v>
      </c>
      <c r="F159" s="1225" t="s">
        <v>1982</v>
      </c>
      <c r="G159" s="1937" t="s">
        <v>1980</v>
      </c>
      <c r="H159" s="1937"/>
      <c r="I159" s="1937"/>
      <c r="J159" s="1937"/>
      <c r="K159" s="799">
        <v>46017</v>
      </c>
      <c r="L159" s="1266" t="s">
        <v>2005</v>
      </c>
      <c r="M159" s="57">
        <v>15</v>
      </c>
      <c r="N159" s="1982"/>
      <c r="O159" s="1975"/>
      <c r="P159" s="1976"/>
    </row>
    <row r="160" spans="1:48" ht="38.549999999999997" customHeight="1">
      <c r="A160" s="57">
        <f t="shared" si="2"/>
        <v>159</v>
      </c>
      <c r="B160" s="1253" t="s">
        <v>257</v>
      </c>
      <c r="C160" s="1223" t="s">
        <v>228</v>
      </c>
      <c r="D160" s="57"/>
      <c r="E160" s="799">
        <v>46008</v>
      </c>
      <c r="F160" s="1225" t="s">
        <v>1981</v>
      </c>
      <c r="G160" s="1937" t="s">
        <v>1980</v>
      </c>
      <c r="H160" s="1937"/>
      <c r="I160" s="1937"/>
      <c r="J160" s="1937"/>
      <c r="K160" s="799">
        <v>46017</v>
      </c>
      <c r="L160" s="1266" t="s">
        <v>1736</v>
      </c>
      <c r="M160" s="57">
        <v>20</v>
      </c>
      <c r="N160" s="1982"/>
      <c r="O160" s="1975"/>
      <c r="P160" s="1976"/>
      <c r="Q160" s="1242"/>
      <c r="R160" s="1242"/>
      <c r="S160" s="1242"/>
      <c r="T160" s="1242"/>
      <c r="U160" s="1242"/>
      <c r="V160" s="1242"/>
      <c r="W160" s="1242"/>
      <c r="X160" s="1242"/>
      <c r="Y160" s="1242"/>
      <c r="Z160" s="1242"/>
      <c r="AA160" s="1242"/>
      <c r="AB160" s="1242"/>
      <c r="AC160" s="1242"/>
      <c r="AD160" s="1242"/>
      <c r="AE160" s="1242"/>
      <c r="AF160" s="1242"/>
      <c r="AG160" s="1242"/>
      <c r="AH160" s="1242"/>
      <c r="AI160" s="1242"/>
      <c r="AJ160" s="1242"/>
      <c r="AK160" s="1242"/>
      <c r="AL160" s="1242"/>
      <c r="AM160" s="1242"/>
      <c r="AN160" s="1242"/>
      <c r="AO160" s="1242"/>
      <c r="AP160" s="1242"/>
      <c r="AQ160" s="1242"/>
      <c r="AR160" s="1242"/>
      <c r="AS160" s="1242"/>
      <c r="AT160" s="1242"/>
      <c r="AU160" s="1242"/>
      <c r="AV160" s="1242"/>
    </row>
    <row r="161" spans="1:48" ht="30" customHeight="1">
      <c r="A161" s="57">
        <f t="shared" si="2"/>
        <v>160</v>
      </c>
      <c r="B161" s="1227" t="s">
        <v>398</v>
      </c>
      <c r="C161" s="1227" t="s">
        <v>105</v>
      </c>
      <c r="D161" s="57"/>
      <c r="E161" s="1229">
        <v>46018</v>
      </c>
      <c r="F161" s="1225" t="s">
        <v>1989</v>
      </c>
      <c r="G161" s="1937" t="s">
        <v>1980</v>
      </c>
      <c r="H161" s="1937"/>
      <c r="I161" s="1937"/>
      <c r="J161" s="1937"/>
      <c r="K161" s="799">
        <v>46021</v>
      </c>
      <c r="L161" s="1266" t="s">
        <v>2005</v>
      </c>
      <c r="M161" s="57">
        <v>15</v>
      </c>
      <c r="N161" s="1983"/>
      <c r="O161" s="1986"/>
      <c r="P161" s="1987"/>
    </row>
    <row r="162" spans="1:48" ht="31.95" customHeight="1">
      <c r="A162" s="57">
        <f t="shared" si="2"/>
        <v>161</v>
      </c>
      <c r="B162" s="1264" t="s">
        <v>850</v>
      </c>
      <c r="C162" s="1264" t="s">
        <v>101</v>
      </c>
      <c r="D162" s="57"/>
      <c r="E162" s="799">
        <v>46019</v>
      </c>
      <c r="F162" s="1225" t="s">
        <v>1983</v>
      </c>
      <c r="G162" s="1937" t="s">
        <v>1980</v>
      </c>
      <c r="H162" s="1937"/>
      <c r="I162" s="1937"/>
      <c r="J162" s="1937"/>
      <c r="K162" s="799">
        <v>46021</v>
      </c>
      <c r="L162" s="1223" t="s">
        <v>1972</v>
      </c>
      <c r="M162" s="57">
        <v>26</v>
      </c>
      <c r="N162" s="1983"/>
      <c r="O162" s="1984"/>
      <c r="P162" s="1985"/>
      <c r="Q162" s="1242"/>
      <c r="R162" s="1242"/>
      <c r="S162" s="1242"/>
      <c r="T162" s="1242"/>
      <c r="U162" s="1242"/>
      <c r="V162" s="1242"/>
      <c r="W162" s="1242"/>
      <c r="X162" s="1242"/>
      <c r="Y162" s="1242"/>
      <c r="Z162" s="1242"/>
      <c r="AA162" s="1242"/>
      <c r="AB162" s="1242"/>
      <c r="AC162" s="1242"/>
      <c r="AD162" s="1242"/>
      <c r="AE162" s="1242"/>
      <c r="AF162" s="1242"/>
      <c r="AG162" s="1242"/>
      <c r="AH162" s="1242"/>
      <c r="AI162" s="1242"/>
      <c r="AJ162" s="1242"/>
      <c r="AK162" s="1242"/>
      <c r="AL162" s="1242"/>
      <c r="AM162" s="1242"/>
      <c r="AN162" s="1242"/>
      <c r="AO162" s="1242"/>
      <c r="AP162" s="1242"/>
      <c r="AQ162" s="1242"/>
      <c r="AR162" s="1242"/>
      <c r="AS162" s="1242"/>
      <c r="AT162" s="1242"/>
      <c r="AU162" s="1242"/>
      <c r="AV162" s="1242"/>
    </row>
    <row r="163" spans="1:48" ht="35.549999999999997" customHeight="1">
      <c r="A163" s="57">
        <f t="shared" si="2"/>
        <v>162</v>
      </c>
      <c r="B163" s="1269" t="s">
        <v>1289</v>
      </c>
      <c r="C163" s="1266" t="s">
        <v>111</v>
      </c>
      <c r="D163" s="1267"/>
      <c r="E163" s="1231">
        <v>46019</v>
      </c>
      <c r="F163" s="1225" t="s">
        <v>1984</v>
      </c>
      <c r="G163" s="1937" t="s">
        <v>1980</v>
      </c>
      <c r="H163" s="1937"/>
      <c r="I163" s="1937"/>
      <c r="J163" s="1937"/>
      <c r="K163" s="799">
        <v>46022</v>
      </c>
      <c r="L163" s="1268" t="s">
        <v>1736</v>
      </c>
      <c r="M163" s="57">
        <v>20</v>
      </c>
      <c r="N163" s="1996"/>
      <c r="O163" s="1943"/>
      <c r="P163" s="1944"/>
      <c r="Q163" s="1242"/>
      <c r="R163" s="1242"/>
      <c r="S163" s="1242"/>
      <c r="T163" s="1242"/>
      <c r="U163" s="1242"/>
      <c r="V163" s="1242"/>
      <c r="W163" s="1242"/>
      <c r="X163" s="1242"/>
      <c r="Y163" s="1242"/>
      <c r="Z163" s="1242"/>
      <c r="AA163" s="1242"/>
      <c r="AB163" s="1242"/>
      <c r="AC163" s="1242"/>
      <c r="AD163" s="1242"/>
      <c r="AE163" s="1242"/>
      <c r="AF163" s="1242"/>
      <c r="AG163" s="1242"/>
      <c r="AH163" s="1242"/>
      <c r="AI163" s="1242"/>
      <c r="AJ163" s="1242"/>
      <c r="AK163" s="1242"/>
      <c r="AL163" s="1242"/>
      <c r="AM163" s="1242"/>
      <c r="AN163" s="1242"/>
      <c r="AO163" s="1242"/>
      <c r="AP163" s="1242"/>
      <c r="AQ163" s="1242"/>
      <c r="AR163" s="1242"/>
      <c r="AS163" s="1242"/>
      <c r="AT163" s="1242"/>
      <c r="AU163" s="1242"/>
      <c r="AV163" s="1242"/>
    </row>
    <row r="164" spans="1:48" ht="19.95" customHeight="1">
      <c r="A164" s="57">
        <f t="shared" si="2"/>
        <v>163</v>
      </c>
      <c r="B164" s="1235" t="s">
        <v>184</v>
      </c>
      <c r="C164" s="1236" t="s">
        <v>103</v>
      </c>
      <c r="D164" s="57"/>
      <c r="E164" s="1231">
        <v>46012</v>
      </c>
      <c r="F164" s="1225" t="s">
        <v>1991</v>
      </c>
      <c r="G164" s="1937" t="s">
        <v>1980</v>
      </c>
      <c r="H164" s="1937"/>
      <c r="I164" s="1937"/>
      <c r="J164" s="1937"/>
      <c r="K164" s="799">
        <v>46026</v>
      </c>
      <c r="L164" s="1223" t="s">
        <v>1680</v>
      </c>
      <c r="M164" s="57">
        <v>17</v>
      </c>
      <c r="N164" s="1993"/>
      <c r="O164" s="1975"/>
      <c r="P164" s="1976"/>
      <c r="Q164" s="1242"/>
      <c r="R164" s="1242"/>
      <c r="S164" s="1242"/>
      <c r="T164" s="1242"/>
      <c r="U164" s="1242"/>
      <c r="V164" s="1242"/>
      <c r="W164" s="1242"/>
      <c r="X164" s="1242"/>
      <c r="Y164" s="1242"/>
      <c r="Z164" s="1242"/>
      <c r="AA164" s="1242"/>
      <c r="AB164" s="1242"/>
      <c r="AC164" s="1242"/>
      <c r="AD164" s="1242"/>
      <c r="AE164" s="1242"/>
      <c r="AF164" s="1242"/>
      <c r="AG164" s="1242"/>
      <c r="AH164" s="1242"/>
      <c r="AI164" s="1242"/>
      <c r="AJ164" s="1242"/>
      <c r="AK164" s="1242"/>
      <c r="AL164" s="1242"/>
      <c r="AM164" s="1242"/>
      <c r="AN164" s="1242"/>
      <c r="AO164" s="1242"/>
      <c r="AP164" s="1242"/>
      <c r="AQ164" s="1242"/>
      <c r="AR164" s="1242"/>
      <c r="AS164" s="1242"/>
      <c r="AT164" s="1242"/>
      <c r="AU164" s="1242"/>
      <c r="AV164" s="1242"/>
    </row>
    <row r="165" spans="1:48" ht="30.45" customHeight="1">
      <c r="A165" s="57">
        <f t="shared" si="2"/>
        <v>164</v>
      </c>
      <c r="B165" s="993" t="s">
        <v>2006</v>
      </c>
      <c r="C165" s="1236" t="s">
        <v>168</v>
      </c>
      <c r="D165" s="1267"/>
      <c r="E165" s="1231">
        <v>46022</v>
      </c>
      <c r="F165" s="314">
        <v>11.145</v>
      </c>
      <c r="G165" s="1937" t="s">
        <v>1980</v>
      </c>
      <c r="H165" s="1937"/>
      <c r="I165" s="1937"/>
      <c r="J165" s="1937"/>
      <c r="K165" s="799">
        <v>46026</v>
      </c>
      <c r="L165" s="1223" t="s">
        <v>1972</v>
      </c>
      <c r="M165" s="1267">
        <v>26</v>
      </c>
      <c r="N165" s="1995"/>
      <c r="O165" s="1943"/>
      <c r="P165" s="1944"/>
      <c r="Q165" s="1242"/>
      <c r="R165" s="1242"/>
      <c r="S165" s="1242"/>
      <c r="T165" s="1242"/>
      <c r="U165" s="1242"/>
      <c r="V165" s="1242"/>
      <c r="W165" s="1242"/>
      <c r="X165" s="1242"/>
      <c r="Y165" s="1242"/>
      <c r="Z165" s="1242"/>
      <c r="AA165" s="1242"/>
      <c r="AB165" s="1242"/>
      <c r="AC165" s="1242"/>
      <c r="AD165" s="1242"/>
      <c r="AE165" s="1242"/>
      <c r="AF165" s="1242"/>
      <c r="AG165" s="1242"/>
      <c r="AH165" s="1242"/>
      <c r="AI165" s="1242"/>
      <c r="AJ165" s="1242"/>
      <c r="AK165" s="1242"/>
      <c r="AL165" s="1242"/>
      <c r="AM165" s="1242"/>
      <c r="AN165" s="1242"/>
      <c r="AO165" s="1242"/>
      <c r="AP165" s="1242"/>
      <c r="AQ165" s="1242"/>
      <c r="AR165" s="1242"/>
      <c r="AS165" s="1242"/>
      <c r="AT165" s="1242"/>
      <c r="AU165" s="1242"/>
      <c r="AV165" s="1242"/>
    </row>
    <row r="166" spans="1:48" ht="19.95" customHeight="1">
      <c r="A166" s="57">
        <f t="shared" si="2"/>
        <v>165</v>
      </c>
      <c r="B166" s="993" t="s">
        <v>2007</v>
      </c>
      <c r="C166" s="1236" t="s">
        <v>234</v>
      </c>
      <c r="D166" s="1267"/>
      <c r="E166" s="1231">
        <v>46022</v>
      </c>
      <c r="F166" s="1225" t="s">
        <v>1982</v>
      </c>
      <c r="G166" s="1937" t="s">
        <v>1980</v>
      </c>
      <c r="H166" s="1937"/>
      <c r="I166" s="1937"/>
      <c r="J166" s="1937"/>
      <c r="K166" s="799">
        <v>46027</v>
      </c>
      <c r="L166" s="1223" t="s">
        <v>2008</v>
      </c>
      <c r="M166" s="1267">
        <v>15</v>
      </c>
      <c r="N166" s="1995"/>
      <c r="O166" s="1943"/>
      <c r="P166" s="1944"/>
      <c r="Q166" s="1242"/>
      <c r="R166" s="1242"/>
      <c r="S166" s="1242"/>
      <c r="T166" s="1242"/>
      <c r="U166" s="1242"/>
      <c r="V166" s="1242"/>
      <c r="W166" s="1242"/>
      <c r="X166" s="1242"/>
      <c r="Y166" s="1242"/>
      <c r="Z166" s="1242"/>
      <c r="AA166" s="1242"/>
      <c r="AB166" s="1242"/>
      <c r="AC166" s="1242"/>
      <c r="AD166" s="1242"/>
      <c r="AE166" s="1242"/>
      <c r="AF166" s="1242"/>
      <c r="AG166" s="1242"/>
      <c r="AH166" s="1242"/>
      <c r="AI166" s="1242"/>
      <c r="AJ166" s="1242"/>
      <c r="AK166" s="1242"/>
      <c r="AL166" s="1242"/>
      <c r="AM166" s="1242"/>
      <c r="AN166" s="1242"/>
      <c r="AO166" s="1242"/>
      <c r="AP166" s="1242"/>
      <c r="AQ166" s="1242"/>
      <c r="AR166" s="1242"/>
      <c r="AS166" s="1242"/>
      <c r="AT166" s="1242"/>
      <c r="AU166" s="1242"/>
      <c r="AV166" s="1242"/>
    </row>
    <row r="167" spans="1:48" ht="19.95" customHeight="1">
      <c r="A167" s="57">
        <f t="shared" si="2"/>
        <v>166</v>
      </c>
      <c r="B167" s="1272" t="s">
        <v>147</v>
      </c>
      <c r="C167" s="1273" t="s">
        <v>101</v>
      </c>
      <c r="D167" s="1267"/>
      <c r="E167" s="1231">
        <v>46024</v>
      </c>
      <c r="F167" s="1225" t="s">
        <v>1983</v>
      </c>
      <c r="G167" s="1937" t="s">
        <v>1980</v>
      </c>
      <c r="H167" s="1937"/>
      <c r="I167" s="1937"/>
      <c r="J167" s="1937"/>
      <c r="K167" s="799">
        <v>46029</v>
      </c>
      <c r="L167" s="1268" t="s">
        <v>1736</v>
      </c>
      <c r="M167" s="1267">
        <v>20</v>
      </c>
      <c r="N167" s="1995"/>
      <c r="O167" s="1943"/>
      <c r="P167" s="1944"/>
      <c r="Q167" s="1242"/>
      <c r="R167" s="1242"/>
      <c r="S167" s="1242"/>
      <c r="T167" s="1242"/>
      <c r="U167" s="1242"/>
      <c r="V167" s="1242"/>
      <c r="W167" s="1242"/>
      <c r="X167" s="1242"/>
      <c r="Y167" s="1242"/>
      <c r="Z167" s="1242"/>
      <c r="AA167" s="1242"/>
      <c r="AB167" s="1242"/>
      <c r="AC167" s="1242"/>
      <c r="AD167" s="1242"/>
      <c r="AE167" s="1242"/>
      <c r="AF167" s="1242"/>
      <c r="AG167" s="1242"/>
      <c r="AH167" s="1242"/>
      <c r="AI167" s="1242"/>
      <c r="AJ167" s="1242"/>
      <c r="AK167" s="1242"/>
      <c r="AL167" s="1242"/>
      <c r="AM167" s="1242"/>
      <c r="AN167" s="1242"/>
      <c r="AO167" s="1242"/>
      <c r="AP167" s="1242"/>
      <c r="AQ167" s="1242"/>
      <c r="AR167" s="1242"/>
      <c r="AS167" s="1242"/>
      <c r="AT167" s="1242"/>
      <c r="AU167" s="1242"/>
      <c r="AV167" s="1242"/>
    </row>
    <row r="168" spans="1:48" ht="19.95" customHeight="1">
      <c r="A168" s="57">
        <f t="shared" si="2"/>
        <v>167</v>
      </c>
      <c r="B168" s="1282" t="s">
        <v>401</v>
      </c>
      <c r="C168" s="1283" t="s">
        <v>105</v>
      </c>
      <c r="D168" s="1267"/>
      <c r="E168" s="1231">
        <v>46029</v>
      </c>
      <c r="F168" s="1225" t="s">
        <v>1989</v>
      </c>
      <c r="G168" s="1937" t="s">
        <v>1980</v>
      </c>
      <c r="H168" s="1937"/>
      <c r="I168" s="1937"/>
      <c r="J168" s="1937"/>
      <c r="K168" s="799">
        <v>46032</v>
      </c>
      <c r="L168" s="1268" t="s">
        <v>2010</v>
      </c>
      <c r="M168" s="1267"/>
      <c r="N168" s="1942"/>
      <c r="O168" s="1943"/>
      <c r="P168" s="1944"/>
      <c r="Q168" s="1242"/>
      <c r="R168" s="1242"/>
      <c r="S168" s="1242"/>
      <c r="T168" s="1242"/>
      <c r="U168" s="1242"/>
      <c r="V168" s="1242"/>
      <c r="W168" s="1242"/>
      <c r="X168" s="1242"/>
      <c r="Y168" s="1242"/>
      <c r="Z168" s="1242"/>
      <c r="AA168" s="1242"/>
      <c r="AB168" s="1242"/>
      <c r="AC168" s="1242"/>
      <c r="AD168" s="1242"/>
      <c r="AE168" s="1242"/>
      <c r="AF168" s="1242"/>
      <c r="AG168" s="1242"/>
      <c r="AH168" s="1242"/>
      <c r="AI168" s="1242"/>
      <c r="AJ168" s="1242"/>
      <c r="AK168" s="1242"/>
      <c r="AL168" s="1242"/>
      <c r="AM168" s="1242"/>
      <c r="AN168" s="1242"/>
      <c r="AO168" s="1242"/>
      <c r="AP168" s="1242"/>
      <c r="AQ168" s="1242"/>
      <c r="AR168" s="1242"/>
      <c r="AS168" s="1242"/>
      <c r="AT168" s="1242"/>
      <c r="AU168" s="1242"/>
      <c r="AV168" s="1242"/>
    </row>
    <row r="169" spans="1:48" ht="19.95" customHeight="1">
      <c r="A169" s="57">
        <f t="shared" si="2"/>
        <v>168</v>
      </c>
      <c r="B169" s="1280" t="s">
        <v>163</v>
      </c>
      <c r="C169" s="1281" t="s">
        <v>114</v>
      </c>
      <c r="D169" s="1267"/>
      <c r="E169" s="1231">
        <v>46027</v>
      </c>
      <c r="F169" s="1225">
        <v>22.946000000000002</v>
      </c>
      <c r="G169" s="1977" t="s">
        <v>1980</v>
      </c>
      <c r="H169" s="1978"/>
      <c r="I169" s="1978"/>
      <c r="J169" s="1979"/>
      <c r="K169" s="799">
        <v>46033</v>
      </c>
      <c r="L169" s="1223" t="s">
        <v>1972</v>
      </c>
      <c r="M169" s="1267">
        <v>26</v>
      </c>
      <c r="N169" s="1983"/>
      <c r="O169" s="1991"/>
      <c r="P169" s="1992"/>
      <c r="Q169" s="1242"/>
      <c r="R169" s="1242"/>
      <c r="S169" s="1242"/>
      <c r="T169" s="1242"/>
      <c r="U169" s="1242"/>
      <c r="V169" s="1242"/>
      <c r="W169" s="1242"/>
      <c r="X169" s="1242"/>
      <c r="Y169" s="1242"/>
      <c r="Z169" s="1242"/>
      <c r="AA169" s="1242"/>
      <c r="AB169" s="1242"/>
      <c r="AC169" s="1242"/>
      <c r="AD169" s="1242"/>
      <c r="AE169" s="1242"/>
      <c r="AF169" s="1242"/>
      <c r="AG169" s="1242"/>
      <c r="AH169" s="1242"/>
      <c r="AI169" s="1242"/>
      <c r="AJ169" s="1242"/>
      <c r="AK169" s="1242"/>
      <c r="AL169" s="1242"/>
      <c r="AM169" s="1242"/>
      <c r="AN169" s="1242"/>
      <c r="AO169" s="1242"/>
      <c r="AP169" s="1242"/>
      <c r="AQ169" s="1242"/>
      <c r="AR169" s="1242"/>
      <c r="AS169" s="1242"/>
      <c r="AT169" s="1242"/>
      <c r="AU169" s="1242"/>
      <c r="AV169" s="1242"/>
    </row>
    <row r="170" spans="1:48" ht="19.95" customHeight="1">
      <c r="A170" s="57">
        <f t="shared" si="2"/>
        <v>169</v>
      </c>
      <c r="B170" s="1292" t="s">
        <v>355</v>
      </c>
      <c r="C170" s="1283" t="s">
        <v>168</v>
      </c>
      <c r="D170" s="1267"/>
      <c r="E170" s="1231">
        <v>46030</v>
      </c>
      <c r="F170" s="314">
        <v>11.145</v>
      </c>
      <c r="G170" s="1937" t="s">
        <v>1980</v>
      </c>
      <c r="H170" s="1937"/>
      <c r="I170" s="1937"/>
      <c r="J170" s="1937"/>
      <c r="K170" s="799">
        <v>46035</v>
      </c>
      <c r="L170" s="1268" t="s">
        <v>1736</v>
      </c>
      <c r="M170" s="1267">
        <v>20</v>
      </c>
      <c r="N170" s="1997"/>
      <c r="O170" s="1941"/>
      <c r="P170" s="1941"/>
      <c r="Q170" s="1242"/>
      <c r="R170" s="1242"/>
      <c r="S170" s="1242"/>
      <c r="T170" s="1242"/>
      <c r="U170" s="1242"/>
      <c r="V170" s="1242"/>
      <c r="W170" s="1242"/>
      <c r="X170" s="1242"/>
      <c r="Y170" s="1242"/>
      <c r="Z170" s="1242"/>
      <c r="AA170" s="1242"/>
      <c r="AB170" s="1242"/>
      <c r="AC170" s="1242"/>
      <c r="AD170" s="1242"/>
      <c r="AE170" s="1242"/>
      <c r="AF170" s="1242"/>
      <c r="AG170" s="1242"/>
      <c r="AH170" s="1242"/>
      <c r="AI170" s="1242"/>
      <c r="AJ170" s="1242"/>
      <c r="AK170" s="1242"/>
      <c r="AL170" s="1242"/>
      <c r="AM170" s="1242"/>
      <c r="AN170" s="1242"/>
      <c r="AO170" s="1242"/>
      <c r="AP170" s="1242"/>
      <c r="AQ170" s="1242"/>
      <c r="AR170" s="1242"/>
      <c r="AS170" s="1242"/>
      <c r="AT170" s="1242"/>
      <c r="AU170" s="1242"/>
      <c r="AV170" s="1242"/>
    </row>
    <row r="171" spans="1:48" ht="19.95" customHeight="1">
      <c r="A171" s="57">
        <f t="shared" si="2"/>
        <v>170</v>
      </c>
      <c r="B171" s="1282" t="s">
        <v>738</v>
      </c>
      <c r="C171" s="1283" t="s">
        <v>234</v>
      </c>
      <c r="D171" s="1267"/>
      <c r="E171" s="1231">
        <v>46029</v>
      </c>
      <c r="F171" s="1225" t="s">
        <v>1982</v>
      </c>
      <c r="G171" s="1977" t="s">
        <v>1980</v>
      </c>
      <c r="H171" s="1978"/>
      <c r="I171" s="1978"/>
      <c r="J171" s="1979"/>
      <c r="K171" s="799">
        <v>46037</v>
      </c>
      <c r="L171" s="1223" t="s">
        <v>1680</v>
      </c>
      <c r="M171" s="57">
        <v>17</v>
      </c>
      <c r="N171" s="1942"/>
      <c r="O171" s="1943"/>
      <c r="P171" s="1944"/>
      <c r="Q171" s="1242"/>
      <c r="R171" s="1242"/>
      <c r="S171" s="1242"/>
      <c r="T171" s="1242"/>
      <c r="U171" s="1242"/>
      <c r="V171" s="1242"/>
      <c r="W171" s="1242"/>
      <c r="X171" s="1242"/>
      <c r="Y171" s="1242"/>
      <c r="Z171" s="1242"/>
      <c r="AA171" s="1242"/>
      <c r="AB171" s="1242"/>
      <c r="AC171" s="1242"/>
      <c r="AD171" s="1242"/>
      <c r="AE171" s="1242"/>
      <c r="AF171" s="1242"/>
      <c r="AG171" s="1242"/>
      <c r="AH171" s="1242"/>
      <c r="AI171" s="1242"/>
      <c r="AJ171" s="1242"/>
      <c r="AK171" s="1242"/>
      <c r="AL171" s="1242"/>
      <c r="AM171" s="1242"/>
      <c r="AN171" s="1242"/>
      <c r="AO171" s="1242"/>
      <c r="AP171" s="1242"/>
      <c r="AQ171" s="1242"/>
      <c r="AR171" s="1242"/>
      <c r="AS171" s="1242"/>
      <c r="AT171" s="1242"/>
      <c r="AU171" s="1242"/>
      <c r="AV171" s="1242"/>
    </row>
    <row r="172" spans="1:48" ht="19.95" customHeight="1">
      <c r="A172" s="57">
        <f t="shared" si="2"/>
        <v>171</v>
      </c>
      <c r="B172" s="1287" t="s">
        <v>733</v>
      </c>
      <c r="C172" s="1288" t="s">
        <v>234</v>
      </c>
      <c r="D172" s="1267"/>
      <c r="E172" s="1231">
        <v>46035</v>
      </c>
      <c r="F172" s="1225" t="s">
        <v>1982</v>
      </c>
      <c r="G172" s="1937" t="s">
        <v>1980</v>
      </c>
      <c r="H172" s="1937"/>
      <c r="I172" s="1937"/>
      <c r="J172" s="1937"/>
      <c r="K172" s="799">
        <v>46038</v>
      </c>
      <c r="L172" s="1223" t="s">
        <v>1972</v>
      </c>
      <c r="M172" s="1267">
        <v>26</v>
      </c>
      <c r="N172" s="1942"/>
      <c r="O172" s="1943"/>
      <c r="P172" s="1944"/>
      <c r="Q172" s="1242"/>
      <c r="R172" s="1242"/>
      <c r="S172" s="1242"/>
      <c r="T172" s="1242"/>
      <c r="U172" s="1242"/>
      <c r="V172" s="1242"/>
      <c r="W172" s="1242"/>
      <c r="X172" s="1242"/>
      <c r="Y172" s="1242"/>
      <c r="Z172" s="1242"/>
      <c r="AA172" s="1242"/>
      <c r="AB172" s="1242"/>
      <c r="AC172" s="1242"/>
      <c r="AD172" s="1242"/>
      <c r="AE172" s="1242"/>
      <c r="AF172" s="1242"/>
      <c r="AG172" s="1242"/>
      <c r="AH172" s="1242"/>
      <c r="AI172" s="1242"/>
      <c r="AJ172" s="1242"/>
      <c r="AK172" s="1242"/>
      <c r="AL172" s="1242"/>
      <c r="AM172" s="1242"/>
      <c r="AN172" s="1242"/>
      <c r="AO172" s="1242"/>
      <c r="AP172" s="1242"/>
      <c r="AQ172" s="1242"/>
      <c r="AR172" s="1242"/>
      <c r="AS172" s="1242"/>
      <c r="AT172" s="1242"/>
      <c r="AU172" s="1242"/>
      <c r="AV172" s="1242"/>
    </row>
    <row r="173" spans="1:48" ht="19.95" customHeight="1">
      <c r="A173" s="57">
        <f t="shared" si="2"/>
        <v>172</v>
      </c>
      <c r="B173" s="1284" t="s">
        <v>1785</v>
      </c>
      <c r="C173" s="1285" t="s">
        <v>111</v>
      </c>
      <c r="D173" s="1267"/>
      <c r="E173" s="1231">
        <v>46034</v>
      </c>
      <c r="F173" s="1225" t="s">
        <v>1984</v>
      </c>
      <c r="G173" s="1937" t="s">
        <v>1980</v>
      </c>
      <c r="H173" s="1937"/>
      <c r="I173" s="1937"/>
      <c r="J173" s="1937"/>
      <c r="K173" s="799">
        <v>46039</v>
      </c>
      <c r="L173" s="1268" t="s">
        <v>2010</v>
      </c>
      <c r="M173" s="1267"/>
      <c r="N173" s="1942"/>
      <c r="O173" s="1943"/>
      <c r="P173" s="1944"/>
      <c r="Q173" s="1242"/>
      <c r="R173" s="1242"/>
      <c r="S173" s="1242"/>
      <c r="T173" s="1242"/>
      <c r="U173" s="1242"/>
      <c r="V173" s="1242"/>
      <c r="W173" s="1242"/>
      <c r="X173" s="1242"/>
      <c r="Y173" s="1242"/>
      <c r="Z173" s="1242"/>
      <c r="AA173" s="1242"/>
      <c r="AB173" s="1242"/>
      <c r="AC173" s="1242"/>
      <c r="AD173" s="1242"/>
      <c r="AE173" s="1242"/>
      <c r="AF173" s="1242"/>
      <c r="AG173" s="1242"/>
      <c r="AH173" s="1242"/>
      <c r="AI173" s="1242"/>
      <c r="AJ173" s="1242"/>
      <c r="AK173" s="1242"/>
      <c r="AL173" s="1242"/>
      <c r="AM173" s="1242"/>
      <c r="AN173" s="1242"/>
      <c r="AO173" s="1242"/>
      <c r="AP173" s="1242"/>
      <c r="AQ173" s="1242"/>
      <c r="AR173" s="1242"/>
      <c r="AS173" s="1242"/>
      <c r="AT173" s="1242"/>
      <c r="AU173" s="1242"/>
      <c r="AV173" s="1242"/>
    </row>
    <row r="174" spans="1:48" ht="19.95" customHeight="1">
      <c r="A174" s="57">
        <f t="shared" si="2"/>
        <v>173</v>
      </c>
      <c r="B174" s="1289" t="s">
        <v>354</v>
      </c>
      <c r="C174" s="1290" t="s">
        <v>168</v>
      </c>
      <c r="D174" s="1267"/>
      <c r="E174" s="1231">
        <v>45671</v>
      </c>
      <c r="F174" s="314">
        <v>11.145</v>
      </c>
      <c r="G174" s="1937" t="s">
        <v>1980</v>
      </c>
      <c r="H174" s="1937"/>
      <c r="I174" s="1937"/>
      <c r="J174" s="1937"/>
      <c r="K174" s="799">
        <v>46040</v>
      </c>
      <c r="L174" s="1268" t="s">
        <v>1736</v>
      </c>
      <c r="M174" s="1267">
        <v>20</v>
      </c>
      <c r="N174" s="1942"/>
      <c r="O174" s="1943"/>
      <c r="P174" s="1944"/>
      <c r="Q174" s="1242"/>
      <c r="R174" s="1242"/>
      <c r="S174" s="1242"/>
      <c r="T174" s="1242"/>
      <c r="U174" s="1242"/>
      <c r="V174" s="1242"/>
      <c r="W174" s="1242"/>
      <c r="X174" s="1242"/>
      <c r="Y174" s="1242"/>
      <c r="Z174" s="1242"/>
      <c r="AA174" s="1242"/>
      <c r="AB174" s="1242"/>
      <c r="AC174" s="1242"/>
      <c r="AD174" s="1242"/>
      <c r="AE174" s="1242"/>
      <c r="AF174" s="1242"/>
      <c r="AG174" s="1242"/>
      <c r="AH174" s="1242"/>
      <c r="AI174" s="1242"/>
      <c r="AJ174" s="1242"/>
      <c r="AK174" s="1242"/>
      <c r="AL174" s="1242"/>
      <c r="AM174" s="1242"/>
      <c r="AN174" s="1242"/>
      <c r="AO174" s="1242"/>
      <c r="AP174" s="1242"/>
      <c r="AQ174" s="1242"/>
      <c r="AR174" s="1242"/>
      <c r="AS174" s="1242"/>
      <c r="AT174" s="1242"/>
      <c r="AU174" s="1242"/>
      <c r="AV174" s="1242"/>
    </row>
    <row r="175" spans="1:48" ht="19.95" customHeight="1">
      <c r="A175" s="57">
        <f t="shared" si="2"/>
        <v>174</v>
      </c>
      <c r="B175" s="1294" t="s">
        <v>425</v>
      </c>
      <c r="C175" s="1295" t="s">
        <v>168</v>
      </c>
      <c r="D175" s="1267"/>
      <c r="E175" s="1231">
        <v>46039</v>
      </c>
      <c r="F175" s="314">
        <v>11.145</v>
      </c>
      <c r="G175" s="1937" t="s">
        <v>1980</v>
      </c>
      <c r="H175" s="1937"/>
      <c r="I175" s="1937"/>
      <c r="J175" s="1937"/>
      <c r="K175" s="799">
        <v>46042</v>
      </c>
      <c r="L175" s="1223" t="s">
        <v>1972</v>
      </c>
      <c r="M175" s="1267">
        <v>26</v>
      </c>
      <c r="N175" s="1942"/>
      <c r="O175" s="1943"/>
      <c r="P175" s="1944"/>
      <c r="Q175" s="1242"/>
      <c r="R175" s="1242"/>
      <c r="S175" s="1242"/>
      <c r="T175" s="1242"/>
      <c r="U175" s="1242"/>
      <c r="V175" s="1242"/>
      <c r="W175" s="1242"/>
      <c r="X175" s="1242"/>
      <c r="Y175" s="1242"/>
      <c r="Z175" s="1242"/>
      <c r="AA175" s="1242"/>
      <c r="AB175" s="1242"/>
      <c r="AC175" s="1242"/>
      <c r="AD175" s="1242"/>
      <c r="AE175" s="1242"/>
      <c r="AF175" s="1242"/>
      <c r="AG175" s="1242"/>
      <c r="AH175" s="1242"/>
      <c r="AI175" s="1242"/>
      <c r="AJ175" s="1242"/>
      <c r="AK175" s="1242"/>
      <c r="AL175" s="1242"/>
      <c r="AM175" s="1242"/>
      <c r="AN175" s="1242"/>
      <c r="AO175" s="1242"/>
      <c r="AP175" s="1242"/>
      <c r="AQ175" s="1242"/>
      <c r="AR175" s="1242"/>
      <c r="AS175" s="1242"/>
      <c r="AT175" s="1242"/>
      <c r="AU175" s="1242"/>
      <c r="AV175" s="1242"/>
    </row>
    <row r="176" spans="1:48" ht="19.95" customHeight="1">
      <c r="A176" s="57">
        <f t="shared" si="2"/>
        <v>175</v>
      </c>
      <c r="B176" s="1312" t="s">
        <v>1358</v>
      </c>
      <c r="C176" s="1313" t="s">
        <v>101</v>
      </c>
      <c r="D176" s="1267"/>
      <c r="E176" s="1231">
        <v>46042</v>
      </c>
      <c r="F176" s="1225" t="s">
        <v>1983</v>
      </c>
      <c r="G176" s="1937" t="s">
        <v>1980</v>
      </c>
      <c r="H176" s="1937"/>
      <c r="I176" s="1937"/>
      <c r="J176" s="1937"/>
      <c r="K176" s="799">
        <v>46046</v>
      </c>
      <c r="L176" s="1223" t="s">
        <v>1972</v>
      </c>
      <c r="M176" s="1267">
        <v>26</v>
      </c>
      <c r="N176" s="1942"/>
      <c r="O176" s="1943"/>
      <c r="P176" s="1944"/>
      <c r="Q176" s="1242"/>
      <c r="R176" s="1242"/>
      <c r="S176" s="1242"/>
      <c r="T176" s="1242"/>
      <c r="U176" s="1242"/>
      <c r="V176" s="1242"/>
      <c r="W176" s="1242"/>
      <c r="X176" s="1242"/>
      <c r="Y176" s="1242"/>
      <c r="Z176" s="1242"/>
      <c r="AA176" s="1242"/>
      <c r="AB176" s="1242"/>
      <c r="AC176" s="1242"/>
      <c r="AD176" s="1242"/>
      <c r="AE176" s="1242"/>
      <c r="AF176" s="1242"/>
      <c r="AG176" s="1242"/>
      <c r="AH176" s="1242"/>
      <c r="AI176" s="1242"/>
      <c r="AJ176" s="1242"/>
      <c r="AK176" s="1242"/>
      <c r="AL176" s="1242"/>
      <c r="AM176" s="1242"/>
      <c r="AN176" s="1242"/>
      <c r="AO176" s="1242"/>
      <c r="AP176" s="1242"/>
      <c r="AQ176" s="1242"/>
      <c r="AR176" s="1242"/>
      <c r="AS176" s="1242"/>
      <c r="AT176" s="1242"/>
      <c r="AU176" s="1242"/>
      <c r="AV176" s="1242"/>
    </row>
    <row r="177" spans="1:48" ht="19.95" customHeight="1">
      <c r="A177" s="57">
        <f t="shared" si="2"/>
        <v>176</v>
      </c>
      <c r="B177" s="1322" t="s">
        <v>1861</v>
      </c>
      <c r="C177" s="1323" t="s">
        <v>123</v>
      </c>
      <c r="D177" s="1267"/>
      <c r="E177" s="1231">
        <v>46049</v>
      </c>
      <c r="F177" s="1228" t="s">
        <v>1985</v>
      </c>
      <c r="G177" s="1937" t="s">
        <v>1980</v>
      </c>
      <c r="H177" s="1937"/>
      <c r="I177" s="1937"/>
      <c r="J177" s="1937"/>
      <c r="K177" s="799">
        <v>46052</v>
      </c>
      <c r="L177" s="1223" t="s">
        <v>1972</v>
      </c>
      <c r="M177" s="1267">
        <v>26</v>
      </c>
      <c r="N177" s="1941"/>
      <c r="O177" s="1941"/>
      <c r="P177" s="1941"/>
      <c r="Q177" s="1242"/>
      <c r="R177" s="1242"/>
      <c r="S177" s="1242"/>
      <c r="T177" s="1242"/>
      <c r="U177" s="1242"/>
      <c r="V177" s="1242"/>
      <c r="W177" s="1242"/>
      <c r="X177" s="1242"/>
      <c r="Y177" s="1242"/>
      <c r="Z177" s="1242"/>
      <c r="AA177" s="1242"/>
      <c r="AB177" s="1242"/>
      <c r="AC177" s="1242"/>
      <c r="AD177" s="1242"/>
      <c r="AE177" s="1242"/>
      <c r="AF177" s="1242"/>
      <c r="AG177" s="1242"/>
      <c r="AH177" s="1242"/>
      <c r="AI177" s="1242"/>
      <c r="AJ177" s="1242"/>
      <c r="AK177" s="1242"/>
      <c r="AL177" s="1242"/>
      <c r="AM177" s="1242"/>
      <c r="AN177" s="1242"/>
      <c r="AO177" s="1242"/>
      <c r="AP177" s="1242"/>
      <c r="AQ177" s="1242"/>
      <c r="AR177" s="1242"/>
      <c r="AS177" s="1242"/>
      <c r="AT177" s="1242"/>
      <c r="AU177" s="1242"/>
      <c r="AV177" s="1242"/>
    </row>
    <row r="178" spans="1:48" ht="19.95" customHeight="1">
      <c r="A178" s="57">
        <f t="shared" si="2"/>
        <v>177</v>
      </c>
      <c r="B178" s="1347" t="s">
        <v>164</v>
      </c>
      <c r="C178" s="1348" t="s">
        <v>111</v>
      </c>
      <c r="D178" s="1267"/>
      <c r="E178" s="1231">
        <v>46053</v>
      </c>
      <c r="F178" s="1225" t="s">
        <v>1984</v>
      </c>
      <c r="G178" s="1937" t="s">
        <v>1980</v>
      </c>
      <c r="H178" s="1937"/>
      <c r="I178" s="1937"/>
      <c r="J178" s="1937"/>
      <c r="K178" s="799">
        <v>46058</v>
      </c>
      <c r="L178" s="1223" t="s">
        <v>1972</v>
      </c>
      <c r="M178" s="1267">
        <v>26</v>
      </c>
      <c r="N178" s="1942"/>
      <c r="O178" s="1943"/>
      <c r="P178" s="1944"/>
      <c r="Q178" s="1242"/>
      <c r="R178" s="1242"/>
      <c r="S178" s="1242"/>
      <c r="T178" s="1242"/>
      <c r="U178" s="1242"/>
      <c r="V178" s="1242"/>
      <c r="W178" s="1242"/>
      <c r="X178" s="1242"/>
      <c r="Y178" s="1242"/>
      <c r="Z178" s="1242"/>
      <c r="AA178" s="1242"/>
      <c r="AB178" s="1242"/>
      <c r="AC178" s="1242"/>
      <c r="AD178" s="1242"/>
      <c r="AE178" s="1242"/>
      <c r="AF178" s="1242"/>
      <c r="AG178" s="1242"/>
      <c r="AH178" s="1242"/>
      <c r="AI178" s="1242"/>
      <c r="AJ178" s="1242"/>
      <c r="AK178" s="1242"/>
      <c r="AL178" s="1242"/>
      <c r="AM178" s="1242"/>
      <c r="AN178" s="1242"/>
      <c r="AO178" s="1242"/>
      <c r="AP178" s="1242"/>
      <c r="AQ178" s="1242"/>
      <c r="AR178" s="1242"/>
      <c r="AS178" s="1242"/>
      <c r="AT178" s="1242"/>
      <c r="AU178" s="1242"/>
      <c r="AV178" s="1242"/>
    </row>
    <row r="179" spans="1:48" ht="19.95" customHeight="1">
      <c r="A179" s="57">
        <f t="shared" si="2"/>
        <v>178</v>
      </c>
      <c r="B179" s="1455" t="s">
        <v>735</v>
      </c>
      <c r="C179" s="1456" t="s">
        <v>228</v>
      </c>
      <c r="D179" s="1267"/>
      <c r="E179" s="1231">
        <v>46058</v>
      </c>
      <c r="F179" s="1225" t="s">
        <v>1981</v>
      </c>
      <c r="G179" s="1937" t="s">
        <v>1980</v>
      </c>
      <c r="H179" s="1937"/>
      <c r="I179" s="1937"/>
      <c r="J179" s="1937"/>
      <c r="K179" s="799">
        <v>46061</v>
      </c>
      <c r="L179" s="1223" t="s">
        <v>1972</v>
      </c>
      <c r="M179" s="1267">
        <v>26</v>
      </c>
      <c r="N179" s="1942"/>
      <c r="O179" s="1943"/>
      <c r="P179" s="1944"/>
      <c r="Q179" s="1242"/>
      <c r="R179" s="1242"/>
      <c r="S179" s="1242"/>
      <c r="T179" s="1242"/>
      <c r="U179" s="1242"/>
      <c r="V179" s="1242"/>
      <c r="W179" s="1242"/>
      <c r="X179" s="1242"/>
      <c r="Y179" s="1242"/>
      <c r="Z179" s="1242"/>
      <c r="AA179" s="1242"/>
      <c r="AB179" s="1242"/>
      <c r="AC179" s="1242"/>
      <c r="AD179" s="1242"/>
      <c r="AE179" s="1242"/>
      <c r="AF179" s="1242"/>
      <c r="AG179" s="1242"/>
      <c r="AH179" s="1242"/>
      <c r="AI179" s="1242"/>
      <c r="AJ179" s="1242"/>
      <c r="AK179" s="1242"/>
      <c r="AL179" s="1242"/>
      <c r="AM179" s="1242"/>
      <c r="AN179" s="1242"/>
      <c r="AO179" s="1242"/>
      <c r="AP179" s="1242"/>
      <c r="AQ179" s="1242"/>
      <c r="AR179" s="1242"/>
      <c r="AS179" s="1242"/>
      <c r="AT179" s="1242"/>
      <c r="AU179" s="1242"/>
      <c r="AV179" s="1242"/>
    </row>
    <row r="180" spans="1:48" ht="19.95" customHeight="1">
      <c r="A180" s="57">
        <f t="shared" si="2"/>
        <v>179</v>
      </c>
      <c r="B180" s="1459" t="s">
        <v>740</v>
      </c>
      <c r="C180" s="1460" t="s">
        <v>168</v>
      </c>
      <c r="D180" s="1267"/>
      <c r="E180" s="1231">
        <v>46061</v>
      </c>
      <c r="F180" s="314">
        <v>11.145</v>
      </c>
      <c r="G180" s="1937" t="s">
        <v>1980</v>
      </c>
      <c r="H180" s="1937"/>
      <c r="I180" s="1937"/>
      <c r="J180" s="1937"/>
      <c r="K180" s="799">
        <v>46064</v>
      </c>
      <c r="L180" s="1223" t="s">
        <v>1972</v>
      </c>
      <c r="M180" s="1267">
        <v>26</v>
      </c>
      <c r="N180" s="1942"/>
      <c r="O180" s="1943"/>
      <c r="P180" s="1944"/>
      <c r="Q180" s="1242"/>
      <c r="R180" s="1242"/>
      <c r="S180" s="1242"/>
      <c r="T180" s="1242"/>
      <c r="U180" s="1242"/>
      <c r="V180" s="1242"/>
      <c r="W180" s="1242"/>
      <c r="X180" s="1242"/>
      <c r="Y180" s="1242"/>
      <c r="Z180" s="1242"/>
      <c r="AA180" s="1242"/>
      <c r="AB180" s="1242"/>
      <c r="AC180" s="1242"/>
      <c r="AD180" s="1242"/>
      <c r="AE180" s="1242"/>
      <c r="AF180" s="1242"/>
      <c r="AG180" s="1242"/>
      <c r="AH180" s="1242"/>
      <c r="AI180" s="1242"/>
      <c r="AJ180" s="1242"/>
      <c r="AK180" s="1242"/>
      <c r="AL180" s="1242"/>
      <c r="AM180" s="1242"/>
      <c r="AN180" s="1242"/>
      <c r="AO180" s="1242"/>
      <c r="AP180" s="1242"/>
      <c r="AQ180" s="1242"/>
      <c r="AR180" s="1242"/>
      <c r="AS180" s="1242"/>
      <c r="AT180" s="1242"/>
      <c r="AU180" s="1242"/>
      <c r="AV180" s="1242"/>
    </row>
    <row r="181" spans="1:48" ht="19.95" customHeight="1">
      <c r="A181" s="57">
        <f t="shared" si="2"/>
        <v>180</v>
      </c>
      <c r="B181" s="1486" t="s">
        <v>745</v>
      </c>
      <c r="C181" s="1460" t="s">
        <v>168</v>
      </c>
      <c r="D181" s="1267"/>
      <c r="E181" s="1231">
        <v>46064</v>
      </c>
      <c r="F181" s="314">
        <v>11.145</v>
      </c>
      <c r="G181" s="1937" t="s">
        <v>1980</v>
      </c>
      <c r="H181" s="1937"/>
      <c r="I181" s="1937"/>
      <c r="J181" s="1937"/>
      <c r="K181" s="799">
        <v>46066</v>
      </c>
      <c r="L181" s="1223" t="s">
        <v>1972</v>
      </c>
      <c r="M181" s="1267">
        <v>26</v>
      </c>
      <c r="N181" s="1942"/>
      <c r="O181" s="1943"/>
      <c r="P181" s="1944"/>
      <c r="Q181" s="1242"/>
      <c r="R181" s="1242"/>
      <c r="S181" s="1242"/>
      <c r="T181" s="1242"/>
      <c r="U181" s="1242"/>
      <c r="V181" s="1242"/>
      <c r="W181" s="1242"/>
      <c r="X181" s="1242"/>
      <c r="Y181" s="1242"/>
      <c r="Z181" s="1242"/>
      <c r="AA181" s="1242"/>
      <c r="AB181" s="1242"/>
      <c r="AC181" s="1242"/>
      <c r="AD181" s="1242"/>
      <c r="AE181" s="1242"/>
      <c r="AF181" s="1242"/>
      <c r="AG181" s="1242"/>
      <c r="AH181" s="1242"/>
      <c r="AI181" s="1242"/>
      <c r="AJ181" s="1242"/>
      <c r="AK181" s="1242"/>
      <c r="AL181" s="1242"/>
      <c r="AM181" s="1242"/>
      <c r="AN181" s="1242"/>
      <c r="AO181" s="1242"/>
      <c r="AP181" s="1242"/>
      <c r="AQ181" s="1242"/>
      <c r="AR181" s="1242"/>
      <c r="AS181" s="1242"/>
      <c r="AT181" s="1242"/>
      <c r="AU181" s="1242"/>
      <c r="AV181" s="1242"/>
    </row>
    <row r="182" spans="1:48" ht="19.95" customHeight="1">
      <c r="A182" s="57">
        <f t="shared" si="2"/>
        <v>181</v>
      </c>
      <c r="B182" s="1501" t="s">
        <v>743</v>
      </c>
      <c r="C182" s="1664" t="s">
        <v>111</v>
      </c>
      <c r="D182" s="1267"/>
      <c r="E182" s="1231">
        <v>46065</v>
      </c>
      <c r="F182" s="314">
        <v>11.145</v>
      </c>
      <c r="G182" s="1937" t="s">
        <v>1980</v>
      </c>
      <c r="H182" s="1937"/>
      <c r="I182" s="1937"/>
      <c r="J182" s="1937"/>
      <c r="K182" s="1231">
        <v>46071</v>
      </c>
      <c r="L182" s="1223" t="s">
        <v>1972</v>
      </c>
      <c r="M182" s="1267">
        <v>26</v>
      </c>
      <c r="N182" s="1941"/>
      <c r="O182" s="1941"/>
      <c r="P182" s="1941"/>
      <c r="Q182" s="1242"/>
      <c r="R182" s="1242"/>
      <c r="S182" s="1242"/>
      <c r="T182" s="1242"/>
      <c r="U182" s="1242"/>
      <c r="V182" s="1242"/>
      <c r="W182" s="1242"/>
      <c r="X182" s="1242"/>
      <c r="Y182" s="1242"/>
      <c r="Z182" s="1242"/>
      <c r="AA182" s="1242"/>
      <c r="AB182" s="1242"/>
      <c r="AC182" s="1242"/>
      <c r="AD182" s="1242"/>
      <c r="AE182" s="1242"/>
      <c r="AF182" s="1242"/>
      <c r="AG182" s="1242"/>
      <c r="AH182" s="1242"/>
      <c r="AI182" s="1242"/>
      <c r="AJ182" s="1242"/>
      <c r="AK182" s="1242"/>
      <c r="AL182" s="1242"/>
      <c r="AM182" s="1242"/>
      <c r="AN182" s="1242"/>
      <c r="AO182" s="1242"/>
      <c r="AP182" s="1242"/>
      <c r="AQ182" s="1242"/>
      <c r="AR182" s="1242"/>
      <c r="AS182" s="1242"/>
      <c r="AT182" s="1242"/>
      <c r="AU182" s="1242"/>
      <c r="AV182" s="1242"/>
    </row>
    <row r="183" spans="1:48" ht="19.95" customHeight="1">
      <c r="A183" s="57">
        <f t="shared" si="2"/>
        <v>182</v>
      </c>
      <c r="B183" s="1579" t="s">
        <v>392</v>
      </c>
      <c r="C183" s="1580" t="s">
        <v>168</v>
      </c>
      <c r="D183" s="1267"/>
      <c r="E183" s="1231">
        <v>46078</v>
      </c>
      <c r="F183" s="314">
        <v>11.145</v>
      </c>
      <c r="G183" s="1981" t="s">
        <v>1980</v>
      </c>
      <c r="H183" s="1937"/>
      <c r="I183" s="1937"/>
      <c r="J183" s="1937"/>
      <c r="K183" s="1231">
        <v>46080</v>
      </c>
      <c r="L183" s="1223" t="s">
        <v>1972</v>
      </c>
      <c r="M183" s="1267">
        <v>26</v>
      </c>
      <c r="N183" s="1941"/>
      <c r="O183" s="1941"/>
      <c r="P183" s="1941"/>
      <c r="Q183" s="1242"/>
      <c r="R183" s="1242"/>
      <c r="S183" s="1242"/>
      <c r="T183" s="1242"/>
      <c r="U183" s="1242"/>
      <c r="V183" s="1242"/>
      <c r="W183" s="1242"/>
      <c r="X183" s="1242"/>
      <c r="Y183" s="1242"/>
      <c r="Z183" s="1242"/>
      <c r="AA183" s="1242"/>
      <c r="AB183" s="1242"/>
      <c r="AC183" s="1242"/>
      <c r="AD183" s="1242"/>
      <c r="AE183" s="1242"/>
      <c r="AF183" s="1242"/>
      <c r="AG183" s="1242"/>
      <c r="AH183" s="1242"/>
      <c r="AI183" s="1242"/>
      <c r="AJ183" s="1242"/>
      <c r="AK183" s="1242"/>
      <c r="AL183" s="1242"/>
      <c r="AM183" s="1242"/>
      <c r="AN183" s="1242"/>
      <c r="AO183" s="1242"/>
      <c r="AP183" s="1242"/>
      <c r="AQ183" s="1242"/>
      <c r="AR183" s="1242"/>
      <c r="AS183" s="1242"/>
      <c r="AT183" s="1242"/>
      <c r="AU183" s="1242"/>
      <c r="AV183" s="1242"/>
    </row>
    <row r="184" spans="1:48" ht="19.95" customHeight="1">
      <c r="A184" s="57">
        <f t="shared" si="2"/>
        <v>183</v>
      </c>
      <c r="B184" s="1547" t="s">
        <v>1823</v>
      </c>
      <c r="C184" s="1548" t="s">
        <v>101</v>
      </c>
      <c r="D184" s="1267"/>
      <c r="E184" s="1231">
        <v>46073</v>
      </c>
      <c r="F184" s="1225" t="s">
        <v>1983</v>
      </c>
      <c r="G184" s="1937" t="s">
        <v>1980</v>
      </c>
      <c r="H184" s="1937"/>
      <c r="I184" s="1937"/>
      <c r="J184" s="1937"/>
      <c r="K184" s="1231">
        <v>46077</v>
      </c>
      <c r="L184" s="1223" t="s">
        <v>1972</v>
      </c>
      <c r="M184" s="1267">
        <v>26</v>
      </c>
      <c r="N184" s="1941"/>
      <c r="O184" s="1941"/>
      <c r="P184" s="1941"/>
      <c r="Q184" s="1242"/>
      <c r="R184" s="1242"/>
      <c r="S184" s="1242"/>
      <c r="T184" s="1242"/>
      <c r="U184" s="1457"/>
      <c r="V184" s="1242"/>
      <c r="W184" s="1242"/>
      <c r="X184" s="1242"/>
      <c r="Y184" s="1242"/>
      <c r="Z184" s="1242"/>
      <c r="AA184" s="1242"/>
      <c r="AB184" s="1242"/>
      <c r="AC184" s="1242"/>
      <c r="AD184" s="1242"/>
      <c r="AE184" s="1242"/>
      <c r="AF184" s="1242"/>
      <c r="AG184" s="1242"/>
      <c r="AH184" s="1242"/>
      <c r="AI184" s="1242"/>
      <c r="AJ184" s="1242"/>
      <c r="AK184" s="1242"/>
      <c r="AL184" s="1242"/>
      <c r="AM184" s="1242"/>
      <c r="AN184" s="1242"/>
      <c r="AO184" s="1242"/>
      <c r="AP184" s="1242"/>
      <c r="AQ184" s="1242"/>
      <c r="AR184" s="1242"/>
      <c r="AS184" s="1242"/>
      <c r="AT184" s="1242"/>
      <c r="AU184" s="1242"/>
      <c r="AV184" s="1242"/>
    </row>
    <row r="185" spans="1:48" ht="19.95" customHeight="1">
      <c r="A185" s="57">
        <f t="shared" si="2"/>
        <v>184</v>
      </c>
      <c r="B185" s="1525" t="s">
        <v>140</v>
      </c>
      <c r="C185" s="1526" t="s">
        <v>2045</v>
      </c>
      <c r="D185" s="1267"/>
      <c r="E185" s="1231">
        <v>46072</v>
      </c>
      <c r="F185" s="1225" t="s">
        <v>1984</v>
      </c>
      <c r="G185" s="1937" t="s">
        <v>1980</v>
      </c>
      <c r="H185" s="1937"/>
      <c r="I185" s="1937"/>
      <c r="J185" s="1937"/>
      <c r="K185" s="1231">
        <v>46084</v>
      </c>
      <c r="L185" s="1268" t="s">
        <v>2044</v>
      </c>
      <c r="M185" s="1267">
        <v>16</v>
      </c>
      <c r="N185" s="1941"/>
      <c r="O185" s="1941"/>
      <c r="P185" s="1941"/>
      <c r="Q185" s="1242"/>
      <c r="R185" s="1242"/>
      <c r="S185" s="1242"/>
      <c r="T185" s="1242"/>
      <c r="U185" s="1242"/>
      <c r="V185" s="1242"/>
      <c r="W185" s="1242"/>
      <c r="X185" s="1242"/>
      <c r="Y185" s="1242"/>
      <c r="Z185" s="1242"/>
      <c r="AA185" s="1242"/>
      <c r="AB185" s="1242"/>
      <c r="AC185" s="1242"/>
      <c r="AD185" s="1242"/>
      <c r="AE185" s="1242"/>
      <c r="AF185" s="1242"/>
      <c r="AG185" s="1242"/>
      <c r="AH185" s="1242"/>
      <c r="AI185" s="1242"/>
      <c r="AJ185" s="1242"/>
      <c r="AK185" s="1242"/>
      <c r="AL185" s="1242"/>
      <c r="AM185" s="1242"/>
      <c r="AN185" s="1242"/>
      <c r="AO185" s="1242"/>
      <c r="AP185" s="1242"/>
      <c r="AQ185" s="1242"/>
      <c r="AR185" s="1242"/>
      <c r="AS185" s="1242"/>
      <c r="AT185" s="1242"/>
      <c r="AU185" s="1242"/>
      <c r="AV185" s="1242"/>
    </row>
    <row r="186" spans="1:48" ht="19.95" customHeight="1">
      <c r="A186" s="57">
        <f t="shared" si="2"/>
        <v>185</v>
      </c>
      <c r="B186" s="1582" t="s">
        <v>343</v>
      </c>
      <c r="C186" s="1583" t="s">
        <v>118</v>
      </c>
      <c r="D186" s="1267"/>
      <c r="E186" s="1231">
        <v>46082</v>
      </c>
      <c r="F186" s="1225" t="s">
        <v>1990</v>
      </c>
      <c r="G186" s="1937" t="s">
        <v>1980</v>
      </c>
      <c r="H186" s="1937"/>
      <c r="I186" s="1937"/>
      <c r="J186" s="1937"/>
      <c r="K186" s="1231">
        <v>46090</v>
      </c>
      <c r="L186" s="1223" t="s">
        <v>1972</v>
      </c>
      <c r="M186" s="1267">
        <v>19</v>
      </c>
      <c r="N186" s="1941"/>
      <c r="O186" s="1941"/>
      <c r="P186" s="1941"/>
      <c r="Q186" s="1242"/>
      <c r="R186" s="1242"/>
      <c r="S186" s="1242"/>
      <c r="T186" s="1242"/>
      <c r="U186" s="1242"/>
      <c r="V186" s="1242"/>
      <c r="W186" s="1242"/>
      <c r="X186" s="1242"/>
      <c r="Y186" s="1242"/>
      <c r="Z186" s="1242"/>
      <c r="AA186" s="1242"/>
      <c r="AB186" s="1242"/>
      <c r="AC186" s="1242"/>
      <c r="AD186" s="1242"/>
      <c r="AE186" s="1242"/>
      <c r="AF186" s="1242"/>
      <c r="AG186" s="1242"/>
      <c r="AH186" s="1242"/>
      <c r="AI186" s="1242"/>
      <c r="AJ186" s="1242"/>
      <c r="AK186" s="1242"/>
      <c r="AL186" s="1242"/>
      <c r="AM186" s="1242"/>
      <c r="AN186" s="1242"/>
      <c r="AO186" s="1242"/>
      <c r="AP186" s="1242"/>
      <c r="AQ186" s="1242"/>
      <c r="AR186" s="1242"/>
      <c r="AS186" s="1242"/>
      <c r="AT186" s="1242"/>
      <c r="AU186" s="1242"/>
      <c r="AV186" s="1242"/>
    </row>
    <row r="187" spans="1:48" ht="19.95" customHeight="1">
      <c r="A187" s="57">
        <f t="shared" si="2"/>
        <v>186</v>
      </c>
      <c r="B187" s="1638" t="s">
        <v>342</v>
      </c>
      <c r="C187" s="1637" t="s">
        <v>111</v>
      </c>
      <c r="D187" s="1267"/>
      <c r="E187" s="1231">
        <v>46091</v>
      </c>
      <c r="F187" s="1225" t="s">
        <v>1984</v>
      </c>
      <c r="G187" s="1937" t="s">
        <v>1980</v>
      </c>
      <c r="H187" s="1937"/>
      <c r="I187" s="1937"/>
      <c r="J187" s="1937"/>
      <c r="K187" s="1231">
        <v>46097</v>
      </c>
      <c r="L187" s="1223" t="s">
        <v>1972</v>
      </c>
      <c r="M187" s="1267">
        <v>19</v>
      </c>
      <c r="N187" s="1941"/>
      <c r="O187" s="1941"/>
      <c r="P187" s="1941"/>
      <c r="Q187" s="1242"/>
      <c r="R187" s="1242"/>
      <c r="S187" s="1242"/>
      <c r="T187" s="1242"/>
      <c r="U187" s="1242"/>
      <c r="V187" s="1242"/>
      <c r="W187" s="1242"/>
      <c r="X187" s="1242"/>
      <c r="Y187" s="1242"/>
      <c r="Z187" s="1242"/>
      <c r="AA187" s="1242"/>
      <c r="AB187" s="1242"/>
      <c r="AC187" s="1242"/>
      <c r="AD187" s="1242"/>
      <c r="AE187" s="1242"/>
      <c r="AF187" s="1242"/>
      <c r="AG187" s="1242"/>
      <c r="AH187" s="1242"/>
      <c r="AI187" s="1242"/>
      <c r="AJ187" s="1242"/>
      <c r="AK187" s="1242"/>
      <c r="AL187" s="1242"/>
      <c r="AM187" s="1242"/>
      <c r="AN187" s="1242"/>
      <c r="AO187" s="1242"/>
      <c r="AP187" s="1242"/>
      <c r="AQ187" s="1242"/>
      <c r="AR187" s="1242"/>
      <c r="AS187" s="1242"/>
      <c r="AT187" s="1242"/>
      <c r="AU187" s="1242"/>
      <c r="AV187" s="1242"/>
    </row>
    <row r="188" spans="1:48" ht="19.95" customHeight="1">
      <c r="A188" s="57">
        <f t="shared" si="2"/>
        <v>187</v>
      </c>
      <c r="B188" s="1660" t="s">
        <v>271</v>
      </c>
      <c r="C188" s="1661" t="s">
        <v>171</v>
      </c>
      <c r="D188" s="1267"/>
      <c r="E188" s="1231">
        <v>46098</v>
      </c>
      <c r="F188" s="1225" t="s">
        <v>1979</v>
      </c>
      <c r="G188" s="1937" t="s">
        <v>1980</v>
      </c>
      <c r="H188" s="1937"/>
      <c r="I188" s="1937"/>
      <c r="J188" s="1937"/>
      <c r="K188" s="1231">
        <v>46102</v>
      </c>
      <c r="L188" s="1223" t="s">
        <v>1972</v>
      </c>
      <c r="M188" s="1267">
        <v>19</v>
      </c>
      <c r="N188" s="1941"/>
      <c r="O188" s="1941"/>
      <c r="P188" s="1941"/>
      <c r="Q188" s="1242"/>
      <c r="R188" s="1242"/>
      <c r="S188" s="1242"/>
      <c r="T188" s="1242"/>
      <c r="U188" s="1242"/>
      <c r="V188" s="1242"/>
      <c r="W188" s="1242"/>
      <c r="X188" s="1242"/>
      <c r="Y188" s="1242"/>
      <c r="Z188" s="1242"/>
      <c r="AA188" s="1242"/>
      <c r="AB188" s="1242"/>
      <c r="AC188" s="1242"/>
      <c r="AD188" s="1242"/>
      <c r="AE188" s="1242"/>
      <c r="AF188" s="1242"/>
      <c r="AG188" s="1242"/>
      <c r="AH188" s="1242"/>
      <c r="AI188" s="1242"/>
      <c r="AJ188" s="1242"/>
      <c r="AK188" s="1242"/>
      <c r="AL188" s="1242"/>
      <c r="AM188" s="1242"/>
      <c r="AN188" s="1242"/>
      <c r="AO188" s="1242"/>
      <c r="AP188" s="1242"/>
      <c r="AQ188" s="1242"/>
      <c r="AR188" s="1242"/>
      <c r="AS188" s="1242"/>
      <c r="AT188" s="1242"/>
      <c r="AU188" s="1242"/>
      <c r="AV188" s="1242"/>
    </row>
    <row r="189" spans="1:48" ht="19.95" customHeight="1">
      <c r="A189" s="57">
        <f t="shared" si="2"/>
        <v>188</v>
      </c>
      <c r="B189" s="1675" t="s">
        <v>233</v>
      </c>
      <c r="C189" s="1673" t="s">
        <v>234</v>
      </c>
      <c r="D189" s="1267"/>
      <c r="E189" s="1231" t="s">
        <v>2063</v>
      </c>
      <c r="F189" s="1225" t="s">
        <v>1982</v>
      </c>
      <c r="G189" s="1937" t="s">
        <v>1980</v>
      </c>
      <c r="H189" s="1937"/>
      <c r="I189" s="1937"/>
      <c r="J189" s="1937"/>
      <c r="K189" s="1231">
        <v>46110</v>
      </c>
      <c r="L189" s="1268" t="s">
        <v>2064</v>
      </c>
      <c r="M189" s="1267">
        <v>22</v>
      </c>
      <c r="N189" s="1941"/>
      <c r="O189" s="1941"/>
      <c r="P189" s="1941"/>
      <c r="Q189" s="1242"/>
      <c r="R189" s="1242"/>
      <c r="S189" s="1242"/>
      <c r="T189" s="1242"/>
      <c r="U189" s="1242"/>
      <c r="V189" s="1242"/>
      <c r="W189" s="1242"/>
      <c r="X189" s="1242"/>
      <c r="Y189" s="1242"/>
      <c r="Z189" s="1242"/>
      <c r="AA189" s="1242"/>
      <c r="AB189" s="1242"/>
      <c r="AC189" s="1242"/>
      <c r="AD189" s="1242"/>
      <c r="AE189" s="1242"/>
      <c r="AF189" s="1242"/>
      <c r="AG189" s="1242"/>
      <c r="AH189" s="1242"/>
      <c r="AI189" s="1242"/>
      <c r="AJ189" s="1242"/>
      <c r="AK189" s="1242"/>
      <c r="AL189" s="1242"/>
      <c r="AM189" s="1242"/>
      <c r="AN189" s="1242"/>
      <c r="AO189" s="1242"/>
      <c r="AP189" s="1242"/>
      <c r="AQ189" s="1242"/>
      <c r="AR189" s="1242"/>
      <c r="AS189" s="1242"/>
      <c r="AT189" s="1242"/>
      <c r="AU189" s="1242"/>
      <c r="AV189" s="1242"/>
    </row>
    <row r="190" spans="1:48" ht="19.95" customHeight="1">
      <c r="A190" s="57">
        <f t="shared" si="2"/>
        <v>189</v>
      </c>
      <c r="B190" s="1769" t="s">
        <v>1209</v>
      </c>
      <c r="C190" s="1770" t="s">
        <v>168</v>
      </c>
      <c r="D190" s="1267"/>
      <c r="E190" s="1231">
        <v>46122</v>
      </c>
      <c r="F190" s="314">
        <v>11.145</v>
      </c>
      <c r="G190" s="1937" t="s">
        <v>264</v>
      </c>
      <c r="H190" s="1937"/>
      <c r="I190" s="1937"/>
      <c r="J190" s="1937"/>
      <c r="K190" s="1231"/>
      <c r="L190" s="1268" t="s">
        <v>2229</v>
      </c>
      <c r="M190" s="1267">
        <v>25</v>
      </c>
      <c r="N190" s="1941"/>
      <c r="O190" s="1941"/>
      <c r="P190" s="1941"/>
      <c r="Q190" s="1242"/>
      <c r="R190" s="1242"/>
      <c r="S190" s="1242"/>
      <c r="T190" s="1242"/>
      <c r="U190" s="1242"/>
      <c r="V190" s="1242"/>
      <c r="W190" s="1242"/>
      <c r="X190" s="1242"/>
      <c r="Y190" s="1242"/>
      <c r="Z190" s="1242"/>
      <c r="AA190" s="1242"/>
      <c r="AB190" s="1242"/>
      <c r="AC190" s="1242"/>
      <c r="AD190" s="1242"/>
      <c r="AE190" s="1242"/>
      <c r="AF190" s="1242"/>
      <c r="AG190" s="1242"/>
      <c r="AH190" s="1242"/>
      <c r="AI190" s="1242"/>
      <c r="AJ190" s="1242"/>
      <c r="AK190" s="1242"/>
      <c r="AL190" s="1242"/>
      <c r="AM190" s="1242"/>
      <c r="AN190" s="1242"/>
      <c r="AO190" s="1242"/>
      <c r="AP190" s="1242"/>
      <c r="AQ190" s="1242"/>
      <c r="AR190" s="1242"/>
      <c r="AS190" s="1242"/>
      <c r="AT190" s="1242"/>
      <c r="AU190" s="1242"/>
      <c r="AV190" s="1242"/>
    </row>
    <row r="191" spans="1:48" ht="19.95" customHeight="1">
      <c r="A191" s="1237"/>
      <c r="B191" s="1233"/>
      <c r="C191" s="1238"/>
      <c r="D191" s="1237"/>
      <c r="E191" s="1234"/>
      <c r="F191" s="1239"/>
      <c r="G191" s="1980"/>
      <c r="H191" s="1980"/>
      <c r="I191" s="1980"/>
      <c r="J191" s="1980"/>
      <c r="K191" s="1234"/>
      <c r="L191" s="1240"/>
      <c r="M191" s="1237"/>
      <c r="N191" s="1241"/>
      <c r="O191" s="1241"/>
      <c r="P191" s="1241"/>
      <c r="Q191" s="1242"/>
      <c r="R191" s="1242"/>
      <c r="S191" s="1242"/>
      <c r="T191" s="1242"/>
      <c r="U191" s="1242"/>
      <c r="V191" s="1242"/>
      <c r="W191" s="1242"/>
      <c r="X191" s="1242"/>
      <c r="Y191" s="1242"/>
      <c r="Z191" s="1242"/>
      <c r="AA191" s="1242"/>
      <c r="AB191" s="1242"/>
      <c r="AC191" s="1242"/>
      <c r="AD191" s="1242"/>
      <c r="AE191" s="1242"/>
      <c r="AF191" s="1242"/>
      <c r="AG191" s="1242"/>
      <c r="AH191" s="1242"/>
      <c r="AI191" s="1242"/>
      <c r="AJ191" s="1242"/>
      <c r="AK191" s="1242"/>
      <c r="AL191" s="1242"/>
      <c r="AM191" s="1242"/>
      <c r="AN191" s="1242"/>
      <c r="AO191" s="1242"/>
      <c r="AP191" s="1242"/>
      <c r="AQ191" s="1242"/>
      <c r="AR191" s="1242"/>
      <c r="AS191" s="1242"/>
      <c r="AT191" s="1242"/>
      <c r="AU191" s="1242"/>
      <c r="AV191" s="1242"/>
    </row>
    <row r="192" spans="1:48" ht="19.95" customHeight="1">
      <c r="A192" s="1237"/>
      <c r="B192" s="1233"/>
      <c r="C192" s="1238"/>
      <c r="D192" s="1237"/>
      <c r="E192" s="1234"/>
      <c r="F192" s="1239"/>
      <c r="G192" s="1980"/>
      <c r="H192" s="1980"/>
      <c r="I192" s="1980"/>
      <c r="J192" s="1980"/>
      <c r="K192" s="1234"/>
      <c r="L192" s="1240"/>
      <c r="M192" s="1237"/>
      <c r="N192" s="1241"/>
      <c r="O192" s="1241"/>
      <c r="P192" s="1241"/>
      <c r="Q192" s="1242"/>
      <c r="R192" s="1242"/>
      <c r="S192" s="1242"/>
      <c r="T192" s="1242"/>
      <c r="U192" s="1242"/>
      <c r="V192" s="1242"/>
      <c r="W192" s="1242"/>
      <c r="X192" s="1242"/>
      <c r="Y192" s="1242"/>
      <c r="Z192" s="1242"/>
      <c r="AA192" s="1242"/>
      <c r="AB192" s="1242"/>
      <c r="AC192" s="1242"/>
      <c r="AD192" s="1242"/>
      <c r="AE192" s="1242"/>
      <c r="AF192" s="1242"/>
      <c r="AG192" s="1242"/>
      <c r="AH192" s="1242"/>
      <c r="AI192" s="1242"/>
      <c r="AJ192" s="1242"/>
      <c r="AK192" s="1242"/>
      <c r="AL192" s="1242"/>
      <c r="AM192" s="1242"/>
      <c r="AN192" s="1242"/>
      <c r="AO192" s="1242"/>
      <c r="AP192" s="1242"/>
      <c r="AQ192" s="1242"/>
      <c r="AR192" s="1242"/>
      <c r="AS192" s="1242"/>
      <c r="AT192" s="1242"/>
      <c r="AU192" s="1242"/>
      <c r="AV192" s="1242"/>
    </row>
    <row r="193" spans="1:48" ht="19.95" customHeight="1">
      <c r="A193" s="1237"/>
      <c r="B193" s="1233"/>
      <c r="C193" s="1238"/>
      <c r="D193" s="1237"/>
      <c r="E193" s="1234"/>
      <c r="F193" s="1239"/>
      <c r="G193" s="1980"/>
      <c r="H193" s="1980"/>
      <c r="I193" s="1980"/>
      <c r="J193" s="1980"/>
      <c r="K193" s="1234"/>
      <c r="L193" s="1240"/>
      <c r="M193" s="1237"/>
      <c r="N193" s="1241"/>
      <c r="O193" s="1241"/>
      <c r="P193" s="1241"/>
      <c r="Q193" s="1242"/>
      <c r="R193" s="1242"/>
      <c r="S193" s="1242"/>
      <c r="T193" s="1242"/>
      <c r="U193" s="1242"/>
      <c r="V193" s="1242"/>
      <c r="W193" s="1242"/>
      <c r="X193" s="1242"/>
      <c r="Y193" s="1242"/>
      <c r="Z193" s="1242"/>
      <c r="AA193" s="1242"/>
      <c r="AB193" s="1242"/>
      <c r="AC193" s="1242"/>
      <c r="AD193" s="1242"/>
      <c r="AE193" s="1242"/>
      <c r="AF193" s="1242"/>
      <c r="AG193" s="1242"/>
      <c r="AH193" s="1242"/>
      <c r="AI193" s="1242"/>
      <c r="AJ193" s="1242"/>
      <c r="AK193" s="1242"/>
      <c r="AL193" s="1242"/>
      <c r="AM193" s="1242"/>
      <c r="AN193" s="1242"/>
      <c r="AO193" s="1242"/>
      <c r="AP193" s="1242"/>
      <c r="AQ193" s="1242"/>
      <c r="AR193" s="1242"/>
      <c r="AS193" s="1242"/>
      <c r="AT193" s="1242"/>
      <c r="AU193" s="1242"/>
      <c r="AV193" s="1242"/>
    </row>
    <row r="194" spans="1:48" ht="19.95" customHeight="1">
      <c r="A194" s="1237"/>
      <c r="B194" s="1233"/>
      <c r="C194" s="1238"/>
      <c r="D194" s="1237"/>
      <c r="E194" s="1234"/>
      <c r="F194" s="1239"/>
      <c r="G194" s="1980"/>
      <c r="H194" s="1980"/>
      <c r="I194" s="1980"/>
      <c r="J194" s="1980"/>
      <c r="K194" s="1234"/>
      <c r="L194" s="1240"/>
      <c r="M194" s="1237"/>
      <c r="N194" s="1241"/>
      <c r="O194" s="1241"/>
      <c r="P194" s="1241"/>
      <c r="Q194" s="1242"/>
      <c r="R194" s="1242"/>
      <c r="S194" s="1242"/>
      <c r="T194" s="1242"/>
      <c r="U194" s="1242"/>
      <c r="V194" s="1242"/>
      <c r="W194" s="1242"/>
      <c r="X194" s="1242"/>
      <c r="Y194" s="1242"/>
      <c r="Z194" s="1242"/>
      <c r="AA194" s="1242"/>
      <c r="AB194" s="1242"/>
      <c r="AC194" s="1242"/>
      <c r="AD194" s="1242"/>
      <c r="AE194" s="1242"/>
      <c r="AF194" s="1242"/>
      <c r="AG194" s="1242"/>
      <c r="AH194" s="1242"/>
      <c r="AI194" s="1242"/>
      <c r="AJ194" s="1242"/>
      <c r="AK194" s="1242"/>
      <c r="AL194" s="1242"/>
      <c r="AM194" s="1242"/>
      <c r="AN194" s="1242"/>
      <c r="AO194" s="1242"/>
      <c r="AP194" s="1242"/>
      <c r="AQ194" s="1242"/>
      <c r="AR194" s="1242"/>
      <c r="AS194" s="1242"/>
      <c r="AT194" s="1242"/>
      <c r="AU194" s="1242"/>
      <c r="AV194" s="1242"/>
    </row>
    <row r="195" spans="1:48" ht="19.95" customHeight="1">
      <c r="A195" s="1237"/>
      <c r="B195" s="1233"/>
      <c r="C195" s="1238"/>
      <c r="D195" s="1237"/>
      <c r="E195" s="1234"/>
      <c r="F195" s="1239"/>
      <c r="G195" s="1980"/>
      <c r="H195" s="1980"/>
      <c r="I195" s="1980"/>
      <c r="J195" s="1980"/>
      <c r="K195" s="1234"/>
      <c r="L195" s="1240"/>
      <c r="M195" s="1237"/>
      <c r="N195" s="1241"/>
      <c r="O195" s="1241"/>
      <c r="P195" s="1241"/>
      <c r="Q195" s="1242"/>
      <c r="R195" s="1242"/>
      <c r="S195" s="1242"/>
      <c r="T195" s="1242"/>
      <c r="U195" s="1242"/>
      <c r="V195" s="1242"/>
      <c r="W195" s="1242"/>
      <c r="X195" s="1242"/>
      <c r="Y195" s="1242"/>
      <c r="Z195" s="1242"/>
      <c r="AA195" s="1242"/>
      <c r="AB195" s="1242"/>
      <c r="AC195" s="1242"/>
      <c r="AD195" s="1242"/>
      <c r="AE195" s="1242"/>
      <c r="AF195" s="1242"/>
      <c r="AG195" s="1242"/>
      <c r="AH195" s="1242"/>
      <c r="AI195" s="1242"/>
      <c r="AJ195" s="1242"/>
      <c r="AK195" s="1242"/>
      <c r="AL195" s="1242"/>
      <c r="AM195" s="1242"/>
      <c r="AN195" s="1242"/>
      <c r="AO195" s="1242"/>
      <c r="AP195" s="1242"/>
      <c r="AQ195" s="1242"/>
      <c r="AR195" s="1242"/>
      <c r="AS195" s="1242"/>
      <c r="AT195" s="1242"/>
      <c r="AU195" s="1242"/>
      <c r="AV195" s="1242"/>
    </row>
    <row r="196" spans="1:48" ht="19.95" customHeight="1">
      <c r="A196" s="1237"/>
      <c r="B196" s="1233"/>
      <c r="C196" s="1238"/>
      <c r="D196" s="1237"/>
      <c r="E196" s="1234"/>
      <c r="F196" s="1239"/>
      <c r="G196" s="1980"/>
      <c r="H196" s="1980"/>
      <c r="I196" s="1980"/>
      <c r="J196" s="1980"/>
      <c r="K196" s="1234"/>
      <c r="L196" s="1240"/>
      <c r="M196" s="1237"/>
      <c r="N196" s="1241"/>
      <c r="O196" s="1241"/>
      <c r="P196" s="1241"/>
      <c r="Q196" s="1242"/>
      <c r="R196" s="1242"/>
      <c r="S196" s="1242"/>
      <c r="T196" s="1242"/>
      <c r="U196" s="1242"/>
      <c r="V196" s="1242"/>
      <c r="W196" s="1242"/>
      <c r="X196" s="1242"/>
      <c r="Y196" s="1242"/>
      <c r="Z196" s="1242"/>
      <c r="AA196" s="1242"/>
      <c r="AB196" s="1242"/>
      <c r="AC196" s="1242"/>
      <c r="AD196" s="1242"/>
      <c r="AE196" s="1242"/>
      <c r="AF196" s="1242"/>
      <c r="AG196" s="1242"/>
      <c r="AH196" s="1242"/>
      <c r="AI196" s="1242"/>
      <c r="AJ196" s="1242"/>
      <c r="AK196" s="1242"/>
      <c r="AL196" s="1242"/>
      <c r="AM196" s="1242"/>
      <c r="AN196" s="1242"/>
      <c r="AO196" s="1242"/>
      <c r="AP196" s="1242"/>
      <c r="AQ196" s="1242"/>
      <c r="AR196" s="1242"/>
      <c r="AS196" s="1242"/>
      <c r="AT196" s="1242"/>
      <c r="AU196" s="1242"/>
      <c r="AV196" s="1242"/>
    </row>
    <row r="197" spans="1:48" ht="19.95" customHeight="1">
      <c r="A197" s="1237"/>
      <c r="B197" s="1233"/>
      <c r="C197" s="1238"/>
      <c r="D197" s="1237"/>
      <c r="E197" s="1234"/>
      <c r="F197" s="1239"/>
      <c r="G197" s="1980"/>
      <c r="H197" s="1980"/>
      <c r="I197" s="1980"/>
      <c r="J197" s="1980"/>
      <c r="K197" s="1234"/>
      <c r="L197" s="1240"/>
      <c r="M197" s="1237"/>
      <c r="N197" s="1241"/>
      <c r="O197" s="1241"/>
      <c r="P197" s="1241"/>
      <c r="Q197" s="1242"/>
      <c r="R197" s="1242"/>
      <c r="S197" s="1242"/>
      <c r="T197" s="1242"/>
      <c r="U197" s="1242"/>
      <c r="V197" s="1242"/>
      <c r="W197" s="1242"/>
      <c r="X197" s="1242"/>
      <c r="Y197" s="1242"/>
      <c r="Z197" s="1242"/>
      <c r="AA197" s="1242"/>
      <c r="AB197" s="1242"/>
      <c r="AC197" s="1242"/>
      <c r="AD197" s="1242"/>
      <c r="AE197" s="1242"/>
      <c r="AF197" s="1242"/>
      <c r="AG197" s="1242"/>
      <c r="AH197" s="1242"/>
      <c r="AI197" s="1242"/>
      <c r="AJ197" s="1242"/>
      <c r="AK197" s="1242"/>
      <c r="AL197" s="1242"/>
      <c r="AM197" s="1242"/>
      <c r="AN197" s="1242"/>
      <c r="AO197" s="1242"/>
      <c r="AP197" s="1242"/>
      <c r="AQ197" s="1242"/>
      <c r="AR197" s="1242"/>
      <c r="AS197" s="1242"/>
      <c r="AT197" s="1242"/>
      <c r="AU197" s="1242"/>
      <c r="AV197" s="1242"/>
    </row>
    <row r="198" spans="1:48" ht="19.95" customHeight="1">
      <c r="A198" s="1237"/>
      <c r="B198" s="1233"/>
      <c r="C198" s="1238"/>
      <c r="D198" s="1237"/>
      <c r="E198" s="1234"/>
      <c r="F198" s="1239"/>
      <c r="G198" s="1980"/>
      <c r="H198" s="1980"/>
      <c r="I198" s="1980"/>
      <c r="J198" s="1980"/>
      <c r="K198" s="1234"/>
      <c r="L198" s="1240"/>
      <c r="M198" s="1237"/>
      <c r="N198" s="1241"/>
      <c r="O198" s="1241"/>
      <c r="P198" s="1241"/>
      <c r="Q198" s="1242"/>
      <c r="R198" s="1242"/>
      <c r="S198" s="1242"/>
      <c r="T198" s="1242"/>
      <c r="U198" s="1242"/>
      <c r="V198" s="1242"/>
      <c r="W198" s="1242"/>
      <c r="X198" s="1242"/>
      <c r="Y198" s="1242"/>
      <c r="Z198" s="1242"/>
      <c r="AA198" s="1242"/>
      <c r="AB198" s="1242"/>
      <c r="AC198" s="1242"/>
      <c r="AD198" s="1242"/>
      <c r="AE198" s="1242"/>
      <c r="AF198" s="1242"/>
      <c r="AG198" s="1242"/>
      <c r="AH198" s="1242"/>
      <c r="AI198" s="1242"/>
      <c r="AJ198" s="1242"/>
      <c r="AK198" s="1242"/>
      <c r="AL198" s="1242"/>
      <c r="AM198" s="1242"/>
      <c r="AN198" s="1242"/>
      <c r="AO198" s="1242"/>
      <c r="AP198" s="1242"/>
      <c r="AQ198" s="1242"/>
      <c r="AR198" s="1242"/>
      <c r="AS198" s="1242"/>
      <c r="AT198" s="1242"/>
      <c r="AU198" s="1242"/>
      <c r="AV198" s="1242"/>
    </row>
    <row r="199" spans="1:48" ht="19.95" customHeight="1">
      <c r="A199" s="1237"/>
      <c r="B199" s="1233"/>
      <c r="C199" s="1238"/>
      <c r="D199" s="1237"/>
      <c r="E199" s="1234"/>
      <c r="F199" s="1239"/>
      <c r="G199" s="1980"/>
      <c r="H199" s="1980"/>
      <c r="I199" s="1980"/>
      <c r="J199" s="1980"/>
      <c r="K199" s="1234"/>
      <c r="L199" s="1240"/>
      <c r="M199" s="1237"/>
      <c r="N199" s="1241"/>
      <c r="O199" s="1241"/>
      <c r="P199" s="1241"/>
      <c r="Q199" s="1242"/>
      <c r="R199" s="1242"/>
      <c r="S199" s="1242"/>
      <c r="T199" s="1242"/>
      <c r="U199" s="1242"/>
      <c r="V199" s="1242"/>
      <c r="W199" s="1242"/>
      <c r="X199" s="1242"/>
      <c r="Y199" s="1242"/>
      <c r="Z199" s="1242"/>
      <c r="AA199" s="1242"/>
      <c r="AB199" s="1242"/>
      <c r="AC199" s="1242"/>
      <c r="AD199" s="1242"/>
      <c r="AE199" s="1242"/>
      <c r="AF199" s="1242"/>
      <c r="AG199" s="1242"/>
      <c r="AH199" s="1242"/>
      <c r="AI199" s="1242"/>
      <c r="AJ199" s="1242"/>
      <c r="AK199" s="1242"/>
      <c r="AL199" s="1242"/>
      <c r="AM199" s="1242"/>
      <c r="AN199" s="1242"/>
      <c r="AO199" s="1242"/>
      <c r="AP199" s="1242"/>
      <c r="AQ199" s="1242"/>
      <c r="AR199" s="1242"/>
      <c r="AS199" s="1242"/>
      <c r="AT199" s="1242"/>
      <c r="AU199" s="1242"/>
      <c r="AV199" s="1242"/>
    </row>
    <row r="200" spans="1:48" ht="19.95" customHeight="1">
      <c r="A200" s="1237"/>
      <c r="B200" s="1233"/>
      <c r="C200" s="1238"/>
      <c r="D200" s="1237"/>
      <c r="E200" s="1234"/>
      <c r="F200" s="1239"/>
      <c r="G200" s="1980"/>
      <c r="H200" s="1980"/>
      <c r="I200" s="1980"/>
      <c r="J200" s="1980"/>
      <c r="K200" s="1234"/>
      <c r="L200" s="1240"/>
      <c r="M200" s="1237"/>
      <c r="N200" s="1241"/>
      <c r="O200" s="1241"/>
      <c r="P200" s="1241"/>
      <c r="Q200" s="1242"/>
      <c r="R200" s="1242"/>
      <c r="S200" s="1242"/>
      <c r="T200" s="1242"/>
      <c r="U200" s="1242"/>
      <c r="V200" s="1242"/>
      <c r="W200" s="1242"/>
      <c r="X200" s="1242"/>
      <c r="Y200" s="1242"/>
      <c r="Z200" s="1242"/>
      <c r="AA200" s="1242"/>
      <c r="AB200" s="1242"/>
      <c r="AC200" s="1242"/>
      <c r="AD200" s="1242"/>
      <c r="AE200" s="1242"/>
      <c r="AF200" s="1242"/>
      <c r="AG200" s="1242"/>
      <c r="AH200" s="1242"/>
      <c r="AI200" s="1242"/>
      <c r="AJ200" s="1242"/>
      <c r="AK200" s="1242"/>
      <c r="AL200" s="1242"/>
      <c r="AM200" s="1242"/>
      <c r="AN200" s="1242"/>
      <c r="AO200" s="1242"/>
      <c r="AP200" s="1242"/>
      <c r="AQ200" s="1242"/>
      <c r="AR200" s="1242"/>
      <c r="AS200" s="1242"/>
      <c r="AT200" s="1242"/>
      <c r="AU200" s="1242"/>
      <c r="AV200" s="1242"/>
    </row>
    <row r="201" spans="1:48" ht="19.95" customHeight="1">
      <c r="A201" s="1237"/>
      <c r="B201" s="1233"/>
      <c r="C201" s="1238"/>
      <c r="D201" s="1237"/>
      <c r="E201" s="1234"/>
      <c r="F201" s="1239"/>
      <c r="G201" s="1980"/>
      <c r="H201" s="1980"/>
      <c r="I201" s="1980"/>
      <c r="J201" s="1980"/>
      <c r="K201" s="1234"/>
      <c r="L201" s="1240"/>
      <c r="M201" s="1237"/>
      <c r="N201" s="1241"/>
      <c r="O201" s="1241"/>
      <c r="P201" s="1241"/>
      <c r="Q201" s="1242"/>
      <c r="R201" s="1242"/>
      <c r="S201" s="1242"/>
      <c r="T201" s="1242"/>
      <c r="U201" s="1242"/>
      <c r="V201" s="1242"/>
      <c r="W201" s="1242"/>
      <c r="X201" s="1242"/>
      <c r="Y201" s="1242"/>
      <c r="Z201" s="1242"/>
      <c r="AA201" s="1242"/>
      <c r="AB201" s="1242"/>
      <c r="AC201" s="1242"/>
      <c r="AD201" s="1242"/>
      <c r="AE201" s="1242"/>
      <c r="AF201" s="1242"/>
      <c r="AG201" s="1242"/>
      <c r="AH201" s="1242"/>
      <c r="AI201" s="1242"/>
      <c r="AJ201" s="1242"/>
      <c r="AK201" s="1242"/>
      <c r="AL201" s="1242"/>
      <c r="AM201" s="1242"/>
      <c r="AN201" s="1242"/>
      <c r="AO201" s="1242"/>
      <c r="AP201" s="1242"/>
      <c r="AQ201" s="1242"/>
      <c r="AR201" s="1242"/>
      <c r="AS201" s="1242"/>
      <c r="AT201" s="1242"/>
      <c r="AU201" s="1242"/>
      <c r="AV201" s="1242"/>
    </row>
    <row r="202" spans="1:48" ht="19.95" customHeight="1">
      <c r="A202" s="1237"/>
      <c r="B202" s="1233"/>
      <c r="C202" s="1238"/>
      <c r="D202" s="1237"/>
      <c r="E202" s="1234"/>
      <c r="F202" s="1239"/>
      <c r="G202" s="1980"/>
      <c r="H202" s="1980"/>
      <c r="I202" s="1980"/>
      <c r="J202" s="1980"/>
      <c r="K202" s="1234"/>
      <c r="L202" s="1240"/>
      <c r="M202" s="1237"/>
      <c r="N202" s="1241"/>
      <c r="O202" s="1241"/>
      <c r="P202" s="1241"/>
      <c r="Q202" s="1242"/>
      <c r="R202" s="1242"/>
      <c r="S202" s="1242"/>
      <c r="T202" s="1242"/>
      <c r="U202" s="1242"/>
      <c r="V202" s="1242"/>
      <c r="W202" s="1242"/>
      <c r="X202" s="1242"/>
      <c r="Y202" s="1242"/>
      <c r="Z202" s="1242"/>
      <c r="AA202" s="1242"/>
      <c r="AB202" s="1242"/>
      <c r="AC202" s="1242"/>
      <c r="AD202" s="1242"/>
      <c r="AE202" s="1242"/>
      <c r="AF202" s="1242"/>
      <c r="AG202" s="1242"/>
      <c r="AH202" s="1242"/>
      <c r="AI202" s="1242"/>
      <c r="AJ202" s="1242"/>
      <c r="AK202" s="1242"/>
      <c r="AL202" s="1242"/>
      <c r="AM202" s="1242"/>
      <c r="AN202" s="1242"/>
      <c r="AO202" s="1242"/>
      <c r="AP202" s="1242"/>
      <c r="AQ202" s="1242"/>
      <c r="AR202" s="1242"/>
      <c r="AS202" s="1242"/>
      <c r="AT202" s="1242"/>
      <c r="AU202" s="1242"/>
      <c r="AV202" s="1242"/>
    </row>
    <row r="203" spans="1:48" ht="19.95" customHeight="1">
      <c r="A203" s="1237"/>
      <c r="B203" s="1233"/>
      <c r="C203" s="1238"/>
      <c r="D203" s="1237"/>
      <c r="E203" s="1234"/>
      <c r="F203" s="1239"/>
      <c r="G203" s="1980"/>
      <c r="H203" s="1980"/>
      <c r="I203" s="1980"/>
      <c r="J203" s="1980"/>
      <c r="K203" s="1234"/>
      <c r="L203" s="1240"/>
      <c r="M203" s="1237"/>
      <c r="N203" s="1241"/>
      <c r="O203" s="1241"/>
      <c r="P203" s="1241"/>
      <c r="Q203" s="1242"/>
      <c r="R203" s="1242"/>
      <c r="S203" s="1242"/>
      <c r="T203" s="1242"/>
      <c r="U203" s="1242"/>
      <c r="V203" s="1242"/>
      <c r="W203" s="1242"/>
      <c r="X203" s="1242"/>
      <c r="Y203" s="1242"/>
      <c r="Z203" s="1242"/>
      <c r="AA203" s="1242"/>
      <c r="AB203" s="1242"/>
      <c r="AC203" s="1242"/>
      <c r="AD203" s="1242"/>
      <c r="AE203" s="1242"/>
      <c r="AF203" s="1242"/>
      <c r="AG203" s="1242"/>
      <c r="AH203" s="1242"/>
      <c r="AI203" s="1242"/>
      <c r="AJ203" s="1242"/>
      <c r="AK203" s="1242"/>
      <c r="AL203" s="1242"/>
      <c r="AM203" s="1242"/>
      <c r="AN203" s="1242"/>
      <c r="AO203" s="1242"/>
      <c r="AP203" s="1242"/>
      <c r="AQ203" s="1242"/>
      <c r="AR203" s="1242"/>
      <c r="AS203" s="1242"/>
      <c r="AT203" s="1242"/>
      <c r="AU203" s="1242"/>
      <c r="AV203" s="1242"/>
    </row>
    <row r="204" spans="1:48" ht="19.95" customHeight="1">
      <c r="A204" s="1237"/>
      <c r="B204" s="1233"/>
      <c r="C204" s="1238"/>
      <c r="D204" s="1237"/>
      <c r="E204" s="1234"/>
      <c r="F204" s="1239"/>
      <c r="G204" s="1980"/>
      <c r="H204" s="1980"/>
      <c r="I204" s="1980"/>
      <c r="J204" s="1980"/>
      <c r="K204" s="1234"/>
      <c r="L204" s="1240"/>
      <c r="M204" s="1237"/>
      <c r="N204" s="1241"/>
      <c r="O204" s="1241"/>
      <c r="P204" s="1241"/>
      <c r="Q204" s="1242"/>
      <c r="R204" s="1242"/>
      <c r="S204" s="1242"/>
      <c r="T204" s="1242"/>
      <c r="U204" s="1242"/>
      <c r="V204" s="1242"/>
      <c r="W204" s="1242"/>
      <c r="X204" s="1242"/>
      <c r="Y204" s="1242"/>
      <c r="Z204" s="1242"/>
      <c r="AA204" s="1242"/>
      <c r="AB204" s="1242"/>
      <c r="AC204" s="1242"/>
      <c r="AD204" s="1242"/>
      <c r="AE204" s="1242"/>
      <c r="AF204" s="1242"/>
      <c r="AG204" s="1242"/>
      <c r="AH204" s="1242"/>
      <c r="AI204" s="1242"/>
      <c r="AJ204" s="1242"/>
      <c r="AK204" s="1242"/>
      <c r="AL204" s="1242"/>
      <c r="AM204" s="1242"/>
      <c r="AN204" s="1242"/>
      <c r="AO204" s="1242"/>
      <c r="AP204" s="1242"/>
      <c r="AQ204" s="1242"/>
      <c r="AR204" s="1242"/>
      <c r="AS204" s="1242"/>
      <c r="AT204" s="1242"/>
      <c r="AU204" s="1242"/>
      <c r="AV204" s="1242"/>
    </row>
    <row r="205" spans="1:48" ht="19.95" customHeight="1">
      <c r="A205" s="1237"/>
      <c r="B205" s="1233"/>
      <c r="C205" s="1238"/>
      <c r="D205" s="1237"/>
      <c r="E205" s="1234"/>
      <c r="F205" s="1239"/>
      <c r="G205" s="1980"/>
      <c r="H205" s="1980"/>
      <c r="I205" s="1980"/>
      <c r="J205" s="1980"/>
      <c r="K205" s="1234"/>
      <c r="L205" s="1240"/>
      <c r="M205" s="1237"/>
      <c r="N205" s="1241"/>
      <c r="O205" s="1241"/>
      <c r="P205" s="1241"/>
      <c r="Q205" s="1242"/>
      <c r="R205" s="1242"/>
      <c r="S205" s="1242"/>
      <c r="T205" s="1242"/>
      <c r="U205" s="1242"/>
      <c r="V205" s="1242"/>
      <c r="W205" s="1242"/>
      <c r="X205" s="1242"/>
      <c r="Y205" s="1242"/>
      <c r="Z205" s="1242"/>
      <c r="AA205" s="1242"/>
      <c r="AB205" s="1242"/>
      <c r="AC205" s="1242"/>
      <c r="AD205" s="1242"/>
      <c r="AE205" s="1242"/>
      <c r="AF205" s="1242"/>
      <c r="AG205" s="1242"/>
      <c r="AH205" s="1242"/>
      <c r="AI205" s="1242"/>
      <c r="AJ205" s="1242"/>
      <c r="AK205" s="1242"/>
      <c r="AL205" s="1242"/>
      <c r="AM205" s="1242"/>
      <c r="AN205" s="1242"/>
      <c r="AO205" s="1242"/>
      <c r="AP205" s="1242"/>
      <c r="AQ205" s="1242"/>
      <c r="AR205" s="1242"/>
      <c r="AS205" s="1242"/>
      <c r="AT205" s="1242"/>
      <c r="AU205" s="1242"/>
      <c r="AV205" s="1242"/>
    </row>
    <row r="206" spans="1:48" ht="19.95" customHeight="1">
      <c r="A206" s="1237"/>
      <c r="B206" s="1233"/>
      <c r="C206" s="1238"/>
      <c r="D206" s="1237"/>
      <c r="E206" s="1234"/>
      <c r="F206" s="1239"/>
      <c r="G206" s="1980"/>
      <c r="H206" s="1980"/>
      <c r="I206" s="1980"/>
      <c r="J206" s="1980"/>
      <c r="K206" s="1234"/>
      <c r="L206" s="1240"/>
      <c r="M206" s="1237"/>
      <c r="N206" s="1241"/>
      <c r="O206" s="1241"/>
      <c r="P206" s="1241"/>
      <c r="Q206" s="1242"/>
      <c r="R206" s="1242"/>
      <c r="S206" s="1242"/>
      <c r="T206" s="1242"/>
      <c r="U206" s="1242"/>
      <c r="V206" s="1242"/>
      <c r="W206" s="1242"/>
      <c r="X206" s="1242"/>
      <c r="Y206" s="1242"/>
      <c r="Z206" s="1242"/>
      <c r="AA206" s="1242"/>
      <c r="AB206" s="1242"/>
      <c r="AC206" s="1242"/>
      <c r="AD206" s="1242"/>
      <c r="AE206" s="1242"/>
      <c r="AF206" s="1242"/>
      <c r="AG206" s="1242"/>
      <c r="AH206" s="1242"/>
      <c r="AI206" s="1242"/>
      <c r="AJ206" s="1242"/>
      <c r="AK206" s="1242"/>
      <c r="AL206" s="1242"/>
      <c r="AM206" s="1242"/>
      <c r="AN206" s="1242"/>
      <c r="AO206" s="1242"/>
      <c r="AP206" s="1242"/>
      <c r="AQ206" s="1242"/>
      <c r="AR206" s="1242"/>
      <c r="AS206" s="1242"/>
      <c r="AT206" s="1242"/>
      <c r="AU206" s="1242"/>
      <c r="AV206" s="1242"/>
    </row>
    <row r="207" spans="1:48" ht="19.95" customHeight="1">
      <c r="A207" s="1237"/>
      <c r="B207" s="1233"/>
      <c r="C207" s="1238"/>
      <c r="D207" s="1237"/>
      <c r="E207" s="1234"/>
      <c r="F207" s="1239"/>
      <c r="G207" s="1980"/>
      <c r="H207" s="1980"/>
      <c r="I207" s="1980"/>
      <c r="J207" s="1980"/>
      <c r="K207" s="1234"/>
      <c r="L207" s="1240"/>
      <c r="M207" s="1237"/>
      <c r="N207" s="1241"/>
      <c r="O207" s="1241"/>
      <c r="P207" s="1241"/>
      <c r="Q207" s="1242"/>
      <c r="R207" s="1242"/>
      <c r="S207" s="1242"/>
      <c r="T207" s="1242"/>
      <c r="U207" s="1242"/>
      <c r="V207" s="1242"/>
      <c r="W207" s="1242"/>
      <c r="X207" s="1242"/>
      <c r="Y207" s="1242"/>
      <c r="Z207" s="1242"/>
      <c r="AA207" s="1242"/>
      <c r="AB207" s="1242"/>
      <c r="AC207" s="1242"/>
      <c r="AD207" s="1242"/>
      <c r="AE207" s="1242"/>
      <c r="AF207" s="1242"/>
      <c r="AG207" s="1242"/>
      <c r="AH207" s="1242"/>
      <c r="AI207" s="1242"/>
      <c r="AJ207" s="1242"/>
      <c r="AK207" s="1242"/>
      <c r="AL207" s="1242"/>
      <c r="AM207" s="1242"/>
      <c r="AN207" s="1242"/>
      <c r="AO207" s="1242"/>
      <c r="AP207" s="1242"/>
      <c r="AQ207" s="1242"/>
      <c r="AR207" s="1242"/>
      <c r="AS207" s="1242"/>
      <c r="AT207" s="1242"/>
      <c r="AU207" s="1242"/>
      <c r="AV207" s="1242"/>
    </row>
    <row r="208" spans="1:48" ht="19.95" customHeight="1">
      <c r="A208" s="1237"/>
      <c r="B208" s="1233"/>
      <c r="C208" s="1238"/>
      <c r="D208" s="1237"/>
      <c r="E208" s="1234"/>
      <c r="F208" s="1239"/>
      <c r="G208" s="1980"/>
      <c r="H208" s="1980"/>
      <c r="I208" s="1980"/>
      <c r="J208" s="1980"/>
      <c r="K208" s="1234"/>
      <c r="L208" s="1240"/>
      <c r="M208" s="1237"/>
      <c r="N208" s="1241"/>
      <c r="O208" s="1241"/>
      <c r="P208" s="1241"/>
      <c r="Q208" s="1242"/>
      <c r="R208" s="1242"/>
      <c r="S208" s="1242"/>
      <c r="T208" s="1242"/>
      <c r="U208" s="1242"/>
      <c r="V208" s="1242"/>
      <c r="W208" s="1242"/>
      <c r="X208" s="1242"/>
      <c r="Y208" s="1242"/>
      <c r="Z208" s="1242"/>
      <c r="AA208" s="1242"/>
      <c r="AB208" s="1242"/>
      <c r="AC208" s="1242"/>
      <c r="AD208" s="1242"/>
      <c r="AE208" s="1242"/>
      <c r="AF208" s="1242"/>
      <c r="AG208" s="1242"/>
      <c r="AH208" s="1242"/>
      <c r="AI208" s="1242"/>
      <c r="AJ208" s="1242"/>
      <c r="AK208" s="1242"/>
      <c r="AL208" s="1242"/>
      <c r="AM208" s="1242"/>
      <c r="AN208" s="1242"/>
      <c r="AO208" s="1242"/>
      <c r="AP208" s="1242"/>
      <c r="AQ208" s="1242"/>
      <c r="AR208" s="1242"/>
      <c r="AS208" s="1242"/>
      <c r="AT208" s="1242"/>
      <c r="AU208" s="1242"/>
      <c r="AV208" s="1242"/>
    </row>
    <row r="209" spans="1:48" ht="19.95" customHeight="1">
      <c r="A209" s="1237"/>
      <c r="B209" s="1233"/>
      <c r="C209" s="1238"/>
      <c r="D209" s="1237"/>
      <c r="E209" s="1234"/>
      <c r="F209" s="1239"/>
      <c r="G209" s="1980"/>
      <c r="H209" s="1980"/>
      <c r="I209" s="1980"/>
      <c r="J209" s="1980"/>
      <c r="K209" s="1234"/>
      <c r="L209" s="1240"/>
      <c r="M209" s="1237"/>
      <c r="N209" s="1241"/>
      <c r="O209" s="1241"/>
      <c r="P209" s="1241"/>
      <c r="Q209" s="1242"/>
      <c r="R209" s="1242"/>
      <c r="S209" s="1242"/>
      <c r="T209" s="1242"/>
      <c r="U209" s="1242"/>
      <c r="V209" s="1242"/>
      <c r="W209" s="1242"/>
      <c r="X209" s="1242"/>
      <c r="Y209" s="1242"/>
      <c r="Z209" s="1242"/>
      <c r="AA209" s="1242"/>
      <c r="AB209" s="1242"/>
      <c r="AC209" s="1242"/>
      <c r="AD209" s="1242"/>
      <c r="AE209" s="1242"/>
      <c r="AF209" s="1242"/>
      <c r="AG209" s="1242"/>
      <c r="AH209" s="1242"/>
      <c r="AI209" s="1242"/>
      <c r="AJ209" s="1242"/>
      <c r="AK209" s="1242"/>
      <c r="AL209" s="1242"/>
      <c r="AM209" s="1242"/>
      <c r="AN209" s="1242"/>
      <c r="AO209" s="1242"/>
      <c r="AP209" s="1242"/>
      <c r="AQ209" s="1242"/>
      <c r="AR209" s="1242"/>
      <c r="AS209" s="1242"/>
      <c r="AT209" s="1242"/>
      <c r="AU209" s="1242"/>
      <c r="AV209" s="1242"/>
    </row>
    <row r="210" spans="1:48" ht="19.95" customHeight="1">
      <c r="A210" s="1237"/>
      <c r="B210" s="1233"/>
      <c r="C210" s="1238"/>
      <c r="D210" s="1237"/>
      <c r="E210" s="1234"/>
      <c r="F210" s="1239"/>
      <c r="G210" s="1980"/>
      <c r="H210" s="1980"/>
      <c r="I210" s="1980"/>
      <c r="J210" s="1980"/>
      <c r="K210" s="1234"/>
      <c r="L210" s="1240"/>
      <c r="M210" s="1237"/>
      <c r="N210" s="1241"/>
      <c r="O210" s="1241"/>
      <c r="P210" s="1241"/>
      <c r="Q210" s="1242"/>
      <c r="R210" s="1242"/>
      <c r="S210" s="1242"/>
      <c r="T210" s="1242"/>
      <c r="U210" s="1242"/>
      <c r="V210" s="1242"/>
      <c r="W210" s="1242"/>
      <c r="X210" s="1242"/>
      <c r="Y210" s="1242"/>
      <c r="Z210" s="1242"/>
      <c r="AA210" s="1242"/>
      <c r="AB210" s="1242"/>
      <c r="AC210" s="1242"/>
      <c r="AD210" s="1242"/>
      <c r="AE210" s="1242"/>
      <c r="AF210" s="1242"/>
      <c r="AG210" s="1242"/>
      <c r="AH210" s="1242"/>
      <c r="AI210" s="1242"/>
      <c r="AJ210" s="1242"/>
      <c r="AK210" s="1242"/>
      <c r="AL210" s="1242"/>
      <c r="AM210" s="1242"/>
      <c r="AN210" s="1242"/>
      <c r="AO210" s="1242"/>
      <c r="AP210" s="1242"/>
      <c r="AQ210" s="1242"/>
      <c r="AR210" s="1242"/>
      <c r="AS210" s="1242"/>
      <c r="AT210" s="1242"/>
      <c r="AU210" s="1242"/>
      <c r="AV210" s="1242"/>
    </row>
    <row r="211" spans="1:48" ht="19.95" customHeight="1">
      <c r="A211" s="1237"/>
      <c r="B211" s="1233"/>
      <c r="C211" s="1238"/>
      <c r="D211" s="1237"/>
      <c r="E211" s="1234"/>
      <c r="F211" s="1239"/>
      <c r="G211" s="1980"/>
      <c r="H211" s="1980"/>
      <c r="I211" s="1980"/>
      <c r="J211" s="1980"/>
      <c r="K211" s="1234"/>
      <c r="L211" s="1240"/>
      <c r="M211" s="1237"/>
      <c r="N211" s="1241"/>
      <c r="O211" s="1241"/>
      <c r="P211" s="1241"/>
      <c r="Q211" s="1242"/>
      <c r="R211" s="1242"/>
      <c r="S211" s="1242"/>
      <c r="T211" s="1242"/>
      <c r="U211" s="1242"/>
      <c r="V211" s="1242"/>
      <c r="W211" s="1242"/>
      <c r="X211" s="1242"/>
      <c r="Y211" s="1242"/>
      <c r="Z211" s="1242"/>
      <c r="AA211" s="1242"/>
      <c r="AB211" s="1242"/>
      <c r="AC211" s="1242"/>
      <c r="AD211" s="1242"/>
      <c r="AE211" s="1242"/>
      <c r="AF211" s="1242"/>
      <c r="AG211" s="1242"/>
      <c r="AH211" s="1242"/>
      <c r="AI211" s="1242"/>
      <c r="AJ211" s="1242"/>
      <c r="AK211" s="1242"/>
      <c r="AL211" s="1242"/>
      <c r="AM211" s="1242"/>
      <c r="AN211" s="1242"/>
      <c r="AO211" s="1242"/>
      <c r="AP211" s="1242"/>
      <c r="AQ211" s="1242"/>
      <c r="AR211" s="1242"/>
      <c r="AS211" s="1242"/>
      <c r="AT211" s="1242"/>
      <c r="AU211" s="1242"/>
      <c r="AV211" s="1242"/>
    </row>
    <row r="212" spans="1:48" ht="19.95" customHeight="1">
      <c r="A212" s="1237"/>
      <c r="B212" s="1233"/>
      <c r="C212" s="1238"/>
      <c r="D212" s="1237"/>
      <c r="E212" s="1234"/>
      <c r="F212" s="1239"/>
      <c r="G212" s="1980"/>
      <c r="H212" s="1980"/>
      <c r="I212" s="1980"/>
      <c r="J212" s="1980"/>
      <c r="K212" s="1234"/>
      <c r="L212" s="1240"/>
      <c r="M212" s="1237"/>
      <c r="N212" s="1241"/>
      <c r="O212" s="1241"/>
      <c r="P212" s="1241"/>
      <c r="Q212" s="1242"/>
      <c r="R212" s="1242"/>
      <c r="S212" s="1242"/>
      <c r="T212" s="1242"/>
      <c r="U212" s="1242"/>
      <c r="V212" s="1242"/>
      <c r="W212" s="1242"/>
      <c r="X212" s="1242"/>
      <c r="Y212" s="1242"/>
      <c r="Z212" s="1242"/>
      <c r="AA212" s="1242"/>
      <c r="AB212" s="1242"/>
      <c r="AC212" s="1242"/>
      <c r="AD212" s="1242"/>
      <c r="AE212" s="1242"/>
      <c r="AF212" s="1242"/>
      <c r="AG212" s="1242"/>
      <c r="AH212" s="1242"/>
      <c r="AI212" s="1242"/>
      <c r="AJ212" s="1242"/>
      <c r="AK212" s="1242"/>
      <c r="AL212" s="1242"/>
      <c r="AM212" s="1242"/>
      <c r="AN212" s="1242"/>
      <c r="AO212" s="1242"/>
      <c r="AP212" s="1242"/>
      <c r="AQ212" s="1242"/>
      <c r="AR212" s="1242"/>
      <c r="AS212" s="1242"/>
      <c r="AT212" s="1242"/>
      <c r="AU212" s="1242"/>
      <c r="AV212" s="1242"/>
    </row>
    <row r="213" spans="1:48" ht="19.95" customHeight="1">
      <c r="A213" s="1237"/>
      <c r="B213" s="1233"/>
      <c r="C213" s="1238"/>
      <c r="D213" s="1237"/>
      <c r="E213" s="1234"/>
      <c r="F213" s="1239"/>
      <c r="G213" s="1980"/>
      <c r="H213" s="1980"/>
      <c r="I213" s="1980"/>
      <c r="J213" s="1980"/>
      <c r="K213" s="1234"/>
      <c r="L213" s="1240"/>
      <c r="M213" s="1237"/>
      <c r="N213" s="1241"/>
      <c r="O213" s="1241"/>
      <c r="P213" s="1241"/>
      <c r="Q213" s="1242"/>
      <c r="R213" s="1242"/>
      <c r="S213" s="1242"/>
      <c r="T213" s="1242"/>
      <c r="U213" s="1242"/>
      <c r="V213" s="1242"/>
      <c r="W213" s="1242"/>
      <c r="X213" s="1242"/>
      <c r="Y213" s="1242"/>
      <c r="Z213" s="1242"/>
      <c r="AA213" s="1242"/>
      <c r="AB213" s="1242"/>
      <c r="AC213" s="1242"/>
      <c r="AD213" s="1242"/>
      <c r="AE213" s="1242"/>
      <c r="AF213" s="1242"/>
      <c r="AG213" s="1242"/>
      <c r="AH213" s="1242"/>
      <c r="AI213" s="1242"/>
      <c r="AJ213" s="1242"/>
      <c r="AK213" s="1242"/>
      <c r="AL213" s="1242"/>
      <c r="AM213" s="1242"/>
      <c r="AN213" s="1242"/>
      <c r="AO213" s="1242"/>
      <c r="AP213" s="1242"/>
      <c r="AQ213" s="1242"/>
      <c r="AR213" s="1242"/>
      <c r="AS213" s="1242"/>
      <c r="AT213" s="1242"/>
      <c r="AU213" s="1242"/>
      <c r="AV213" s="1242"/>
    </row>
    <row r="214" spans="1:48" ht="19.95" customHeight="1">
      <c r="A214" s="1237"/>
      <c r="B214" s="1233"/>
      <c r="C214" s="1238"/>
      <c r="D214" s="1237"/>
      <c r="E214" s="1234"/>
      <c r="F214" s="1239"/>
      <c r="G214" s="1980"/>
      <c r="H214" s="1980"/>
      <c r="I214" s="1980"/>
      <c r="J214" s="1980"/>
      <c r="K214" s="1234"/>
      <c r="L214" s="1240"/>
      <c r="M214" s="1237"/>
      <c r="N214" s="1241"/>
      <c r="O214" s="1241"/>
      <c r="P214" s="1241"/>
      <c r="Q214" s="1242"/>
      <c r="R214" s="1242"/>
      <c r="S214" s="1242"/>
      <c r="T214" s="1242"/>
      <c r="U214" s="1242"/>
      <c r="V214" s="1242"/>
      <c r="W214" s="1242"/>
      <c r="X214" s="1242"/>
      <c r="Y214" s="1242"/>
      <c r="Z214" s="1242"/>
      <c r="AA214" s="1242"/>
      <c r="AB214" s="1242"/>
      <c r="AC214" s="1242"/>
      <c r="AD214" s="1242"/>
      <c r="AE214" s="1242"/>
      <c r="AF214" s="1242"/>
      <c r="AG214" s="1242"/>
      <c r="AH214" s="1242"/>
      <c r="AI214" s="1242"/>
      <c r="AJ214" s="1242"/>
      <c r="AK214" s="1242"/>
      <c r="AL214" s="1242"/>
      <c r="AM214" s="1242"/>
      <c r="AN214" s="1242"/>
      <c r="AO214" s="1242"/>
      <c r="AP214" s="1242"/>
      <c r="AQ214" s="1242"/>
      <c r="AR214" s="1242"/>
      <c r="AS214" s="1242"/>
      <c r="AT214" s="1242"/>
      <c r="AU214" s="1242"/>
      <c r="AV214" s="1242"/>
    </row>
    <row r="215" spans="1:48" ht="19.95" customHeight="1">
      <c r="A215" s="1237"/>
      <c r="B215" s="1233"/>
      <c r="C215" s="1238"/>
      <c r="D215" s="1237"/>
      <c r="E215" s="1234"/>
      <c r="F215" s="1239"/>
      <c r="G215" s="1980"/>
      <c r="H215" s="1980"/>
      <c r="I215" s="1980"/>
      <c r="J215" s="1980"/>
      <c r="K215" s="1234"/>
      <c r="L215" s="1240"/>
      <c r="M215" s="1237"/>
      <c r="N215" s="1241"/>
      <c r="O215" s="1241"/>
      <c r="P215" s="1241"/>
      <c r="Q215" s="1242"/>
      <c r="R215" s="1242"/>
      <c r="S215" s="1242"/>
      <c r="T215" s="1242"/>
      <c r="U215" s="1242"/>
      <c r="V215" s="1242"/>
      <c r="W215" s="1242"/>
      <c r="X215" s="1242"/>
      <c r="Y215" s="1242"/>
      <c r="Z215" s="1242"/>
      <c r="AA215" s="1242"/>
      <c r="AB215" s="1242"/>
      <c r="AC215" s="1242"/>
      <c r="AD215" s="1242"/>
      <c r="AE215" s="1242"/>
      <c r="AF215" s="1242"/>
      <c r="AG215" s="1242"/>
      <c r="AH215" s="1242"/>
      <c r="AI215" s="1242"/>
      <c r="AJ215" s="1242"/>
      <c r="AK215" s="1242"/>
      <c r="AL215" s="1242"/>
      <c r="AM215" s="1242"/>
      <c r="AN215" s="1242"/>
      <c r="AO215" s="1242"/>
      <c r="AP215" s="1242"/>
      <c r="AQ215" s="1242"/>
      <c r="AR215" s="1242"/>
      <c r="AS215" s="1242"/>
      <c r="AT215" s="1242"/>
      <c r="AU215" s="1242"/>
      <c r="AV215" s="1242"/>
    </row>
    <row r="216" spans="1:48" ht="19.95" customHeight="1">
      <c r="A216" s="1237"/>
      <c r="B216" s="1233"/>
      <c r="C216" s="1238"/>
      <c r="D216" s="1237"/>
      <c r="E216" s="1234"/>
      <c r="F216" s="1239"/>
      <c r="G216" s="1980"/>
      <c r="H216" s="1980"/>
      <c r="I216" s="1980"/>
      <c r="J216" s="1980"/>
      <c r="K216" s="1234"/>
      <c r="L216" s="1240"/>
      <c r="M216" s="1237"/>
      <c r="N216" s="1241"/>
      <c r="O216" s="1241"/>
      <c r="P216" s="1241"/>
      <c r="Q216" s="1242"/>
      <c r="R216" s="1242"/>
      <c r="S216" s="1242"/>
      <c r="T216" s="1242"/>
      <c r="U216" s="1242"/>
      <c r="V216" s="1242"/>
      <c r="W216" s="1242"/>
      <c r="X216" s="1242"/>
      <c r="Y216" s="1242"/>
      <c r="Z216" s="1242"/>
      <c r="AA216" s="1242"/>
      <c r="AB216" s="1242"/>
      <c r="AC216" s="1242"/>
      <c r="AD216" s="1242"/>
      <c r="AE216" s="1242"/>
      <c r="AF216" s="1242"/>
      <c r="AG216" s="1242"/>
      <c r="AH216" s="1242"/>
      <c r="AI216" s="1242"/>
      <c r="AJ216" s="1242"/>
      <c r="AK216" s="1242"/>
      <c r="AL216" s="1242"/>
      <c r="AM216" s="1242"/>
      <c r="AN216" s="1242"/>
      <c r="AO216" s="1242"/>
      <c r="AP216" s="1242"/>
      <c r="AQ216" s="1242"/>
      <c r="AR216" s="1242"/>
      <c r="AS216" s="1242"/>
      <c r="AT216" s="1242"/>
      <c r="AU216" s="1242"/>
      <c r="AV216" s="1242"/>
    </row>
    <row r="217" spans="1:48" ht="19.95" customHeight="1">
      <c r="A217" s="1237"/>
      <c r="B217" s="1233"/>
      <c r="C217" s="1238"/>
      <c r="D217" s="1237"/>
      <c r="E217" s="1234"/>
      <c r="F217" s="1239"/>
      <c r="G217" s="1980"/>
      <c r="H217" s="1980"/>
      <c r="I217" s="1980"/>
      <c r="J217" s="1980"/>
      <c r="K217" s="1234"/>
      <c r="L217" s="1240"/>
      <c r="M217" s="1237"/>
      <c r="N217" s="1241"/>
      <c r="O217" s="1241"/>
      <c r="P217" s="1241"/>
      <c r="Q217" s="1242"/>
      <c r="R217" s="1242"/>
      <c r="S217" s="1242"/>
      <c r="T217" s="1242"/>
      <c r="U217" s="1242"/>
      <c r="V217" s="1242"/>
      <c r="W217" s="1242"/>
      <c r="X217" s="1242"/>
      <c r="Y217" s="1242"/>
      <c r="Z217" s="1242"/>
      <c r="AA217" s="1242"/>
      <c r="AB217" s="1242"/>
      <c r="AC217" s="1242"/>
      <c r="AD217" s="1242"/>
      <c r="AE217" s="1242"/>
      <c r="AF217" s="1242"/>
      <c r="AG217" s="1242"/>
      <c r="AH217" s="1242"/>
      <c r="AI217" s="1242"/>
      <c r="AJ217" s="1242"/>
      <c r="AK217" s="1242"/>
      <c r="AL217" s="1242"/>
      <c r="AM217" s="1242"/>
      <c r="AN217" s="1242"/>
      <c r="AO217" s="1242"/>
      <c r="AP217" s="1242"/>
      <c r="AQ217" s="1242"/>
      <c r="AR217" s="1242"/>
      <c r="AS217" s="1242"/>
      <c r="AT217" s="1242"/>
      <c r="AU217" s="1242"/>
      <c r="AV217" s="1242"/>
    </row>
    <row r="218" spans="1:48" ht="19.95" customHeight="1">
      <c r="A218" s="1237"/>
      <c r="B218" s="1233"/>
      <c r="C218" s="1238"/>
      <c r="D218" s="1237"/>
      <c r="E218" s="1234"/>
      <c r="F218" s="1239"/>
      <c r="G218" s="1980"/>
      <c r="H218" s="1980"/>
      <c r="I218" s="1980"/>
      <c r="J218" s="1980"/>
      <c r="K218" s="1234"/>
      <c r="L218" s="1240"/>
      <c r="M218" s="1237"/>
      <c r="N218" s="1241"/>
      <c r="O218" s="1241"/>
      <c r="P218" s="1241"/>
      <c r="Q218" s="1242"/>
      <c r="R218" s="1242"/>
      <c r="S218" s="1242"/>
      <c r="T218" s="1242"/>
      <c r="U218" s="1242"/>
      <c r="V218" s="1242"/>
      <c r="W218" s="1242"/>
      <c r="X218" s="1242"/>
      <c r="Y218" s="1242"/>
      <c r="Z218" s="1242"/>
      <c r="AA218" s="1242"/>
      <c r="AB218" s="1242"/>
      <c r="AC218" s="1242"/>
      <c r="AD218" s="1242"/>
      <c r="AE218" s="1242"/>
      <c r="AF218" s="1242"/>
      <c r="AG218" s="1242"/>
      <c r="AH218" s="1242"/>
      <c r="AI218" s="1242"/>
      <c r="AJ218" s="1242"/>
      <c r="AK218" s="1242"/>
      <c r="AL218" s="1242"/>
      <c r="AM218" s="1242"/>
      <c r="AN218" s="1242"/>
      <c r="AO218" s="1242"/>
      <c r="AP218" s="1242"/>
      <c r="AQ218" s="1242"/>
      <c r="AR218" s="1242"/>
      <c r="AS218" s="1242"/>
      <c r="AT218" s="1242"/>
      <c r="AU218" s="1242"/>
      <c r="AV218" s="1242"/>
    </row>
    <row r="219" spans="1:48" ht="19.95" customHeight="1">
      <c r="A219" s="1237"/>
      <c r="B219" s="1233"/>
      <c r="C219" s="1238"/>
      <c r="D219" s="1237"/>
      <c r="E219" s="1234"/>
      <c r="F219" s="1239"/>
      <c r="G219" s="1980"/>
      <c r="H219" s="1980"/>
      <c r="I219" s="1980"/>
      <c r="J219" s="1980"/>
      <c r="K219" s="1234"/>
      <c r="L219" s="1240"/>
      <c r="M219" s="1237"/>
      <c r="N219" s="1241"/>
      <c r="O219" s="1241"/>
      <c r="P219" s="1241"/>
      <c r="Q219" s="1242"/>
      <c r="R219" s="1242"/>
      <c r="S219" s="1242"/>
      <c r="T219" s="1242"/>
      <c r="U219" s="1242"/>
      <c r="V219" s="1242"/>
      <c r="W219" s="1242"/>
      <c r="X219" s="1242"/>
      <c r="Y219" s="1242"/>
      <c r="Z219" s="1242"/>
      <c r="AA219" s="1242"/>
      <c r="AB219" s="1242"/>
      <c r="AC219" s="1242"/>
      <c r="AD219" s="1242"/>
      <c r="AE219" s="1242"/>
      <c r="AF219" s="1242"/>
      <c r="AG219" s="1242"/>
      <c r="AH219" s="1242"/>
      <c r="AI219" s="1242"/>
      <c r="AJ219" s="1242"/>
      <c r="AK219" s="1242"/>
      <c r="AL219" s="1242"/>
      <c r="AM219" s="1242"/>
      <c r="AN219" s="1242"/>
      <c r="AO219" s="1242"/>
      <c r="AP219" s="1242"/>
      <c r="AQ219" s="1242"/>
      <c r="AR219" s="1242"/>
      <c r="AS219" s="1242"/>
      <c r="AT219" s="1242"/>
      <c r="AU219" s="1242"/>
      <c r="AV219" s="1242"/>
    </row>
    <row r="220" spans="1:48" ht="19.95" customHeight="1">
      <c r="A220" s="1237"/>
      <c r="B220" s="1233"/>
      <c r="C220" s="1238"/>
      <c r="D220" s="1237"/>
      <c r="E220" s="1234"/>
      <c r="F220" s="1239"/>
      <c r="G220" s="1980"/>
      <c r="H220" s="1980"/>
      <c r="I220" s="1980"/>
      <c r="J220" s="1980"/>
      <c r="K220" s="1234"/>
      <c r="L220" s="1240"/>
      <c r="M220" s="1237"/>
      <c r="N220" s="1241"/>
      <c r="O220" s="1241"/>
      <c r="P220" s="1241"/>
      <c r="Q220" s="1242"/>
      <c r="R220" s="1242"/>
      <c r="S220" s="1242"/>
      <c r="T220" s="1242"/>
      <c r="U220" s="1242"/>
      <c r="V220" s="1242"/>
      <c r="W220" s="1242"/>
      <c r="X220" s="1242"/>
      <c r="Y220" s="1242"/>
      <c r="Z220" s="1242"/>
      <c r="AA220" s="1242"/>
      <c r="AB220" s="1242"/>
      <c r="AC220" s="1242"/>
      <c r="AD220" s="1242"/>
      <c r="AE220" s="1242"/>
      <c r="AF220" s="1242"/>
      <c r="AG220" s="1242"/>
      <c r="AH220" s="1242"/>
      <c r="AI220" s="1242"/>
      <c r="AJ220" s="1242"/>
      <c r="AK220" s="1242"/>
      <c r="AL220" s="1242"/>
      <c r="AM220" s="1242"/>
      <c r="AN220" s="1242"/>
      <c r="AO220" s="1242"/>
      <c r="AP220" s="1242"/>
      <c r="AQ220" s="1242"/>
      <c r="AR220" s="1242"/>
      <c r="AS220" s="1242"/>
      <c r="AT220" s="1242"/>
      <c r="AU220" s="1242"/>
      <c r="AV220" s="1242"/>
    </row>
    <row r="221" spans="1:48" ht="19.95" customHeight="1">
      <c r="A221" s="1237"/>
      <c r="B221" s="1233"/>
      <c r="C221" s="1238"/>
      <c r="D221" s="1237"/>
      <c r="E221" s="1234"/>
      <c r="F221" s="1239"/>
      <c r="G221" s="1980"/>
      <c r="H221" s="1980"/>
      <c r="I221" s="1980"/>
      <c r="J221" s="1980"/>
      <c r="K221" s="1234"/>
      <c r="L221" s="1240"/>
      <c r="M221" s="1237"/>
      <c r="N221" s="1241"/>
      <c r="O221" s="1241"/>
      <c r="P221" s="1241"/>
      <c r="Q221" s="1242"/>
      <c r="R221" s="1242"/>
      <c r="S221" s="1242"/>
      <c r="T221" s="1242"/>
      <c r="U221" s="1242"/>
      <c r="V221" s="1242"/>
      <c r="W221" s="1242"/>
      <c r="X221" s="1242"/>
      <c r="Y221" s="1242"/>
      <c r="Z221" s="1242"/>
      <c r="AA221" s="1242"/>
      <c r="AB221" s="1242"/>
      <c r="AC221" s="1242"/>
      <c r="AD221" s="1242"/>
      <c r="AE221" s="1242"/>
      <c r="AF221" s="1242"/>
      <c r="AG221" s="1242"/>
      <c r="AH221" s="1242"/>
      <c r="AI221" s="1242"/>
      <c r="AJ221" s="1242"/>
      <c r="AK221" s="1242"/>
      <c r="AL221" s="1242"/>
      <c r="AM221" s="1242"/>
      <c r="AN221" s="1242"/>
      <c r="AO221" s="1242"/>
      <c r="AP221" s="1242"/>
      <c r="AQ221" s="1242"/>
      <c r="AR221" s="1242"/>
      <c r="AS221" s="1242"/>
      <c r="AT221" s="1242"/>
      <c r="AU221" s="1242"/>
      <c r="AV221" s="1242"/>
    </row>
    <row r="222" spans="1:48" ht="19.95" customHeight="1">
      <c r="A222" s="1237"/>
      <c r="B222" s="1233"/>
      <c r="C222" s="1238"/>
      <c r="D222" s="1237"/>
      <c r="E222" s="1234"/>
      <c r="F222" s="1239"/>
      <c r="G222" s="1980"/>
      <c r="H222" s="1980"/>
      <c r="I222" s="1980"/>
      <c r="J222" s="1980"/>
      <c r="K222" s="1234"/>
      <c r="L222" s="1240"/>
      <c r="M222" s="1237"/>
      <c r="N222" s="1241"/>
      <c r="O222" s="1241"/>
      <c r="P222" s="1241"/>
      <c r="Q222" s="1242"/>
      <c r="R222" s="1242"/>
      <c r="S222" s="1242"/>
      <c r="T222" s="1242"/>
      <c r="U222" s="1242"/>
      <c r="V222" s="1242"/>
      <c r="W222" s="1242"/>
      <c r="X222" s="1242"/>
      <c r="Y222" s="1242"/>
      <c r="Z222" s="1242"/>
      <c r="AA222" s="1242"/>
      <c r="AB222" s="1242"/>
      <c r="AC222" s="1242"/>
      <c r="AD222" s="1242"/>
      <c r="AE222" s="1242"/>
      <c r="AF222" s="1242"/>
      <c r="AG222" s="1242"/>
      <c r="AH222" s="1242"/>
      <c r="AI222" s="1242"/>
      <c r="AJ222" s="1242"/>
      <c r="AK222" s="1242"/>
      <c r="AL222" s="1242"/>
      <c r="AM222" s="1242"/>
      <c r="AN222" s="1242"/>
      <c r="AO222" s="1242"/>
      <c r="AP222" s="1242"/>
      <c r="AQ222" s="1242"/>
      <c r="AR222" s="1242"/>
      <c r="AS222" s="1242"/>
      <c r="AT222" s="1242"/>
      <c r="AU222" s="1242"/>
      <c r="AV222" s="1242"/>
    </row>
    <row r="223" spans="1:48" ht="19.95" customHeight="1">
      <c r="A223" s="1237"/>
      <c r="B223" s="1233"/>
      <c r="C223" s="1238"/>
      <c r="D223" s="1237"/>
      <c r="E223" s="1234"/>
      <c r="F223" s="1239"/>
      <c r="G223" s="1980"/>
      <c r="H223" s="1980"/>
      <c r="I223" s="1980"/>
      <c r="J223" s="1980"/>
      <c r="K223" s="1234"/>
      <c r="L223" s="1240"/>
      <c r="M223" s="1237"/>
      <c r="N223" s="1241"/>
      <c r="O223" s="1241"/>
      <c r="P223" s="1241"/>
      <c r="Q223" s="1242"/>
      <c r="R223" s="1242"/>
      <c r="S223" s="1242"/>
      <c r="T223" s="1242"/>
      <c r="U223" s="1242"/>
      <c r="V223" s="1242"/>
      <c r="W223" s="1242"/>
      <c r="X223" s="1242"/>
      <c r="Y223" s="1242"/>
      <c r="Z223" s="1242"/>
      <c r="AA223" s="1242"/>
      <c r="AB223" s="1242"/>
      <c r="AC223" s="1242"/>
      <c r="AD223" s="1242"/>
      <c r="AE223" s="1242"/>
      <c r="AF223" s="1242"/>
      <c r="AG223" s="1242"/>
      <c r="AH223" s="1242"/>
      <c r="AI223" s="1242"/>
      <c r="AJ223" s="1242"/>
      <c r="AK223" s="1242"/>
      <c r="AL223" s="1242"/>
      <c r="AM223" s="1242"/>
      <c r="AN223" s="1242"/>
      <c r="AO223" s="1242"/>
      <c r="AP223" s="1242"/>
      <c r="AQ223" s="1242"/>
      <c r="AR223" s="1242"/>
      <c r="AS223" s="1242"/>
      <c r="AT223" s="1242"/>
      <c r="AU223" s="1242"/>
      <c r="AV223" s="1242"/>
    </row>
    <row r="224" spans="1:48" ht="19.95" customHeight="1">
      <c r="A224" s="1237"/>
      <c r="B224" s="1233"/>
      <c r="C224" s="1238"/>
      <c r="D224" s="1237"/>
      <c r="E224" s="1234"/>
      <c r="F224" s="1239"/>
      <c r="G224" s="1980"/>
      <c r="H224" s="1980"/>
      <c r="I224" s="1980"/>
      <c r="J224" s="1980"/>
      <c r="K224" s="1234"/>
      <c r="L224" s="1240"/>
      <c r="M224" s="1237"/>
      <c r="N224" s="1241"/>
      <c r="O224" s="1241"/>
      <c r="P224" s="1241"/>
      <c r="Q224" s="1242"/>
      <c r="R224" s="1242"/>
      <c r="S224" s="1242"/>
      <c r="T224" s="1242"/>
      <c r="U224" s="1242"/>
      <c r="V224" s="1242"/>
      <c r="W224" s="1242"/>
      <c r="X224" s="1242"/>
      <c r="Y224" s="1242"/>
      <c r="Z224" s="1242"/>
      <c r="AA224" s="1242"/>
      <c r="AB224" s="1242"/>
      <c r="AC224" s="1242"/>
      <c r="AD224" s="1242"/>
      <c r="AE224" s="1242"/>
      <c r="AF224" s="1242"/>
      <c r="AG224" s="1242"/>
      <c r="AH224" s="1242"/>
      <c r="AI224" s="1242"/>
      <c r="AJ224" s="1242"/>
      <c r="AK224" s="1242"/>
      <c r="AL224" s="1242"/>
      <c r="AM224" s="1242"/>
      <c r="AN224" s="1242"/>
      <c r="AO224" s="1242"/>
      <c r="AP224" s="1242"/>
      <c r="AQ224" s="1242"/>
      <c r="AR224" s="1242"/>
      <c r="AS224" s="1242"/>
      <c r="AT224" s="1242"/>
      <c r="AU224" s="1242"/>
      <c r="AV224" s="1242"/>
    </row>
    <row r="225" spans="1:48" ht="19.95" customHeight="1">
      <c r="A225" s="1237"/>
      <c r="B225" s="1233"/>
      <c r="C225" s="1238"/>
      <c r="D225" s="1237"/>
      <c r="E225" s="1234"/>
      <c r="F225" s="1239"/>
      <c r="G225" s="1980"/>
      <c r="H225" s="1980"/>
      <c r="I225" s="1980"/>
      <c r="J225" s="1980"/>
      <c r="K225" s="1234"/>
      <c r="L225" s="1240"/>
      <c r="M225" s="1237"/>
      <c r="N225" s="1241"/>
      <c r="O225" s="1241"/>
      <c r="P225" s="1241"/>
      <c r="Q225" s="1242"/>
      <c r="R225" s="1242"/>
      <c r="S225" s="1242"/>
      <c r="T225" s="1242"/>
      <c r="U225" s="1242"/>
      <c r="V225" s="1242"/>
      <c r="W225" s="1242"/>
      <c r="X225" s="1242"/>
      <c r="Y225" s="1242"/>
      <c r="Z225" s="1242"/>
      <c r="AA225" s="1242"/>
      <c r="AB225" s="1242"/>
      <c r="AC225" s="1242"/>
      <c r="AD225" s="1242"/>
      <c r="AE225" s="1242"/>
      <c r="AF225" s="1242"/>
      <c r="AG225" s="1242"/>
      <c r="AH225" s="1242"/>
      <c r="AI225" s="1242"/>
      <c r="AJ225" s="1242"/>
      <c r="AK225" s="1242"/>
      <c r="AL225" s="1242"/>
      <c r="AM225" s="1242"/>
      <c r="AN225" s="1242"/>
      <c r="AO225" s="1242"/>
      <c r="AP225" s="1242"/>
      <c r="AQ225" s="1242"/>
      <c r="AR225" s="1242"/>
      <c r="AS225" s="1242"/>
      <c r="AT225" s="1242"/>
      <c r="AU225" s="1242"/>
      <c r="AV225" s="1242"/>
    </row>
    <row r="226" spans="1:48" ht="19.95" customHeight="1">
      <c r="A226" s="1237"/>
      <c r="B226" s="1233"/>
      <c r="C226" s="1238"/>
      <c r="D226" s="1237"/>
      <c r="E226" s="1234"/>
      <c r="F226" s="1239"/>
      <c r="G226" s="1980"/>
      <c r="H226" s="1980"/>
      <c r="I226" s="1980"/>
      <c r="J226" s="1980"/>
      <c r="K226" s="1234"/>
      <c r="L226" s="1240"/>
      <c r="M226" s="1237"/>
      <c r="N226" s="1241"/>
      <c r="O226" s="1241"/>
      <c r="P226" s="1241"/>
      <c r="Q226" s="1242"/>
      <c r="R226" s="1242"/>
      <c r="S226" s="1242"/>
      <c r="T226" s="1242"/>
      <c r="U226" s="1242"/>
      <c r="V226" s="1242"/>
      <c r="W226" s="1242"/>
      <c r="X226" s="1242"/>
      <c r="Y226" s="1242"/>
      <c r="Z226" s="1242"/>
      <c r="AA226" s="1242"/>
      <c r="AB226" s="1242"/>
      <c r="AC226" s="1242"/>
      <c r="AD226" s="1242"/>
      <c r="AE226" s="1242"/>
      <c r="AF226" s="1242"/>
      <c r="AG226" s="1242"/>
      <c r="AH226" s="1242"/>
      <c r="AI226" s="1242"/>
      <c r="AJ226" s="1242"/>
      <c r="AK226" s="1242"/>
      <c r="AL226" s="1242"/>
      <c r="AM226" s="1242"/>
      <c r="AN226" s="1242"/>
      <c r="AO226" s="1242"/>
      <c r="AP226" s="1242"/>
      <c r="AQ226" s="1242"/>
      <c r="AR226" s="1242"/>
      <c r="AS226" s="1242"/>
      <c r="AT226" s="1242"/>
      <c r="AU226" s="1242"/>
      <c r="AV226" s="1242"/>
    </row>
    <row r="227" spans="1:48" ht="19.95" customHeight="1">
      <c r="A227" s="1237"/>
      <c r="B227" s="1233"/>
      <c r="C227" s="1238"/>
      <c r="D227" s="1237"/>
      <c r="E227" s="1234"/>
      <c r="F227" s="1239"/>
      <c r="G227" s="1980"/>
      <c r="H227" s="1980"/>
      <c r="I227" s="1980"/>
      <c r="J227" s="1980"/>
      <c r="K227" s="1234"/>
      <c r="L227" s="1240"/>
      <c r="M227" s="1237"/>
      <c r="N227" s="1241"/>
      <c r="O227" s="1241"/>
      <c r="P227" s="1241"/>
      <c r="Q227" s="1242"/>
      <c r="R227" s="1242"/>
      <c r="S227" s="1242"/>
      <c r="T227" s="1242"/>
      <c r="U227" s="1242"/>
      <c r="V227" s="1242"/>
      <c r="W227" s="1242"/>
      <c r="X227" s="1242"/>
      <c r="Y227" s="1242"/>
      <c r="Z227" s="1242"/>
      <c r="AA227" s="1242"/>
      <c r="AB227" s="1242"/>
      <c r="AC227" s="1242"/>
      <c r="AD227" s="1242"/>
      <c r="AE227" s="1242"/>
      <c r="AF227" s="1242"/>
      <c r="AG227" s="1242"/>
      <c r="AH227" s="1242"/>
      <c r="AI227" s="1242"/>
      <c r="AJ227" s="1242"/>
      <c r="AK227" s="1242"/>
      <c r="AL227" s="1242"/>
      <c r="AM227" s="1242"/>
      <c r="AN227" s="1242"/>
      <c r="AO227" s="1242"/>
      <c r="AP227" s="1242"/>
      <c r="AQ227" s="1242"/>
      <c r="AR227" s="1242"/>
      <c r="AS227" s="1242"/>
      <c r="AT227" s="1242"/>
      <c r="AU227" s="1242"/>
      <c r="AV227" s="1242"/>
    </row>
    <row r="228" spans="1:48" ht="19.95" customHeight="1">
      <c r="A228" s="1237"/>
      <c r="B228" s="1233"/>
      <c r="C228" s="1238"/>
      <c r="D228" s="1237"/>
      <c r="E228" s="1234"/>
      <c r="F228" s="1239"/>
      <c r="G228" s="1980"/>
      <c r="H228" s="1980"/>
      <c r="I228" s="1980"/>
      <c r="J228" s="1980"/>
      <c r="K228" s="1234"/>
      <c r="L228" s="1240"/>
      <c r="M228" s="1237"/>
      <c r="N228" s="1241"/>
      <c r="O228" s="1241"/>
      <c r="P228" s="1241"/>
      <c r="Q228" s="1242"/>
      <c r="R228" s="1242"/>
      <c r="S228" s="1242"/>
      <c r="T228" s="1242"/>
      <c r="U228" s="1242"/>
      <c r="V228" s="1242"/>
      <c r="W228" s="1242"/>
      <c r="X228" s="1242"/>
      <c r="Y228" s="1242"/>
      <c r="Z228" s="1242"/>
      <c r="AA228" s="1242"/>
      <c r="AB228" s="1242"/>
      <c r="AC228" s="1242"/>
      <c r="AD228" s="1242"/>
      <c r="AE228" s="1242"/>
      <c r="AF228" s="1242"/>
      <c r="AG228" s="1242"/>
      <c r="AH228" s="1242"/>
      <c r="AI228" s="1242"/>
      <c r="AJ228" s="1242"/>
      <c r="AK228" s="1242"/>
      <c r="AL228" s="1242"/>
      <c r="AM228" s="1242"/>
      <c r="AN228" s="1242"/>
      <c r="AO228" s="1242"/>
      <c r="AP228" s="1242"/>
      <c r="AQ228" s="1242"/>
      <c r="AR228" s="1242"/>
      <c r="AS228" s="1242"/>
      <c r="AT228" s="1242"/>
      <c r="AU228" s="1242"/>
      <c r="AV228" s="1242"/>
    </row>
    <row r="229" spans="1:48" ht="19.95" customHeight="1">
      <c r="A229" s="1237"/>
      <c r="B229" s="1233"/>
      <c r="C229" s="1238"/>
      <c r="D229" s="1237"/>
      <c r="E229" s="1234"/>
      <c r="F229" s="1239"/>
      <c r="G229" s="1980"/>
      <c r="H229" s="1980"/>
      <c r="I229" s="1980"/>
      <c r="J229" s="1980"/>
      <c r="K229" s="1234"/>
      <c r="L229" s="1240"/>
      <c r="M229" s="1237"/>
      <c r="N229" s="1241"/>
      <c r="O229" s="1241"/>
      <c r="P229" s="1241"/>
      <c r="Q229" s="1242"/>
      <c r="R229" s="1242"/>
      <c r="S229" s="1242"/>
      <c r="T229" s="1242"/>
      <c r="U229" s="1242"/>
      <c r="V229" s="1242"/>
      <c r="W229" s="1242"/>
      <c r="X229" s="1242"/>
      <c r="Y229" s="1242"/>
      <c r="Z229" s="1242"/>
      <c r="AA229" s="1242"/>
      <c r="AB229" s="1242"/>
      <c r="AC229" s="1242"/>
      <c r="AD229" s="1242"/>
      <c r="AE229" s="1242"/>
      <c r="AF229" s="1242"/>
      <c r="AG229" s="1242"/>
      <c r="AH229" s="1242"/>
      <c r="AI229" s="1242"/>
      <c r="AJ229" s="1242"/>
      <c r="AK229" s="1242"/>
      <c r="AL229" s="1242"/>
      <c r="AM229" s="1242"/>
      <c r="AN229" s="1242"/>
      <c r="AO229" s="1242"/>
      <c r="AP229" s="1242"/>
      <c r="AQ229" s="1242"/>
      <c r="AR229" s="1242"/>
      <c r="AS229" s="1242"/>
      <c r="AT229" s="1242"/>
      <c r="AU229" s="1242"/>
      <c r="AV229" s="1242"/>
    </row>
    <row r="230" spans="1:48" ht="19.95" customHeight="1">
      <c r="A230" s="1237"/>
      <c r="B230" s="1233"/>
      <c r="C230" s="1238"/>
      <c r="D230" s="1237"/>
      <c r="E230" s="1234"/>
      <c r="F230" s="1239"/>
      <c r="G230" s="1980"/>
      <c r="H230" s="1980"/>
      <c r="I230" s="1980"/>
      <c r="J230" s="1980"/>
      <c r="K230" s="1234"/>
      <c r="L230" s="1240"/>
      <c r="M230" s="1237"/>
      <c r="N230" s="1241"/>
      <c r="O230" s="1241"/>
      <c r="P230" s="1241"/>
      <c r="Q230" s="1242"/>
      <c r="R230" s="1242"/>
      <c r="S230" s="1242"/>
      <c r="T230" s="1242"/>
      <c r="U230" s="1242"/>
      <c r="V230" s="1242"/>
      <c r="W230" s="1242"/>
      <c r="X230" s="1242"/>
      <c r="Y230" s="1242"/>
      <c r="Z230" s="1242"/>
      <c r="AA230" s="1242"/>
      <c r="AB230" s="1242"/>
      <c r="AC230" s="1242"/>
      <c r="AD230" s="1242"/>
      <c r="AE230" s="1242"/>
      <c r="AF230" s="1242"/>
      <c r="AG230" s="1242"/>
      <c r="AH230" s="1242"/>
      <c r="AI230" s="1242"/>
      <c r="AJ230" s="1242"/>
      <c r="AK230" s="1242"/>
      <c r="AL230" s="1242"/>
      <c r="AM230" s="1242"/>
      <c r="AN230" s="1242"/>
      <c r="AO230" s="1242"/>
      <c r="AP230" s="1242"/>
      <c r="AQ230" s="1242"/>
      <c r="AR230" s="1242"/>
      <c r="AS230" s="1242"/>
      <c r="AT230" s="1242"/>
      <c r="AU230" s="1242"/>
      <c r="AV230" s="1242"/>
    </row>
    <row r="231" spans="1:48" ht="19.95" customHeight="1">
      <c r="A231" s="1237"/>
      <c r="B231" s="1233"/>
      <c r="C231" s="1238"/>
      <c r="D231" s="1237"/>
      <c r="E231" s="1234"/>
      <c r="F231" s="1239"/>
      <c r="G231" s="1980"/>
      <c r="H231" s="1980"/>
      <c r="I231" s="1980"/>
      <c r="J231" s="1980"/>
      <c r="K231" s="1234"/>
      <c r="L231" s="1240"/>
      <c r="M231" s="1237"/>
      <c r="N231" s="1241"/>
      <c r="O231" s="1241"/>
      <c r="P231" s="1241"/>
      <c r="Q231" s="1242"/>
      <c r="R231" s="1242"/>
      <c r="S231" s="1242"/>
      <c r="T231" s="1242"/>
      <c r="U231" s="1242"/>
      <c r="V231" s="1242"/>
      <c r="W231" s="1242"/>
      <c r="X231" s="1242"/>
      <c r="Y231" s="1242"/>
      <c r="Z231" s="1242"/>
      <c r="AA231" s="1242"/>
      <c r="AB231" s="1242"/>
      <c r="AC231" s="1242"/>
      <c r="AD231" s="1242"/>
      <c r="AE231" s="1242"/>
      <c r="AF231" s="1242"/>
      <c r="AG231" s="1242"/>
      <c r="AH231" s="1242"/>
      <c r="AI231" s="1242"/>
      <c r="AJ231" s="1242"/>
      <c r="AK231" s="1242"/>
      <c r="AL231" s="1242"/>
      <c r="AM231" s="1242"/>
      <c r="AN231" s="1242"/>
      <c r="AO231" s="1242"/>
      <c r="AP231" s="1242"/>
      <c r="AQ231" s="1242"/>
      <c r="AR231" s="1242"/>
      <c r="AS231" s="1242"/>
      <c r="AT231" s="1242"/>
      <c r="AU231" s="1242"/>
      <c r="AV231" s="1242"/>
    </row>
    <row r="232" spans="1:48" ht="19.95" customHeight="1">
      <c r="A232" s="1237"/>
      <c r="B232" s="1233"/>
      <c r="C232" s="1238"/>
      <c r="D232" s="1237"/>
      <c r="E232" s="1234"/>
      <c r="F232" s="1239"/>
      <c r="G232" s="1980"/>
      <c r="H232" s="1980"/>
      <c r="I232" s="1980"/>
      <c r="J232" s="1980"/>
      <c r="K232" s="1234"/>
      <c r="L232" s="1240"/>
      <c r="M232" s="1237"/>
      <c r="N232" s="1241"/>
      <c r="O232" s="1241"/>
      <c r="P232" s="1241"/>
      <c r="Q232" s="1242"/>
      <c r="R232" s="1242"/>
      <c r="S232" s="1242"/>
      <c r="T232" s="1242"/>
      <c r="U232" s="1242"/>
      <c r="V232" s="1242"/>
      <c r="W232" s="1242"/>
      <c r="X232" s="1242"/>
      <c r="Y232" s="1242"/>
      <c r="Z232" s="1242"/>
      <c r="AA232" s="1242"/>
      <c r="AB232" s="1242"/>
      <c r="AC232" s="1242"/>
      <c r="AD232" s="1242"/>
      <c r="AE232" s="1242"/>
      <c r="AF232" s="1242"/>
      <c r="AG232" s="1242"/>
      <c r="AH232" s="1242"/>
      <c r="AI232" s="1242"/>
      <c r="AJ232" s="1242"/>
      <c r="AK232" s="1242"/>
      <c r="AL232" s="1242"/>
      <c r="AM232" s="1242"/>
      <c r="AN232" s="1242"/>
      <c r="AO232" s="1242"/>
      <c r="AP232" s="1242"/>
      <c r="AQ232" s="1242"/>
      <c r="AR232" s="1242"/>
      <c r="AS232" s="1242"/>
      <c r="AT232" s="1242"/>
      <c r="AU232" s="1242"/>
      <c r="AV232" s="1242"/>
    </row>
    <row r="233" spans="1:48" ht="19.95" customHeight="1">
      <c r="A233" s="1237"/>
      <c r="B233" s="1233"/>
      <c r="C233" s="1238"/>
      <c r="D233" s="1237"/>
      <c r="E233" s="1234"/>
      <c r="F233" s="1239"/>
      <c r="G233" s="1980"/>
      <c r="H233" s="1980"/>
      <c r="I233" s="1980"/>
      <c r="J233" s="1980"/>
      <c r="K233" s="1234"/>
      <c r="L233" s="1240"/>
      <c r="M233" s="1237"/>
      <c r="N233" s="1241"/>
      <c r="O233" s="1241"/>
      <c r="P233" s="1241"/>
      <c r="Q233" s="1242"/>
      <c r="R233" s="1242"/>
      <c r="S233" s="1242"/>
      <c r="T233" s="1242"/>
      <c r="U233" s="1242"/>
      <c r="V233" s="1242"/>
      <c r="W233" s="1242"/>
      <c r="X233" s="1242"/>
      <c r="Y233" s="1242"/>
      <c r="Z233" s="1242"/>
      <c r="AA233" s="1242"/>
      <c r="AB233" s="1242"/>
      <c r="AC233" s="1242"/>
      <c r="AD233" s="1242"/>
      <c r="AE233" s="1242"/>
      <c r="AF233" s="1242"/>
      <c r="AG233" s="1242"/>
      <c r="AH233" s="1242"/>
      <c r="AI233" s="1242"/>
      <c r="AJ233" s="1242"/>
      <c r="AK233" s="1242"/>
      <c r="AL233" s="1242"/>
      <c r="AM233" s="1242"/>
      <c r="AN233" s="1242"/>
      <c r="AO233" s="1242"/>
      <c r="AP233" s="1242"/>
      <c r="AQ233" s="1242"/>
      <c r="AR233" s="1242"/>
      <c r="AS233" s="1242"/>
      <c r="AT233" s="1242"/>
      <c r="AU233" s="1242"/>
      <c r="AV233" s="1242"/>
    </row>
    <row r="234" spans="1:48" ht="19.95" customHeight="1">
      <c r="A234" s="1237"/>
      <c r="B234" s="1233"/>
      <c r="C234" s="1238"/>
      <c r="D234" s="1237"/>
      <c r="E234" s="1234"/>
      <c r="F234" s="1239"/>
      <c r="G234" s="1980"/>
      <c r="H234" s="1980"/>
      <c r="I234" s="1980"/>
      <c r="J234" s="1980"/>
      <c r="K234" s="1234"/>
      <c r="L234" s="1240"/>
      <c r="M234" s="1237"/>
      <c r="N234" s="1241"/>
      <c r="O234" s="1241"/>
      <c r="P234" s="1241"/>
      <c r="Q234" s="1242"/>
      <c r="R234" s="1242"/>
      <c r="S234" s="1242"/>
      <c r="T234" s="1242"/>
      <c r="U234" s="1242"/>
      <c r="V234" s="1242"/>
      <c r="W234" s="1242"/>
      <c r="X234" s="1242"/>
      <c r="Y234" s="1242"/>
      <c r="Z234" s="1242"/>
      <c r="AA234" s="1242"/>
      <c r="AB234" s="1242"/>
      <c r="AC234" s="1242"/>
      <c r="AD234" s="1242"/>
      <c r="AE234" s="1242"/>
      <c r="AF234" s="1242"/>
      <c r="AG234" s="1242"/>
      <c r="AH234" s="1242"/>
      <c r="AI234" s="1242"/>
      <c r="AJ234" s="1242"/>
      <c r="AK234" s="1242"/>
      <c r="AL234" s="1242"/>
      <c r="AM234" s="1242"/>
      <c r="AN234" s="1242"/>
      <c r="AO234" s="1242"/>
      <c r="AP234" s="1242"/>
      <c r="AQ234" s="1242"/>
      <c r="AR234" s="1242"/>
      <c r="AS234" s="1242"/>
      <c r="AT234" s="1242"/>
      <c r="AU234" s="1242"/>
      <c r="AV234" s="1242"/>
    </row>
    <row r="235" spans="1:48" ht="19.95" customHeight="1">
      <c r="A235" s="1237"/>
      <c r="B235" s="1233"/>
      <c r="C235" s="1238"/>
      <c r="D235" s="1237"/>
      <c r="E235" s="1234"/>
      <c r="F235" s="1239"/>
      <c r="G235" s="1980"/>
      <c r="H235" s="1980"/>
      <c r="I235" s="1980"/>
      <c r="J235" s="1980"/>
      <c r="K235" s="1234"/>
      <c r="L235" s="1240"/>
      <c r="M235" s="1237"/>
      <c r="N235" s="1241"/>
      <c r="O235" s="1241"/>
      <c r="P235" s="1241"/>
      <c r="Q235" s="1242"/>
      <c r="R235" s="1242"/>
      <c r="S235" s="1242"/>
      <c r="T235" s="1242"/>
      <c r="U235" s="1242"/>
      <c r="V235" s="1242"/>
      <c r="W235" s="1242"/>
      <c r="X235" s="1242"/>
      <c r="Y235" s="1242"/>
      <c r="Z235" s="1242"/>
      <c r="AA235" s="1242"/>
      <c r="AB235" s="1242"/>
      <c r="AC235" s="1242"/>
      <c r="AD235" s="1242"/>
      <c r="AE235" s="1242"/>
      <c r="AF235" s="1242"/>
      <c r="AG235" s="1242"/>
      <c r="AH235" s="1242"/>
      <c r="AI235" s="1242"/>
      <c r="AJ235" s="1242"/>
      <c r="AK235" s="1242"/>
      <c r="AL235" s="1242"/>
      <c r="AM235" s="1242"/>
      <c r="AN235" s="1242"/>
      <c r="AO235" s="1242"/>
      <c r="AP235" s="1242"/>
      <c r="AQ235" s="1242"/>
      <c r="AR235" s="1242"/>
      <c r="AS235" s="1242"/>
      <c r="AT235" s="1242"/>
      <c r="AU235" s="1242"/>
      <c r="AV235" s="1242"/>
    </row>
    <row r="236" spans="1:48" ht="19.95" customHeight="1">
      <c r="A236" s="1237"/>
      <c r="B236" s="1233"/>
      <c r="C236" s="1238"/>
      <c r="D236" s="1237"/>
      <c r="E236" s="1234"/>
      <c r="F236" s="1239"/>
      <c r="G236" s="1980"/>
      <c r="H236" s="1980"/>
      <c r="I236" s="1980"/>
      <c r="J236" s="1980"/>
      <c r="K236" s="1234"/>
      <c r="L236" s="1240"/>
      <c r="M236" s="1237"/>
      <c r="N236" s="1241"/>
      <c r="O236" s="1241"/>
      <c r="P236" s="1241"/>
      <c r="Q236" s="1242"/>
      <c r="R236" s="1242"/>
      <c r="S236" s="1242"/>
      <c r="T236" s="1242"/>
      <c r="U236" s="1242"/>
      <c r="V236" s="1242"/>
      <c r="W236" s="1242"/>
      <c r="X236" s="1242"/>
      <c r="Y236" s="1242"/>
      <c r="Z236" s="1242"/>
      <c r="AA236" s="1242"/>
      <c r="AB236" s="1242"/>
      <c r="AC236" s="1242"/>
      <c r="AD236" s="1242"/>
      <c r="AE236" s="1242"/>
      <c r="AF236" s="1242"/>
      <c r="AG236" s="1242"/>
      <c r="AH236" s="1242"/>
      <c r="AI236" s="1242"/>
      <c r="AJ236" s="1242"/>
      <c r="AK236" s="1242"/>
      <c r="AL236" s="1242"/>
      <c r="AM236" s="1242"/>
      <c r="AN236" s="1242"/>
      <c r="AO236" s="1242"/>
      <c r="AP236" s="1242"/>
      <c r="AQ236" s="1242"/>
      <c r="AR236" s="1242"/>
      <c r="AS236" s="1242"/>
      <c r="AT236" s="1242"/>
      <c r="AU236" s="1242"/>
      <c r="AV236" s="1242"/>
    </row>
    <row r="237" spans="1:48" ht="19.95" customHeight="1">
      <c r="A237" s="1237"/>
      <c r="B237" s="1233"/>
      <c r="C237" s="1238"/>
      <c r="D237" s="1237"/>
      <c r="E237" s="1234"/>
      <c r="F237" s="1239"/>
      <c r="G237" s="1980"/>
      <c r="H237" s="1980"/>
      <c r="I237" s="1980"/>
      <c r="J237" s="1980"/>
      <c r="K237" s="1234"/>
      <c r="L237" s="1240"/>
      <c r="M237" s="1237"/>
      <c r="N237" s="1241"/>
      <c r="O237" s="1241"/>
      <c r="P237" s="1241"/>
      <c r="Q237" s="1242"/>
      <c r="R237" s="1242"/>
      <c r="S237" s="1242"/>
      <c r="T237" s="1242"/>
      <c r="U237" s="1242"/>
      <c r="V237" s="1242"/>
      <c r="W237" s="1242"/>
      <c r="X237" s="1242"/>
      <c r="Y237" s="1242"/>
      <c r="Z237" s="1242"/>
      <c r="AA237" s="1242"/>
      <c r="AB237" s="1242"/>
      <c r="AC237" s="1242"/>
      <c r="AD237" s="1242"/>
      <c r="AE237" s="1242"/>
      <c r="AF237" s="1242"/>
      <c r="AG237" s="1242"/>
      <c r="AH237" s="1242"/>
      <c r="AI237" s="1242"/>
      <c r="AJ237" s="1242"/>
      <c r="AK237" s="1242"/>
      <c r="AL237" s="1242"/>
      <c r="AM237" s="1242"/>
      <c r="AN237" s="1242"/>
      <c r="AO237" s="1242"/>
      <c r="AP237" s="1242"/>
      <c r="AQ237" s="1242"/>
      <c r="AR237" s="1242"/>
      <c r="AS237" s="1242"/>
      <c r="AT237" s="1242"/>
      <c r="AU237" s="1242"/>
      <c r="AV237" s="1242"/>
    </row>
    <row r="238" spans="1:48" ht="19.95" customHeight="1">
      <c r="A238" s="1237"/>
      <c r="B238" s="1233"/>
      <c r="C238" s="1238"/>
      <c r="D238" s="1237"/>
      <c r="E238" s="1234"/>
      <c r="F238" s="1239"/>
      <c r="G238" s="1980"/>
      <c r="H238" s="1980"/>
      <c r="I238" s="1980"/>
      <c r="J238" s="1980"/>
      <c r="K238" s="1234"/>
      <c r="L238" s="1240"/>
      <c r="M238" s="1237"/>
      <c r="N238" s="1241"/>
      <c r="O238" s="1241"/>
      <c r="P238" s="1241"/>
      <c r="Q238" s="1242"/>
      <c r="R238" s="1242"/>
      <c r="S238" s="1242"/>
      <c r="T238" s="1242"/>
      <c r="U238" s="1242"/>
      <c r="V238" s="1242"/>
      <c r="W238" s="1242"/>
      <c r="X238" s="1242"/>
      <c r="Y238" s="1242"/>
      <c r="Z238" s="1242"/>
      <c r="AA238" s="1242"/>
      <c r="AB238" s="1242"/>
      <c r="AC238" s="1242"/>
      <c r="AD238" s="1242"/>
      <c r="AE238" s="1242"/>
      <c r="AF238" s="1242"/>
      <c r="AG238" s="1242"/>
      <c r="AH238" s="1242"/>
      <c r="AI238" s="1242"/>
      <c r="AJ238" s="1242"/>
      <c r="AK238" s="1242"/>
      <c r="AL238" s="1242"/>
      <c r="AM238" s="1242"/>
      <c r="AN238" s="1242"/>
      <c r="AO238" s="1242"/>
      <c r="AP238" s="1242"/>
      <c r="AQ238" s="1242"/>
      <c r="AR238" s="1242"/>
      <c r="AS238" s="1242"/>
      <c r="AT238" s="1242"/>
      <c r="AU238" s="1242"/>
      <c r="AV238" s="1242"/>
    </row>
    <row r="239" spans="1:48" ht="19.95" customHeight="1">
      <c r="A239" s="1237"/>
      <c r="B239" s="1233"/>
      <c r="C239" s="1238"/>
      <c r="D239" s="1237"/>
      <c r="E239" s="1234"/>
      <c r="F239" s="1239"/>
      <c r="G239" s="1980"/>
      <c r="H239" s="1980"/>
      <c r="I239" s="1980"/>
      <c r="J239" s="1980"/>
      <c r="K239" s="1234"/>
      <c r="L239" s="1240"/>
      <c r="M239" s="1237"/>
      <c r="N239" s="1241"/>
      <c r="O239" s="1241"/>
      <c r="P239" s="1241"/>
      <c r="Q239" s="1242"/>
      <c r="R239" s="1242"/>
      <c r="S239" s="1242"/>
      <c r="T239" s="1242"/>
      <c r="U239" s="1242"/>
      <c r="V239" s="1242"/>
      <c r="W239" s="1242"/>
      <c r="X239" s="1242"/>
      <c r="Y239" s="1242"/>
      <c r="Z239" s="1242"/>
      <c r="AA239" s="1242"/>
      <c r="AB239" s="1242"/>
      <c r="AC239" s="1242"/>
      <c r="AD239" s="1242"/>
      <c r="AE239" s="1242"/>
      <c r="AF239" s="1242"/>
      <c r="AG239" s="1242"/>
      <c r="AH239" s="1242"/>
      <c r="AI239" s="1242"/>
      <c r="AJ239" s="1242"/>
      <c r="AK239" s="1242"/>
      <c r="AL239" s="1242"/>
      <c r="AM239" s="1242"/>
      <c r="AN239" s="1242"/>
      <c r="AO239" s="1242"/>
      <c r="AP239" s="1242"/>
      <c r="AQ239" s="1242"/>
      <c r="AR239" s="1242"/>
      <c r="AS239" s="1242"/>
      <c r="AT239" s="1242"/>
      <c r="AU239" s="1242"/>
      <c r="AV239" s="1242"/>
    </row>
    <row r="240" spans="1:48" ht="19.95" customHeight="1">
      <c r="A240" s="1237"/>
      <c r="B240" s="1233"/>
      <c r="C240" s="1238"/>
      <c r="D240" s="1237"/>
      <c r="E240" s="1234"/>
      <c r="F240" s="1239"/>
      <c r="G240" s="1980"/>
      <c r="H240" s="1980"/>
      <c r="I240" s="1980"/>
      <c r="J240" s="1980"/>
      <c r="K240" s="1234"/>
      <c r="L240" s="1243"/>
      <c r="M240" s="1237"/>
      <c r="N240" s="1241"/>
      <c r="O240" s="1241"/>
      <c r="P240" s="1241"/>
      <c r="Q240" s="1242"/>
      <c r="R240" s="1242"/>
      <c r="S240" s="1242"/>
      <c r="T240" s="1242"/>
      <c r="U240" s="1242"/>
      <c r="V240" s="1242"/>
      <c r="W240" s="1242"/>
      <c r="X240" s="1242"/>
      <c r="Y240" s="1242"/>
      <c r="Z240" s="1242"/>
      <c r="AA240" s="1242"/>
      <c r="AB240" s="1242"/>
      <c r="AC240" s="1242"/>
      <c r="AD240" s="1242"/>
      <c r="AE240" s="1242"/>
      <c r="AF240" s="1242"/>
      <c r="AG240" s="1242"/>
      <c r="AH240" s="1242"/>
      <c r="AI240" s="1242"/>
      <c r="AJ240" s="1242"/>
      <c r="AK240" s="1242"/>
      <c r="AL240" s="1242"/>
      <c r="AM240" s="1242"/>
      <c r="AN240" s="1242"/>
      <c r="AO240" s="1242"/>
      <c r="AP240" s="1242"/>
      <c r="AQ240" s="1242"/>
      <c r="AR240" s="1242"/>
      <c r="AS240" s="1242"/>
      <c r="AT240" s="1242"/>
      <c r="AU240" s="1242"/>
      <c r="AV240" s="1242"/>
    </row>
    <row r="241" spans="1:48" ht="19.95" customHeight="1">
      <c r="A241" s="1237"/>
      <c r="B241" s="1233"/>
      <c r="C241" s="1238"/>
      <c r="D241" s="1237"/>
      <c r="E241" s="1234"/>
      <c r="F241" s="1239"/>
      <c r="G241" s="1980"/>
      <c r="H241" s="1980"/>
      <c r="I241" s="1980"/>
      <c r="J241" s="1980"/>
      <c r="K241" s="1234"/>
      <c r="L241" s="1240"/>
      <c r="M241" s="1237"/>
      <c r="N241" s="1241"/>
      <c r="O241" s="1241"/>
      <c r="P241" s="1241"/>
      <c r="Q241" s="1242"/>
      <c r="R241" s="1242"/>
      <c r="S241" s="1242"/>
      <c r="T241" s="1242"/>
      <c r="U241" s="1242"/>
      <c r="V241" s="1242"/>
      <c r="W241" s="1242"/>
      <c r="X241" s="1242"/>
      <c r="Y241" s="1242"/>
      <c r="Z241" s="1242"/>
      <c r="AA241" s="1242"/>
      <c r="AB241" s="1242"/>
      <c r="AC241" s="1242"/>
      <c r="AD241" s="1242"/>
      <c r="AE241" s="1242"/>
      <c r="AF241" s="1242"/>
      <c r="AG241" s="1242"/>
      <c r="AH241" s="1242"/>
      <c r="AI241" s="1242"/>
      <c r="AJ241" s="1242"/>
      <c r="AK241" s="1242"/>
      <c r="AL241" s="1242"/>
      <c r="AM241" s="1242"/>
      <c r="AN241" s="1242"/>
      <c r="AO241" s="1242"/>
      <c r="AP241" s="1242"/>
      <c r="AQ241" s="1242"/>
      <c r="AR241" s="1242"/>
      <c r="AS241" s="1242"/>
      <c r="AT241" s="1242"/>
      <c r="AU241" s="1242"/>
      <c r="AV241" s="1242"/>
    </row>
    <row r="242" spans="1:48" ht="19.95" customHeight="1">
      <c r="A242" s="1237"/>
      <c r="B242" s="1233"/>
      <c r="C242" s="1238"/>
      <c r="D242" s="1237"/>
      <c r="E242" s="1234"/>
      <c r="F242" s="1239"/>
      <c r="G242" s="1980"/>
      <c r="H242" s="1980"/>
      <c r="I242" s="1980"/>
      <c r="J242" s="1980"/>
      <c r="K242" s="1234"/>
      <c r="L242" s="1240"/>
      <c r="M242" s="1237"/>
      <c r="N242" s="1241"/>
      <c r="O242" s="1241"/>
      <c r="P242" s="1241"/>
      <c r="Q242" s="1242"/>
      <c r="R242" s="1242"/>
      <c r="S242" s="1242"/>
      <c r="T242" s="1242"/>
      <c r="U242" s="1242"/>
      <c r="V242" s="1242"/>
      <c r="W242" s="1242"/>
      <c r="X242" s="1242"/>
      <c r="Y242" s="1242"/>
      <c r="Z242" s="1242"/>
      <c r="AA242" s="1242"/>
      <c r="AB242" s="1242"/>
      <c r="AC242" s="1242"/>
      <c r="AD242" s="1242"/>
      <c r="AE242" s="1242"/>
      <c r="AF242" s="1242"/>
      <c r="AG242" s="1242"/>
      <c r="AH242" s="1242"/>
      <c r="AI242" s="1242"/>
      <c r="AJ242" s="1242"/>
      <c r="AK242" s="1242"/>
      <c r="AL242" s="1242"/>
      <c r="AM242" s="1242"/>
      <c r="AN242" s="1242"/>
      <c r="AO242" s="1242"/>
      <c r="AP242" s="1242"/>
      <c r="AQ242" s="1242"/>
      <c r="AR242" s="1242"/>
      <c r="AS242" s="1242"/>
      <c r="AT242" s="1242"/>
      <c r="AU242" s="1242"/>
      <c r="AV242" s="1242"/>
    </row>
    <row r="243" spans="1:48" ht="19.95" customHeight="1">
      <c r="A243" s="1237"/>
      <c r="B243" s="1233"/>
      <c r="C243" s="1238"/>
      <c r="D243" s="1237"/>
      <c r="E243" s="1234"/>
      <c r="F243" s="1239"/>
      <c r="G243" s="1980"/>
      <c r="H243" s="1980"/>
      <c r="I243" s="1980"/>
      <c r="J243" s="1980"/>
      <c r="K243" s="1234"/>
      <c r="L243" s="1240"/>
      <c r="M243" s="1237"/>
      <c r="N243" s="1241"/>
      <c r="O243" s="1241"/>
      <c r="P243" s="1241"/>
      <c r="Q243" s="1242"/>
      <c r="R243" s="1242"/>
      <c r="S243" s="1242"/>
      <c r="T243" s="1242"/>
      <c r="U243" s="1242"/>
      <c r="V243" s="1242"/>
      <c r="W243" s="1242"/>
      <c r="X243" s="1242"/>
      <c r="Y243" s="1242"/>
      <c r="Z243" s="1242"/>
      <c r="AA243" s="1242"/>
      <c r="AB243" s="1242"/>
      <c r="AC243" s="1242"/>
      <c r="AD243" s="1242"/>
      <c r="AE243" s="1242"/>
      <c r="AF243" s="1242"/>
      <c r="AG243" s="1242"/>
      <c r="AH243" s="1242"/>
      <c r="AI243" s="1242"/>
      <c r="AJ243" s="1242"/>
      <c r="AK243" s="1242"/>
      <c r="AL243" s="1242"/>
      <c r="AM243" s="1242"/>
      <c r="AN243" s="1242"/>
      <c r="AO243" s="1242"/>
      <c r="AP243" s="1242"/>
      <c r="AQ243" s="1242"/>
      <c r="AR243" s="1242"/>
      <c r="AS243" s="1242"/>
      <c r="AT243" s="1242"/>
      <c r="AU243" s="1242"/>
      <c r="AV243" s="1242"/>
    </row>
    <row r="244" spans="1:48" ht="19.95" customHeight="1">
      <c r="A244" s="1237"/>
      <c r="B244" s="1233"/>
      <c r="C244" s="1238"/>
      <c r="D244" s="1237"/>
      <c r="E244" s="1234"/>
      <c r="F244" s="1239"/>
      <c r="G244" s="1980"/>
      <c r="H244" s="1980"/>
      <c r="I244" s="1980"/>
      <c r="J244" s="1980"/>
      <c r="K244" s="1234"/>
      <c r="L244" s="1240"/>
      <c r="M244" s="1237"/>
      <c r="N244" s="1241"/>
      <c r="O244" s="1241"/>
      <c r="P244" s="1241"/>
      <c r="Q244" s="1242"/>
      <c r="R244" s="1242"/>
      <c r="S244" s="1242"/>
      <c r="T244" s="1242"/>
      <c r="U244" s="1242"/>
      <c r="V244" s="1242"/>
      <c r="W244" s="1242"/>
      <c r="X244" s="1242"/>
      <c r="Y244" s="1242"/>
      <c r="Z244" s="1242"/>
      <c r="AA244" s="1242"/>
      <c r="AB244" s="1242"/>
      <c r="AC244" s="1242"/>
      <c r="AD244" s="1242"/>
      <c r="AE244" s="1242"/>
      <c r="AF244" s="1242"/>
      <c r="AG244" s="1242"/>
      <c r="AH244" s="1242"/>
      <c r="AI244" s="1242"/>
      <c r="AJ244" s="1242"/>
      <c r="AK244" s="1242"/>
      <c r="AL244" s="1242"/>
      <c r="AM244" s="1242"/>
      <c r="AN244" s="1242"/>
      <c r="AO244" s="1242"/>
      <c r="AP244" s="1242"/>
      <c r="AQ244" s="1242"/>
      <c r="AR244" s="1242"/>
      <c r="AS244" s="1242"/>
      <c r="AT244" s="1242"/>
      <c r="AU244" s="1242"/>
      <c r="AV244" s="1242"/>
    </row>
    <row r="245" spans="1:48" ht="19.95" customHeight="1">
      <c r="A245" s="1237"/>
      <c r="B245" s="1233"/>
      <c r="C245" s="1238"/>
      <c r="D245" s="1237"/>
      <c r="E245" s="1234"/>
      <c r="F245" s="1239"/>
      <c r="G245" s="1980"/>
      <c r="H245" s="1980"/>
      <c r="I245" s="1980"/>
      <c r="J245" s="1980"/>
      <c r="K245" s="1234"/>
      <c r="L245" s="1240"/>
      <c r="M245" s="1237"/>
      <c r="N245" s="1241"/>
      <c r="O245" s="1241"/>
      <c r="P245" s="1241"/>
      <c r="Q245" s="1242"/>
      <c r="R245" s="1242"/>
      <c r="S245" s="1242"/>
      <c r="T245" s="1242"/>
      <c r="U245" s="1242"/>
      <c r="V245" s="1242"/>
      <c r="W245" s="1242"/>
      <c r="X245" s="1242"/>
      <c r="Y245" s="1242"/>
      <c r="Z245" s="1242"/>
      <c r="AA245" s="1242"/>
      <c r="AB245" s="1242"/>
      <c r="AC245" s="1242"/>
      <c r="AD245" s="1242"/>
      <c r="AE245" s="1242"/>
      <c r="AF245" s="1242"/>
      <c r="AG245" s="1242"/>
      <c r="AH245" s="1242"/>
      <c r="AI245" s="1242"/>
      <c r="AJ245" s="1242"/>
      <c r="AK245" s="1242"/>
      <c r="AL245" s="1242"/>
      <c r="AM245" s="1242"/>
      <c r="AN245" s="1242"/>
      <c r="AO245" s="1242"/>
      <c r="AP245" s="1242"/>
      <c r="AQ245" s="1242"/>
      <c r="AR245" s="1242"/>
      <c r="AS245" s="1242"/>
      <c r="AT245" s="1242"/>
      <c r="AU245" s="1242"/>
      <c r="AV245" s="1242"/>
    </row>
    <row r="246" spans="1:48" ht="19.95" customHeight="1">
      <c r="A246" s="1237"/>
      <c r="B246" s="1233"/>
      <c r="C246" s="1238"/>
      <c r="D246" s="1237"/>
      <c r="E246" s="1234"/>
      <c r="F246" s="1239"/>
      <c r="G246" s="1980"/>
      <c r="H246" s="1980"/>
      <c r="I246" s="1980"/>
      <c r="J246" s="1980"/>
      <c r="K246" s="1234"/>
      <c r="L246" s="1243"/>
      <c r="M246" s="1237"/>
      <c r="N246" s="1241"/>
      <c r="O246" s="1241"/>
      <c r="P246" s="1241"/>
      <c r="Q246" s="1242"/>
      <c r="R246" s="1242"/>
      <c r="S246" s="1242"/>
      <c r="T246" s="1242"/>
      <c r="U246" s="1242"/>
      <c r="V246" s="1242"/>
      <c r="W246" s="1242"/>
      <c r="X246" s="1242"/>
      <c r="Y246" s="1242"/>
      <c r="Z246" s="1242"/>
      <c r="AA246" s="1242"/>
      <c r="AB246" s="1242"/>
      <c r="AC246" s="1242"/>
      <c r="AD246" s="1242"/>
      <c r="AE246" s="1242"/>
      <c r="AF246" s="1242"/>
      <c r="AG246" s="1242"/>
      <c r="AH246" s="1242"/>
      <c r="AI246" s="1242"/>
      <c r="AJ246" s="1242"/>
      <c r="AK246" s="1242"/>
      <c r="AL246" s="1242"/>
      <c r="AM246" s="1242"/>
      <c r="AN246" s="1242"/>
      <c r="AO246" s="1242"/>
      <c r="AP246" s="1242"/>
      <c r="AQ246" s="1242"/>
      <c r="AR246" s="1242"/>
      <c r="AS246" s="1242"/>
      <c r="AT246" s="1242"/>
      <c r="AU246" s="1242"/>
      <c r="AV246" s="1242"/>
    </row>
    <row r="247" spans="1:48" ht="19.95" customHeight="1">
      <c r="A247" s="1237"/>
      <c r="B247" s="1233"/>
      <c r="C247" s="1238"/>
      <c r="D247" s="1237"/>
      <c r="E247" s="1234"/>
      <c r="F247" s="1239"/>
      <c r="G247" s="1980"/>
      <c r="H247" s="1980"/>
      <c r="I247" s="1980"/>
      <c r="J247" s="1980"/>
      <c r="K247" s="1234"/>
      <c r="L247" s="1240"/>
      <c r="M247" s="1237"/>
      <c r="N247" s="1241"/>
      <c r="O247" s="1241"/>
      <c r="P247" s="1241"/>
      <c r="Q247" s="1242"/>
      <c r="R247" s="1242"/>
      <c r="S247" s="1242"/>
      <c r="T247" s="1242"/>
      <c r="U247" s="1242"/>
      <c r="V247" s="1242"/>
      <c r="W247" s="1242"/>
      <c r="X247" s="1242"/>
      <c r="Y247" s="1242"/>
      <c r="Z247" s="1242"/>
      <c r="AA247" s="1242"/>
      <c r="AB247" s="1242"/>
      <c r="AC247" s="1242"/>
      <c r="AD247" s="1242"/>
      <c r="AE247" s="1242"/>
      <c r="AF247" s="1242"/>
      <c r="AG247" s="1242"/>
      <c r="AH247" s="1242"/>
      <c r="AI247" s="1242"/>
      <c r="AJ247" s="1242"/>
      <c r="AK247" s="1242"/>
      <c r="AL247" s="1242"/>
      <c r="AM247" s="1242"/>
      <c r="AN247" s="1242"/>
      <c r="AO247" s="1242"/>
      <c r="AP247" s="1242"/>
      <c r="AQ247" s="1242"/>
      <c r="AR247" s="1242"/>
      <c r="AS247" s="1242"/>
      <c r="AT247" s="1242"/>
      <c r="AU247" s="1242"/>
      <c r="AV247" s="1242"/>
    </row>
    <row r="248" spans="1:48" ht="19.95" customHeight="1">
      <c r="A248" s="1237"/>
      <c r="B248" s="1233"/>
      <c r="C248" s="1238"/>
      <c r="D248" s="1237"/>
      <c r="E248" s="1234"/>
      <c r="F248" s="1239"/>
      <c r="G248" s="1980"/>
      <c r="H248" s="1980"/>
      <c r="I248" s="1980"/>
      <c r="J248" s="1980"/>
      <c r="K248" s="1234"/>
      <c r="L248" s="1240"/>
      <c r="M248" s="1237"/>
      <c r="N248" s="1241"/>
      <c r="O248" s="1241"/>
      <c r="P248" s="1241"/>
      <c r="Q248" s="1242"/>
      <c r="R248" s="1242"/>
      <c r="S248" s="1242"/>
      <c r="T248" s="1242"/>
      <c r="U248" s="1242"/>
      <c r="V248" s="1242"/>
      <c r="W248" s="1242"/>
      <c r="X248" s="1242"/>
      <c r="Y248" s="1242"/>
      <c r="Z248" s="1242"/>
      <c r="AA248" s="1242"/>
      <c r="AB248" s="1242"/>
      <c r="AC248" s="1242"/>
      <c r="AD248" s="1242"/>
      <c r="AE248" s="1242"/>
      <c r="AF248" s="1242"/>
      <c r="AG248" s="1242"/>
      <c r="AH248" s="1242"/>
      <c r="AI248" s="1242"/>
      <c r="AJ248" s="1242"/>
      <c r="AK248" s="1242"/>
      <c r="AL248" s="1242"/>
      <c r="AM248" s="1242"/>
      <c r="AN248" s="1242"/>
      <c r="AO248" s="1242"/>
      <c r="AP248" s="1242"/>
      <c r="AQ248" s="1242"/>
      <c r="AR248" s="1242"/>
      <c r="AS248" s="1242"/>
      <c r="AT248" s="1242"/>
      <c r="AU248" s="1242"/>
      <c r="AV248" s="1242"/>
    </row>
    <row r="249" spans="1:48" ht="19.95" customHeight="1">
      <c r="A249" s="1237"/>
      <c r="B249" s="1233"/>
      <c r="C249" s="1238"/>
      <c r="D249" s="1237"/>
      <c r="E249" s="1234"/>
      <c r="F249" s="1239"/>
      <c r="G249" s="1980"/>
      <c r="H249" s="1980"/>
      <c r="I249" s="1980"/>
      <c r="J249" s="1980"/>
      <c r="K249" s="1234"/>
      <c r="L249" s="1240"/>
      <c r="M249" s="1237"/>
      <c r="N249" s="1241"/>
      <c r="O249" s="1241"/>
      <c r="P249" s="1241"/>
      <c r="Q249" s="1242"/>
      <c r="R249" s="1242"/>
      <c r="S249" s="1242"/>
      <c r="T249" s="1242"/>
      <c r="U249" s="1242"/>
      <c r="V249" s="1242"/>
      <c r="W249" s="1242"/>
      <c r="X249" s="1242"/>
      <c r="Y249" s="1242"/>
      <c r="Z249" s="1242"/>
      <c r="AA249" s="1242"/>
      <c r="AB249" s="1242"/>
      <c r="AC249" s="1242"/>
      <c r="AD249" s="1242"/>
      <c r="AE249" s="1242"/>
      <c r="AF249" s="1242"/>
      <c r="AG249" s="1242"/>
      <c r="AH249" s="1242"/>
      <c r="AI249" s="1242"/>
      <c r="AJ249" s="1242"/>
      <c r="AK249" s="1242"/>
      <c r="AL249" s="1242"/>
      <c r="AM249" s="1242"/>
      <c r="AN249" s="1242"/>
      <c r="AO249" s="1242"/>
      <c r="AP249" s="1242"/>
      <c r="AQ249" s="1242"/>
      <c r="AR249" s="1242"/>
      <c r="AS249" s="1242"/>
      <c r="AT249" s="1242"/>
      <c r="AU249" s="1242"/>
      <c r="AV249" s="1242"/>
    </row>
    <row r="250" spans="1:48" ht="19.95" customHeight="1">
      <c r="A250" s="1237"/>
      <c r="B250" s="1233"/>
      <c r="C250" s="1238"/>
      <c r="D250" s="1237"/>
      <c r="E250" s="1234"/>
      <c r="F250" s="1239"/>
      <c r="G250" s="1980"/>
      <c r="H250" s="1980"/>
      <c r="I250" s="1980"/>
      <c r="J250" s="1980"/>
      <c r="K250" s="1234"/>
      <c r="L250" s="1240"/>
      <c r="M250" s="1237"/>
      <c r="N250" s="1241"/>
      <c r="O250" s="1241"/>
      <c r="P250" s="1241"/>
      <c r="Q250" s="1242"/>
      <c r="R250" s="1242"/>
      <c r="S250" s="1242"/>
      <c r="T250" s="1242"/>
      <c r="U250" s="1242"/>
      <c r="V250" s="1242"/>
      <c r="W250" s="1242"/>
      <c r="X250" s="1242"/>
      <c r="Y250" s="1242"/>
      <c r="Z250" s="1242"/>
      <c r="AA250" s="1242"/>
      <c r="AB250" s="1242"/>
      <c r="AC250" s="1242"/>
      <c r="AD250" s="1242"/>
      <c r="AE250" s="1242"/>
      <c r="AF250" s="1242"/>
      <c r="AG250" s="1242"/>
      <c r="AH250" s="1242"/>
      <c r="AI250" s="1242"/>
      <c r="AJ250" s="1242"/>
      <c r="AK250" s="1242"/>
      <c r="AL250" s="1242"/>
      <c r="AM250" s="1242"/>
      <c r="AN250" s="1242"/>
      <c r="AO250" s="1242"/>
      <c r="AP250" s="1242"/>
      <c r="AQ250" s="1242"/>
      <c r="AR250" s="1242"/>
      <c r="AS250" s="1242"/>
      <c r="AT250" s="1242"/>
      <c r="AU250" s="1242"/>
      <c r="AV250" s="1242"/>
    </row>
    <row r="251" spans="1:48" ht="19.95" customHeight="1">
      <c r="A251" s="1237"/>
      <c r="B251" s="1233"/>
      <c r="C251" s="1238"/>
      <c r="D251" s="1237"/>
      <c r="E251" s="1234"/>
      <c r="F251" s="1239"/>
      <c r="G251" s="1980"/>
      <c r="H251" s="1980"/>
      <c r="I251" s="1980"/>
      <c r="J251" s="1980"/>
      <c r="K251" s="1234"/>
      <c r="L251" s="1240"/>
      <c r="M251" s="1237"/>
      <c r="N251" s="1241"/>
      <c r="O251" s="1241"/>
      <c r="P251" s="1241"/>
      <c r="Q251" s="1242"/>
      <c r="R251" s="1242"/>
      <c r="S251" s="1242"/>
      <c r="T251" s="1242"/>
      <c r="U251" s="1242"/>
      <c r="V251" s="1242"/>
      <c r="W251" s="1242"/>
      <c r="X251" s="1242"/>
      <c r="Y251" s="1242"/>
      <c r="Z251" s="1242"/>
      <c r="AA251" s="1242"/>
      <c r="AB251" s="1242"/>
      <c r="AC251" s="1242"/>
      <c r="AD251" s="1242"/>
      <c r="AE251" s="1242"/>
      <c r="AF251" s="1242"/>
      <c r="AG251" s="1242"/>
      <c r="AH251" s="1242"/>
      <c r="AI251" s="1242"/>
      <c r="AJ251" s="1242"/>
      <c r="AK251" s="1242"/>
      <c r="AL251" s="1242"/>
      <c r="AM251" s="1242"/>
      <c r="AN251" s="1242"/>
      <c r="AO251" s="1242"/>
      <c r="AP251" s="1242"/>
      <c r="AQ251" s="1242"/>
      <c r="AR251" s="1242"/>
      <c r="AS251" s="1242"/>
      <c r="AT251" s="1242"/>
      <c r="AU251" s="1242"/>
      <c r="AV251" s="1242"/>
    </row>
    <row r="252" spans="1:48" ht="19.95" customHeight="1">
      <c r="A252" s="1237"/>
      <c r="B252" s="1233"/>
      <c r="C252" s="1238"/>
      <c r="D252" s="1237"/>
      <c r="E252" s="1234"/>
      <c r="F252" s="1239"/>
      <c r="G252" s="1980"/>
      <c r="H252" s="1980"/>
      <c r="I252" s="1980"/>
      <c r="J252" s="1980"/>
      <c r="K252" s="1234"/>
      <c r="L252" s="1240"/>
      <c r="M252" s="1237"/>
      <c r="N252" s="1241"/>
      <c r="O252" s="1241"/>
      <c r="P252" s="1241"/>
      <c r="Q252" s="1242"/>
      <c r="R252" s="1242"/>
      <c r="S252" s="1242"/>
      <c r="T252" s="1242"/>
      <c r="U252" s="1242"/>
      <c r="V252" s="1242"/>
      <c r="W252" s="1242"/>
      <c r="X252" s="1242"/>
      <c r="Y252" s="1242"/>
      <c r="Z252" s="1242"/>
      <c r="AA252" s="1242"/>
      <c r="AB252" s="1242"/>
      <c r="AC252" s="1242"/>
      <c r="AD252" s="1242"/>
      <c r="AE252" s="1242"/>
      <c r="AF252" s="1242"/>
      <c r="AG252" s="1242"/>
      <c r="AH252" s="1242"/>
      <c r="AI252" s="1242"/>
      <c r="AJ252" s="1242"/>
      <c r="AK252" s="1242"/>
      <c r="AL252" s="1242"/>
      <c r="AM252" s="1242"/>
      <c r="AN252" s="1242"/>
      <c r="AO252" s="1242"/>
      <c r="AP252" s="1242"/>
      <c r="AQ252" s="1242"/>
      <c r="AR252" s="1242"/>
      <c r="AS252" s="1242"/>
      <c r="AT252" s="1242"/>
      <c r="AU252" s="1242"/>
      <c r="AV252" s="1242"/>
    </row>
    <row r="253" spans="1:48" ht="19.95" customHeight="1">
      <c r="A253" s="1237"/>
      <c r="B253" s="1233"/>
      <c r="C253" s="1238"/>
      <c r="D253" s="1237"/>
      <c r="E253" s="1234"/>
      <c r="F253" s="1239"/>
      <c r="G253" s="1980"/>
      <c r="H253" s="1980"/>
      <c r="I253" s="1980"/>
      <c r="J253" s="1980"/>
      <c r="K253" s="1234"/>
      <c r="L253" s="1240"/>
      <c r="M253" s="1237"/>
      <c r="N253" s="1241"/>
      <c r="O253" s="1241"/>
      <c r="P253" s="1241"/>
      <c r="Q253" s="1242"/>
      <c r="R253" s="1242"/>
      <c r="S253" s="1242"/>
      <c r="T253" s="1242"/>
      <c r="U253" s="1242"/>
      <c r="V253" s="1242"/>
      <c r="W253" s="1242"/>
      <c r="X253" s="1242"/>
      <c r="Y253" s="1242"/>
      <c r="Z253" s="1242"/>
      <c r="AA253" s="1242"/>
      <c r="AB253" s="1242"/>
      <c r="AC253" s="1242"/>
      <c r="AD253" s="1242"/>
      <c r="AE253" s="1242"/>
      <c r="AF253" s="1242"/>
      <c r="AG253" s="1242"/>
      <c r="AH253" s="1242"/>
      <c r="AI253" s="1242"/>
      <c r="AJ253" s="1242"/>
      <c r="AK253" s="1242"/>
      <c r="AL253" s="1242"/>
      <c r="AM253" s="1242"/>
      <c r="AN253" s="1242"/>
      <c r="AO253" s="1242"/>
      <c r="AP253" s="1242"/>
      <c r="AQ253" s="1242"/>
      <c r="AR253" s="1242"/>
      <c r="AS253" s="1242"/>
      <c r="AT253" s="1242"/>
      <c r="AU253" s="1242"/>
      <c r="AV253" s="1242"/>
    </row>
    <row r="254" spans="1:48" ht="19.95" customHeight="1">
      <c r="A254" s="1237"/>
      <c r="B254" s="1233"/>
      <c r="C254" s="1238"/>
      <c r="D254" s="1237"/>
      <c r="E254" s="1234"/>
      <c r="F254" s="1239"/>
      <c r="G254" s="1980"/>
      <c r="H254" s="1980"/>
      <c r="I254" s="1980"/>
      <c r="J254" s="1980"/>
      <c r="K254" s="1234"/>
      <c r="L254" s="1240"/>
      <c r="M254" s="1237"/>
      <c r="N254" s="1241"/>
      <c r="O254" s="1241"/>
      <c r="P254" s="1241"/>
      <c r="Q254" s="1242"/>
      <c r="R254" s="1242"/>
      <c r="S254" s="1242"/>
      <c r="T254" s="1242"/>
      <c r="U254" s="1242"/>
      <c r="V254" s="1242"/>
      <c r="W254" s="1242"/>
      <c r="X254" s="1242"/>
      <c r="Y254" s="1242"/>
      <c r="Z254" s="1242"/>
      <c r="AA254" s="1242"/>
      <c r="AB254" s="1242"/>
      <c r="AC254" s="1242"/>
      <c r="AD254" s="1242"/>
      <c r="AE254" s="1242"/>
      <c r="AF254" s="1242"/>
      <c r="AG254" s="1242"/>
      <c r="AH254" s="1242"/>
      <c r="AI254" s="1242"/>
      <c r="AJ254" s="1242"/>
      <c r="AK254" s="1242"/>
      <c r="AL254" s="1242"/>
      <c r="AM254" s="1242"/>
      <c r="AN254" s="1242"/>
      <c r="AO254" s="1242"/>
      <c r="AP254" s="1242"/>
      <c r="AQ254" s="1242"/>
      <c r="AR254" s="1242"/>
      <c r="AS254" s="1242"/>
      <c r="AT254" s="1242"/>
      <c r="AU254" s="1242"/>
      <c r="AV254" s="1242"/>
    </row>
    <row r="255" spans="1:48" ht="19.95" customHeight="1">
      <c r="A255" s="1237"/>
      <c r="B255" s="1233"/>
      <c r="C255" s="1238"/>
      <c r="D255" s="1237"/>
      <c r="E255" s="1234"/>
      <c r="F255" s="1239"/>
      <c r="G255" s="1980"/>
      <c r="H255" s="1980"/>
      <c r="I255" s="1980"/>
      <c r="J255" s="1980"/>
      <c r="K255" s="1234"/>
      <c r="L255" s="1240"/>
      <c r="M255" s="1237"/>
      <c r="N255" s="1241"/>
      <c r="O255" s="1241"/>
      <c r="P255" s="1241"/>
      <c r="Q255" s="1242"/>
      <c r="R255" s="1242"/>
      <c r="S255" s="1242"/>
      <c r="T255" s="1242"/>
      <c r="U255" s="1242"/>
      <c r="V255" s="1242"/>
      <c r="W255" s="1242"/>
      <c r="X255" s="1242"/>
      <c r="Y255" s="1242"/>
      <c r="Z255" s="1242"/>
      <c r="AA255" s="1242"/>
      <c r="AB255" s="1242"/>
      <c r="AC255" s="1242"/>
      <c r="AD255" s="1242"/>
      <c r="AE255" s="1242"/>
      <c r="AF255" s="1242"/>
      <c r="AG255" s="1242"/>
      <c r="AH255" s="1242"/>
      <c r="AI255" s="1242"/>
      <c r="AJ255" s="1242"/>
      <c r="AK255" s="1242"/>
      <c r="AL255" s="1242"/>
      <c r="AM255" s="1242"/>
      <c r="AN255" s="1242"/>
      <c r="AO255" s="1242"/>
      <c r="AP255" s="1242"/>
      <c r="AQ255" s="1242"/>
      <c r="AR255" s="1242"/>
      <c r="AS255" s="1242"/>
      <c r="AT255" s="1242"/>
      <c r="AU255" s="1242"/>
      <c r="AV255" s="1242"/>
    </row>
    <row r="256" spans="1:48" ht="19.95" customHeight="1">
      <c r="A256" s="1237"/>
      <c r="B256" s="1233"/>
      <c r="C256" s="1238"/>
      <c r="D256" s="1237"/>
      <c r="E256" s="1234"/>
      <c r="F256" s="1239"/>
      <c r="G256" s="1980"/>
      <c r="H256" s="1980"/>
      <c r="I256" s="1980"/>
      <c r="J256" s="1980"/>
      <c r="K256" s="1234"/>
      <c r="L256" s="1240"/>
      <c r="M256" s="1237"/>
      <c r="N256" s="1241"/>
      <c r="O256" s="1241"/>
      <c r="P256" s="1241"/>
      <c r="Q256" s="1242"/>
      <c r="R256" s="1242"/>
      <c r="S256" s="1242"/>
      <c r="T256" s="1242"/>
      <c r="U256" s="1242"/>
      <c r="V256" s="1242"/>
      <c r="W256" s="1242"/>
      <c r="X256" s="1242"/>
      <c r="Y256" s="1242"/>
      <c r="Z256" s="1242"/>
      <c r="AA256" s="1242"/>
      <c r="AB256" s="1242"/>
      <c r="AC256" s="1242"/>
      <c r="AD256" s="1242"/>
      <c r="AE256" s="1242"/>
      <c r="AF256" s="1242"/>
      <c r="AG256" s="1242"/>
      <c r="AH256" s="1242"/>
      <c r="AI256" s="1242"/>
      <c r="AJ256" s="1242"/>
      <c r="AK256" s="1242"/>
      <c r="AL256" s="1242"/>
      <c r="AM256" s="1242"/>
      <c r="AN256" s="1242"/>
      <c r="AO256" s="1242"/>
      <c r="AP256" s="1242"/>
      <c r="AQ256" s="1242"/>
      <c r="AR256" s="1242"/>
      <c r="AS256" s="1242"/>
      <c r="AT256" s="1242"/>
      <c r="AU256" s="1242"/>
      <c r="AV256" s="1242"/>
    </row>
    <row r="257" spans="1:48" ht="19.95" customHeight="1">
      <c r="A257" s="1237"/>
      <c r="B257" s="1233"/>
      <c r="C257" s="1238"/>
      <c r="D257" s="1237"/>
      <c r="E257" s="1234"/>
      <c r="F257" s="1239"/>
      <c r="G257" s="1980"/>
      <c r="H257" s="1980"/>
      <c r="I257" s="1980"/>
      <c r="J257" s="1980"/>
      <c r="K257" s="1234"/>
      <c r="L257" s="1240"/>
      <c r="M257" s="1237"/>
      <c r="N257" s="1241"/>
      <c r="O257" s="1241"/>
      <c r="P257" s="1241"/>
      <c r="Q257" s="1242"/>
      <c r="R257" s="1242"/>
      <c r="S257" s="1242"/>
      <c r="T257" s="1242"/>
      <c r="U257" s="1242"/>
      <c r="V257" s="1242"/>
      <c r="W257" s="1242"/>
      <c r="X257" s="1242"/>
      <c r="Y257" s="1242"/>
      <c r="Z257" s="1242"/>
      <c r="AA257" s="1242"/>
      <c r="AB257" s="1242"/>
      <c r="AC257" s="1242"/>
      <c r="AD257" s="1242"/>
      <c r="AE257" s="1242"/>
      <c r="AF257" s="1242"/>
      <c r="AG257" s="1242"/>
      <c r="AH257" s="1242"/>
      <c r="AI257" s="1242"/>
      <c r="AJ257" s="1242"/>
      <c r="AK257" s="1242"/>
      <c r="AL257" s="1242"/>
      <c r="AM257" s="1242"/>
      <c r="AN257" s="1242"/>
      <c r="AO257" s="1242"/>
      <c r="AP257" s="1242"/>
      <c r="AQ257" s="1242"/>
      <c r="AR257" s="1242"/>
      <c r="AS257" s="1242"/>
      <c r="AT257" s="1242"/>
      <c r="AU257" s="1242"/>
      <c r="AV257" s="1242"/>
    </row>
    <row r="258" spans="1:48" ht="19.95" customHeight="1">
      <c r="A258" s="1237"/>
      <c r="B258" s="1233"/>
      <c r="C258" s="1238"/>
      <c r="D258" s="1237"/>
      <c r="E258" s="1244"/>
      <c r="F258" s="1239"/>
      <c r="G258" s="1980"/>
      <c r="H258" s="1980"/>
      <c r="I258" s="1980"/>
      <c r="J258" s="1980"/>
      <c r="K258" s="1234"/>
      <c r="L258" s="1240"/>
      <c r="M258" s="1237"/>
      <c r="N258" s="1241"/>
      <c r="O258" s="1241"/>
      <c r="P258" s="1241"/>
      <c r="Q258" s="1242"/>
      <c r="R258" s="1242"/>
      <c r="S258" s="1242"/>
      <c r="T258" s="1242"/>
      <c r="U258" s="1242"/>
      <c r="V258" s="1242"/>
      <c r="W258" s="1242"/>
      <c r="X258" s="1242"/>
      <c r="Y258" s="1242"/>
      <c r="Z258" s="1242"/>
      <c r="AA258" s="1242"/>
      <c r="AB258" s="1242"/>
      <c r="AC258" s="1242"/>
      <c r="AD258" s="1242"/>
      <c r="AE258" s="1242"/>
      <c r="AF258" s="1242"/>
      <c r="AG258" s="1242"/>
      <c r="AH258" s="1242"/>
      <c r="AI258" s="1242"/>
      <c r="AJ258" s="1242"/>
      <c r="AK258" s="1242"/>
      <c r="AL258" s="1242"/>
      <c r="AM258" s="1242"/>
      <c r="AN258" s="1242"/>
      <c r="AO258" s="1242"/>
      <c r="AP258" s="1242"/>
      <c r="AQ258" s="1242"/>
      <c r="AR258" s="1242"/>
      <c r="AS258" s="1242"/>
      <c r="AT258" s="1242"/>
      <c r="AU258" s="1242"/>
      <c r="AV258" s="1242"/>
    </row>
    <row r="259" spans="1:48" ht="19.95" customHeight="1">
      <c r="A259" s="1237"/>
      <c r="B259" s="1233"/>
      <c r="C259" s="1238"/>
      <c r="D259" s="1237"/>
      <c r="E259" s="1244"/>
      <c r="F259" s="1239"/>
      <c r="G259" s="1980"/>
      <c r="H259" s="1980"/>
      <c r="I259" s="1980"/>
      <c r="J259" s="1980"/>
      <c r="K259" s="1234"/>
      <c r="L259" s="1240"/>
      <c r="M259" s="1237"/>
      <c r="N259" s="1241"/>
      <c r="O259" s="1241"/>
      <c r="P259" s="1241"/>
      <c r="Q259" s="1242"/>
      <c r="R259" s="1242"/>
      <c r="S259" s="1242"/>
      <c r="T259" s="1242"/>
      <c r="U259" s="1242"/>
      <c r="V259" s="1242"/>
      <c r="W259" s="1242"/>
      <c r="X259" s="1242"/>
      <c r="Y259" s="1242"/>
      <c r="Z259" s="1242"/>
      <c r="AA259" s="1242"/>
      <c r="AB259" s="1242"/>
      <c r="AC259" s="1242"/>
      <c r="AD259" s="1242"/>
      <c r="AE259" s="1242"/>
      <c r="AF259" s="1242"/>
      <c r="AG259" s="1242"/>
      <c r="AH259" s="1242"/>
      <c r="AI259" s="1242"/>
      <c r="AJ259" s="1242"/>
      <c r="AK259" s="1242"/>
      <c r="AL259" s="1242"/>
      <c r="AM259" s="1242"/>
      <c r="AN259" s="1242"/>
      <c r="AO259" s="1242"/>
      <c r="AP259" s="1242"/>
      <c r="AQ259" s="1242"/>
      <c r="AR259" s="1242"/>
      <c r="AS259" s="1242"/>
      <c r="AT259" s="1242"/>
      <c r="AU259" s="1242"/>
      <c r="AV259" s="1242"/>
    </row>
    <row r="260" spans="1:48" ht="19.95" customHeight="1">
      <c r="A260" s="1237"/>
      <c r="B260" s="1233"/>
      <c r="C260" s="1238"/>
      <c r="D260" s="1237"/>
      <c r="E260" s="1244"/>
      <c r="F260" s="1239"/>
      <c r="G260" s="1980"/>
      <c r="H260" s="1980"/>
      <c r="I260" s="1980"/>
      <c r="J260" s="1980"/>
      <c r="K260" s="1234"/>
      <c r="L260" s="1240"/>
      <c r="M260" s="1237"/>
      <c r="N260" s="1241"/>
      <c r="O260" s="1241"/>
      <c r="P260" s="1241"/>
      <c r="Q260" s="1242"/>
      <c r="R260" s="1242"/>
      <c r="S260" s="1242"/>
      <c r="T260" s="1242"/>
      <c r="U260" s="1242"/>
      <c r="V260" s="1242"/>
      <c r="W260" s="1242"/>
      <c r="X260" s="1242"/>
      <c r="Y260" s="1242"/>
      <c r="Z260" s="1242"/>
      <c r="AA260" s="1242"/>
      <c r="AB260" s="1242"/>
      <c r="AC260" s="1242"/>
      <c r="AD260" s="1242"/>
      <c r="AE260" s="1242"/>
      <c r="AF260" s="1242"/>
      <c r="AG260" s="1242"/>
      <c r="AH260" s="1242"/>
      <c r="AI260" s="1242"/>
      <c r="AJ260" s="1242"/>
      <c r="AK260" s="1242"/>
      <c r="AL260" s="1242"/>
      <c r="AM260" s="1242"/>
      <c r="AN260" s="1242"/>
      <c r="AO260" s="1242"/>
      <c r="AP260" s="1242"/>
      <c r="AQ260" s="1242"/>
      <c r="AR260" s="1242"/>
      <c r="AS260" s="1242"/>
      <c r="AT260" s="1242"/>
      <c r="AU260" s="1242"/>
      <c r="AV260" s="1242"/>
    </row>
    <row r="261" spans="1:48" ht="19.95" customHeight="1">
      <c r="A261" s="1237"/>
      <c r="B261" s="1245"/>
      <c r="C261" s="1246"/>
      <c r="D261" s="1237"/>
      <c r="E261" s="1244"/>
      <c r="F261" s="1239"/>
      <c r="G261" s="1980"/>
      <c r="H261" s="1980"/>
      <c r="I261" s="1980"/>
      <c r="J261" s="1980"/>
      <c r="K261" s="1234"/>
      <c r="L261" s="1238"/>
      <c r="M261" s="1237"/>
      <c r="N261" s="1241"/>
      <c r="O261" s="1241"/>
      <c r="P261" s="1241"/>
      <c r="Q261" s="1242"/>
      <c r="R261" s="1242"/>
      <c r="S261" s="1242"/>
      <c r="T261" s="1242"/>
      <c r="U261" s="1242"/>
      <c r="V261" s="1242"/>
      <c r="W261" s="1242"/>
      <c r="X261" s="1242"/>
      <c r="Y261" s="1242"/>
      <c r="Z261" s="1242"/>
      <c r="AA261" s="1242"/>
      <c r="AB261" s="1242"/>
      <c r="AC261" s="1242"/>
      <c r="AD261" s="1242"/>
      <c r="AE261" s="1242"/>
      <c r="AF261" s="1242"/>
      <c r="AG261" s="1242"/>
      <c r="AH261" s="1242"/>
      <c r="AI261" s="1242"/>
      <c r="AJ261" s="1242"/>
      <c r="AK261" s="1242"/>
      <c r="AL261" s="1242"/>
      <c r="AM261" s="1242"/>
      <c r="AN261" s="1242"/>
      <c r="AO261" s="1242"/>
      <c r="AP261" s="1242"/>
      <c r="AQ261" s="1242"/>
      <c r="AR261" s="1242"/>
      <c r="AS261" s="1242"/>
      <c r="AT261" s="1242"/>
      <c r="AU261" s="1242"/>
      <c r="AV261" s="1242"/>
    </row>
    <row r="262" spans="1:48" ht="19.95" customHeight="1">
      <c r="A262" s="1237"/>
      <c r="B262" s="1245"/>
      <c r="C262" s="1246"/>
      <c r="D262" s="1237"/>
      <c r="E262" s="1244"/>
      <c r="F262" s="1239"/>
      <c r="G262" s="1980"/>
      <c r="H262" s="1980"/>
      <c r="I262" s="1980"/>
      <c r="J262" s="1980"/>
      <c r="K262" s="1234"/>
      <c r="L262" s="1240"/>
      <c r="M262" s="1237"/>
      <c r="N262" s="1241"/>
      <c r="O262" s="1241"/>
      <c r="P262" s="1241"/>
      <c r="Q262" s="1242"/>
      <c r="R262" s="1242"/>
      <c r="S262" s="1242"/>
      <c r="T262" s="1242"/>
      <c r="U262" s="1242"/>
      <c r="V262" s="1242"/>
      <c r="W262" s="1242"/>
      <c r="X262" s="1242"/>
      <c r="Y262" s="1242"/>
      <c r="Z262" s="1242"/>
      <c r="AA262" s="1242"/>
      <c r="AB262" s="1242"/>
      <c r="AC262" s="1242"/>
      <c r="AD262" s="1242"/>
      <c r="AE262" s="1242"/>
      <c r="AF262" s="1242"/>
      <c r="AG262" s="1242"/>
      <c r="AH262" s="1242"/>
      <c r="AI262" s="1242"/>
      <c r="AJ262" s="1242"/>
      <c r="AK262" s="1242"/>
      <c r="AL262" s="1242"/>
      <c r="AM262" s="1242"/>
      <c r="AN262" s="1242"/>
      <c r="AO262" s="1242"/>
      <c r="AP262" s="1242"/>
      <c r="AQ262" s="1242"/>
      <c r="AR262" s="1242"/>
      <c r="AS262" s="1242"/>
      <c r="AT262" s="1242"/>
      <c r="AU262" s="1242"/>
      <c r="AV262" s="1242"/>
    </row>
    <row r="263" spans="1:48" ht="19.95" customHeight="1">
      <c r="A263" s="1237"/>
      <c r="B263" s="1233"/>
      <c r="C263" s="1238"/>
      <c r="D263" s="1237"/>
      <c r="E263" s="1234"/>
      <c r="F263" s="1239"/>
      <c r="G263" s="1980"/>
      <c r="H263" s="1980"/>
      <c r="I263" s="1980"/>
      <c r="J263" s="1980"/>
      <c r="K263" s="1234"/>
      <c r="L263" s="1238"/>
      <c r="M263" s="1237"/>
      <c r="N263" s="1241"/>
      <c r="O263" s="1241"/>
      <c r="P263" s="1241"/>
      <c r="Q263" s="1242"/>
      <c r="R263" s="1242"/>
      <c r="S263" s="1242"/>
      <c r="T263" s="1242"/>
      <c r="U263" s="1242"/>
      <c r="V263" s="1242"/>
      <c r="W263" s="1242"/>
      <c r="X263" s="1242"/>
      <c r="Y263" s="1242"/>
      <c r="Z263" s="1242"/>
      <c r="AA263" s="1242"/>
      <c r="AB263" s="1242"/>
      <c r="AC263" s="1242"/>
      <c r="AD263" s="1242"/>
      <c r="AE263" s="1242"/>
      <c r="AF263" s="1242"/>
      <c r="AG263" s="1242"/>
      <c r="AH263" s="1242"/>
      <c r="AI263" s="1242"/>
      <c r="AJ263" s="1242"/>
      <c r="AK263" s="1242"/>
      <c r="AL263" s="1242"/>
      <c r="AM263" s="1242"/>
      <c r="AN263" s="1242"/>
      <c r="AO263" s="1242"/>
      <c r="AP263" s="1242"/>
      <c r="AQ263" s="1242"/>
      <c r="AR263" s="1242"/>
      <c r="AS263" s="1242"/>
      <c r="AT263" s="1242"/>
      <c r="AU263" s="1242"/>
      <c r="AV263" s="1242"/>
    </row>
    <row r="264" spans="1:48" ht="19.95" customHeight="1">
      <c r="A264" s="1237"/>
      <c r="B264" s="1233"/>
      <c r="C264" s="1238"/>
      <c r="D264" s="1237"/>
      <c r="E264" s="1234"/>
      <c r="F264" s="1239"/>
      <c r="G264" s="1980"/>
      <c r="H264" s="1980"/>
      <c r="I264" s="1980"/>
      <c r="J264" s="1980"/>
      <c r="K264" s="1234"/>
      <c r="L264" s="1240"/>
      <c r="M264" s="1237"/>
      <c r="N264" s="1241"/>
      <c r="O264" s="1241"/>
      <c r="P264" s="1241"/>
      <c r="Q264" s="1242"/>
      <c r="R264" s="1242"/>
      <c r="S264" s="1242"/>
      <c r="T264" s="1242"/>
      <c r="U264" s="1242"/>
      <c r="V264" s="1242"/>
      <c r="W264" s="1242"/>
      <c r="X264" s="1242"/>
      <c r="Y264" s="1242"/>
      <c r="Z264" s="1242"/>
      <c r="AA264" s="1242"/>
      <c r="AB264" s="1242"/>
      <c r="AC264" s="1242"/>
      <c r="AD264" s="1242"/>
      <c r="AE264" s="1242"/>
      <c r="AF264" s="1242"/>
      <c r="AG264" s="1242"/>
      <c r="AH264" s="1242"/>
      <c r="AI264" s="1242"/>
      <c r="AJ264" s="1242"/>
      <c r="AK264" s="1242"/>
      <c r="AL264" s="1242"/>
      <c r="AM264" s="1242"/>
      <c r="AN264" s="1242"/>
      <c r="AO264" s="1242"/>
      <c r="AP264" s="1242"/>
      <c r="AQ264" s="1242"/>
      <c r="AR264" s="1242"/>
      <c r="AS264" s="1242"/>
      <c r="AT264" s="1242"/>
      <c r="AU264" s="1242"/>
      <c r="AV264" s="1242"/>
    </row>
    <row r="265" spans="1:48" ht="19.95" customHeight="1">
      <c r="A265" s="1237"/>
      <c r="B265" s="1233"/>
      <c r="C265" s="1238"/>
      <c r="D265" s="1237"/>
      <c r="E265" s="1234"/>
      <c r="F265" s="1239"/>
      <c r="G265" s="1980"/>
      <c r="H265" s="1980"/>
      <c r="I265" s="1980"/>
      <c r="J265" s="1980"/>
      <c r="K265" s="1234"/>
      <c r="L265" s="1240"/>
      <c r="M265" s="1237"/>
      <c r="N265" s="1241"/>
      <c r="O265" s="1241"/>
      <c r="P265" s="1241"/>
      <c r="Q265" s="1242"/>
      <c r="R265" s="1242"/>
      <c r="S265" s="1242"/>
      <c r="T265" s="1242"/>
      <c r="U265" s="1242"/>
      <c r="V265" s="1242"/>
      <c r="W265" s="1242"/>
      <c r="X265" s="1242"/>
      <c r="Y265" s="1242"/>
      <c r="Z265" s="1242"/>
      <c r="AA265" s="1242"/>
      <c r="AB265" s="1242"/>
      <c r="AC265" s="1242"/>
      <c r="AD265" s="1242"/>
      <c r="AE265" s="1242"/>
      <c r="AF265" s="1242"/>
      <c r="AG265" s="1242"/>
      <c r="AH265" s="1242"/>
      <c r="AI265" s="1242"/>
      <c r="AJ265" s="1242"/>
      <c r="AK265" s="1242"/>
      <c r="AL265" s="1242"/>
      <c r="AM265" s="1242"/>
      <c r="AN265" s="1242"/>
      <c r="AO265" s="1242"/>
      <c r="AP265" s="1242"/>
      <c r="AQ265" s="1242"/>
      <c r="AR265" s="1242"/>
      <c r="AS265" s="1242"/>
      <c r="AT265" s="1242"/>
      <c r="AU265" s="1242"/>
      <c r="AV265" s="1242"/>
    </row>
    <row r="266" spans="1:48" ht="19.95" customHeight="1">
      <c r="A266" s="1237"/>
      <c r="B266" s="1233"/>
      <c r="C266" s="1238"/>
      <c r="D266" s="1237"/>
      <c r="E266" s="1234"/>
      <c r="F266" s="1239"/>
      <c r="G266" s="1980"/>
      <c r="H266" s="1980"/>
      <c r="I266" s="1980"/>
      <c r="J266" s="1980"/>
      <c r="K266" s="1234"/>
      <c r="L266" s="1240"/>
      <c r="M266" s="1237"/>
      <c r="N266" s="1241"/>
      <c r="O266" s="1241"/>
      <c r="P266" s="1241"/>
      <c r="Q266" s="1242"/>
      <c r="R266" s="1242"/>
      <c r="S266" s="1242"/>
      <c r="T266" s="1242"/>
      <c r="U266" s="1242"/>
      <c r="V266" s="1242"/>
      <c r="W266" s="1242"/>
      <c r="X266" s="1242"/>
      <c r="Y266" s="1242"/>
      <c r="Z266" s="1242"/>
      <c r="AA266" s="1242"/>
      <c r="AB266" s="1242"/>
      <c r="AC266" s="1242"/>
      <c r="AD266" s="1242"/>
      <c r="AE266" s="1242"/>
      <c r="AF266" s="1242"/>
      <c r="AG266" s="1242"/>
      <c r="AH266" s="1242"/>
      <c r="AI266" s="1242"/>
      <c r="AJ266" s="1242"/>
      <c r="AK266" s="1242"/>
      <c r="AL266" s="1242"/>
      <c r="AM266" s="1242"/>
      <c r="AN266" s="1242"/>
      <c r="AO266" s="1242"/>
      <c r="AP266" s="1242"/>
      <c r="AQ266" s="1242"/>
      <c r="AR266" s="1242"/>
      <c r="AS266" s="1242"/>
      <c r="AT266" s="1242"/>
      <c r="AU266" s="1242"/>
      <c r="AV266" s="1242"/>
    </row>
    <row r="267" spans="1:48" ht="19.95" customHeight="1">
      <c r="A267" s="1237"/>
      <c r="B267" s="1245"/>
      <c r="C267" s="1247"/>
      <c r="D267" s="1237"/>
      <c r="E267" s="1244"/>
      <c r="F267" s="1239"/>
      <c r="G267" s="1980"/>
      <c r="H267" s="1980"/>
      <c r="I267" s="1980"/>
      <c r="J267" s="1980"/>
      <c r="K267" s="1234"/>
      <c r="L267" s="1240"/>
      <c r="M267" s="1237"/>
      <c r="N267" s="1241"/>
      <c r="O267" s="1241"/>
      <c r="P267" s="1241"/>
      <c r="Q267" s="1242"/>
      <c r="R267" s="1242"/>
      <c r="S267" s="1242"/>
      <c r="T267" s="1242"/>
      <c r="U267" s="1242"/>
      <c r="V267" s="1242"/>
      <c r="W267" s="1242"/>
      <c r="X267" s="1242"/>
      <c r="Y267" s="1242"/>
      <c r="Z267" s="1242"/>
      <c r="AA267" s="1242"/>
      <c r="AB267" s="1242"/>
      <c r="AC267" s="1242"/>
      <c r="AD267" s="1242"/>
      <c r="AE267" s="1242"/>
      <c r="AF267" s="1242"/>
      <c r="AG267" s="1242"/>
      <c r="AH267" s="1242"/>
      <c r="AI267" s="1242"/>
      <c r="AJ267" s="1242"/>
      <c r="AK267" s="1242"/>
      <c r="AL267" s="1242"/>
      <c r="AM267" s="1242"/>
      <c r="AN267" s="1242"/>
      <c r="AO267" s="1242"/>
      <c r="AP267" s="1242"/>
      <c r="AQ267" s="1242"/>
      <c r="AR267" s="1242"/>
      <c r="AS267" s="1242"/>
      <c r="AT267" s="1242"/>
      <c r="AU267" s="1242"/>
      <c r="AV267" s="1242"/>
    </row>
    <row r="268" spans="1:48" ht="19.95" customHeight="1">
      <c r="A268" s="1237"/>
      <c r="B268" s="1233"/>
      <c r="C268" s="1238"/>
      <c r="D268" s="1237"/>
      <c r="E268" s="1244"/>
      <c r="F268" s="1239"/>
      <c r="G268" s="1980"/>
      <c r="H268" s="1980"/>
      <c r="I268" s="1980"/>
      <c r="J268" s="1980"/>
      <c r="K268" s="1234"/>
      <c r="L268" s="1238"/>
      <c r="M268" s="1237"/>
      <c r="N268" s="1241"/>
      <c r="O268" s="1241"/>
      <c r="P268" s="1241"/>
      <c r="Q268" s="1242"/>
      <c r="R268" s="1242"/>
      <c r="S268" s="1242"/>
      <c r="T268" s="1242"/>
      <c r="U268" s="1242"/>
      <c r="V268" s="1242"/>
      <c r="W268" s="1242"/>
      <c r="X268" s="1242"/>
      <c r="Y268" s="1242"/>
      <c r="Z268" s="1242"/>
      <c r="AA268" s="1242"/>
      <c r="AB268" s="1242"/>
      <c r="AC268" s="1242"/>
      <c r="AD268" s="1242"/>
      <c r="AE268" s="1242"/>
      <c r="AF268" s="1242"/>
      <c r="AG268" s="1242"/>
      <c r="AH268" s="1242"/>
      <c r="AI268" s="1242"/>
      <c r="AJ268" s="1242"/>
      <c r="AK268" s="1242"/>
      <c r="AL268" s="1242"/>
      <c r="AM268" s="1242"/>
      <c r="AN268" s="1242"/>
      <c r="AO268" s="1242"/>
      <c r="AP268" s="1242"/>
      <c r="AQ268" s="1242"/>
      <c r="AR268" s="1242"/>
      <c r="AS268" s="1242"/>
      <c r="AT268" s="1242"/>
      <c r="AU268" s="1242"/>
      <c r="AV268" s="1242"/>
    </row>
    <row r="269" spans="1:48" ht="19.95" customHeight="1">
      <c r="A269" s="1237"/>
      <c r="B269" s="1233"/>
      <c r="C269" s="1238"/>
      <c r="D269" s="1237"/>
      <c r="E269" s="1244"/>
      <c r="F269" s="1248"/>
      <c r="G269" s="1980"/>
      <c r="H269" s="1980"/>
      <c r="I269" s="1980"/>
      <c r="J269" s="1980"/>
      <c r="K269" s="1234"/>
      <c r="L269" s="1240"/>
      <c r="M269" s="1237"/>
      <c r="N269" s="1241"/>
      <c r="O269" s="1241"/>
      <c r="P269" s="1241"/>
      <c r="Q269" s="1242"/>
      <c r="R269" s="1242"/>
      <c r="S269" s="1242"/>
      <c r="T269" s="1242"/>
      <c r="U269" s="1242"/>
      <c r="V269" s="1242"/>
      <c r="W269" s="1242"/>
      <c r="X269" s="1242"/>
      <c r="Y269" s="1242"/>
      <c r="Z269" s="1242"/>
      <c r="AA269" s="1242"/>
      <c r="AB269" s="1242"/>
      <c r="AC269" s="1242"/>
      <c r="AD269" s="1242"/>
      <c r="AE269" s="1242"/>
      <c r="AF269" s="1242"/>
      <c r="AG269" s="1242"/>
      <c r="AH269" s="1242"/>
      <c r="AI269" s="1242"/>
      <c r="AJ269" s="1242"/>
      <c r="AK269" s="1242"/>
      <c r="AL269" s="1242"/>
      <c r="AM269" s="1242"/>
      <c r="AN269" s="1242"/>
      <c r="AO269" s="1242"/>
      <c r="AP269" s="1242"/>
      <c r="AQ269" s="1242"/>
      <c r="AR269" s="1242"/>
      <c r="AS269" s="1242"/>
      <c r="AT269" s="1242"/>
      <c r="AU269" s="1242"/>
      <c r="AV269" s="1242"/>
    </row>
    <row r="270" spans="1:48" ht="19.95" customHeight="1">
      <c r="A270" s="1237"/>
      <c r="B270" s="1233"/>
      <c r="C270" s="1238"/>
      <c r="D270" s="1237"/>
      <c r="E270" s="1244"/>
      <c r="F270" s="1239"/>
      <c r="G270" s="1980"/>
      <c r="H270" s="1980"/>
      <c r="I270" s="1980"/>
      <c r="J270" s="1980"/>
      <c r="K270" s="1234"/>
      <c r="L270" s="1238"/>
      <c r="M270" s="1237"/>
      <c r="N270" s="1241"/>
      <c r="O270" s="1241"/>
      <c r="P270" s="1241"/>
      <c r="Q270" s="1242"/>
      <c r="R270" s="1242"/>
      <c r="S270" s="1242"/>
      <c r="T270" s="1242"/>
      <c r="U270" s="1242"/>
      <c r="V270" s="1242"/>
      <c r="W270" s="1242"/>
      <c r="X270" s="1242"/>
      <c r="Y270" s="1242"/>
      <c r="Z270" s="1242"/>
      <c r="AA270" s="1242"/>
      <c r="AB270" s="1242"/>
      <c r="AC270" s="1242"/>
      <c r="AD270" s="1242"/>
      <c r="AE270" s="1242"/>
      <c r="AF270" s="1242"/>
      <c r="AG270" s="1242"/>
      <c r="AH270" s="1242"/>
      <c r="AI270" s="1242"/>
      <c r="AJ270" s="1242"/>
      <c r="AK270" s="1242"/>
      <c r="AL270" s="1242"/>
      <c r="AM270" s="1242"/>
      <c r="AN270" s="1242"/>
      <c r="AO270" s="1242"/>
      <c r="AP270" s="1242"/>
      <c r="AQ270" s="1242"/>
      <c r="AR270" s="1242"/>
      <c r="AS270" s="1242"/>
      <c r="AT270" s="1242"/>
      <c r="AU270" s="1242"/>
      <c r="AV270" s="1242"/>
    </row>
    <row r="271" spans="1:48" ht="19.95" customHeight="1">
      <c r="A271" s="1237"/>
      <c r="B271" s="1233"/>
      <c r="C271" s="1238"/>
      <c r="D271" s="1237"/>
      <c r="E271" s="1234"/>
      <c r="F271" s="1239"/>
      <c r="G271" s="1980"/>
      <c r="H271" s="1980"/>
      <c r="I271" s="1980"/>
      <c r="J271" s="1980"/>
      <c r="K271" s="1234"/>
      <c r="L271" s="1240"/>
      <c r="M271" s="1237"/>
      <c r="N271" s="1241"/>
      <c r="O271" s="1241"/>
      <c r="P271" s="1241"/>
      <c r="Q271" s="1242"/>
      <c r="R271" s="1242"/>
      <c r="S271" s="1242"/>
      <c r="T271" s="1242"/>
      <c r="U271" s="1242"/>
      <c r="V271" s="1242"/>
      <c r="W271" s="1242"/>
      <c r="X271" s="1242"/>
      <c r="Y271" s="1242"/>
      <c r="Z271" s="1242"/>
      <c r="AA271" s="1242"/>
      <c r="AB271" s="1242"/>
      <c r="AC271" s="1242"/>
      <c r="AD271" s="1242"/>
      <c r="AE271" s="1242"/>
      <c r="AF271" s="1242"/>
      <c r="AG271" s="1242"/>
      <c r="AH271" s="1242"/>
      <c r="AI271" s="1242"/>
      <c r="AJ271" s="1242"/>
      <c r="AK271" s="1242"/>
      <c r="AL271" s="1242"/>
      <c r="AM271" s="1242"/>
      <c r="AN271" s="1242"/>
      <c r="AO271" s="1242"/>
      <c r="AP271" s="1242"/>
      <c r="AQ271" s="1242"/>
      <c r="AR271" s="1242"/>
      <c r="AS271" s="1242"/>
      <c r="AT271" s="1242"/>
      <c r="AU271" s="1242"/>
      <c r="AV271" s="1242"/>
    </row>
    <row r="272" spans="1:48" ht="19.95" customHeight="1">
      <c r="A272" s="1237"/>
      <c r="B272" s="1233"/>
      <c r="C272" s="1238"/>
      <c r="D272" s="1237"/>
      <c r="E272" s="1244"/>
      <c r="F272" s="1239"/>
      <c r="G272" s="1980"/>
      <c r="H272" s="1980"/>
      <c r="I272" s="1980"/>
      <c r="J272" s="1980"/>
      <c r="K272" s="1234"/>
      <c r="L272" s="1240"/>
      <c r="M272" s="1237"/>
      <c r="N272" s="1241"/>
      <c r="O272" s="1241"/>
      <c r="P272" s="1241"/>
      <c r="Q272" s="1242"/>
      <c r="R272" s="1242"/>
      <c r="S272" s="1242"/>
      <c r="T272" s="1242"/>
      <c r="U272" s="1242"/>
      <c r="V272" s="1242"/>
      <c r="W272" s="1242"/>
      <c r="X272" s="1242"/>
      <c r="Y272" s="1242"/>
      <c r="Z272" s="1242"/>
      <c r="AA272" s="1242"/>
      <c r="AB272" s="1242"/>
      <c r="AC272" s="1242"/>
      <c r="AD272" s="1242"/>
      <c r="AE272" s="1242"/>
      <c r="AF272" s="1242"/>
      <c r="AG272" s="1242"/>
      <c r="AH272" s="1242"/>
      <c r="AI272" s="1242"/>
      <c r="AJ272" s="1242"/>
      <c r="AK272" s="1242"/>
      <c r="AL272" s="1242"/>
      <c r="AM272" s="1242"/>
      <c r="AN272" s="1242"/>
      <c r="AO272" s="1242"/>
      <c r="AP272" s="1242"/>
      <c r="AQ272" s="1242"/>
      <c r="AR272" s="1242"/>
      <c r="AS272" s="1242"/>
      <c r="AT272" s="1242"/>
      <c r="AU272" s="1242"/>
      <c r="AV272" s="1242"/>
    </row>
    <row r="273" spans="1:48" ht="19.95" customHeight="1">
      <c r="A273" s="1237"/>
      <c r="B273" s="1233"/>
      <c r="C273" s="1238"/>
      <c r="D273" s="1237"/>
      <c r="E273" s="1244"/>
      <c r="F273" s="1248"/>
      <c r="G273" s="1980"/>
      <c r="H273" s="1980"/>
      <c r="I273" s="1980"/>
      <c r="J273" s="1980"/>
      <c r="K273" s="1234"/>
      <c r="L273" s="1238"/>
      <c r="M273" s="1237"/>
      <c r="N273" s="1241"/>
      <c r="O273" s="1241"/>
      <c r="P273" s="1241"/>
      <c r="Q273" s="1242"/>
      <c r="R273" s="1242"/>
      <c r="S273" s="1242"/>
      <c r="T273" s="1242"/>
      <c r="U273" s="1242"/>
      <c r="V273" s="1242"/>
      <c r="W273" s="1242"/>
      <c r="X273" s="1242"/>
      <c r="Y273" s="1242"/>
      <c r="Z273" s="1242"/>
      <c r="AA273" s="1242"/>
      <c r="AB273" s="1242"/>
      <c r="AC273" s="1242"/>
      <c r="AD273" s="1242"/>
      <c r="AE273" s="1242"/>
      <c r="AF273" s="1242"/>
      <c r="AG273" s="1242"/>
      <c r="AH273" s="1242"/>
      <c r="AI273" s="1242"/>
      <c r="AJ273" s="1242"/>
      <c r="AK273" s="1242"/>
      <c r="AL273" s="1242"/>
      <c r="AM273" s="1242"/>
      <c r="AN273" s="1242"/>
      <c r="AO273" s="1242"/>
      <c r="AP273" s="1242"/>
      <c r="AQ273" s="1242"/>
      <c r="AR273" s="1242"/>
      <c r="AS273" s="1242"/>
      <c r="AT273" s="1242"/>
      <c r="AU273" s="1242"/>
      <c r="AV273" s="1242"/>
    </row>
    <row r="274" spans="1:48" ht="19.95" customHeight="1">
      <c r="A274" s="1237"/>
      <c r="B274" s="1233"/>
      <c r="C274" s="1238"/>
      <c r="D274" s="1237"/>
      <c r="E274" s="1244"/>
      <c r="F274" s="1248"/>
      <c r="G274" s="1980"/>
      <c r="H274" s="1980"/>
      <c r="I274" s="1980"/>
      <c r="J274" s="1980"/>
      <c r="K274" s="1234"/>
      <c r="L274" s="1238"/>
      <c r="M274" s="1237"/>
      <c r="N274" s="1241"/>
      <c r="O274" s="1241"/>
      <c r="P274" s="1241"/>
      <c r="Q274" s="1242"/>
      <c r="R274" s="1242"/>
      <c r="S274" s="1242"/>
      <c r="T274" s="1242"/>
      <c r="U274" s="1242"/>
      <c r="V274" s="1242"/>
      <c r="W274" s="1242"/>
      <c r="X274" s="1242"/>
      <c r="Y274" s="1242"/>
      <c r="Z274" s="1242"/>
      <c r="AA274" s="1242"/>
      <c r="AB274" s="1242"/>
      <c r="AC274" s="1242"/>
      <c r="AD274" s="1242"/>
      <c r="AE274" s="1242"/>
      <c r="AF274" s="1242"/>
      <c r="AG274" s="1242"/>
      <c r="AH274" s="1242"/>
      <c r="AI274" s="1242"/>
      <c r="AJ274" s="1242"/>
      <c r="AK274" s="1242"/>
      <c r="AL274" s="1242"/>
      <c r="AM274" s="1242"/>
      <c r="AN274" s="1242"/>
      <c r="AO274" s="1242"/>
      <c r="AP274" s="1242"/>
      <c r="AQ274" s="1242"/>
      <c r="AR274" s="1242"/>
      <c r="AS274" s="1242"/>
      <c r="AT274" s="1242"/>
      <c r="AU274" s="1242"/>
      <c r="AV274" s="1242"/>
    </row>
    <row r="275" spans="1:48" ht="19.95" customHeight="1">
      <c r="A275" s="1237"/>
      <c r="B275" s="1233"/>
      <c r="C275" s="1238"/>
      <c r="D275" s="1237"/>
      <c r="E275" s="1244"/>
      <c r="F275" s="1249"/>
      <c r="G275" s="1980"/>
      <c r="H275" s="1980"/>
      <c r="I275" s="1980"/>
      <c r="J275" s="1980"/>
      <c r="K275" s="1234"/>
      <c r="L275" s="1238"/>
      <c r="M275" s="1237"/>
      <c r="N275" s="1241"/>
      <c r="O275" s="1241"/>
      <c r="P275" s="1241"/>
      <c r="Q275" s="1242"/>
      <c r="R275" s="1242"/>
      <c r="S275" s="1242"/>
      <c r="T275" s="1242"/>
      <c r="U275" s="1242"/>
      <c r="V275" s="1242"/>
      <c r="W275" s="1242"/>
      <c r="X275" s="1242"/>
      <c r="Y275" s="1242"/>
      <c r="Z275" s="1242"/>
      <c r="AA275" s="1242"/>
      <c r="AB275" s="1242"/>
      <c r="AC275" s="1242"/>
      <c r="AD275" s="1242"/>
      <c r="AE275" s="1242"/>
      <c r="AF275" s="1242"/>
      <c r="AG275" s="1242"/>
      <c r="AH275" s="1242"/>
      <c r="AI275" s="1242"/>
      <c r="AJ275" s="1242"/>
      <c r="AK275" s="1242"/>
      <c r="AL275" s="1242"/>
      <c r="AM275" s="1242"/>
      <c r="AN275" s="1242"/>
      <c r="AO275" s="1242"/>
      <c r="AP275" s="1242"/>
      <c r="AQ275" s="1242"/>
      <c r="AR275" s="1242"/>
      <c r="AS275" s="1242"/>
      <c r="AT275" s="1242"/>
      <c r="AU275" s="1242"/>
      <c r="AV275" s="1242"/>
    </row>
    <row r="276" spans="1:48" ht="19.95" customHeight="1">
      <c r="A276" s="1237"/>
      <c r="B276" s="1233"/>
      <c r="C276" s="1238"/>
      <c r="D276" s="1237"/>
      <c r="E276" s="1244"/>
      <c r="F276" s="1249"/>
      <c r="G276" s="1286"/>
      <c r="H276" s="1013"/>
      <c r="I276" s="1013"/>
      <c r="J276" s="1013"/>
      <c r="K276" s="1250"/>
      <c r="L276" s="1238"/>
      <c r="M276" s="1237"/>
      <c r="N276" s="1241"/>
      <c r="O276" s="1241"/>
      <c r="P276" s="1241"/>
      <c r="Q276" s="1242"/>
      <c r="R276" s="1242"/>
      <c r="S276" s="1242"/>
      <c r="T276" s="1242"/>
      <c r="U276" s="1242"/>
      <c r="V276" s="1242"/>
      <c r="W276" s="1242"/>
      <c r="X276" s="1242"/>
      <c r="Y276" s="1242"/>
      <c r="Z276" s="1242"/>
      <c r="AA276" s="1242"/>
      <c r="AB276" s="1242"/>
      <c r="AC276" s="1242"/>
      <c r="AD276" s="1242"/>
      <c r="AE276" s="1242"/>
      <c r="AF276" s="1242"/>
      <c r="AG276" s="1242"/>
      <c r="AH276" s="1242"/>
      <c r="AI276" s="1242"/>
      <c r="AJ276" s="1242"/>
      <c r="AK276" s="1242"/>
      <c r="AL276" s="1242"/>
      <c r="AM276" s="1242"/>
      <c r="AN276" s="1242"/>
      <c r="AO276" s="1242"/>
      <c r="AP276" s="1242"/>
      <c r="AQ276" s="1242"/>
      <c r="AR276" s="1242"/>
      <c r="AS276" s="1242"/>
      <c r="AT276" s="1242"/>
      <c r="AU276" s="1242"/>
      <c r="AV276" s="1242"/>
    </row>
    <row r="277" spans="1:48" ht="19.95" customHeight="1">
      <c r="A277" s="1237"/>
      <c r="B277" s="1233"/>
      <c r="C277" s="1238"/>
      <c r="D277" s="1237"/>
      <c r="E277" s="1244"/>
      <c r="F277" s="1249"/>
      <c r="G277" s="1286"/>
      <c r="H277" s="1013"/>
      <c r="I277" s="1013"/>
      <c r="J277" s="1013"/>
      <c r="K277" s="1250"/>
      <c r="L277" s="1238"/>
      <c r="M277" s="1237"/>
      <c r="N277" s="1241"/>
      <c r="O277" s="1241"/>
      <c r="P277" s="1241"/>
      <c r="Q277" s="1242"/>
      <c r="R277" s="1242"/>
      <c r="S277" s="1242"/>
      <c r="T277" s="1242"/>
      <c r="U277" s="1242"/>
      <c r="V277" s="1242"/>
      <c r="W277" s="1242"/>
      <c r="X277" s="1242"/>
      <c r="Y277" s="1242"/>
      <c r="Z277" s="1242"/>
      <c r="AA277" s="1242"/>
      <c r="AB277" s="1242"/>
      <c r="AC277" s="1242"/>
      <c r="AD277" s="1242"/>
      <c r="AE277" s="1242"/>
      <c r="AF277" s="1242"/>
      <c r="AG277" s="1242"/>
      <c r="AH277" s="1242"/>
      <c r="AI277" s="1242"/>
      <c r="AJ277" s="1242"/>
      <c r="AK277" s="1242"/>
      <c r="AL277" s="1242"/>
      <c r="AM277" s="1242"/>
      <c r="AN277" s="1242"/>
      <c r="AO277" s="1242"/>
      <c r="AP277" s="1242"/>
      <c r="AQ277" s="1242"/>
      <c r="AR277" s="1242"/>
      <c r="AS277" s="1242"/>
      <c r="AT277" s="1242"/>
      <c r="AU277" s="1242"/>
      <c r="AV277" s="1242"/>
    </row>
    <row r="278" spans="1:48" ht="19.95" customHeight="1">
      <c r="A278" s="1237"/>
      <c r="B278" s="1233"/>
      <c r="C278" s="1238"/>
      <c r="D278" s="1237"/>
      <c r="E278" s="1244"/>
      <c r="F278" s="1249"/>
      <c r="G278" s="1286"/>
      <c r="H278" s="1013"/>
      <c r="I278" s="1013"/>
      <c r="J278" s="1013"/>
      <c r="K278" s="1250"/>
      <c r="L278" s="1238"/>
      <c r="M278" s="1237"/>
      <c r="N278" s="1241"/>
      <c r="O278" s="1241"/>
      <c r="P278" s="1241"/>
      <c r="Q278" s="1242"/>
      <c r="R278" s="1242"/>
      <c r="S278" s="1242"/>
      <c r="T278" s="1242"/>
      <c r="U278" s="1242"/>
      <c r="V278" s="1242"/>
      <c r="W278" s="1242"/>
      <c r="X278" s="1242"/>
      <c r="Y278" s="1242"/>
      <c r="Z278" s="1242"/>
      <c r="AA278" s="1242"/>
      <c r="AB278" s="1242"/>
      <c r="AC278" s="1242"/>
      <c r="AD278" s="1242"/>
      <c r="AE278" s="1242"/>
      <c r="AF278" s="1242"/>
      <c r="AG278" s="1242"/>
      <c r="AH278" s="1242"/>
      <c r="AI278" s="1242"/>
      <c r="AJ278" s="1242"/>
      <c r="AK278" s="1242"/>
      <c r="AL278" s="1242"/>
      <c r="AM278" s="1242"/>
      <c r="AN278" s="1242"/>
      <c r="AO278" s="1242"/>
      <c r="AP278" s="1242"/>
      <c r="AQ278" s="1242"/>
      <c r="AR278" s="1242"/>
      <c r="AS278" s="1242"/>
      <c r="AT278" s="1242"/>
      <c r="AU278" s="1242"/>
      <c r="AV278" s="1242"/>
    </row>
    <row r="279" spans="1:48" ht="19.95" customHeight="1">
      <c r="A279" s="1237"/>
      <c r="B279" s="1233"/>
      <c r="C279" s="1238"/>
      <c r="D279" s="1237"/>
      <c r="E279" s="1244"/>
      <c r="F279" s="1249"/>
      <c r="G279" s="1286"/>
      <c r="H279" s="1013"/>
      <c r="I279" s="1013"/>
      <c r="J279" s="1013"/>
      <c r="K279" s="1250"/>
      <c r="L279" s="1238"/>
      <c r="M279" s="1237"/>
      <c r="N279" s="1241"/>
      <c r="O279" s="1241"/>
      <c r="P279" s="1241"/>
      <c r="Q279" s="1242"/>
      <c r="R279" s="1242"/>
      <c r="S279" s="1242"/>
      <c r="T279" s="1242"/>
      <c r="U279" s="1242"/>
      <c r="V279" s="1242"/>
      <c r="W279" s="1242"/>
      <c r="X279" s="1242"/>
      <c r="Y279" s="1242"/>
      <c r="Z279" s="1242"/>
      <c r="AA279" s="1242"/>
      <c r="AB279" s="1242"/>
      <c r="AC279" s="1242"/>
      <c r="AD279" s="1242"/>
      <c r="AE279" s="1242"/>
      <c r="AF279" s="1242"/>
      <c r="AG279" s="1242"/>
      <c r="AH279" s="1242"/>
      <c r="AI279" s="1242"/>
      <c r="AJ279" s="1242"/>
      <c r="AK279" s="1242"/>
      <c r="AL279" s="1242"/>
      <c r="AM279" s="1242"/>
      <c r="AN279" s="1242"/>
      <c r="AO279" s="1242"/>
      <c r="AP279" s="1242"/>
      <c r="AQ279" s="1242"/>
      <c r="AR279" s="1242"/>
      <c r="AS279" s="1242"/>
      <c r="AT279" s="1242"/>
      <c r="AU279" s="1242"/>
      <c r="AV279" s="1242"/>
    </row>
    <row r="280" spans="1:48" ht="19.95" customHeight="1">
      <c r="A280" s="1237"/>
      <c r="B280" s="1233"/>
      <c r="C280" s="1238"/>
      <c r="D280" s="1237"/>
      <c r="E280" s="1244"/>
      <c r="F280" s="1249"/>
      <c r="G280" s="1286"/>
      <c r="H280" s="1013"/>
      <c r="I280" s="1013"/>
      <c r="J280" s="1013"/>
      <c r="K280" s="1250"/>
      <c r="L280" s="1238"/>
      <c r="M280" s="1237"/>
      <c r="N280" s="1241"/>
      <c r="O280" s="1241"/>
      <c r="P280" s="1241"/>
      <c r="Q280" s="1242"/>
      <c r="R280" s="1242"/>
      <c r="S280" s="1242"/>
      <c r="T280" s="1242"/>
      <c r="U280" s="1242"/>
      <c r="V280" s="1242"/>
      <c r="W280" s="1242"/>
      <c r="X280" s="1242"/>
      <c r="Y280" s="1242"/>
      <c r="Z280" s="1242"/>
      <c r="AA280" s="1242"/>
      <c r="AB280" s="1242"/>
      <c r="AC280" s="1242"/>
      <c r="AD280" s="1242"/>
      <c r="AE280" s="1242"/>
      <c r="AF280" s="1242"/>
      <c r="AG280" s="1242"/>
      <c r="AH280" s="1242"/>
      <c r="AI280" s="1242"/>
      <c r="AJ280" s="1242"/>
      <c r="AK280" s="1242"/>
      <c r="AL280" s="1242"/>
      <c r="AM280" s="1242"/>
      <c r="AN280" s="1242"/>
      <c r="AO280" s="1242"/>
      <c r="AP280" s="1242"/>
      <c r="AQ280" s="1242"/>
      <c r="AR280" s="1242"/>
      <c r="AS280" s="1242"/>
      <c r="AT280" s="1242"/>
      <c r="AU280" s="1242"/>
      <c r="AV280" s="1242"/>
    </row>
    <row r="281" spans="1:48" ht="19.95" customHeight="1">
      <c r="A281" s="1237"/>
      <c r="B281" s="1233"/>
      <c r="C281" s="1238"/>
      <c r="D281" s="1237"/>
      <c r="E281" s="1244"/>
      <c r="F281" s="1249"/>
      <c r="G281" s="1286"/>
      <c r="H281" s="1013"/>
      <c r="I281" s="1013"/>
      <c r="J281" s="1013"/>
      <c r="K281" s="1250"/>
      <c r="L281" s="1238"/>
      <c r="M281" s="1237"/>
      <c r="N281" s="1241"/>
      <c r="O281" s="1241"/>
      <c r="P281" s="1241"/>
      <c r="Q281" s="1242"/>
      <c r="R281" s="1242"/>
      <c r="S281" s="1242"/>
      <c r="T281" s="1242"/>
      <c r="U281" s="1242"/>
      <c r="V281" s="1242"/>
      <c r="W281" s="1242"/>
      <c r="X281" s="1242"/>
      <c r="Y281" s="1242"/>
      <c r="Z281" s="1242"/>
      <c r="AA281" s="1242"/>
      <c r="AB281" s="1242"/>
      <c r="AC281" s="1242"/>
      <c r="AD281" s="1242"/>
      <c r="AE281" s="1242"/>
      <c r="AF281" s="1242"/>
      <c r="AG281" s="1242"/>
      <c r="AH281" s="1242"/>
      <c r="AI281" s="1242"/>
      <c r="AJ281" s="1242"/>
      <c r="AK281" s="1242"/>
      <c r="AL281" s="1242"/>
      <c r="AM281" s="1242"/>
      <c r="AN281" s="1242"/>
      <c r="AO281" s="1242"/>
      <c r="AP281" s="1242"/>
      <c r="AQ281" s="1242"/>
      <c r="AR281" s="1242"/>
      <c r="AS281" s="1242"/>
      <c r="AT281" s="1242"/>
      <c r="AU281" s="1242"/>
      <c r="AV281" s="1242"/>
    </row>
    <row r="282" spans="1:48" ht="19.95" customHeight="1">
      <c r="A282" s="1237"/>
      <c r="B282" s="1233"/>
      <c r="C282" s="1238"/>
      <c r="D282" s="1237"/>
      <c r="E282" s="1244"/>
      <c r="F282" s="1249"/>
      <c r="G282" s="1286"/>
      <c r="H282" s="1013"/>
      <c r="I282" s="1013"/>
      <c r="J282" s="1013"/>
      <c r="K282" s="1250"/>
      <c r="L282" s="1238"/>
      <c r="M282" s="1237"/>
      <c r="N282" s="1241"/>
      <c r="O282" s="1241"/>
      <c r="P282" s="1241"/>
      <c r="Q282" s="1242"/>
      <c r="R282" s="1242"/>
      <c r="S282" s="1242"/>
      <c r="T282" s="1242"/>
      <c r="U282" s="1242"/>
      <c r="V282" s="1242"/>
      <c r="W282" s="1242"/>
      <c r="X282" s="1242"/>
      <c r="Y282" s="1242"/>
      <c r="Z282" s="1242"/>
      <c r="AA282" s="1242"/>
      <c r="AB282" s="1242"/>
      <c r="AC282" s="1242"/>
      <c r="AD282" s="1242"/>
      <c r="AE282" s="1242"/>
      <c r="AF282" s="1242"/>
      <c r="AG282" s="1242"/>
      <c r="AH282" s="1242"/>
      <c r="AI282" s="1242"/>
      <c r="AJ282" s="1242"/>
      <c r="AK282" s="1242"/>
      <c r="AL282" s="1242"/>
      <c r="AM282" s="1242"/>
      <c r="AN282" s="1242"/>
      <c r="AO282" s="1242"/>
      <c r="AP282" s="1242"/>
      <c r="AQ282" s="1242"/>
      <c r="AR282" s="1242"/>
      <c r="AS282" s="1242"/>
      <c r="AT282" s="1242"/>
      <c r="AU282" s="1242"/>
      <c r="AV282" s="1242"/>
    </row>
    <row r="283" spans="1:48" ht="19.95" customHeight="1">
      <c r="A283" s="1237"/>
      <c r="B283" s="1233"/>
      <c r="C283" s="1238"/>
      <c r="D283" s="1237"/>
      <c r="E283" s="1244"/>
      <c r="F283" s="1249"/>
      <c r="G283" s="1286"/>
      <c r="H283" s="1013"/>
      <c r="I283" s="1013"/>
      <c r="J283" s="1013"/>
      <c r="K283" s="1250"/>
      <c r="L283" s="1238"/>
      <c r="M283" s="1237"/>
      <c r="N283" s="1241"/>
      <c r="O283" s="1241"/>
      <c r="P283" s="1241"/>
      <c r="Q283" s="1242"/>
      <c r="R283" s="1242"/>
      <c r="S283" s="1242"/>
      <c r="T283" s="1242"/>
      <c r="U283" s="1242"/>
      <c r="V283" s="1242"/>
      <c r="W283" s="1242"/>
      <c r="X283" s="1242"/>
      <c r="Y283" s="1242"/>
      <c r="Z283" s="1242"/>
      <c r="AA283" s="1242"/>
      <c r="AB283" s="1242"/>
      <c r="AC283" s="1242"/>
      <c r="AD283" s="1242"/>
      <c r="AE283" s="1242"/>
      <c r="AF283" s="1242"/>
      <c r="AG283" s="1242"/>
      <c r="AH283" s="1242"/>
      <c r="AI283" s="1242"/>
      <c r="AJ283" s="1242"/>
      <c r="AK283" s="1242"/>
      <c r="AL283" s="1242"/>
      <c r="AM283" s="1242"/>
      <c r="AN283" s="1242"/>
      <c r="AO283" s="1242"/>
      <c r="AP283" s="1242"/>
      <c r="AQ283" s="1242"/>
      <c r="AR283" s="1242"/>
      <c r="AS283" s="1242"/>
      <c r="AT283" s="1242"/>
      <c r="AU283" s="1242"/>
      <c r="AV283" s="1242"/>
    </row>
    <row r="284" spans="1:48" ht="19.95" customHeight="1">
      <c r="A284" s="1237"/>
      <c r="B284" s="1233"/>
      <c r="C284" s="1238"/>
      <c r="D284" s="1237"/>
      <c r="E284" s="1244"/>
      <c r="F284" s="1249"/>
      <c r="G284" s="1286"/>
      <c r="H284" s="1013"/>
      <c r="I284" s="1013"/>
      <c r="J284" s="1013"/>
      <c r="K284" s="1250"/>
      <c r="L284" s="1238"/>
      <c r="M284" s="1237"/>
      <c r="N284" s="1241"/>
      <c r="O284" s="1241"/>
      <c r="P284" s="1241"/>
      <c r="Q284" s="1242"/>
      <c r="R284" s="1242"/>
      <c r="S284" s="1242"/>
      <c r="T284" s="1242"/>
      <c r="U284" s="1242"/>
      <c r="V284" s="1242"/>
      <c r="W284" s="1242"/>
      <c r="X284" s="1242"/>
      <c r="Y284" s="1242"/>
      <c r="Z284" s="1242"/>
      <c r="AA284" s="1242"/>
      <c r="AB284" s="1242"/>
      <c r="AC284" s="1242"/>
      <c r="AD284" s="1242"/>
      <c r="AE284" s="1242"/>
      <c r="AF284" s="1242"/>
      <c r="AG284" s="1242"/>
      <c r="AH284" s="1242"/>
      <c r="AI284" s="1242"/>
      <c r="AJ284" s="1242"/>
      <c r="AK284" s="1242"/>
      <c r="AL284" s="1242"/>
      <c r="AM284" s="1242"/>
      <c r="AN284" s="1242"/>
      <c r="AO284" s="1242"/>
      <c r="AP284" s="1242"/>
      <c r="AQ284" s="1242"/>
      <c r="AR284" s="1242"/>
      <c r="AS284" s="1242"/>
      <c r="AT284" s="1242"/>
      <c r="AU284" s="1242"/>
      <c r="AV284" s="1242"/>
    </row>
    <row r="285" spans="1:48" ht="19.95" customHeight="1">
      <c r="A285" s="1237"/>
      <c r="B285" s="1233"/>
      <c r="C285" s="1238"/>
      <c r="D285" s="1237"/>
      <c r="E285" s="1244"/>
      <c r="F285" s="1249"/>
      <c r="G285" s="1286"/>
      <c r="H285" s="1013"/>
      <c r="I285" s="1013"/>
      <c r="J285" s="1013"/>
      <c r="K285" s="1250"/>
      <c r="L285" s="1238"/>
      <c r="M285" s="1237"/>
      <c r="N285" s="1241"/>
      <c r="O285" s="1241"/>
      <c r="P285" s="1241"/>
      <c r="Q285" s="1242"/>
      <c r="R285" s="1242"/>
      <c r="S285" s="1242"/>
      <c r="T285" s="1242"/>
      <c r="U285" s="1242"/>
      <c r="V285" s="1242"/>
      <c r="W285" s="1242"/>
      <c r="X285" s="1242"/>
      <c r="Y285" s="1242"/>
      <c r="Z285" s="1242"/>
      <c r="AA285" s="1242"/>
      <c r="AB285" s="1242"/>
      <c r="AC285" s="1242"/>
      <c r="AD285" s="1242"/>
      <c r="AE285" s="1242"/>
      <c r="AF285" s="1242"/>
      <c r="AG285" s="1242"/>
      <c r="AH285" s="1242"/>
      <c r="AI285" s="1242"/>
      <c r="AJ285" s="1242"/>
      <c r="AK285" s="1242"/>
      <c r="AL285" s="1242"/>
      <c r="AM285" s="1242"/>
      <c r="AN285" s="1242"/>
      <c r="AO285" s="1242"/>
      <c r="AP285" s="1242"/>
      <c r="AQ285" s="1242"/>
      <c r="AR285" s="1242"/>
      <c r="AS285" s="1242"/>
      <c r="AT285" s="1242"/>
      <c r="AU285" s="1242"/>
      <c r="AV285" s="1242"/>
    </row>
    <row r="286" spans="1:48" ht="19.95" customHeight="1">
      <c r="A286" s="1237"/>
      <c r="B286" s="1233"/>
      <c r="C286" s="1238"/>
      <c r="D286" s="1237"/>
      <c r="E286" s="1244"/>
      <c r="F286" s="1249"/>
      <c r="G286" s="1286"/>
      <c r="H286" s="1013"/>
      <c r="I286" s="1013"/>
      <c r="J286" s="1013"/>
      <c r="K286" s="1250"/>
      <c r="L286" s="1238"/>
      <c r="M286" s="1237"/>
      <c r="N286" s="1241"/>
      <c r="O286" s="1241"/>
      <c r="P286" s="1241"/>
      <c r="Q286" s="1242"/>
      <c r="R286" s="1242"/>
      <c r="S286" s="1242"/>
      <c r="T286" s="1242"/>
      <c r="U286" s="1242"/>
      <c r="V286" s="1242"/>
      <c r="W286" s="1242"/>
      <c r="X286" s="1242"/>
      <c r="Y286" s="1242"/>
      <c r="Z286" s="1242"/>
      <c r="AA286" s="1242"/>
      <c r="AB286" s="1242"/>
      <c r="AC286" s="1242"/>
      <c r="AD286" s="1242"/>
      <c r="AE286" s="1242"/>
      <c r="AF286" s="1242"/>
      <c r="AG286" s="1242"/>
      <c r="AH286" s="1242"/>
      <c r="AI286" s="1242"/>
      <c r="AJ286" s="1242"/>
      <c r="AK286" s="1242"/>
      <c r="AL286" s="1242"/>
      <c r="AM286" s="1242"/>
      <c r="AN286" s="1242"/>
      <c r="AO286" s="1242"/>
      <c r="AP286" s="1242"/>
      <c r="AQ286" s="1242"/>
      <c r="AR286" s="1242"/>
      <c r="AS286" s="1242"/>
      <c r="AT286" s="1242"/>
      <c r="AU286" s="1242"/>
      <c r="AV286" s="1242"/>
    </row>
    <row r="287" spans="1:48" ht="19.95" customHeight="1">
      <c r="A287" s="1237"/>
      <c r="B287" s="1233"/>
      <c r="C287" s="1238"/>
      <c r="D287" s="1237"/>
      <c r="E287" s="1244"/>
      <c r="F287" s="1249"/>
      <c r="G287" s="1286"/>
      <c r="H287" s="1013"/>
      <c r="I287" s="1013"/>
      <c r="J287" s="1013"/>
      <c r="K287" s="1250"/>
      <c r="L287" s="1238"/>
      <c r="M287" s="1237"/>
      <c r="N287" s="1241"/>
      <c r="O287" s="1241"/>
      <c r="P287" s="1241"/>
      <c r="Q287" s="1242"/>
      <c r="R287" s="1242"/>
      <c r="S287" s="1242"/>
      <c r="T287" s="1242"/>
      <c r="U287" s="1242"/>
      <c r="V287" s="1242"/>
      <c r="W287" s="1242"/>
      <c r="X287" s="1242"/>
      <c r="Y287" s="1242"/>
      <c r="Z287" s="1242"/>
      <c r="AA287" s="1242"/>
      <c r="AB287" s="1242"/>
      <c r="AC287" s="1242"/>
      <c r="AD287" s="1242"/>
      <c r="AE287" s="1242"/>
      <c r="AF287" s="1242"/>
      <c r="AG287" s="1242"/>
      <c r="AH287" s="1242"/>
      <c r="AI287" s="1242"/>
      <c r="AJ287" s="1242"/>
      <c r="AK287" s="1242"/>
      <c r="AL287" s="1242"/>
      <c r="AM287" s="1242"/>
      <c r="AN287" s="1242"/>
      <c r="AO287" s="1242"/>
      <c r="AP287" s="1242"/>
      <c r="AQ287" s="1242"/>
      <c r="AR287" s="1242"/>
      <c r="AS287" s="1242"/>
      <c r="AT287" s="1242"/>
      <c r="AU287" s="1242"/>
      <c r="AV287" s="1242"/>
    </row>
    <row r="288" spans="1:48" ht="19.95" customHeight="1">
      <c r="A288" s="1237"/>
      <c r="B288" s="1233"/>
      <c r="C288" s="1238"/>
      <c r="D288" s="1237"/>
      <c r="E288" s="1244"/>
      <c r="F288" s="1249"/>
      <c r="G288" s="1286"/>
      <c r="H288" s="1013"/>
      <c r="I288" s="1013"/>
      <c r="J288" s="1013"/>
      <c r="K288" s="1250"/>
      <c r="L288" s="1238"/>
      <c r="M288" s="1237"/>
      <c r="N288" s="1241"/>
      <c r="O288" s="1241"/>
      <c r="P288" s="1241"/>
      <c r="Q288" s="1242"/>
      <c r="R288" s="1242"/>
      <c r="S288" s="1242"/>
      <c r="T288" s="1242"/>
      <c r="U288" s="1242"/>
      <c r="V288" s="1242"/>
      <c r="W288" s="1242"/>
      <c r="X288" s="1242"/>
      <c r="Y288" s="1242"/>
      <c r="Z288" s="1242"/>
      <c r="AA288" s="1242"/>
      <c r="AB288" s="1242"/>
      <c r="AC288" s="1242"/>
      <c r="AD288" s="1242"/>
      <c r="AE288" s="1242"/>
      <c r="AF288" s="1242"/>
      <c r="AG288" s="1242"/>
      <c r="AH288" s="1242"/>
      <c r="AI288" s="1242"/>
      <c r="AJ288" s="1242"/>
      <c r="AK288" s="1242"/>
      <c r="AL288" s="1242"/>
      <c r="AM288" s="1242"/>
      <c r="AN288" s="1242"/>
      <c r="AO288" s="1242"/>
      <c r="AP288" s="1242"/>
      <c r="AQ288" s="1242"/>
      <c r="AR288" s="1242"/>
      <c r="AS288" s="1242"/>
      <c r="AT288" s="1242"/>
      <c r="AU288" s="1242"/>
      <c r="AV288" s="1242"/>
    </row>
    <row r="289" spans="1:48" ht="19.95" customHeight="1">
      <c r="A289" s="1237"/>
      <c r="B289" s="1233"/>
      <c r="C289" s="1238"/>
      <c r="D289" s="1237"/>
      <c r="E289" s="1244"/>
      <c r="F289" s="1249"/>
      <c r="G289" s="1286"/>
      <c r="H289" s="1013"/>
      <c r="I289" s="1013"/>
      <c r="J289" s="1013"/>
      <c r="K289" s="1250"/>
      <c r="L289" s="1238"/>
      <c r="M289" s="1237"/>
      <c r="N289" s="1241"/>
      <c r="O289" s="1241"/>
      <c r="P289" s="1241"/>
      <c r="Q289" s="1242"/>
      <c r="R289" s="1242"/>
      <c r="S289" s="1242"/>
      <c r="T289" s="1242"/>
      <c r="U289" s="1242"/>
      <c r="V289" s="1242"/>
      <c r="W289" s="1242"/>
      <c r="X289" s="1242"/>
      <c r="Y289" s="1242"/>
      <c r="Z289" s="1242"/>
      <c r="AA289" s="1242"/>
      <c r="AB289" s="1242"/>
      <c r="AC289" s="1242"/>
      <c r="AD289" s="1242"/>
      <c r="AE289" s="1242"/>
      <c r="AF289" s="1242"/>
      <c r="AG289" s="1242"/>
      <c r="AH289" s="1242"/>
      <c r="AI289" s="1242"/>
      <c r="AJ289" s="1242"/>
      <c r="AK289" s="1242"/>
      <c r="AL289" s="1242"/>
      <c r="AM289" s="1242"/>
      <c r="AN289" s="1242"/>
      <c r="AO289" s="1242"/>
      <c r="AP289" s="1242"/>
      <c r="AQ289" s="1242"/>
      <c r="AR289" s="1242"/>
      <c r="AS289" s="1242"/>
      <c r="AT289" s="1242"/>
      <c r="AU289" s="1242"/>
      <c r="AV289" s="1242"/>
    </row>
    <row r="290" spans="1:48" ht="19.95" customHeight="1">
      <c r="A290" s="1237"/>
      <c r="B290" s="1233"/>
      <c r="C290" s="1238"/>
      <c r="D290" s="1237"/>
      <c r="E290" s="1244"/>
      <c r="F290" s="1249"/>
      <c r="G290" s="1286"/>
      <c r="H290" s="1013"/>
      <c r="I290" s="1013"/>
      <c r="J290" s="1013"/>
      <c r="K290" s="1250"/>
      <c r="L290" s="1238"/>
      <c r="M290" s="1237"/>
      <c r="N290" s="1241"/>
      <c r="O290" s="1241"/>
      <c r="P290" s="1241"/>
      <c r="Q290" s="1242"/>
      <c r="R290" s="1242"/>
      <c r="S290" s="1242"/>
      <c r="T290" s="1242"/>
      <c r="U290" s="1242"/>
      <c r="V290" s="1242"/>
      <c r="W290" s="1242"/>
      <c r="X290" s="1242"/>
      <c r="Y290" s="1242"/>
      <c r="Z290" s="1242"/>
      <c r="AA290" s="1242"/>
      <c r="AB290" s="1242"/>
      <c r="AC290" s="1242"/>
      <c r="AD290" s="1242"/>
      <c r="AE290" s="1242"/>
      <c r="AF290" s="1242"/>
      <c r="AG290" s="1242"/>
      <c r="AH290" s="1242"/>
      <c r="AI290" s="1242"/>
      <c r="AJ290" s="1242"/>
      <c r="AK290" s="1242"/>
      <c r="AL290" s="1242"/>
      <c r="AM290" s="1242"/>
      <c r="AN290" s="1242"/>
      <c r="AO290" s="1242"/>
      <c r="AP290" s="1242"/>
      <c r="AQ290" s="1242"/>
      <c r="AR290" s="1242"/>
      <c r="AS290" s="1242"/>
      <c r="AT290" s="1242"/>
      <c r="AU290" s="1242"/>
      <c r="AV290" s="1242"/>
    </row>
    <row r="291" spans="1:48" ht="19.95" customHeight="1">
      <c r="A291" s="1237"/>
      <c r="B291" s="1233"/>
      <c r="C291" s="1238"/>
      <c r="D291" s="1237"/>
      <c r="E291" s="1244"/>
      <c r="F291" s="1249"/>
      <c r="G291" s="1286"/>
      <c r="H291" s="1013"/>
      <c r="I291" s="1013"/>
      <c r="J291" s="1013"/>
      <c r="K291" s="1250"/>
      <c r="L291" s="1238"/>
      <c r="M291" s="1237"/>
      <c r="N291" s="1241"/>
      <c r="O291" s="1241"/>
      <c r="P291" s="1241"/>
      <c r="Q291" s="1242"/>
      <c r="R291" s="1242"/>
      <c r="S291" s="1242"/>
      <c r="T291" s="1242"/>
      <c r="U291" s="1242"/>
      <c r="V291" s="1242"/>
      <c r="W291" s="1242"/>
      <c r="X291" s="1242"/>
      <c r="Y291" s="1242"/>
      <c r="Z291" s="1242"/>
      <c r="AA291" s="1242"/>
      <c r="AB291" s="1242"/>
      <c r="AC291" s="1242"/>
      <c r="AD291" s="1242"/>
      <c r="AE291" s="1242"/>
      <c r="AF291" s="1242"/>
      <c r="AG291" s="1242"/>
      <c r="AH291" s="1242"/>
      <c r="AI291" s="1242"/>
      <c r="AJ291" s="1242"/>
      <c r="AK291" s="1242"/>
      <c r="AL291" s="1242"/>
      <c r="AM291" s="1242"/>
      <c r="AN291" s="1242"/>
      <c r="AO291" s="1242"/>
      <c r="AP291" s="1242"/>
      <c r="AQ291" s="1242"/>
      <c r="AR291" s="1242"/>
      <c r="AS291" s="1242"/>
      <c r="AT291" s="1242"/>
      <c r="AU291" s="1242"/>
      <c r="AV291" s="1242"/>
    </row>
    <row r="292" spans="1:48" ht="19.95" customHeight="1">
      <c r="A292" s="1237"/>
      <c r="B292" s="1233"/>
      <c r="C292" s="1238"/>
      <c r="D292" s="1237"/>
      <c r="E292" s="1244"/>
      <c r="F292" s="1249"/>
      <c r="G292" s="1286"/>
      <c r="H292" s="1013"/>
      <c r="I292" s="1013"/>
      <c r="J292" s="1013"/>
      <c r="K292" s="1250"/>
      <c r="L292" s="1238"/>
      <c r="M292" s="1237"/>
      <c r="N292" s="1241"/>
      <c r="O292" s="1241"/>
      <c r="P292" s="1241"/>
      <c r="Q292" s="1242"/>
      <c r="R292" s="1242"/>
      <c r="S292" s="1242"/>
      <c r="T292" s="1242"/>
      <c r="U292" s="1242"/>
      <c r="V292" s="1242"/>
      <c r="W292" s="1242"/>
      <c r="X292" s="1242"/>
      <c r="Y292" s="1242"/>
      <c r="Z292" s="1242"/>
      <c r="AA292" s="1242"/>
      <c r="AB292" s="1242"/>
      <c r="AC292" s="1242"/>
      <c r="AD292" s="1242"/>
      <c r="AE292" s="1242"/>
      <c r="AF292" s="1242"/>
      <c r="AG292" s="1242"/>
      <c r="AH292" s="1242"/>
      <c r="AI292" s="1242"/>
      <c r="AJ292" s="1242"/>
      <c r="AK292" s="1242"/>
      <c r="AL292" s="1242"/>
      <c r="AM292" s="1242"/>
      <c r="AN292" s="1242"/>
      <c r="AO292" s="1242"/>
      <c r="AP292" s="1242"/>
      <c r="AQ292" s="1242"/>
      <c r="AR292" s="1242"/>
      <c r="AS292" s="1242"/>
      <c r="AT292" s="1242"/>
      <c r="AU292" s="1242"/>
      <c r="AV292" s="1242"/>
    </row>
    <row r="293" spans="1:48" ht="19.95" customHeight="1">
      <c r="A293" s="1237"/>
      <c r="B293" s="1233"/>
      <c r="C293" s="1238"/>
      <c r="D293" s="1237"/>
      <c r="E293" s="1244"/>
      <c r="F293" s="1249"/>
      <c r="G293" s="1286"/>
      <c r="H293" s="1013"/>
      <c r="I293" s="1013"/>
      <c r="J293" s="1013"/>
      <c r="K293" s="1250"/>
      <c r="L293" s="1238"/>
      <c r="M293" s="1237"/>
      <c r="N293" s="1241"/>
      <c r="O293" s="1241"/>
      <c r="P293" s="1241"/>
      <c r="Q293" s="1242"/>
      <c r="R293" s="1242"/>
      <c r="S293" s="1242"/>
      <c r="T293" s="1242"/>
      <c r="U293" s="1242"/>
      <c r="V293" s="1242"/>
      <c r="W293" s="1242"/>
      <c r="X293" s="1242"/>
      <c r="Y293" s="1242"/>
      <c r="Z293" s="1242"/>
      <c r="AA293" s="1242"/>
      <c r="AB293" s="1242"/>
      <c r="AC293" s="1242"/>
      <c r="AD293" s="1242"/>
      <c r="AE293" s="1242"/>
      <c r="AF293" s="1242"/>
      <c r="AG293" s="1242"/>
      <c r="AH293" s="1242"/>
      <c r="AI293" s="1242"/>
      <c r="AJ293" s="1242"/>
      <c r="AK293" s="1242"/>
      <c r="AL293" s="1242"/>
      <c r="AM293" s="1242"/>
      <c r="AN293" s="1242"/>
      <c r="AO293" s="1242"/>
      <c r="AP293" s="1242"/>
      <c r="AQ293" s="1242"/>
      <c r="AR293" s="1242"/>
      <c r="AS293" s="1242"/>
      <c r="AT293" s="1242"/>
      <c r="AU293" s="1242"/>
      <c r="AV293" s="1242"/>
    </row>
    <row r="294" spans="1:48" ht="19.95" customHeight="1">
      <c r="A294" s="1237"/>
      <c r="B294" s="1233"/>
      <c r="C294" s="1238"/>
      <c r="D294" s="1237"/>
      <c r="E294" s="1244"/>
      <c r="F294" s="1249"/>
      <c r="G294" s="1286"/>
      <c r="H294" s="1013"/>
      <c r="I294" s="1013"/>
      <c r="J294" s="1013"/>
      <c r="K294" s="1250"/>
      <c r="L294" s="1238"/>
      <c r="M294" s="1237"/>
      <c r="N294" s="1241"/>
      <c r="O294" s="1241"/>
      <c r="P294" s="1241"/>
      <c r="Q294" s="1242"/>
      <c r="R294" s="1242"/>
      <c r="S294" s="1242"/>
      <c r="T294" s="1242"/>
      <c r="U294" s="1242"/>
      <c r="V294" s="1242"/>
      <c r="W294" s="1242"/>
      <c r="X294" s="1242"/>
      <c r="Y294" s="1242"/>
      <c r="Z294" s="1242"/>
      <c r="AA294" s="1242"/>
      <c r="AB294" s="1242"/>
      <c r="AC294" s="1242"/>
      <c r="AD294" s="1242"/>
      <c r="AE294" s="1242"/>
      <c r="AF294" s="1242"/>
      <c r="AG294" s="1242"/>
      <c r="AH294" s="1242"/>
      <c r="AI294" s="1242"/>
      <c r="AJ294" s="1242"/>
      <c r="AK294" s="1242"/>
      <c r="AL294" s="1242"/>
      <c r="AM294" s="1242"/>
      <c r="AN294" s="1242"/>
      <c r="AO294" s="1242"/>
      <c r="AP294" s="1242"/>
      <c r="AQ294" s="1242"/>
      <c r="AR294" s="1242"/>
      <c r="AS294" s="1242"/>
      <c r="AT294" s="1242"/>
      <c r="AU294" s="1242"/>
      <c r="AV294" s="1242"/>
    </row>
    <row r="295" spans="1:48" ht="19.95" customHeight="1">
      <c r="A295" s="1237"/>
      <c r="B295" s="1233"/>
      <c r="C295" s="1238"/>
      <c r="D295" s="1237"/>
      <c r="E295" s="1244"/>
      <c r="F295" s="1249"/>
      <c r="G295" s="1286"/>
      <c r="H295" s="1013"/>
      <c r="I295" s="1013"/>
      <c r="J295" s="1013"/>
      <c r="K295" s="1250"/>
      <c r="L295" s="1238"/>
      <c r="M295" s="1237"/>
      <c r="N295" s="1241"/>
      <c r="O295" s="1241"/>
      <c r="P295" s="1241"/>
      <c r="Q295" s="1242"/>
      <c r="R295" s="1242"/>
      <c r="S295" s="1242"/>
      <c r="T295" s="1242"/>
      <c r="U295" s="1242"/>
      <c r="V295" s="1242"/>
      <c r="W295" s="1242"/>
      <c r="X295" s="1242"/>
      <c r="Y295" s="1242"/>
      <c r="Z295" s="1242"/>
      <c r="AA295" s="1242"/>
      <c r="AB295" s="1242"/>
      <c r="AC295" s="1242"/>
      <c r="AD295" s="1242"/>
      <c r="AE295" s="1242"/>
      <c r="AF295" s="1242"/>
      <c r="AG295" s="1242"/>
      <c r="AH295" s="1242"/>
      <c r="AI295" s="1242"/>
      <c r="AJ295" s="1242"/>
      <c r="AK295" s="1242"/>
      <c r="AL295" s="1242"/>
      <c r="AM295" s="1242"/>
      <c r="AN295" s="1242"/>
      <c r="AO295" s="1242"/>
      <c r="AP295" s="1242"/>
      <c r="AQ295" s="1242"/>
      <c r="AR295" s="1242"/>
      <c r="AS295" s="1242"/>
      <c r="AT295" s="1242"/>
      <c r="AU295" s="1242"/>
      <c r="AV295" s="1242"/>
    </row>
    <row r="296" spans="1:48" ht="19.95" customHeight="1">
      <c r="A296" s="1237"/>
      <c r="B296" s="1233"/>
      <c r="C296" s="1238"/>
      <c r="D296" s="1237"/>
      <c r="E296" s="1244"/>
      <c r="F296" s="1249"/>
      <c r="G296" s="1286"/>
      <c r="H296" s="1013"/>
      <c r="I296" s="1013"/>
      <c r="J296" s="1013"/>
      <c r="K296" s="1250"/>
      <c r="L296" s="1238"/>
      <c r="M296" s="1237"/>
      <c r="N296" s="1241"/>
      <c r="O296" s="1241"/>
      <c r="P296" s="1241"/>
      <c r="Q296" s="1242"/>
      <c r="R296" s="1242"/>
      <c r="S296" s="1242"/>
      <c r="T296" s="1242"/>
      <c r="U296" s="1242"/>
      <c r="V296" s="1242"/>
      <c r="W296" s="1242"/>
      <c r="X296" s="1242"/>
      <c r="Y296" s="1242"/>
      <c r="Z296" s="1242"/>
      <c r="AA296" s="1242"/>
      <c r="AB296" s="1242"/>
      <c r="AC296" s="1242"/>
      <c r="AD296" s="1242"/>
      <c r="AE296" s="1242"/>
      <c r="AF296" s="1242"/>
      <c r="AG296" s="1242"/>
      <c r="AH296" s="1242"/>
      <c r="AI296" s="1242"/>
      <c r="AJ296" s="1242"/>
      <c r="AK296" s="1242"/>
      <c r="AL296" s="1242"/>
      <c r="AM296" s="1242"/>
      <c r="AN296" s="1242"/>
      <c r="AO296" s="1242"/>
      <c r="AP296" s="1242"/>
      <c r="AQ296" s="1242"/>
      <c r="AR296" s="1242"/>
      <c r="AS296" s="1242"/>
      <c r="AT296" s="1242"/>
      <c r="AU296" s="1242"/>
      <c r="AV296" s="1242"/>
    </row>
    <row r="297" spans="1:48" ht="19.95" customHeight="1">
      <c r="A297" s="1237"/>
      <c r="B297" s="1233"/>
      <c r="C297" s="1238"/>
      <c r="D297" s="1237"/>
      <c r="E297" s="1244"/>
      <c r="F297" s="1249"/>
      <c r="G297" s="1286"/>
      <c r="H297" s="1013"/>
      <c r="I297" s="1013"/>
      <c r="J297" s="1013"/>
      <c r="K297" s="1250"/>
      <c r="L297" s="1238"/>
      <c r="M297" s="1237"/>
      <c r="N297" s="1241"/>
      <c r="O297" s="1241"/>
      <c r="P297" s="1241"/>
      <c r="Q297" s="1242"/>
      <c r="R297" s="1242"/>
      <c r="S297" s="1242"/>
      <c r="T297" s="1242"/>
      <c r="U297" s="1242"/>
      <c r="V297" s="1242"/>
      <c r="W297" s="1242"/>
      <c r="X297" s="1242"/>
      <c r="Y297" s="1242"/>
      <c r="Z297" s="1242"/>
      <c r="AA297" s="1242"/>
      <c r="AB297" s="1242"/>
      <c r="AC297" s="1242"/>
      <c r="AD297" s="1242"/>
      <c r="AE297" s="1242"/>
      <c r="AF297" s="1242"/>
      <c r="AG297" s="1242"/>
      <c r="AH297" s="1242"/>
      <c r="AI297" s="1242"/>
      <c r="AJ297" s="1242"/>
      <c r="AK297" s="1242"/>
      <c r="AL297" s="1242"/>
      <c r="AM297" s="1242"/>
      <c r="AN297" s="1242"/>
      <c r="AO297" s="1242"/>
      <c r="AP297" s="1242"/>
      <c r="AQ297" s="1242"/>
      <c r="AR297" s="1242"/>
      <c r="AS297" s="1242"/>
      <c r="AT297" s="1242"/>
      <c r="AU297" s="1242"/>
      <c r="AV297" s="1242"/>
    </row>
    <row r="298" spans="1:48" ht="19.95" customHeight="1">
      <c r="A298" s="1237"/>
      <c r="B298" s="1233"/>
      <c r="C298" s="1238"/>
      <c r="D298" s="1237"/>
      <c r="E298" s="1244"/>
      <c r="F298" s="1249"/>
      <c r="G298" s="1286"/>
      <c r="H298" s="1013"/>
      <c r="I298" s="1013"/>
      <c r="J298" s="1013"/>
      <c r="K298" s="1250"/>
      <c r="L298" s="1238"/>
      <c r="M298" s="1237"/>
      <c r="N298" s="1241"/>
      <c r="O298" s="1241"/>
      <c r="P298" s="1241"/>
      <c r="Q298" s="1242"/>
      <c r="R298" s="1242"/>
      <c r="S298" s="1242"/>
      <c r="T298" s="1242"/>
      <c r="U298" s="1242"/>
      <c r="V298" s="1242"/>
      <c r="W298" s="1242"/>
      <c r="X298" s="1242"/>
      <c r="Y298" s="1242"/>
      <c r="Z298" s="1242"/>
      <c r="AA298" s="1242"/>
      <c r="AB298" s="1242"/>
      <c r="AC298" s="1242"/>
      <c r="AD298" s="1242"/>
      <c r="AE298" s="1242"/>
      <c r="AF298" s="1242"/>
      <c r="AG298" s="1242"/>
      <c r="AH298" s="1242"/>
      <c r="AI298" s="1242"/>
      <c r="AJ298" s="1242"/>
      <c r="AK298" s="1242"/>
      <c r="AL298" s="1242"/>
      <c r="AM298" s="1242"/>
      <c r="AN298" s="1242"/>
      <c r="AO298" s="1242"/>
      <c r="AP298" s="1242"/>
      <c r="AQ298" s="1242"/>
      <c r="AR298" s="1242"/>
      <c r="AS298" s="1242"/>
      <c r="AT298" s="1242"/>
      <c r="AU298" s="1242"/>
      <c r="AV298" s="1242"/>
    </row>
    <row r="299" spans="1:48" ht="19.95" customHeight="1">
      <c r="A299" s="1237"/>
      <c r="B299" s="1233"/>
      <c r="C299" s="1238"/>
      <c r="D299" s="1237"/>
      <c r="E299" s="1244"/>
      <c r="F299" s="1249"/>
      <c r="G299" s="1286"/>
      <c r="H299" s="1013"/>
      <c r="I299" s="1013"/>
      <c r="J299" s="1013"/>
      <c r="K299" s="1250"/>
      <c r="L299" s="1238"/>
      <c r="M299" s="1237"/>
      <c r="N299" s="1241"/>
      <c r="O299" s="1241"/>
      <c r="P299" s="1241"/>
      <c r="Q299" s="1242"/>
      <c r="R299" s="1242"/>
      <c r="S299" s="1242"/>
      <c r="T299" s="1242"/>
      <c r="U299" s="1242"/>
      <c r="V299" s="1242"/>
      <c r="W299" s="1242"/>
      <c r="X299" s="1242"/>
      <c r="Y299" s="1242"/>
      <c r="Z299" s="1242"/>
      <c r="AA299" s="1242"/>
      <c r="AB299" s="1242"/>
      <c r="AC299" s="1242"/>
      <c r="AD299" s="1242"/>
      <c r="AE299" s="1242"/>
      <c r="AF299" s="1242"/>
      <c r="AG299" s="1242"/>
      <c r="AH299" s="1242"/>
      <c r="AI299" s="1242"/>
      <c r="AJ299" s="1242"/>
      <c r="AK299" s="1242"/>
      <c r="AL299" s="1242"/>
      <c r="AM299" s="1242"/>
      <c r="AN299" s="1242"/>
      <c r="AO299" s="1242"/>
      <c r="AP299" s="1242"/>
      <c r="AQ299" s="1242"/>
      <c r="AR299" s="1242"/>
      <c r="AS299" s="1242"/>
      <c r="AT299" s="1242"/>
      <c r="AU299" s="1242"/>
      <c r="AV299" s="1242"/>
    </row>
    <row r="300" spans="1:48" ht="19.95" customHeight="1">
      <c r="A300" s="1237"/>
      <c r="B300" s="1233"/>
      <c r="C300" s="1238"/>
      <c r="D300" s="1237"/>
      <c r="E300" s="1244"/>
      <c r="F300" s="1249"/>
      <c r="G300" s="1286"/>
      <c r="H300" s="1013"/>
      <c r="I300" s="1013"/>
      <c r="J300" s="1013"/>
      <c r="K300" s="1250"/>
      <c r="L300" s="1238"/>
      <c r="M300" s="1237"/>
      <c r="N300" s="1241"/>
      <c r="O300" s="1241"/>
      <c r="P300" s="1241"/>
      <c r="Q300" s="1242"/>
      <c r="R300" s="1242"/>
      <c r="S300" s="1242"/>
      <c r="T300" s="1242"/>
      <c r="U300" s="1242"/>
      <c r="V300" s="1242"/>
      <c r="W300" s="1242"/>
      <c r="X300" s="1242"/>
      <c r="Y300" s="1242"/>
      <c r="Z300" s="1242"/>
      <c r="AA300" s="1242"/>
      <c r="AB300" s="1242"/>
      <c r="AC300" s="1242"/>
      <c r="AD300" s="1242"/>
      <c r="AE300" s="1242"/>
      <c r="AF300" s="1242"/>
      <c r="AG300" s="1242"/>
      <c r="AH300" s="1242"/>
      <c r="AI300" s="1242"/>
      <c r="AJ300" s="1242"/>
      <c r="AK300" s="1242"/>
      <c r="AL300" s="1242"/>
      <c r="AM300" s="1242"/>
      <c r="AN300" s="1242"/>
      <c r="AO300" s="1242"/>
      <c r="AP300" s="1242"/>
      <c r="AQ300" s="1242"/>
      <c r="AR300" s="1242"/>
      <c r="AS300" s="1242"/>
      <c r="AT300" s="1242"/>
      <c r="AU300" s="1242"/>
      <c r="AV300" s="1242"/>
    </row>
    <row r="301" spans="1:48">
      <c r="A301" s="1242"/>
      <c r="B301" s="1251"/>
      <c r="C301" s="1251"/>
      <c r="D301" s="1242"/>
      <c r="E301" s="1251"/>
      <c r="F301" s="1242"/>
      <c r="K301" s="1251"/>
      <c r="L301" s="1251"/>
      <c r="M301" s="1242"/>
      <c r="N301" s="1242"/>
      <c r="O301" s="1242"/>
      <c r="P301" s="1242"/>
      <c r="Q301" s="1242"/>
      <c r="R301" s="1242"/>
      <c r="S301" s="1242"/>
      <c r="T301" s="1242"/>
      <c r="U301" s="1242"/>
      <c r="V301" s="1242"/>
      <c r="W301" s="1242"/>
      <c r="X301" s="1242"/>
      <c r="Y301" s="1242"/>
      <c r="Z301" s="1242"/>
      <c r="AA301" s="1242"/>
      <c r="AB301" s="1242"/>
      <c r="AC301" s="1242"/>
      <c r="AD301" s="1242"/>
      <c r="AE301" s="1242"/>
      <c r="AF301" s="1242"/>
      <c r="AG301" s="1242"/>
      <c r="AH301" s="1242"/>
      <c r="AI301" s="1242"/>
      <c r="AJ301" s="1242"/>
      <c r="AK301" s="1242"/>
      <c r="AL301" s="1242"/>
      <c r="AM301" s="1242"/>
      <c r="AN301" s="1242"/>
      <c r="AO301" s="1242"/>
      <c r="AP301" s="1242"/>
      <c r="AQ301" s="1242"/>
      <c r="AR301" s="1242"/>
      <c r="AS301" s="1242"/>
      <c r="AT301" s="1242"/>
      <c r="AU301" s="1242"/>
      <c r="AV301" s="1242"/>
    </row>
    <row r="302" spans="1:48">
      <c r="A302" s="1242"/>
      <c r="B302" s="1251"/>
      <c r="C302" s="1251"/>
      <c r="D302" s="1242"/>
      <c r="E302" s="1251"/>
      <c r="F302" s="1242"/>
      <c r="K302" s="1251"/>
      <c r="L302" s="1251"/>
      <c r="M302" s="1242"/>
      <c r="N302" s="1242"/>
      <c r="O302" s="1242"/>
      <c r="P302" s="1242"/>
      <c r="Q302" s="1242"/>
      <c r="R302" s="1242"/>
      <c r="S302" s="1242"/>
      <c r="T302" s="1242"/>
      <c r="U302" s="1242"/>
      <c r="V302" s="1242"/>
      <c r="W302" s="1242"/>
      <c r="X302" s="1242"/>
      <c r="Y302" s="1242"/>
      <c r="Z302" s="1242"/>
      <c r="AA302" s="1242"/>
      <c r="AB302" s="1242"/>
      <c r="AC302" s="1242"/>
      <c r="AD302" s="1242"/>
      <c r="AE302" s="1242"/>
      <c r="AF302" s="1242"/>
      <c r="AG302" s="1242"/>
      <c r="AH302" s="1242"/>
      <c r="AI302" s="1242"/>
      <c r="AJ302" s="1242"/>
      <c r="AK302" s="1242"/>
      <c r="AL302" s="1242"/>
      <c r="AM302" s="1242"/>
      <c r="AN302" s="1242"/>
      <c r="AO302" s="1242"/>
      <c r="AP302" s="1242"/>
      <c r="AQ302" s="1242"/>
      <c r="AR302" s="1242"/>
      <c r="AS302" s="1242"/>
      <c r="AT302" s="1242"/>
      <c r="AU302" s="1242"/>
      <c r="AV302" s="1242"/>
    </row>
    <row r="303" spans="1:48">
      <c r="A303" s="1242"/>
      <c r="B303" s="1251"/>
      <c r="C303" s="1251"/>
      <c r="D303" s="1242"/>
      <c r="E303" s="1251"/>
      <c r="F303" s="1242"/>
      <c r="K303" s="1251"/>
      <c r="L303" s="1251"/>
      <c r="M303" s="1242"/>
      <c r="N303" s="1242"/>
      <c r="O303" s="1242"/>
      <c r="P303" s="1242"/>
      <c r="Q303" s="1242"/>
      <c r="R303" s="1242"/>
      <c r="S303" s="1242"/>
      <c r="T303" s="1242"/>
      <c r="U303" s="1242"/>
      <c r="V303" s="1242"/>
      <c r="W303" s="1242"/>
      <c r="X303" s="1242"/>
      <c r="Y303" s="1242"/>
      <c r="Z303" s="1242"/>
      <c r="AA303" s="1242"/>
      <c r="AB303" s="1242"/>
      <c r="AC303" s="1242"/>
      <c r="AD303" s="1242"/>
      <c r="AE303" s="1242"/>
      <c r="AF303" s="1242"/>
      <c r="AG303" s="1242"/>
      <c r="AH303" s="1242"/>
      <c r="AI303" s="1242"/>
      <c r="AJ303" s="1242"/>
      <c r="AK303" s="1242"/>
      <c r="AL303" s="1242"/>
      <c r="AM303" s="1242"/>
      <c r="AN303" s="1242"/>
      <c r="AO303" s="1242"/>
      <c r="AP303" s="1242"/>
      <c r="AQ303" s="1242"/>
      <c r="AR303" s="1242"/>
      <c r="AS303" s="1242"/>
      <c r="AT303" s="1242"/>
      <c r="AU303" s="1242"/>
      <c r="AV303" s="1242"/>
    </row>
    <row r="304" spans="1:48">
      <c r="A304" s="1242"/>
      <c r="B304" s="1251"/>
      <c r="C304" s="1251"/>
      <c r="D304" s="1242"/>
      <c r="E304" s="1251"/>
      <c r="F304" s="1242"/>
      <c r="K304" s="1251"/>
      <c r="L304" s="1251"/>
      <c r="M304" s="1242"/>
      <c r="N304" s="1242"/>
      <c r="O304" s="1242"/>
      <c r="P304" s="1242"/>
      <c r="Q304" s="1242"/>
      <c r="R304" s="1242"/>
      <c r="S304" s="1242"/>
      <c r="T304" s="1242"/>
      <c r="U304" s="1242"/>
      <c r="V304" s="1242"/>
      <c r="W304" s="1242"/>
      <c r="X304" s="1242"/>
      <c r="Y304" s="1242"/>
      <c r="Z304" s="1242"/>
      <c r="AA304" s="1242"/>
      <c r="AB304" s="1242"/>
      <c r="AC304" s="1242"/>
      <c r="AD304" s="1242"/>
      <c r="AE304" s="1242"/>
      <c r="AF304" s="1242"/>
      <c r="AG304" s="1242"/>
      <c r="AH304" s="1242"/>
      <c r="AI304" s="1242"/>
      <c r="AJ304" s="1242"/>
      <c r="AK304" s="1242"/>
      <c r="AL304" s="1242"/>
      <c r="AM304" s="1242"/>
      <c r="AN304" s="1242"/>
      <c r="AO304" s="1242"/>
      <c r="AP304" s="1242"/>
      <c r="AQ304" s="1242"/>
      <c r="AR304" s="1242"/>
      <c r="AS304" s="1242"/>
      <c r="AT304" s="1242"/>
      <c r="AU304" s="1242"/>
      <c r="AV304" s="1242"/>
    </row>
    <row r="305" spans="1:48">
      <c r="A305" s="1242"/>
      <c r="B305" s="1251"/>
      <c r="C305" s="1251"/>
      <c r="D305" s="1242"/>
      <c r="E305" s="1251"/>
      <c r="F305" s="1242"/>
      <c r="K305" s="1251"/>
      <c r="L305" s="1251"/>
      <c r="M305" s="1242"/>
      <c r="N305" s="1242"/>
      <c r="O305" s="1242"/>
      <c r="P305" s="1242"/>
      <c r="Q305" s="1242"/>
      <c r="R305" s="1242"/>
      <c r="S305" s="1242"/>
      <c r="T305" s="1242"/>
      <c r="U305" s="1242"/>
      <c r="V305" s="1242"/>
      <c r="W305" s="1242"/>
      <c r="X305" s="1242"/>
      <c r="Y305" s="1242"/>
      <c r="Z305" s="1242"/>
      <c r="AA305" s="1242"/>
      <c r="AB305" s="1242"/>
      <c r="AC305" s="1242"/>
      <c r="AD305" s="1242"/>
      <c r="AE305" s="1242"/>
      <c r="AF305" s="1242"/>
      <c r="AG305" s="1242"/>
      <c r="AH305" s="1242"/>
      <c r="AI305" s="1242"/>
      <c r="AJ305" s="1242"/>
      <c r="AK305" s="1242"/>
      <c r="AL305" s="1242"/>
      <c r="AM305" s="1242"/>
      <c r="AN305" s="1242"/>
      <c r="AO305" s="1242"/>
      <c r="AP305" s="1242"/>
      <c r="AQ305" s="1242"/>
      <c r="AR305" s="1242"/>
      <c r="AS305" s="1242"/>
      <c r="AT305" s="1242"/>
      <c r="AU305" s="1242"/>
      <c r="AV305" s="1242"/>
    </row>
    <row r="306" spans="1:48">
      <c r="A306" s="1242"/>
      <c r="B306" s="1251"/>
      <c r="C306" s="1251"/>
      <c r="D306" s="1242"/>
      <c r="E306" s="1251"/>
      <c r="F306" s="1242"/>
      <c r="K306" s="1251"/>
      <c r="L306" s="1251"/>
      <c r="M306" s="1242"/>
      <c r="N306" s="1242"/>
      <c r="O306" s="1242"/>
      <c r="P306" s="1242"/>
      <c r="Q306" s="1242"/>
      <c r="R306" s="1242"/>
      <c r="S306" s="1242"/>
      <c r="T306" s="1242"/>
      <c r="U306" s="1242"/>
      <c r="V306" s="1242"/>
      <c r="W306" s="1242"/>
      <c r="X306" s="1242"/>
      <c r="Y306" s="1242"/>
      <c r="Z306" s="1242"/>
      <c r="AA306" s="1242"/>
      <c r="AB306" s="1242"/>
      <c r="AC306" s="1242"/>
      <c r="AD306" s="1242"/>
      <c r="AE306" s="1242"/>
      <c r="AF306" s="1242"/>
      <c r="AG306" s="1242"/>
      <c r="AH306" s="1242"/>
      <c r="AI306" s="1242"/>
      <c r="AJ306" s="1242"/>
      <c r="AK306" s="1242"/>
      <c r="AL306" s="1242"/>
      <c r="AM306" s="1242"/>
      <c r="AN306" s="1242"/>
      <c r="AO306" s="1242"/>
      <c r="AP306" s="1242"/>
      <c r="AQ306" s="1242"/>
      <c r="AR306" s="1242"/>
      <c r="AS306" s="1242"/>
      <c r="AT306" s="1242"/>
      <c r="AU306" s="1242"/>
      <c r="AV306" s="1242"/>
    </row>
    <row r="307" spans="1:48">
      <c r="A307" s="1242"/>
      <c r="B307" s="1251"/>
      <c r="C307" s="1251"/>
      <c r="D307" s="1242"/>
      <c r="E307" s="1251"/>
      <c r="F307" s="1242"/>
      <c r="K307" s="1251"/>
      <c r="L307" s="1251"/>
      <c r="M307" s="1242"/>
      <c r="N307" s="1242"/>
      <c r="O307" s="1242"/>
      <c r="P307" s="1242"/>
      <c r="Q307" s="1242"/>
      <c r="R307" s="1242"/>
      <c r="S307" s="1242"/>
      <c r="T307" s="1242"/>
      <c r="U307" s="1242"/>
      <c r="V307" s="1242"/>
      <c r="W307" s="1242"/>
      <c r="X307" s="1242"/>
      <c r="Y307" s="1242"/>
      <c r="Z307" s="1242"/>
      <c r="AA307" s="1242"/>
      <c r="AB307" s="1242"/>
      <c r="AC307" s="1242"/>
      <c r="AD307" s="1242"/>
      <c r="AE307" s="1242"/>
      <c r="AF307" s="1242"/>
      <c r="AG307" s="1242"/>
      <c r="AH307" s="1242"/>
      <c r="AI307" s="1242"/>
      <c r="AJ307" s="1242"/>
      <c r="AK307" s="1242"/>
      <c r="AL307" s="1242"/>
      <c r="AM307" s="1242"/>
      <c r="AN307" s="1242"/>
      <c r="AO307" s="1242"/>
      <c r="AP307" s="1242"/>
      <c r="AQ307" s="1242"/>
      <c r="AR307" s="1242"/>
      <c r="AS307" s="1242"/>
      <c r="AT307" s="1242"/>
      <c r="AU307" s="1242"/>
      <c r="AV307" s="1242"/>
    </row>
    <row r="308" spans="1:48">
      <c r="A308" s="1242"/>
      <c r="B308" s="1251"/>
      <c r="C308" s="1251"/>
      <c r="D308" s="1242"/>
      <c r="E308" s="1251"/>
      <c r="F308" s="1242"/>
      <c r="K308" s="1251"/>
      <c r="L308" s="1251"/>
      <c r="M308" s="1242"/>
      <c r="N308" s="1242"/>
      <c r="O308" s="1242"/>
      <c r="P308" s="1242"/>
      <c r="Q308" s="1242"/>
      <c r="R308" s="1242"/>
      <c r="S308" s="1242"/>
      <c r="T308" s="1242"/>
      <c r="U308" s="1242"/>
      <c r="V308" s="1242"/>
      <c r="W308" s="1242"/>
      <c r="X308" s="1242"/>
      <c r="Y308" s="1242"/>
      <c r="Z308" s="1242"/>
      <c r="AA308" s="1242"/>
      <c r="AB308" s="1242"/>
      <c r="AC308" s="1242"/>
      <c r="AD308" s="1242"/>
      <c r="AE308" s="1242"/>
      <c r="AF308" s="1242"/>
      <c r="AG308" s="1242"/>
      <c r="AH308" s="1242"/>
      <c r="AI308" s="1242"/>
      <c r="AJ308" s="1242"/>
      <c r="AK308" s="1242"/>
      <c r="AL308" s="1242"/>
      <c r="AM308" s="1242"/>
      <c r="AN308" s="1242"/>
      <c r="AO308" s="1242"/>
      <c r="AP308" s="1242"/>
      <c r="AQ308" s="1242"/>
      <c r="AR308" s="1242"/>
      <c r="AS308" s="1242"/>
      <c r="AT308" s="1242"/>
      <c r="AU308" s="1242"/>
      <c r="AV308" s="1242"/>
    </row>
    <row r="309" spans="1:48">
      <c r="A309" s="1242"/>
      <c r="B309" s="1251"/>
      <c r="C309" s="1251"/>
      <c r="D309" s="1242"/>
      <c r="E309" s="1251"/>
      <c r="F309" s="1242"/>
      <c r="K309" s="1251"/>
      <c r="L309" s="1251"/>
      <c r="M309" s="1242"/>
      <c r="N309" s="1242"/>
      <c r="O309" s="1242"/>
      <c r="P309" s="1242"/>
      <c r="Q309" s="1242"/>
      <c r="R309" s="1242"/>
      <c r="S309" s="1242"/>
      <c r="T309" s="1242"/>
      <c r="U309" s="1242"/>
      <c r="V309" s="1242"/>
      <c r="W309" s="1242"/>
      <c r="X309" s="1242"/>
      <c r="Y309" s="1242"/>
      <c r="Z309" s="1242"/>
      <c r="AA309" s="1242"/>
      <c r="AB309" s="1242"/>
      <c r="AC309" s="1242"/>
      <c r="AD309" s="1242"/>
      <c r="AE309" s="1242"/>
      <c r="AF309" s="1242"/>
      <c r="AG309" s="1242"/>
      <c r="AH309" s="1242"/>
      <c r="AI309" s="1242"/>
      <c r="AJ309" s="1242"/>
      <c r="AK309" s="1242"/>
      <c r="AL309" s="1242"/>
      <c r="AM309" s="1242"/>
      <c r="AN309" s="1242"/>
      <c r="AO309" s="1242"/>
      <c r="AP309" s="1242"/>
      <c r="AQ309" s="1242"/>
      <c r="AR309" s="1242"/>
      <c r="AS309" s="1242"/>
      <c r="AT309" s="1242"/>
      <c r="AU309" s="1242"/>
      <c r="AV309" s="1242"/>
    </row>
    <row r="310" spans="1:48">
      <c r="A310" s="1242"/>
      <c r="B310" s="1251"/>
      <c r="C310" s="1251"/>
      <c r="D310" s="1242"/>
      <c r="E310" s="1251"/>
      <c r="F310" s="1242"/>
      <c r="K310" s="1251"/>
      <c r="L310" s="1251"/>
      <c r="M310" s="1242"/>
      <c r="N310" s="1242"/>
      <c r="O310" s="1242"/>
      <c r="P310" s="1242"/>
      <c r="Q310" s="1242"/>
      <c r="R310" s="1242"/>
      <c r="S310" s="1242"/>
      <c r="T310" s="1242"/>
      <c r="U310" s="1242"/>
      <c r="V310" s="1242"/>
      <c r="W310" s="1242"/>
      <c r="X310" s="1242"/>
      <c r="Y310" s="1242"/>
      <c r="Z310" s="1242"/>
      <c r="AA310" s="1242"/>
      <c r="AB310" s="1242"/>
      <c r="AC310" s="1242"/>
      <c r="AD310" s="1242"/>
      <c r="AE310" s="1242"/>
      <c r="AF310" s="1242"/>
      <c r="AG310" s="1242"/>
      <c r="AH310" s="1242"/>
      <c r="AI310" s="1242"/>
      <c r="AJ310" s="1242"/>
      <c r="AK310" s="1242"/>
      <c r="AL310" s="1242"/>
      <c r="AM310" s="1242"/>
      <c r="AN310" s="1242"/>
      <c r="AO310" s="1242"/>
      <c r="AP310" s="1242"/>
      <c r="AQ310" s="1242"/>
      <c r="AR310" s="1242"/>
      <c r="AS310" s="1242"/>
      <c r="AT310" s="1242"/>
      <c r="AU310" s="1242"/>
      <c r="AV310" s="1242"/>
    </row>
    <row r="311" spans="1:48">
      <c r="A311" s="1242"/>
      <c r="B311" s="1251"/>
      <c r="C311" s="1251"/>
      <c r="D311" s="1242"/>
      <c r="E311" s="1251"/>
      <c r="F311" s="1242"/>
      <c r="K311" s="1251"/>
      <c r="L311" s="1251"/>
      <c r="M311" s="1242"/>
      <c r="N311" s="1242"/>
      <c r="O311" s="1242"/>
      <c r="P311" s="1242"/>
      <c r="Q311" s="1242"/>
      <c r="R311" s="1242"/>
      <c r="S311" s="1242"/>
      <c r="T311" s="1242"/>
      <c r="U311" s="1242"/>
      <c r="V311" s="1242"/>
      <c r="W311" s="1242"/>
      <c r="X311" s="1242"/>
      <c r="Y311" s="1242"/>
      <c r="Z311" s="1242"/>
      <c r="AA311" s="1242"/>
      <c r="AB311" s="1242"/>
      <c r="AC311" s="1242"/>
      <c r="AD311" s="1242"/>
      <c r="AE311" s="1242"/>
      <c r="AF311" s="1242"/>
      <c r="AG311" s="1242"/>
      <c r="AH311" s="1242"/>
      <c r="AI311" s="1242"/>
      <c r="AJ311" s="1242"/>
      <c r="AK311" s="1242"/>
      <c r="AL311" s="1242"/>
      <c r="AM311" s="1242"/>
      <c r="AN311" s="1242"/>
      <c r="AO311" s="1242"/>
      <c r="AP311" s="1242"/>
      <c r="AQ311" s="1242"/>
      <c r="AR311" s="1242"/>
      <c r="AS311" s="1242"/>
      <c r="AT311" s="1242"/>
      <c r="AU311" s="1242"/>
      <c r="AV311" s="1242"/>
    </row>
    <row r="312" spans="1:48">
      <c r="A312" s="1242"/>
      <c r="B312" s="1251"/>
      <c r="C312" s="1251"/>
      <c r="D312" s="1242"/>
      <c r="E312" s="1251"/>
      <c r="F312" s="1242"/>
      <c r="K312" s="1251"/>
      <c r="L312" s="1251"/>
      <c r="M312" s="1242"/>
      <c r="N312" s="1242"/>
      <c r="O312" s="1242"/>
      <c r="P312" s="1242"/>
      <c r="Q312" s="1242"/>
      <c r="R312" s="1242"/>
      <c r="S312" s="1242"/>
      <c r="T312" s="1242"/>
      <c r="U312" s="1242"/>
      <c r="V312" s="1242"/>
      <c r="W312" s="1242"/>
      <c r="X312" s="1242"/>
      <c r="Y312" s="1242"/>
      <c r="Z312" s="1242"/>
      <c r="AA312" s="1242"/>
      <c r="AB312" s="1242"/>
      <c r="AC312" s="1242"/>
      <c r="AD312" s="1242"/>
      <c r="AE312" s="1242"/>
      <c r="AF312" s="1242"/>
      <c r="AG312" s="1242"/>
      <c r="AH312" s="1242"/>
      <c r="AI312" s="1242"/>
      <c r="AJ312" s="1242"/>
      <c r="AK312" s="1242"/>
      <c r="AL312" s="1242"/>
      <c r="AM312" s="1242"/>
      <c r="AN312" s="1242"/>
      <c r="AO312" s="1242"/>
      <c r="AP312" s="1242"/>
      <c r="AQ312" s="1242"/>
      <c r="AR312" s="1242"/>
      <c r="AS312" s="1242"/>
      <c r="AT312" s="1242"/>
      <c r="AU312" s="1242"/>
      <c r="AV312" s="1242"/>
    </row>
    <row r="313" spans="1:48">
      <c r="A313" s="1242"/>
      <c r="B313" s="1251"/>
      <c r="C313" s="1251"/>
      <c r="D313" s="1242"/>
      <c r="E313" s="1251"/>
      <c r="F313" s="1242"/>
      <c r="K313" s="1251"/>
      <c r="L313" s="1251"/>
      <c r="M313" s="1242"/>
      <c r="N313" s="1242"/>
      <c r="O313" s="1242"/>
      <c r="P313" s="1242"/>
      <c r="Q313" s="1242"/>
      <c r="R313" s="1242"/>
      <c r="S313" s="1242"/>
      <c r="T313" s="1242"/>
      <c r="U313" s="1242"/>
      <c r="V313" s="1242"/>
      <c r="W313" s="1242"/>
      <c r="X313" s="1242"/>
      <c r="Y313" s="1242"/>
      <c r="Z313" s="1242"/>
      <c r="AA313" s="1242"/>
      <c r="AB313" s="1242"/>
      <c r="AC313" s="1242"/>
      <c r="AD313" s="1242"/>
      <c r="AE313" s="1242"/>
      <c r="AF313" s="1242"/>
      <c r="AG313" s="1242"/>
      <c r="AH313" s="1242"/>
      <c r="AI313" s="1242"/>
      <c r="AJ313" s="1242"/>
      <c r="AK313" s="1242"/>
      <c r="AL313" s="1242"/>
      <c r="AM313" s="1242"/>
      <c r="AN313" s="1242"/>
      <c r="AO313" s="1242"/>
      <c r="AP313" s="1242"/>
      <c r="AQ313" s="1242"/>
      <c r="AR313" s="1242"/>
      <c r="AS313" s="1242"/>
      <c r="AT313" s="1242"/>
      <c r="AU313" s="1242"/>
      <c r="AV313" s="1242"/>
    </row>
    <row r="314" spans="1:48">
      <c r="A314" s="1242"/>
      <c r="B314" s="1251"/>
      <c r="C314" s="1251"/>
      <c r="D314" s="1242"/>
      <c r="E314" s="1251"/>
      <c r="F314" s="1242"/>
      <c r="K314" s="1251"/>
      <c r="L314" s="1251"/>
      <c r="M314" s="1242"/>
      <c r="N314" s="1242"/>
      <c r="O314" s="1242"/>
      <c r="P314" s="1242"/>
      <c r="Q314" s="1242"/>
      <c r="R314" s="1242"/>
      <c r="S314" s="1242"/>
      <c r="T314" s="1242"/>
      <c r="U314" s="1242"/>
      <c r="V314" s="1242"/>
      <c r="W314" s="1242"/>
      <c r="X314" s="1242"/>
      <c r="Y314" s="1242"/>
      <c r="Z314" s="1242"/>
      <c r="AA314" s="1242"/>
      <c r="AB314" s="1242"/>
      <c r="AC314" s="1242"/>
      <c r="AD314" s="1242"/>
      <c r="AE314" s="1242"/>
      <c r="AF314" s="1242"/>
      <c r="AG314" s="1242"/>
      <c r="AH314" s="1242"/>
      <c r="AI314" s="1242"/>
      <c r="AJ314" s="1242"/>
      <c r="AK314" s="1242"/>
      <c r="AL314" s="1242"/>
      <c r="AM314" s="1242"/>
      <c r="AN314" s="1242"/>
      <c r="AO314" s="1242"/>
      <c r="AP314" s="1242"/>
      <c r="AQ314" s="1242"/>
      <c r="AR314" s="1242"/>
      <c r="AS314" s="1242"/>
      <c r="AT314" s="1242"/>
      <c r="AU314" s="1242"/>
      <c r="AV314" s="1242"/>
    </row>
    <row r="315" spans="1:48">
      <c r="A315" s="1242"/>
      <c r="B315" s="1251"/>
      <c r="C315" s="1251"/>
      <c r="D315" s="1242"/>
      <c r="E315" s="1251"/>
      <c r="F315" s="1242"/>
      <c r="K315" s="1251"/>
      <c r="L315" s="1251"/>
      <c r="M315" s="1242"/>
      <c r="N315" s="1242"/>
      <c r="O315" s="1242"/>
      <c r="P315" s="1242"/>
      <c r="Q315" s="1242"/>
      <c r="R315" s="1242"/>
      <c r="S315" s="1242"/>
      <c r="T315" s="1242"/>
      <c r="U315" s="1242"/>
      <c r="V315" s="1242"/>
      <c r="W315" s="1242"/>
      <c r="X315" s="1242"/>
      <c r="Y315" s="1242"/>
      <c r="Z315" s="1242"/>
      <c r="AA315" s="1242"/>
      <c r="AB315" s="1242"/>
      <c r="AC315" s="1242"/>
      <c r="AD315" s="1242"/>
      <c r="AE315" s="1242"/>
      <c r="AF315" s="1242"/>
      <c r="AG315" s="1242"/>
      <c r="AH315" s="1242"/>
      <c r="AI315" s="1242"/>
      <c r="AJ315" s="1242"/>
      <c r="AK315" s="1242"/>
      <c r="AL315" s="1242"/>
      <c r="AM315" s="1242"/>
      <c r="AN315" s="1242"/>
      <c r="AO315" s="1242"/>
      <c r="AP315" s="1242"/>
      <c r="AQ315" s="1242"/>
      <c r="AR315" s="1242"/>
      <c r="AS315" s="1242"/>
      <c r="AT315" s="1242"/>
      <c r="AU315" s="1242"/>
      <c r="AV315" s="1242"/>
    </row>
    <row r="316" spans="1:48">
      <c r="A316" s="1242"/>
      <c r="B316" s="1251"/>
      <c r="C316" s="1251"/>
      <c r="D316" s="1242"/>
      <c r="E316" s="1251"/>
      <c r="F316" s="1242"/>
      <c r="K316" s="1251"/>
      <c r="L316" s="1251"/>
      <c r="M316" s="1242"/>
      <c r="N316" s="1242"/>
      <c r="O316" s="1242"/>
      <c r="P316" s="1242"/>
      <c r="Q316" s="1242"/>
      <c r="R316" s="1242"/>
      <c r="S316" s="1242"/>
      <c r="T316" s="1242"/>
      <c r="U316" s="1242"/>
      <c r="V316" s="1242"/>
      <c r="W316" s="1242"/>
      <c r="X316" s="1242"/>
      <c r="Y316" s="1242"/>
      <c r="Z316" s="1242"/>
      <c r="AA316" s="1242"/>
      <c r="AB316" s="1242"/>
      <c r="AC316" s="1242"/>
      <c r="AD316" s="1242"/>
      <c r="AE316" s="1242"/>
      <c r="AF316" s="1242"/>
      <c r="AG316" s="1242"/>
      <c r="AH316" s="1242"/>
      <c r="AI316" s="1242"/>
      <c r="AJ316" s="1242"/>
      <c r="AK316" s="1242"/>
      <c r="AL316" s="1242"/>
      <c r="AM316" s="1242"/>
      <c r="AN316" s="1242"/>
      <c r="AO316" s="1242"/>
      <c r="AP316" s="1242"/>
      <c r="AQ316" s="1242"/>
      <c r="AR316" s="1242"/>
      <c r="AS316" s="1242"/>
      <c r="AT316" s="1242"/>
      <c r="AU316" s="1242"/>
      <c r="AV316" s="1242"/>
    </row>
    <row r="317" spans="1:48">
      <c r="A317" s="1242"/>
      <c r="B317" s="1251"/>
      <c r="C317" s="1251"/>
      <c r="D317" s="1242"/>
      <c r="E317" s="1251"/>
      <c r="F317" s="1242"/>
      <c r="K317" s="1251"/>
      <c r="L317" s="1251"/>
      <c r="M317" s="1242"/>
      <c r="N317" s="1242"/>
      <c r="O317" s="1242"/>
      <c r="P317" s="1242"/>
      <c r="Q317" s="1242"/>
      <c r="R317" s="1242"/>
      <c r="S317" s="1242"/>
      <c r="T317" s="1242"/>
      <c r="U317" s="1242"/>
      <c r="V317" s="1242"/>
      <c r="W317" s="1242"/>
      <c r="X317" s="1242"/>
      <c r="Y317" s="1242"/>
      <c r="Z317" s="1242"/>
      <c r="AA317" s="1242"/>
      <c r="AB317" s="1242"/>
      <c r="AC317" s="1242"/>
      <c r="AD317" s="1242"/>
      <c r="AE317" s="1242"/>
      <c r="AF317" s="1242"/>
      <c r="AG317" s="1242"/>
      <c r="AH317" s="1242"/>
      <c r="AI317" s="1242"/>
      <c r="AJ317" s="1242"/>
      <c r="AK317" s="1242"/>
      <c r="AL317" s="1242"/>
      <c r="AM317" s="1242"/>
      <c r="AN317" s="1242"/>
      <c r="AO317" s="1242"/>
      <c r="AP317" s="1242"/>
      <c r="AQ317" s="1242"/>
      <c r="AR317" s="1242"/>
      <c r="AS317" s="1242"/>
      <c r="AT317" s="1242"/>
      <c r="AU317" s="1242"/>
      <c r="AV317" s="1242"/>
    </row>
    <row r="318" spans="1:48">
      <c r="A318" s="1242"/>
      <c r="B318" s="1251"/>
      <c r="C318" s="1251"/>
      <c r="D318" s="1242"/>
      <c r="E318" s="1251"/>
      <c r="F318" s="1242"/>
      <c r="K318" s="1251"/>
      <c r="L318" s="1251"/>
      <c r="M318" s="1242"/>
      <c r="N318" s="1242"/>
      <c r="O318" s="1242"/>
      <c r="P318" s="1242"/>
      <c r="Q318" s="1242"/>
      <c r="R318" s="1242"/>
      <c r="S318" s="1242"/>
      <c r="T318" s="1242"/>
      <c r="U318" s="1242"/>
      <c r="V318" s="1242"/>
      <c r="W318" s="1242"/>
      <c r="X318" s="1242"/>
      <c r="Y318" s="1242"/>
      <c r="Z318" s="1242"/>
      <c r="AA318" s="1242"/>
      <c r="AB318" s="1242"/>
      <c r="AC318" s="1242"/>
      <c r="AD318" s="1242"/>
      <c r="AE318" s="1242"/>
      <c r="AF318" s="1242"/>
      <c r="AG318" s="1242"/>
      <c r="AH318" s="1242"/>
      <c r="AI318" s="1242"/>
      <c r="AJ318" s="1242"/>
      <c r="AK318" s="1242"/>
      <c r="AL318" s="1242"/>
      <c r="AM318" s="1242"/>
      <c r="AN318" s="1242"/>
      <c r="AO318" s="1242"/>
      <c r="AP318" s="1242"/>
      <c r="AQ318" s="1242"/>
      <c r="AR318" s="1242"/>
      <c r="AS318" s="1242"/>
      <c r="AT318" s="1242"/>
      <c r="AU318" s="1242"/>
      <c r="AV318" s="1242"/>
    </row>
    <row r="319" spans="1:48">
      <c r="A319" s="1242"/>
      <c r="B319" s="1251"/>
      <c r="C319" s="1251"/>
      <c r="D319" s="1242"/>
      <c r="E319" s="1251"/>
      <c r="F319" s="1242"/>
      <c r="K319" s="1251"/>
      <c r="L319" s="1251"/>
      <c r="M319" s="1242"/>
      <c r="N319" s="1242"/>
      <c r="O319" s="1242"/>
      <c r="P319" s="1242"/>
      <c r="Q319" s="1242"/>
      <c r="R319" s="1242"/>
      <c r="S319" s="1242"/>
      <c r="T319" s="1242"/>
      <c r="U319" s="1242"/>
      <c r="V319" s="1242"/>
      <c r="W319" s="1242"/>
      <c r="X319" s="1242"/>
      <c r="Y319" s="1242"/>
      <c r="Z319" s="1242"/>
      <c r="AA319" s="1242"/>
      <c r="AB319" s="1242"/>
      <c r="AC319" s="1242"/>
      <c r="AD319" s="1242"/>
      <c r="AE319" s="1242"/>
      <c r="AF319" s="1242"/>
      <c r="AG319" s="1242"/>
      <c r="AH319" s="1242"/>
      <c r="AI319" s="1242"/>
      <c r="AJ319" s="1242"/>
      <c r="AK319" s="1242"/>
      <c r="AL319" s="1242"/>
      <c r="AM319" s="1242"/>
      <c r="AN319" s="1242"/>
      <c r="AO319" s="1242"/>
      <c r="AP319" s="1242"/>
      <c r="AQ319" s="1242"/>
      <c r="AR319" s="1242"/>
      <c r="AS319" s="1242"/>
      <c r="AT319" s="1242"/>
      <c r="AU319" s="1242"/>
      <c r="AV319" s="1242"/>
    </row>
    <row r="320" spans="1:48">
      <c r="A320" s="1242"/>
      <c r="B320" s="1251"/>
      <c r="C320" s="1251"/>
      <c r="D320" s="1242"/>
      <c r="E320" s="1251"/>
      <c r="F320" s="1242"/>
      <c r="K320" s="1251"/>
      <c r="L320" s="1251"/>
      <c r="M320" s="1242"/>
      <c r="N320" s="1242"/>
      <c r="O320" s="1242"/>
      <c r="P320" s="1242"/>
      <c r="Q320" s="1242"/>
      <c r="R320" s="1242"/>
      <c r="S320" s="1242"/>
      <c r="T320" s="1242"/>
      <c r="U320" s="1242"/>
      <c r="V320" s="1242"/>
      <c r="W320" s="1242"/>
      <c r="X320" s="1242"/>
      <c r="Y320" s="1242"/>
      <c r="Z320" s="1242"/>
      <c r="AA320" s="1242"/>
      <c r="AB320" s="1242"/>
      <c r="AC320" s="1242"/>
      <c r="AD320" s="1242"/>
      <c r="AE320" s="1242"/>
      <c r="AF320" s="1242"/>
      <c r="AG320" s="1242"/>
      <c r="AH320" s="1242"/>
      <c r="AI320" s="1242"/>
      <c r="AJ320" s="1242"/>
      <c r="AK320" s="1242"/>
      <c r="AL320" s="1242"/>
      <c r="AM320" s="1242"/>
      <c r="AN320" s="1242"/>
      <c r="AO320" s="1242"/>
      <c r="AP320" s="1242"/>
      <c r="AQ320" s="1242"/>
      <c r="AR320" s="1242"/>
      <c r="AS320" s="1242"/>
      <c r="AT320" s="1242"/>
      <c r="AU320" s="1242"/>
      <c r="AV320" s="1242"/>
    </row>
    <row r="321" spans="1:48">
      <c r="A321" s="1242"/>
      <c r="B321" s="1251"/>
      <c r="C321" s="1251"/>
      <c r="D321" s="1242"/>
      <c r="E321" s="1251"/>
      <c r="F321" s="1242"/>
      <c r="K321" s="1251"/>
      <c r="L321" s="1251"/>
      <c r="M321" s="1242"/>
      <c r="N321" s="1242"/>
      <c r="O321" s="1242"/>
      <c r="P321" s="1242"/>
      <c r="Q321" s="1242"/>
      <c r="R321" s="1242"/>
      <c r="S321" s="1242"/>
      <c r="T321" s="1242"/>
      <c r="U321" s="1242"/>
      <c r="V321" s="1242"/>
      <c r="W321" s="1242"/>
      <c r="X321" s="1242"/>
      <c r="Y321" s="1242"/>
      <c r="Z321" s="1242"/>
      <c r="AA321" s="1242"/>
      <c r="AB321" s="1242"/>
      <c r="AC321" s="1242"/>
      <c r="AD321" s="1242"/>
      <c r="AE321" s="1242"/>
      <c r="AF321" s="1242"/>
      <c r="AG321" s="1242"/>
      <c r="AH321" s="1242"/>
      <c r="AI321" s="1242"/>
      <c r="AJ321" s="1242"/>
      <c r="AK321" s="1242"/>
      <c r="AL321" s="1242"/>
      <c r="AM321" s="1242"/>
      <c r="AN321" s="1242"/>
      <c r="AO321" s="1242"/>
      <c r="AP321" s="1242"/>
      <c r="AQ321" s="1242"/>
      <c r="AR321" s="1242"/>
      <c r="AS321" s="1242"/>
      <c r="AT321" s="1242"/>
      <c r="AU321" s="1242"/>
      <c r="AV321" s="1242"/>
    </row>
    <row r="322" spans="1:48">
      <c r="A322" s="1242"/>
      <c r="B322" s="1251"/>
      <c r="C322" s="1251"/>
      <c r="D322" s="1242"/>
      <c r="E322" s="1251"/>
      <c r="F322" s="1242"/>
      <c r="K322" s="1251"/>
      <c r="L322" s="1251"/>
      <c r="M322" s="1242"/>
      <c r="N322" s="1242"/>
      <c r="O322" s="1242"/>
      <c r="P322" s="1242"/>
      <c r="Q322" s="1242"/>
      <c r="R322" s="1242"/>
      <c r="S322" s="1242"/>
      <c r="T322" s="1242"/>
      <c r="U322" s="1242"/>
      <c r="V322" s="1242"/>
      <c r="W322" s="1242"/>
      <c r="X322" s="1242"/>
      <c r="Y322" s="1242"/>
      <c r="Z322" s="1242"/>
      <c r="AA322" s="1242"/>
      <c r="AB322" s="1242"/>
      <c r="AC322" s="1242"/>
      <c r="AD322" s="1242"/>
      <c r="AE322" s="1242"/>
      <c r="AF322" s="1242"/>
      <c r="AG322" s="1242"/>
      <c r="AH322" s="1242"/>
      <c r="AI322" s="1242"/>
      <c r="AJ322" s="1242"/>
      <c r="AK322" s="1242"/>
      <c r="AL322" s="1242"/>
      <c r="AM322" s="1242"/>
      <c r="AN322" s="1242"/>
      <c r="AO322" s="1242"/>
      <c r="AP322" s="1242"/>
      <c r="AQ322" s="1242"/>
      <c r="AR322" s="1242"/>
      <c r="AS322" s="1242"/>
      <c r="AT322" s="1242"/>
      <c r="AU322" s="1242"/>
      <c r="AV322" s="1242"/>
    </row>
    <row r="323" spans="1:48">
      <c r="A323" s="1242"/>
      <c r="B323" s="1251"/>
      <c r="C323" s="1251"/>
      <c r="D323" s="1242"/>
      <c r="E323" s="1251"/>
      <c r="F323" s="1242"/>
      <c r="K323" s="1251"/>
      <c r="L323" s="1251"/>
      <c r="M323" s="1242"/>
      <c r="N323" s="1242"/>
      <c r="O323" s="1242"/>
      <c r="P323" s="1242"/>
      <c r="Q323" s="1242"/>
      <c r="R323" s="1242"/>
      <c r="S323" s="1242"/>
      <c r="T323" s="1242"/>
      <c r="U323" s="1242"/>
      <c r="V323" s="1242"/>
      <c r="W323" s="1242"/>
      <c r="X323" s="1242"/>
      <c r="Y323" s="1242"/>
      <c r="Z323" s="1242"/>
      <c r="AA323" s="1242"/>
      <c r="AB323" s="1242"/>
      <c r="AC323" s="1242"/>
      <c r="AD323" s="1242"/>
      <c r="AE323" s="1242"/>
      <c r="AF323" s="1242"/>
      <c r="AG323" s="1242"/>
      <c r="AH323" s="1242"/>
      <c r="AI323" s="1242"/>
      <c r="AJ323" s="1242"/>
      <c r="AK323" s="1242"/>
      <c r="AL323" s="1242"/>
      <c r="AM323" s="1242"/>
      <c r="AN323" s="1242"/>
      <c r="AO323" s="1242"/>
      <c r="AP323" s="1242"/>
      <c r="AQ323" s="1242"/>
      <c r="AR323" s="1242"/>
      <c r="AS323" s="1242"/>
      <c r="AT323" s="1242"/>
      <c r="AU323" s="1242"/>
      <c r="AV323" s="1242"/>
    </row>
    <row r="324" spans="1:48">
      <c r="A324" s="1242"/>
      <c r="B324" s="1251"/>
      <c r="C324" s="1251"/>
      <c r="D324" s="1242"/>
      <c r="E324" s="1251"/>
      <c r="F324" s="1242"/>
      <c r="K324" s="1251"/>
      <c r="L324" s="1251"/>
      <c r="M324" s="1242"/>
      <c r="N324" s="1242"/>
      <c r="O324" s="1242"/>
      <c r="P324" s="1242"/>
      <c r="Q324" s="1242"/>
      <c r="R324" s="1242"/>
      <c r="S324" s="1242"/>
      <c r="T324" s="1242"/>
      <c r="U324" s="1242"/>
      <c r="V324" s="1242"/>
      <c r="W324" s="1242"/>
      <c r="X324" s="1242"/>
      <c r="Y324" s="1242"/>
      <c r="Z324" s="1242"/>
      <c r="AA324" s="1242"/>
      <c r="AB324" s="1242"/>
      <c r="AC324" s="1242"/>
      <c r="AD324" s="1242"/>
      <c r="AE324" s="1242"/>
      <c r="AF324" s="1242"/>
      <c r="AG324" s="1242"/>
      <c r="AH324" s="1242"/>
      <c r="AI324" s="1242"/>
      <c r="AJ324" s="1242"/>
      <c r="AK324" s="1242"/>
      <c r="AL324" s="1242"/>
      <c r="AM324" s="1242"/>
      <c r="AN324" s="1242"/>
      <c r="AO324" s="1242"/>
      <c r="AP324" s="1242"/>
      <c r="AQ324" s="1242"/>
      <c r="AR324" s="1242"/>
      <c r="AS324" s="1242"/>
      <c r="AT324" s="1242"/>
      <c r="AU324" s="1242"/>
      <c r="AV324" s="1242"/>
    </row>
    <row r="325" spans="1:48">
      <c r="A325" s="1242"/>
      <c r="B325" s="1251"/>
      <c r="C325" s="1251"/>
      <c r="D325" s="1242"/>
      <c r="E325" s="1251"/>
      <c r="F325" s="1242"/>
      <c r="K325" s="1251"/>
      <c r="L325" s="1251"/>
      <c r="M325" s="1242"/>
      <c r="N325" s="1242"/>
      <c r="O325" s="1242"/>
      <c r="P325" s="1242"/>
      <c r="Q325" s="1242"/>
      <c r="R325" s="1242"/>
      <c r="S325" s="1242"/>
      <c r="T325" s="1242"/>
      <c r="U325" s="1242"/>
      <c r="V325" s="1242"/>
      <c r="W325" s="1242"/>
      <c r="X325" s="1242"/>
      <c r="Y325" s="1242"/>
      <c r="Z325" s="1242"/>
      <c r="AA325" s="1242"/>
      <c r="AB325" s="1242"/>
      <c r="AC325" s="1242"/>
      <c r="AD325" s="1242"/>
      <c r="AE325" s="1242"/>
      <c r="AF325" s="1242"/>
      <c r="AG325" s="1242"/>
      <c r="AH325" s="1242"/>
      <c r="AI325" s="1242"/>
      <c r="AJ325" s="1242"/>
      <c r="AK325" s="1242"/>
      <c r="AL325" s="1242"/>
      <c r="AM325" s="1242"/>
      <c r="AN325" s="1242"/>
      <c r="AO325" s="1242"/>
      <c r="AP325" s="1242"/>
      <c r="AQ325" s="1242"/>
      <c r="AR325" s="1242"/>
      <c r="AS325" s="1242"/>
      <c r="AT325" s="1242"/>
      <c r="AU325" s="1242"/>
      <c r="AV325" s="1242"/>
    </row>
    <row r="326" spans="1:48">
      <c r="A326" s="1242"/>
      <c r="B326" s="1251"/>
      <c r="C326" s="1251"/>
      <c r="D326" s="1242"/>
      <c r="E326" s="1251"/>
      <c r="F326" s="1242"/>
      <c r="K326" s="1251"/>
      <c r="L326" s="1251"/>
      <c r="M326" s="1242"/>
      <c r="N326" s="1242"/>
      <c r="O326" s="1242"/>
      <c r="P326" s="1242"/>
      <c r="Q326" s="1242"/>
      <c r="R326" s="1242"/>
      <c r="S326" s="1242"/>
      <c r="T326" s="1242"/>
      <c r="U326" s="1242"/>
      <c r="V326" s="1242"/>
      <c r="W326" s="1242"/>
      <c r="X326" s="1242"/>
      <c r="Y326" s="1242"/>
      <c r="Z326" s="1242"/>
      <c r="AA326" s="1242"/>
      <c r="AB326" s="1242"/>
      <c r="AC326" s="1242"/>
      <c r="AD326" s="1242"/>
      <c r="AE326" s="1242"/>
      <c r="AF326" s="1242"/>
      <c r="AG326" s="1242"/>
      <c r="AH326" s="1242"/>
      <c r="AI326" s="1242"/>
      <c r="AJ326" s="1242"/>
      <c r="AK326" s="1242"/>
      <c r="AL326" s="1242"/>
      <c r="AM326" s="1242"/>
      <c r="AN326" s="1242"/>
      <c r="AO326" s="1242"/>
      <c r="AP326" s="1242"/>
      <c r="AQ326" s="1242"/>
      <c r="AR326" s="1242"/>
      <c r="AS326" s="1242"/>
      <c r="AT326" s="1242"/>
      <c r="AU326" s="1242"/>
      <c r="AV326" s="1242"/>
    </row>
    <row r="327" spans="1:48">
      <c r="A327" s="1242"/>
      <c r="B327" s="1251"/>
      <c r="C327" s="1251"/>
      <c r="D327" s="1242"/>
      <c r="E327" s="1251"/>
      <c r="F327" s="1242"/>
      <c r="K327" s="1251"/>
      <c r="L327" s="1251"/>
      <c r="M327" s="1242"/>
      <c r="N327" s="1242"/>
      <c r="O327" s="1242"/>
      <c r="P327" s="1242"/>
      <c r="Q327" s="1242"/>
      <c r="R327" s="1242"/>
      <c r="S327" s="1242"/>
      <c r="T327" s="1242"/>
      <c r="U327" s="1242"/>
      <c r="V327" s="1242"/>
      <c r="W327" s="1242"/>
      <c r="X327" s="1242"/>
      <c r="Y327" s="1242"/>
      <c r="Z327" s="1242"/>
      <c r="AA327" s="1242"/>
      <c r="AB327" s="1242"/>
      <c r="AC327" s="1242"/>
      <c r="AD327" s="1242"/>
      <c r="AE327" s="1242"/>
      <c r="AF327" s="1242"/>
      <c r="AG327" s="1242"/>
      <c r="AH327" s="1242"/>
      <c r="AI327" s="1242"/>
      <c r="AJ327" s="1242"/>
      <c r="AK327" s="1242"/>
      <c r="AL327" s="1242"/>
      <c r="AM327" s="1242"/>
      <c r="AN327" s="1242"/>
      <c r="AO327" s="1242"/>
      <c r="AP327" s="1242"/>
      <c r="AQ327" s="1242"/>
      <c r="AR327" s="1242"/>
      <c r="AS327" s="1242"/>
      <c r="AT327" s="1242"/>
      <c r="AU327" s="1242"/>
      <c r="AV327" s="1242"/>
    </row>
    <row r="328" spans="1:48">
      <c r="A328" s="1242"/>
      <c r="B328" s="1251"/>
      <c r="C328" s="1251"/>
      <c r="D328" s="1242"/>
      <c r="E328" s="1251"/>
      <c r="F328" s="1242"/>
      <c r="K328" s="1251"/>
      <c r="L328" s="1251"/>
      <c r="M328" s="1242"/>
      <c r="N328" s="1242"/>
      <c r="O328" s="1242"/>
      <c r="P328" s="1242"/>
      <c r="Q328" s="1242"/>
      <c r="R328" s="1242"/>
      <c r="S328" s="1242"/>
      <c r="T328" s="1242"/>
      <c r="U328" s="1242"/>
      <c r="V328" s="1242"/>
      <c r="W328" s="1242"/>
      <c r="X328" s="1242"/>
      <c r="Y328" s="1242"/>
      <c r="Z328" s="1242"/>
      <c r="AA328" s="1242"/>
      <c r="AB328" s="1242"/>
      <c r="AC328" s="1242"/>
      <c r="AD328" s="1242"/>
      <c r="AE328" s="1242"/>
      <c r="AF328" s="1242"/>
      <c r="AG328" s="1242"/>
      <c r="AH328" s="1242"/>
      <c r="AI328" s="1242"/>
      <c r="AJ328" s="1242"/>
      <c r="AK328" s="1242"/>
      <c r="AL328" s="1242"/>
      <c r="AM328" s="1242"/>
      <c r="AN328" s="1242"/>
      <c r="AO328" s="1242"/>
      <c r="AP328" s="1242"/>
      <c r="AQ328" s="1242"/>
      <c r="AR328" s="1242"/>
      <c r="AS328" s="1242"/>
      <c r="AT328" s="1242"/>
      <c r="AU328" s="1242"/>
      <c r="AV328" s="1242"/>
    </row>
    <row r="329" spans="1:48">
      <c r="A329" s="1242"/>
      <c r="B329" s="1251"/>
      <c r="C329" s="1251"/>
      <c r="D329" s="1242"/>
      <c r="E329" s="1251"/>
      <c r="F329" s="1242"/>
      <c r="K329" s="1251"/>
      <c r="L329" s="1251"/>
      <c r="M329" s="1242"/>
      <c r="N329" s="1242"/>
      <c r="O329" s="1242"/>
      <c r="P329" s="1242"/>
      <c r="Q329" s="1242"/>
      <c r="R329" s="1242"/>
      <c r="S329" s="1242"/>
      <c r="T329" s="1242"/>
      <c r="U329" s="1242"/>
      <c r="V329" s="1242"/>
      <c r="W329" s="1242"/>
      <c r="X329" s="1242"/>
      <c r="Y329" s="1242"/>
      <c r="Z329" s="1242"/>
      <c r="AA329" s="1242"/>
      <c r="AB329" s="1242"/>
      <c r="AC329" s="1242"/>
      <c r="AD329" s="1242"/>
      <c r="AE329" s="1242"/>
      <c r="AF329" s="1242"/>
      <c r="AG329" s="1242"/>
      <c r="AH329" s="1242"/>
      <c r="AI329" s="1242"/>
      <c r="AJ329" s="1242"/>
      <c r="AK329" s="1242"/>
      <c r="AL329" s="1242"/>
      <c r="AM329" s="1242"/>
      <c r="AN329" s="1242"/>
      <c r="AO329" s="1242"/>
      <c r="AP329" s="1242"/>
      <c r="AQ329" s="1242"/>
      <c r="AR329" s="1242"/>
      <c r="AS329" s="1242"/>
      <c r="AT329" s="1242"/>
      <c r="AU329" s="1242"/>
      <c r="AV329" s="1242"/>
    </row>
    <row r="330" spans="1:48">
      <c r="A330" s="1242"/>
      <c r="B330" s="1251"/>
      <c r="C330" s="1251"/>
      <c r="D330" s="1242"/>
      <c r="E330" s="1251"/>
      <c r="F330" s="1242"/>
      <c r="K330" s="1251"/>
      <c r="L330" s="1251"/>
      <c r="M330" s="1242"/>
      <c r="N330" s="1242"/>
      <c r="O330" s="1242"/>
      <c r="P330" s="1242"/>
      <c r="Q330" s="1242"/>
      <c r="R330" s="1242"/>
      <c r="S330" s="1242"/>
      <c r="T330" s="1242"/>
      <c r="U330" s="1242"/>
      <c r="V330" s="1242"/>
      <c r="W330" s="1242"/>
      <c r="X330" s="1242"/>
      <c r="Y330" s="1242"/>
      <c r="Z330" s="1242"/>
      <c r="AA330" s="1242"/>
      <c r="AB330" s="1242"/>
      <c r="AC330" s="1242"/>
      <c r="AD330" s="1242"/>
      <c r="AE330" s="1242"/>
      <c r="AF330" s="1242"/>
      <c r="AG330" s="1242"/>
      <c r="AH330" s="1242"/>
      <c r="AI330" s="1242"/>
      <c r="AJ330" s="1242"/>
      <c r="AK330" s="1242"/>
      <c r="AL330" s="1242"/>
      <c r="AM330" s="1242"/>
      <c r="AN330" s="1242"/>
      <c r="AO330" s="1242"/>
      <c r="AP330" s="1242"/>
      <c r="AQ330" s="1242"/>
      <c r="AR330" s="1242"/>
      <c r="AS330" s="1242"/>
      <c r="AT330" s="1242"/>
      <c r="AU330" s="1242"/>
      <c r="AV330" s="1242"/>
    </row>
    <row r="331" spans="1:48">
      <c r="A331" s="1242"/>
      <c r="B331" s="1251"/>
      <c r="C331" s="1251"/>
      <c r="D331" s="1242"/>
      <c r="E331" s="1251"/>
      <c r="F331" s="1242"/>
      <c r="K331" s="1251"/>
      <c r="L331" s="1251"/>
      <c r="M331" s="1242"/>
      <c r="N331" s="1242"/>
      <c r="O331" s="1242"/>
      <c r="P331" s="1242"/>
      <c r="Q331" s="1242"/>
      <c r="R331" s="1242"/>
      <c r="S331" s="1242"/>
      <c r="T331" s="1242"/>
      <c r="U331" s="1242"/>
      <c r="V331" s="1242"/>
      <c r="W331" s="1242"/>
      <c r="X331" s="1242"/>
      <c r="Y331" s="1242"/>
      <c r="Z331" s="1242"/>
      <c r="AA331" s="1242"/>
      <c r="AB331" s="1242"/>
      <c r="AC331" s="1242"/>
      <c r="AD331" s="1242"/>
      <c r="AE331" s="1242"/>
      <c r="AF331" s="1242"/>
      <c r="AG331" s="1242"/>
      <c r="AH331" s="1242"/>
      <c r="AI331" s="1242"/>
      <c r="AJ331" s="1242"/>
      <c r="AK331" s="1242"/>
      <c r="AL331" s="1242"/>
      <c r="AM331" s="1242"/>
      <c r="AN331" s="1242"/>
      <c r="AO331" s="1242"/>
      <c r="AP331" s="1242"/>
      <c r="AQ331" s="1242"/>
      <c r="AR331" s="1242"/>
      <c r="AS331" s="1242"/>
      <c r="AT331" s="1242"/>
      <c r="AU331" s="1242"/>
      <c r="AV331" s="1242"/>
    </row>
    <row r="332" spans="1:48">
      <c r="A332" s="1242"/>
      <c r="B332" s="1251"/>
      <c r="C332" s="1251"/>
      <c r="D332" s="1242"/>
      <c r="E332" s="1251"/>
      <c r="F332" s="1242"/>
      <c r="K332" s="1251"/>
      <c r="L332" s="1251"/>
      <c r="M332" s="1242"/>
      <c r="N332" s="1242"/>
      <c r="O332" s="1242"/>
      <c r="P332" s="1242"/>
      <c r="Q332" s="1242"/>
      <c r="R332" s="1242"/>
      <c r="S332" s="1242"/>
      <c r="T332" s="1242"/>
      <c r="U332" s="1242"/>
      <c r="V332" s="1242"/>
      <c r="W332" s="1242"/>
      <c r="X332" s="1242"/>
      <c r="Y332" s="1242"/>
      <c r="Z332" s="1242"/>
      <c r="AA332" s="1242"/>
      <c r="AB332" s="1242"/>
      <c r="AC332" s="1242"/>
      <c r="AD332" s="1242"/>
      <c r="AE332" s="1242"/>
      <c r="AF332" s="1242"/>
      <c r="AG332" s="1242"/>
      <c r="AH332" s="1242"/>
      <c r="AI332" s="1242"/>
      <c r="AJ332" s="1242"/>
      <c r="AK332" s="1242"/>
      <c r="AL332" s="1242"/>
      <c r="AM332" s="1242"/>
      <c r="AN332" s="1242"/>
      <c r="AO332" s="1242"/>
      <c r="AP332" s="1242"/>
      <c r="AQ332" s="1242"/>
      <c r="AR332" s="1242"/>
      <c r="AS332" s="1242"/>
      <c r="AT332" s="1242"/>
      <c r="AU332" s="1242"/>
      <c r="AV332" s="1242"/>
    </row>
    <row r="333" spans="1:48">
      <c r="A333" s="1242"/>
      <c r="B333" s="1251"/>
      <c r="C333" s="1251"/>
      <c r="D333" s="1242"/>
      <c r="E333" s="1251"/>
      <c r="F333" s="1242"/>
      <c r="K333" s="1251"/>
      <c r="L333" s="1251"/>
      <c r="M333" s="1242"/>
      <c r="N333" s="1242"/>
      <c r="O333" s="1242"/>
      <c r="P333" s="1242"/>
      <c r="Q333" s="1242"/>
      <c r="R333" s="1242"/>
      <c r="S333" s="1242"/>
      <c r="T333" s="1242"/>
      <c r="U333" s="1242"/>
      <c r="V333" s="1242"/>
      <c r="W333" s="1242"/>
      <c r="X333" s="1242"/>
      <c r="Y333" s="1242"/>
      <c r="Z333" s="1242"/>
      <c r="AA333" s="1242"/>
      <c r="AB333" s="1242"/>
      <c r="AC333" s="1242"/>
      <c r="AD333" s="1242"/>
      <c r="AE333" s="1242"/>
      <c r="AF333" s="1242"/>
      <c r="AG333" s="1242"/>
      <c r="AH333" s="1242"/>
      <c r="AI333" s="1242"/>
      <c r="AJ333" s="1242"/>
      <c r="AK333" s="1242"/>
      <c r="AL333" s="1242"/>
      <c r="AM333" s="1242"/>
      <c r="AN333" s="1242"/>
      <c r="AO333" s="1242"/>
      <c r="AP333" s="1242"/>
      <c r="AQ333" s="1242"/>
      <c r="AR333" s="1242"/>
      <c r="AS333" s="1242"/>
      <c r="AT333" s="1242"/>
      <c r="AU333" s="1242"/>
      <c r="AV333" s="1242"/>
    </row>
    <row r="334" spans="1:48">
      <c r="A334" s="1242"/>
      <c r="B334" s="1251"/>
      <c r="C334" s="1251"/>
      <c r="D334" s="1242"/>
      <c r="E334" s="1251"/>
      <c r="F334" s="1242"/>
      <c r="K334" s="1251"/>
      <c r="L334" s="1251"/>
      <c r="M334" s="1242"/>
      <c r="N334" s="1242"/>
      <c r="O334" s="1242"/>
      <c r="P334" s="1242"/>
      <c r="Q334" s="1242"/>
      <c r="R334" s="1242"/>
      <c r="S334" s="1242"/>
      <c r="T334" s="1242"/>
      <c r="U334" s="1242"/>
      <c r="V334" s="1242"/>
      <c r="W334" s="1242"/>
      <c r="X334" s="1242"/>
      <c r="Y334" s="1242"/>
      <c r="Z334" s="1242"/>
      <c r="AA334" s="1242"/>
      <c r="AB334" s="1242"/>
      <c r="AC334" s="1242"/>
      <c r="AD334" s="1242"/>
      <c r="AE334" s="1242"/>
      <c r="AF334" s="1242"/>
      <c r="AG334" s="1242"/>
      <c r="AH334" s="1242"/>
      <c r="AI334" s="1242"/>
      <c r="AJ334" s="1242"/>
      <c r="AK334" s="1242"/>
      <c r="AL334" s="1242"/>
      <c r="AM334" s="1242"/>
      <c r="AN334" s="1242"/>
      <c r="AO334" s="1242"/>
      <c r="AP334" s="1242"/>
      <c r="AQ334" s="1242"/>
      <c r="AR334" s="1242"/>
      <c r="AS334" s="1242"/>
      <c r="AT334" s="1242"/>
      <c r="AU334" s="1242"/>
      <c r="AV334" s="1242"/>
    </row>
    <row r="335" spans="1:48">
      <c r="A335" s="1242"/>
      <c r="B335" s="1251"/>
      <c r="C335" s="1251"/>
      <c r="D335" s="1242"/>
      <c r="E335" s="1251"/>
      <c r="F335" s="1242"/>
      <c r="K335" s="1251"/>
      <c r="L335" s="1251"/>
      <c r="M335" s="1242"/>
      <c r="N335" s="1242"/>
      <c r="O335" s="1242"/>
      <c r="P335" s="1242"/>
      <c r="Q335" s="1242"/>
      <c r="R335" s="1242"/>
      <c r="S335" s="1242"/>
      <c r="T335" s="1242"/>
      <c r="U335" s="1242"/>
      <c r="V335" s="1242"/>
      <c r="W335" s="1242"/>
      <c r="X335" s="1242"/>
      <c r="Y335" s="1242"/>
      <c r="Z335" s="1242"/>
      <c r="AA335" s="1242"/>
      <c r="AB335" s="1242"/>
      <c r="AC335" s="1242"/>
      <c r="AD335" s="1242"/>
      <c r="AE335" s="1242"/>
      <c r="AF335" s="1242"/>
      <c r="AG335" s="1242"/>
      <c r="AH335" s="1242"/>
      <c r="AI335" s="1242"/>
      <c r="AJ335" s="1242"/>
      <c r="AK335" s="1242"/>
      <c r="AL335" s="1242"/>
      <c r="AM335" s="1242"/>
      <c r="AN335" s="1242"/>
      <c r="AO335" s="1242"/>
      <c r="AP335" s="1242"/>
      <c r="AQ335" s="1242"/>
      <c r="AR335" s="1242"/>
      <c r="AS335" s="1242"/>
      <c r="AT335" s="1242"/>
      <c r="AU335" s="1242"/>
      <c r="AV335" s="1242"/>
    </row>
    <row r="336" spans="1:48">
      <c r="A336" s="1242"/>
      <c r="B336" s="1251"/>
      <c r="C336" s="1251"/>
      <c r="D336" s="1242"/>
      <c r="E336" s="1251"/>
      <c r="F336" s="1242"/>
      <c r="K336" s="1251"/>
      <c r="L336" s="1251"/>
      <c r="M336" s="1242"/>
      <c r="N336" s="1242"/>
      <c r="O336" s="1242"/>
      <c r="P336" s="1242"/>
      <c r="Q336" s="1242"/>
      <c r="R336" s="1242"/>
      <c r="S336" s="1242"/>
      <c r="T336" s="1242"/>
      <c r="U336" s="1242"/>
      <c r="V336" s="1242"/>
      <c r="W336" s="1242"/>
      <c r="X336" s="1242"/>
      <c r="Y336" s="1242"/>
      <c r="Z336" s="1242"/>
      <c r="AA336" s="1242"/>
      <c r="AB336" s="1242"/>
      <c r="AC336" s="1242"/>
      <c r="AD336" s="1242"/>
      <c r="AE336" s="1242"/>
      <c r="AF336" s="1242"/>
      <c r="AG336" s="1242"/>
      <c r="AH336" s="1242"/>
      <c r="AI336" s="1242"/>
      <c r="AJ336" s="1242"/>
      <c r="AK336" s="1242"/>
      <c r="AL336" s="1242"/>
      <c r="AM336" s="1242"/>
      <c r="AN336" s="1242"/>
      <c r="AO336" s="1242"/>
      <c r="AP336" s="1242"/>
      <c r="AQ336" s="1242"/>
      <c r="AR336" s="1242"/>
      <c r="AS336" s="1242"/>
      <c r="AT336" s="1242"/>
      <c r="AU336" s="1242"/>
      <c r="AV336" s="1242"/>
    </row>
    <row r="337" spans="1:48">
      <c r="A337" s="1242"/>
      <c r="B337" s="1251"/>
      <c r="C337" s="1251"/>
      <c r="D337" s="1242"/>
      <c r="E337" s="1251"/>
      <c r="F337" s="1242"/>
      <c r="K337" s="1251"/>
      <c r="L337" s="1251"/>
      <c r="M337" s="1242"/>
      <c r="N337" s="1242"/>
      <c r="O337" s="1242"/>
      <c r="P337" s="1242"/>
      <c r="Q337" s="1242"/>
      <c r="R337" s="1242"/>
      <c r="S337" s="1242"/>
      <c r="T337" s="1242"/>
      <c r="U337" s="1242"/>
      <c r="V337" s="1242"/>
      <c r="W337" s="1242"/>
      <c r="X337" s="1242"/>
      <c r="Y337" s="1242"/>
      <c r="Z337" s="1242"/>
      <c r="AA337" s="1242"/>
      <c r="AB337" s="1242"/>
      <c r="AC337" s="1242"/>
      <c r="AD337" s="1242"/>
      <c r="AE337" s="1242"/>
      <c r="AF337" s="1242"/>
      <c r="AG337" s="1242"/>
      <c r="AH337" s="1242"/>
      <c r="AI337" s="1242"/>
      <c r="AJ337" s="1242"/>
      <c r="AK337" s="1242"/>
      <c r="AL337" s="1242"/>
      <c r="AM337" s="1242"/>
      <c r="AN337" s="1242"/>
      <c r="AO337" s="1242"/>
      <c r="AP337" s="1242"/>
      <c r="AQ337" s="1242"/>
      <c r="AR337" s="1242"/>
      <c r="AS337" s="1242"/>
      <c r="AT337" s="1242"/>
      <c r="AU337" s="1242"/>
      <c r="AV337" s="1242"/>
    </row>
    <row r="338" spans="1:48">
      <c r="A338" s="1242"/>
      <c r="B338" s="1251"/>
      <c r="C338" s="1251"/>
      <c r="D338" s="1242"/>
      <c r="E338" s="1251"/>
      <c r="F338" s="1242"/>
      <c r="K338" s="1251"/>
      <c r="L338" s="1251"/>
      <c r="M338" s="1242"/>
      <c r="N338" s="1242"/>
      <c r="O338" s="1242"/>
      <c r="P338" s="1242"/>
      <c r="Q338" s="1242"/>
      <c r="R338" s="1242"/>
      <c r="S338" s="1242"/>
      <c r="T338" s="1242"/>
      <c r="U338" s="1242"/>
      <c r="V338" s="1242"/>
      <c r="W338" s="1242"/>
      <c r="X338" s="1242"/>
      <c r="Y338" s="1242"/>
      <c r="Z338" s="1242"/>
      <c r="AA338" s="1242"/>
      <c r="AB338" s="1242"/>
      <c r="AC338" s="1242"/>
      <c r="AD338" s="1242"/>
      <c r="AE338" s="1242"/>
      <c r="AF338" s="1242"/>
      <c r="AG338" s="1242"/>
      <c r="AH338" s="1242"/>
      <c r="AI338" s="1242"/>
      <c r="AJ338" s="1242"/>
      <c r="AK338" s="1242"/>
      <c r="AL338" s="1242"/>
      <c r="AM338" s="1242"/>
      <c r="AN338" s="1242"/>
      <c r="AO338" s="1242"/>
      <c r="AP338" s="1242"/>
      <c r="AQ338" s="1242"/>
      <c r="AR338" s="1242"/>
      <c r="AS338" s="1242"/>
      <c r="AT338" s="1242"/>
      <c r="AU338" s="1242"/>
      <c r="AV338" s="1242"/>
    </row>
    <row r="339" spans="1:48">
      <c r="A339" s="1242"/>
      <c r="B339" s="1251"/>
      <c r="C339" s="1251"/>
      <c r="D339" s="1242"/>
      <c r="E339" s="1251"/>
      <c r="F339" s="1242"/>
      <c r="K339" s="1251"/>
      <c r="L339" s="1251"/>
      <c r="M339" s="1242"/>
      <c r="N339" s="1242"/>
      <c r="O339" s="1242"/>
      <c r="P339" s="1242"/>
      <c r="Q339" s="1242"/>
      <c r="R339" s="1242"/>
      <c r="S339" s="1242"/>
      <c r="T339" s="1242"/>
      <c r="U339" s="1242"/>
      <c r="V339" s="1242"/>
      <c r="W339" s="1242"/>
      <c r="X339" s="1242"/>
      <c r="Y339" s="1242"/>
      <c r="Z339" s="1242"/>
      <c r="AA339" s="1242"/>
      <c r="AB339" s="1242"/>
      <c r="AC339" s="1242"/>
      <c r="AD339" s="1242"/>
      <c r="AE339" s="1242"/>
      <c r="AF339" s="1242"/>
      <c r="AG339" s="1242"/>
      <c r="AH339" s="1242"/>
      <c r="AI339" s="1242"/>
      <c r="AJ339" s="1242"/>
      <c r="AK339" s="1242"/>
      <c r="AL339" s="1242"/>
      <c r="AM339" s="1242"/>
      <c r="AN339" s="1242"/>
      <c r="AO339" s="1242"/>
      <c r="AP339" s="1242"/>
      <c r="AQ339" s="1242"/>
      <c r="AR339" s="1242"/>
      <c r="AS339" s="1242"/>
      <c r="AT339" s="1242"/>
      <c r="AU339" s="1242"/>
      <c r="AV339" s="1242"/>
    </row>
    <row r="340" spans="1:48">
      <c r="A340" s="1242"/>
      <c r="B340" s="1251"/>
      <c r="C340" s="1251"/>
      <c r="D340" s="1242"/>
      <c r="E340" s="1251"/>
      <c r="F340" s="1242"/>
      <c r="K340" s="1251"/>
      <c r="L340" s="1251"/>
      <c r="M340" s="1242"/>
      <c r="N340" s="1242"/>
      <c r="O340" s="1242"/>
      <c r="P340" s="1242"/>
      <c r="Q340" s="1242"/>
      <c r="R340" s="1242"/>
      <c r="S340" s="1242"/>
      <c r="T340" s="1242"/>
      <c r="U340" s="1242"/>
      <c r="V340" s="1242"/>
      <c r="W340" s="1242"/>
      <c r="X340" s="1242"/>
      <c r="Y340" s="1242"/>
      <c r="Z340" s="1242"/>
      <c r="AA340" s="1242"/>
      <c r="AB340" s="1242"/>
      <c r="AC340" s="1242"/>
      <c r="AD340" s="1242"/>
      <c r="AE340" s="1242"/>
      <c r="AF340" s="1242"/>
      <c r="AG340" s="1242"/>
      <c r="AH340" s="1242"/>
      <c r="AI340" s="1242"/>
      <c r="AJ340" s="1242"/>
      <c r="AK340" s="1242"/>
      <c r="AL340" s="1242"/>
      <c r="AM340" s="1242"/>
      <c r="AN340" s="1242"/>
      <c r="AO340" s="1242"/>
      <c r="AP340" s="1242"/>
      <c r="AQ340" s="1242"/>
      <c r="AR340" s="1242"/>
      <c r="AS340" s="1242"/>
      <c r="AT340" s="1242"/>
      <c r="AU340" s="1242"/>
      <c r="AV340" s="1242"/>
    </row>
    <row r="341" spans="1:48">
      <c r="A341" s="1242"/>
      <c r="B341" s="1251"/>
      <c r="C341" s="1251"/>
      <c r="D341" s="1242"/>
      <c r="E341" s="1251"/>
      <c r="F341" s="1242"/>
      <c r="K341" s="1251"/>
      <c r="L341" s="1251"/>
      <c r="M341" s="1242"/>
      <c r="N341" s="1242"/>
      <c r="O341" s="1242"/>
      <c r="P341" s="1242"/>
      <c r="Q341" s="1242"/>
      <c r="R341" s="1242"/>
      <c r="S341" s="1242"/>
      <c r="T341" s="1242"/>
      <c r="U341" s="1242"/>
      <c r="V341" s="1242"/>
      <c r="W341" s="1242"/>
      <c r="X341" s="1242"/>
      <c r="Y341" s="1242"/>
      <c r="Z341" s="1242"/>
      <c r="AA341" s="1242"/>
      <c r="AB341" s="1242"/>
      <c r="AC341" s="1242"/>
      <c r="AD341" s="1242"/>
      <c r="AE341" s="1242"/>
      <c r="AF341" s="1242"/>
      <c r="AG341" s="1242"/>
      <c r="AH341" s="1242"/>
      <c r="AI341" s="1242"/>
      <c r="AJ341" s="1242"/>
      <c r="AK341" s="1242"/>
      <c r="AL341" s="1242"/>
      <c r="AM341" s="1242"/>
      <c r="AN341" s="1242"/>
      <c r="AO341" s="1242"/>
      <c r="AP341" s="1242"/>
      <c r="AQ341" s="1242"/>
      <c r="AR341" s="1242"/>
      <c r="AS341" s="1242"/>
      <c r="AT341" s="1242"/>
      <c r="AU341" s="1242"/>
      <c r="AV341" s="1242"/>
    </row>
    <row r="342" spans="1:48">
      <c r="A342" s="1242"/>
      <c r="B342" s="1251"/>
      <c r="C342" s="1251"/>
      <c r="D342" s="1242"/>
      <c r="E342" s="1251"/>
      <c r="F342" s="1242"/>
      <c r="K342" s="1251"/>
      <c r="L342" s="1251"/>
      <c r="M342" s="1242"/>
      <c r="N342" s="1242"/>
      <c r="O342" s="1242"/>
      <c r="P342" s="1242"/>
      <c r="Q342" s="1242"/>
      <c r="R342" s="1242"/>
      <c r="S342" s="1242"/>
      <c r="T342" s="1242"/>
      <c r="U342" s="1242"/>
      <c r="V342" s="1242"/>
      <c r="W342" s="1242"/>
      <c r="X342" s="1242"/>
      <c r="Y342" s="1242"/>
      <c r="Z342" s="1242"/>
      <c r="AA342" s="1242"/>
      <c r="AB342" s="1242"/>
      <c r="AC342" s="1242"/>
      <c r="AD342" s="1242"/>
      <c r="AE342" s="1242"/>
      <c r="AF342" s="1242"/>
      <c r="AG342" s="1242"/>
      <c r="AH342" s="1242"/>
      <c r="AI342" s="1242"/>
      <c r="AJ342" s="1242"/>
      <c r="AK342" s="1242"/>
      <c r="AL342" s="1242"/>
      <c r="AM342" s="1242"/>
      <c r="AN342" s="1242"/>
      <c r="AO342" s="1242"/>
      <c r="AP342" s="1242"/>
      <c r="AQ342" s="1242"/>
      <c r="AR342" s="1242"/>
      <c r="AS342" s="1242"/>
      <c r="AT342" s="1242"/>
      <c r="AU342" s="1242"/>
      <c r="AV342" s="1242"/>
    </row>
    <row r="343" spans="1:48">
      <c r="A343" s="1242"/>
      <c r="B343" s="1251"/>
      <c r="C343" s="1251"/>
      <c r="D343" s="1242"/>
      <c r="E343" s="1251"/>
      <c r="F343" s="1242"/>
      <c r="K343" s="1251"/>
      <c r="L343" s="1251"/>
      <c r="M343" s="1242"/>
      <c r="N343" s="1242"/>
      <c r="O343" s="1242"/>
      <c r="P343" s="1242"/>
      <c r="Q343" s="1242"/>
      <c r="R343" s="1242"/>
      <c r="S343" s="1242"/>
      <c r="T343" s="1242"/>
      <c r="U343" s="1242"/>
      <c r="V343" s="1242"/>
      <c r="W343" s="1242"/>
      <c r="X343" s="1242"/>
      <c r="Y343" s="1242"/>
      <c r="Z343" s="1242"/>
      <c r="AA343" s="1242"/>
      <c r="AB343" s="1242"/>
      <c r="AC343" s="1242"/>
      <c r="AD343" s="1242"/>
      <c r="AE343" s="1242"/>
      <c r="AF343" s="1242"/>
      <c r="AG343" s="1242"/>
      <c r="AH343" s="1242"/>
      <c r="AI343" s="1242"/>
      <c r="AJ343" s="1242"/>
      <c r="AK343" s="1242"/>
      <c r="AL343" s="1242"/>
      <c r="AM343" s="1242"/>
      <c r="AN343" s="1242"/>
      <c r="AO343" s="1242"/>
      <c r="AP343" s="1242"/>
      <c r="AQ343" s="1242"/>
      <c r="AR343" s="1242"/>
      <c r="AS343" s="1242"/>
      <c r="AT343" s="1242"/>
      <c r="AU343" s="1242"/>
      <c r="AV343" s="1242"/>
    </row>
    <row r="344" spans="1:48">
      <c r="A344" s="1242"/>
      <c r="B344" s="1251"/>
      <c r="C344" s="1251"/>
      <c r="D344" s="1242"/>
      <c r="E344" s="1251"/>
      <c r="F344" s="1242"/>
      <c r="K344" s="1251"/>
      <c r="L344" s="1251"/>
      <c r="M344" s="1242"/>
      <c r="N344" s="1242"/>
      <c r="O344" s="1242"/>
      <c r="P344" s="1242"/>
      <c r="Q344" s="1242"/>
      <c r="R344" s="1242"/>
      <c r="S344" s="1242"/>
      <c r="T344" s="1242"/>
      <c r="U344" s="1242"/>
      <c r="V344" s="1242"/>
      <c r="W344" s="1242"/>
      <c r="X344" s="1242"/>
      <c r="Y344" s="1242"/>
      <c r="Z344" s="1242"/>
      <c r="AA344" s="1242"/>
      <c r="AB344" s="1242"/>
      <c r="AC344" s="1242"/>
      <c r="AD344" s="1242"/>
      <c r="AE344" s="1242"/>
      <c r="AF344" s="1242"/>
      <c r="AG344" s="1242"/>
      <c r="AH344" s="1242"/>
      <c r="AI344" s="1242"/>
      <c r="AJ344" s="1242"/>
      <c r="AK344" s="1242"/>
      <c r="AL344" s="1242"/>
      <c r="AM344" s="1242"/>
      <c r="AN344" s="1242"/>
      <c r="AO344" s="1242"/>
      <c r="AP344" s="1242"/>
      <c r="AQ344" s="1242"/>
      <c r="AR344" s="1242"/>
      <c r="AS344" s="1242"/>
      <c r="AT344" s="1242"/>
      <c r="AU344" s="1242"/>
      <c r="AV344" s="1242"/>
    </row>
    <row r="345" spans="1:48">
      <c r="A345" s="1242"/>
      <c r="B345" s="1251"/>
      <c r="C345" s="1251"/>
      <c r="D345" s="1242"/>
      <c r="E345" s="1251"/>
      <c r="F345" s="1242"/>
      <c r="K345" s="1251"/>
      <c r="L345" s="1251"/>
      <c r="M345" s="1242"/>
      <c r="N345" s="1242"/>
      <c r="O345" s="1242"/>
      <c r="P345" s="1242"/>
      <c r="Q345" s="1242"/>
      <c r="R345" s="1242"/>
      <c r="S345" s="1242"/>
      <c r="T345" s="1242"/>
      <c r="U345" s="1242"/>
      <c r="V345" s="1242"/>
      <c r="W345" s="1242"/>
      <c r="X345" s="1242"/>
      <c r="Y345" s="1242"/>
      <c r="Z345" s="1242"/>
      <c r="AA345" s="1242"/>
      <c r="AB345" s="1242"/>
      <c r="AC345" s="1242"/>
      <c r="AD345" s="1242"/>
      <c r="AE345" s="1242"/>
      <c r="AF345" s="1242"/>
      <c r="AG345" s="1242"/>
      <c r="AH345" s="1242"/>
      <c r="AI345" s="1242"/>
      <c r="AJ345" s="1242"/>
      <c r="AK345" s="1242"/>
      <c r="AL345" s="1242"/>
      <c r="AM345" s="1242"/>
      <c r="AN345" s="1242"/>
      <c r="AO345" s="1242"/>
      <c r="AP345" s="1242"/>
      <c r="AQ345" s="1242"/>
      <c r="AR345" s="1242"/>
      <c r="AS345" s="1242"/>
      <c r="AT345" s="1242"/>
      <c r="AU345" s="1242"/>
      <c r="AV345" s="1242"/>
    </row>
    <row r="346" spans="1:48">
      <c r="A346" s="1242"/>
      <c r="B346" s="1251"/>
      <c r="C346" s="1251"/>
      <c r="D346" s="1242"/>
      <c r="E346" s="1251"/>
      <c r="F346" s="1242"/>
      <c r="K346" s="1251"/>
      <c r="L346" s="1251"/>
      <c r="M346" s="1242"/>
      <c r="N346" s="1242"/>
      <c r="O346" s="1242"/>
      <c r="P346" s="1242"/>
      <c r="Q346" s="1242"/>
      <c r="R346" s="1242"/>
      <c r="S346" s="1242"/>
      <c r="T346" s="1242"/>
      <c r="U346" s="1242"/>
      <c r="V346" s="1242"/>
      <c r="W346" s="1242"/>
      <c r="X346" s="1242"/>
      <c r="Y346" s="1242"/>
      <c r="Z346" s="1242"/>
      <c r="AA346" s="1242"/>
      <c r="AB346" s="1242"/>
      <c r="AC346" s="1242"/>
      <c r="AD346" s="1242"/>
      <c r="AE346" s="1242"/>
      <c r="AF346" s="1242"/>
      <c r="AG346" s="1242"/>
      <c r="AH346" s="1242"/>
      <c r="AI346" s="1242"/>
      <c r="AJ346" s="1242"/>
      <c r="AK346" s="1242"/>
      <c r="AL346" s="1242"/>
      <c r="AM346" s="1242"/>
      <c r="AN346" s="1242"/>
      <c r="AO346" s="1242"/>
      <c r="AP346" s="1242"/>
      <c r="AQ346" s="1242"/>
      <c r="AR346" s="1242"/>
      <c r="AS346" s="1242"/>
      <c r="AT346" s="1242"/>
      <c r="AU346" s="1242"/>
      <c r="AV346" s="1242"/>
    </row>
    <row r="347" spans="1:48">
      <c r="A347" s="1242"/>
      <c r="B347" s="1251"/>
      <c r="C347" s="1251"/>
      <c r="D347" s="1242"/>
      <c r="E347" s="1251"/>
      <c r="F347" s="1242"/>
      <c r="K347" s="1251"/>
      <c r="L347" s="1251"/>
      <c r="M347" s="1242"/>
      <c r="N347" s="1242"/>
      <c r="O347" s="1242"/>
      <c r="P347" s="1242"/>
      <c r="Q347" s="1242"/>
      <c r="R347" s="1242"/>
      <c r="S347" s="1242"/>
      <c r="T347" s="1242"/>
      <c r="U347" s="1242"/>
      <c r="V347" s="1242"/>
      <c r="W347" s="1242"/>
      <c r="X347" s="1242"/>
      <c r="Y347" s="1242"/>
      <c r="Z347" s="1242"/>
      <c r="AA347" s="1242"/>
      <c r="AB347" s="1242"/>
      <c r="AC347" s="1242"/>
      <c r="AD347" s="1242"/>
      <c r="AE347" s="1242"/>
      <c r="AF347" s="1242"/>
      <c r="AG347" s="1242"/>
      <c r="AH347" s="1242"/>
      <c r="AI347" s="1242"/>
      <c r="AJ347" s="1242"/>
      <c r="AK347" s="1242"/>
      <c r="AL347" s="1242"/>
      <c r="AM347" s="1242"/>
      <c r="AN347" s="1242"/>
      <c r="AO347" s="1242"/>
      <c r="AP347" s="1242"/>
      <c r="AQ347" s="1242"/>
      <c r="AR347" s="1242"/>
      <c r="AS347" s="1242"/>
      <c r="AT347" s="1242"/>
      <c r="AU347" s="1242"/>
      <c r="AV347" s="1242"/>
    </row>
    <row r="348" spans="1:48">
      <c r="A348" s="1242"/>
      <c r="B348" s="1251"/>
      <c r="C348" s="1251"/>
      <c r="D348" s="1242"/>
      <c r="E348" s="1251"/>
      <c r="F348" s="1242"/>
      <c r="K348" s="1251"/>
      <c r="L348" s="1251"/>
      <c r="M348" s="1242"/>
      <c r="N348" s="1242"/>
      <c r="O348" s="1242"/>
      <c r="P348" s="1242"/>
      <c r="Q348" s="1242"/>
      <c r="R348" s="1242"/>
      <c r="S348" s="1242"/>
      <c r="T348" s="1242"/>
      <c r="U348" s="1242"/>
      <c r="V348" s="1242"/>
      <c r="W348" s="1242"/>
      <c r="X348" s="1242"/>
      <c r="Y348" s="1242"/>
      <c r="Z348" s="1242"/>
      <c r="AA348" s="1242"/>
      <c r="AB348" s="1242"/>
      <c r="AC348" s="1242"/>
      <c r="AD348" s="1242"/>
      <c r="AE348" s="1242"/>
      <c r="AF348" s="1242"/>
      <c r="AG348" s="1242"/>
      <c r="AH348" s="1242"/>
      <c r="AI348" s="1242"/>
      <c r="AJ348" s="1242"/>
      <c r="AK348" s="1242"/>
      <c r="AL348" s="1242"/>
      <c r="AM348" s="1242"/>
      <c r="AN348" s="1242"/>
      <c r="AO348" s="1242"/>
      <c r="AP348" s="1242"/>
      <c r="AQ348" s="1242"/>
      <c r="AR348" s="1242"/>
      <c r="AS348" s="1242"/>
      <c r="AT348" s="1242"/>
      <c r="AU348" s="1242"/>
      <c r="AV348" s="1242"/>
    </row>
    <row r="349" spans="1:48">
      <c r="A349" s="1242"/>
      <c r="B349" s="1251"/>
      <c r="C349" s="1251"/>
      <c r="D349" s="1242"/>
      <c r="E349" s="1251"/>
      <c r="F349" s="1242"/>
      <c r="K349" s="1251"/>
      <c r="L349" s="1251"/>
      <c r="M349" s="1242"/>
      <c r="N349" s="1242"/>
      <c r="O349" s="1242"/>
      <c r="P349" s="1242"/>
      <c r="Q349" s="1242"/>
      <c r="R349" s="1242"/>
      <c r="S349" s="1242"/>
      <c r="T349" s="1242"/>
      <c r="U349" s="1242"/>
      <c r="V349" s="1242"/>
      <c r="W349" s="1242"/>
      <c r="X349" s="1242"/>
      <c r="Y349" s="1242"/>
      <c r="Z349" s="1242"/>
      <c r="AA349" s="1242"/>
      <c r="AB349" s="1242"/>
      <c r="AC349" s="1242"/>
      <c r="AD349" s="1242"/>
      <c r="AE349" s="1242"/>
      <c r="AF349" s="1242"/>
      <c r="AG349" s="1242"/>
      <c r="AH349" s="1242"/>
      <c r="AI349" s="1242"/>
      <c r="AJ349" s="1242"/>
      <c r="AK349" s="1242"/>
      <c r="AL349" s="1242"/>
      <c r="AM349" s="1242"/>
      <c r="AN349" s="1242"/>
      <c r="AO349" s="1242"/>
      <c r="AP349" s="1242"/>
      <c r="AQ349" s="1242"/>
      <c r="AR349" s="1242"/>
      <c r="AS349" s="1242"/>
      <c r="AT349" s="1242"/>
      <c r="AU349" s="1242"/>
      <c r="AV349" s="1242"/>
    </row>
    <row r="350" spans="1:48">
      <c r="A350" s="1242"/>
      <c r="B350" s="1251"/>
      <c r="C350" s="1251"/>
      <c r="D350" s="1242"/>
      <c r="E350" s="1251"/>
      <c r="F350" s="1242"/>
      <c r="K350" s="1251"/>
      <c r="L350" s="1251"/>
      <c r="M350" s="1242"/>
      <c r="N350" s="1242"/>
      <c r="O350" s="1242"/>
      <c r="P350" s="1242"/>
      <c r="Q350" s="1242"/>
      <c r="R350" s="1242"/>
      <c r="S350" s="1242"/>
      <c r="T350" s="1242"/>
      <c r="U350" s="1242"/>
      <c r="V350" s="1242"/>
      <c r="W350" s="1242"/>
      <c r="X350" s="1242"/>
      <c r="Y350" s="1242"/>
      <c r="Z350" s="1242"/>
      <c r="AA350" s="1242"/>
      <c r="AB350" s="1242"/>
      <c r="AC350" s="1242"/>
      <c r="AD350" s="1242"/>
      <c r="AE350" s="1242"/>
      <c r="AF350" s="1242"/>
      <c r="AG350" s="1242"/>
      <c r="AH350" s="1242"/>
      <c r="AI350" s="1242"/>
      <c r="AJ350" s="1242"/>
      <c r="AK350" s="1242"/>
      <c r="AL350" s="1242"/>
      <c r="AM350" s="1242"/>
      <c r="AN350" s="1242"/>
      <c r="AO350" s="1242"/>
      <c r="AP350" s="1242"/>
      <c r="AQ350" s="1242"/>
      <c r="AR350" s="1242"/>
      <c r="AS350" s="1242"/>
      <c r="AT350" s="1242"/>
      <c r="AU350" s="1242"/>
      <c r="AV350" s="1242"/>
    </row>
    <row r="351" spans="1:48">
      <c r="A351" s="1242"/>
      <c r="B351" s="1251"/>
      <c r="C351" s="1251"/>
      <c r="D351" s="1242"/>
      <c r="E351" s="1251"/>
      <c r="F351" s="1242"/>
      <c r="K351" s="1251"/>
      <c r="L351" s="1251"/>
      <c r="M351" s="1242"/>
      <c r="N351" s="1242"/>
      <c r="O351" s="1242"/>
      <c r="P351" s="1242"/>
      <c r="Q351" s="1242"/>
      <c r="R351" s="1242"/>
      <c r="S351" s="1242"/>
      <c r="T351" s="1242"/>
      <c r="U351" s="1242"/>
      <c r="V351" s="1242"/>
      <c r="W351" s="1242"/>
      <c r="X351" s="1242"/>
      <c r="Y351" s="1242"/>
      <c r="Z351" s="1242"/>
      <c r="AA351" s="1242"/>
      <c r="AB351" s="1242"/>
      <c r="AC351" s="1242"/>
      <c r="AD351" s="1242"/>
      <c r="AE351" s="1242"/>
      <c r="AF351" s="1242"/>
      <c r="AG351" s="1242"/>
      <c r="AH351" s="1242"/>
      <c r="AI351" s="1242"/>
      <c r="AJ351" s="1242"/>
      <c r="AK351" s="1242"/>
      <c r="AL351" s="1242"/>
      <c r="AM351" s="1242"/>
      <c r="AN351" s="1242"/>
      <c r="AO351" s="1242"/>
      <c r="AP351" s="1242"/>
      <c r="AQ351" s="1242"/>
      <c r="AR351" s="1242"/>
      <c r="AS351" s="1242"/>
      <c r="AT351" s="1242"/>
      <c r="AU351" s="1242"/>
      <c r="AV351" s="1242"/>
    </row>
    <row r="352" spans="1:48">
      <c r="A352" s="1242"/>
      <c r="B352" s="1251"/>
      <c r="C352" s="1251"/>
      <c r="D352" s="1242"/>
      <c r="E352" s="1251"/>
      <c r="F352" s="1242"/>
      <c r="K352" s="1251"/>
      <c r="L352" s="1251"/>
      <c r="M352" s="1242"/>
      <c r="N352" s="1242"/>
      <c r="O352" s="1242"/>
      <c r="P352" s="1242"/>
      <c r="Q352" s="1242"/>
      <c r="R352" s="1242"/>
      <c r="S352" s="1242"/>
      <c r="T352" s="1242"/>
      <c r="U352" s="1242"/>
      <c r="V352" s="1242"/>
      <c r="W352" s="1242"/>
      <c r="X352" s="1242"/>
      <c r="Y352" s="1242"/>
      <c r="Z352" s="1242"/>
      <c r="AA352" s="1242"/>
      <c r="AB352" s="1242"/>
      <c r="AC352" s="1242"/>
      <c r="AD352" s="1242"/>
      <c r="AE352" s="1242"/>
      <c r="AF352" s="1242"/>
      <c r="AG352" s="1242"/>
      <c r="AH352" s="1242"/>
      <c r="AI352" s="1242"/>
      <c r="AJ352" s="1242"/>
      <c r="AK352" s="1242"/>
      <c r="AL352" s="1242"/>
      <c r="AM352" s="1242"/>
      <c r="AN352" s="1242"/>
      <c r="AO352" s="1242"/>
      <c r="AP352" s="1242"/>
      <c r="AQ352" s="1242"/>
      <c r="AR352" s="1242"/>
      <c r="AS352" s="1242"/>
      <c r="AT352" s="1242"/>
      <c r="AU352" s="1242"/>
      <c r="AV352" s="1242"/>
    </row>
    <row r="353" spans="1:48">
      <c r="A353" s="1242"/>
      <c r="B353" s="1251"/>
      <c r="C353" s="1251"/>
      <c r="D353" s="1242"/>
      <c r="E353" s="1251"/>
      <c r="F353" s="1242"/>
      <c r="K353" s="1251"/>
      <c r="L353" s="1251"/>
      <c r="M353" s="1242"/>
      <c r="N353" s="1242"/>
      <c r="O353" s="1242"/>
      <c r="P353" s="1242"/>
      <c r="Q353" s="1242"/>
      <c r="R353" s="1242"/>
      <c r="S353" s="1242"/>
      <c r="T353" s="1242"/>
      <c r="U353" s="1242"/>
      <c r="V353" s="1242"/>
      <c r="W353" s="1242"/>
      <c r="X353" s="1242"/>
      <c r="Y353" s="1242"/>
      <c r="Z353" s="1242"/>
      <c r="AA353" s="1242"/>
      <c r="AB353" s="1242"/>
      <c r="AC353" s="1242"/>
      <c r="AD353" s="1242"/>
      <c r="AE353" s="1242"/>
      <c r="AF353" s="1242"/>
      <c r="AG353" s="1242"/>
      <c r="AH353" s="1242"/>
      <c r="AI353" s="1242"/>
      <c r="AJ353" s="1242"/>
      <c r="AK353" s="1242"/>
      <c r="AL353" s="1242"/>
      <c r="AM353" s="1242"/>
      <c r="AN353" s="1242"/>
      <c r="AO353" s="1242"/>
      <c r="AP353" s="1242"/>
      <c r="AQ353" s="1242"/>
      <c r="AR353" s="1242"/>
      <c r="AS353" s="1242"/>
      <c r="AT353" s="1242"/>
      <c r="AU353" s="1242"/>
      <c r="AV353" s="1242"/>
    </row>
    <row r="354" spans="1:48">
      <c r="A354" s="1242"/>
      <c r="B354" s="1251"/>
      <c r="C354" s="1251"/>
      <c r="D354" s="1242"/>
      <c r="E354" s="1251"/>
      <c r="F354" s="1242"/>
      <c r="K354" s="1251"/>
      <c r="L354" s="1251"/>
      <c r="M354" s="1242"/>
      <c r="N354" s="1242"/>
      <c r="O354" s="1242"/>
      <c r="P354" s="1242"/>
      <c r="Q354" s="1242"/>
      <c r="R354" s="1242"/>
      <c r="S354" s="1242"/>
      <c r="T354" s="1242"/>
      <c r="U354" s="1242"/>
      <c r="V354" s="1242"/>
      <c r="W354" s="1242"/>
      <c r="X354" s="1242"/>
      <c r="Y354" s="1242"/>
      <c r="Z354" s="1242"/>
      <c r="AA354" s="1242"/>
      <c r="AB354" s="1242"/>
      <c r="AC354" s="1242"/>
      <c r="AD354" s="1242"/>
      <c r="AE354" s="1242"/>
      <c r="AF354" s="1242"/>
      <c r="AG354" s="1242"/>
      <c r="AH354" s="1242"/>
      <c r="AI354" s="1242"/>
      <c r="AJ354" s="1242"/>
      <c r="AK354" s="1242"/>
      <c r="AL354" s="1242"/>
      <c r="AM354" s="1242"/>
      <c r="AN354" s="1242"/>
      <c r="AO354" s="1242"/>
      <c r="AP354" s="1242"/>
      <c r="AQ354" s="1242"/>
      <c r="AR354" s="1242"/>
      <c r="AS354" s="1242"/>
      <c r="AT354" s="1242"/>
      <c r="AU354" s="1242"/>
      <c r="AV354" s="1242"/>
    </row>
    <row r="355" spans="1:48">
      <c r="A355" s="1242"/>
      <c r="B355" s="1251"/>
      <c r="C355" s="1251"/>
      <c r="D355" s="1242"/>
      <c r="E355" s="1251"/>
      <c r="F355" s="1242"/>
      <c r="K355" s="1251"/>
      <c r="L355" s="1251"/>
      <c r="M355" s="1242"/>
      <c r="N355" s="1242"/>
      <c r="O355" s="1242"/>
      <c r="P355" s="1242"/>
      <c r="Q355" s="1242"/>
      <c r="R355" s="1242"/>
      <c r="S355" s="1242"/>
      <c r="T355" s="1242"/>
      <c r="U355" s="1242"/>
      <c r="V355" s="1242"/>
      <c r="W355" s="1242"/>
      <c r="X355" s="1242"/>
      <c r="Y355" s="1242"/>
      <c r="Z355" s="1242"/>
      <c r="AA355" s="1242"/>
      <c r="AB355" s="1242"/>
      <c r="AC355" s="1242"/>
      <c r="AD355" s="1242"/>
      <c r="AE355" s="1242"/>
      <c r="AF355" s="1242"/>
      <c r="AG355" s="1242"/>
      <c r="AH355" s="1242"/>
      <c r="AI355" s="1242"/>
      <c r="AJ355" s="1242"/>
      <c r="AK355" s="1242"/>
      <c r="AL355" s="1242"/>
      <c r="AM355" s="1242"/>
      <c r="AN355" s="1242"/>
      <c r="AO355" s="1242"/>
      <c r="AP355" s="1242"/>
      <c r="AQ355" s="1242"/>
      <c r="AR355" s="1242"/>
      <c r="AS355" s="1242"/>
      <c r="AT355" s="1242"/>
      <c r="AU355" s="1242"/>
      <c r="AV355" s="1242"/>
    </row>
    <row r="356" spans="1:48">
      <c r="A356" s="1242"/>
      <c r="B356" s="1251"/>
      <c r="C356" s="1251"/>
      <c r="D356" s="1242"/>
      <c r="E356" s="1251"/>
      <c r="F356" s="1242"/>
      <c r="K356" s="1251"/>
      <c r="L356" s="1251"/>
      <c r="M356" s="1242"/>
      <c r="N356" s="1242"/>
      <c r="O356" s="1242"/>
      <c r="P356" s="1242"/>
      <c r="Q356" s="1242"/>
      <c r="R356" s="1242"/>
      <c r="S356" s="1242"/>
      <c r="T356" s="1242"/>
      <c r="U356" s="1242"/>
      <c r="V356" s="1242"/>
      <c r="W356" s="1242"/>
      <c r="X356" s="1242"/>
      <c r="Y356" s="1242"/>
      <c r="Z356" s="1242"/>
      <c r="AA356" s="1242"/>
      <c r="AB356" s="1242"/>
      <c r="AC356" s="1242"/>
      <c r="AD356" s="1242"/>
      <c r="AE356" s="1242"/>
      <c r="AF356" s="1242"/>
      <c r="AG356" s="1242"/>
      <c r="AH356" s="1242"/>
      <c r="AI356" s="1242"/>
      <c r="AJ356" s="1242"/>
      <c r="AK356" s="1242"/>
      <c r="AL356" s="1242"/>
      <c r="AM356" s="1242"/>
      <c r="AN356" s="1242"/>
      <c r="AO356" s="1242"/>
      <c r="AP356" s="1242"/>
      <c r="AQ356" s="1242"/>
      <c r="AR356" s="1242"/>
      <c r="AS356" s="1242"/>
      <c r="AT356" s="1242"/>
      <c r="AU356" s="1242"/>
      <c r="AV356" s="1242"/>
    </row>
    <row r="357" spans="1:48">
      <c r="A357" s="1242"/>
      <c r="B357" s="1251"/>
      <c r="C357" s="1251"/>
      <c r="D357" s="1242"/>
      <c r="E357" s="1251"/>
      <c r="F357" s="1242"/>
      <c r="K357" s="1251"/>
      <c r="L357" s="1251"/>
      <c r="M357" s="1242"/>
      <c r="N357" s="1242"/>
      <c r="O357" s="1242"/>
      <c r="P357" s="1242"/>
      <c r="Q357" s="1242"/>
      <c r="R357" s="1242"/>
      <c r="S357" s="1242"/>
      <c r="T357" s="1242"/>
      <c r="U357" s="1242"/>
      <c r="V357" s="1242"/>
      <c r="W357" s="1242"/>
      <c r="X357" s="1242"/>
      <c r="Y357" s="1242"/>
      <c r="Z357" s="1242"/>
      <c r="AA357" s="1242"/>
      <c r="AB357" s="1242"/>
      <c r="AC357" s="1242"/>
      <c r="AD357" s="1242"/>
      <c r="AE357" s="1242"/>
      <c r="AF357" s="1242"/>
      <c r="AG357" s="1242"/>
      <c r="AH357" s="1242"/>
      <c r="AI357" s="1242"/>
      <c r="AJ357" s="1242"/>
      <c r="AK357" s="1242"/>
      <c r="AL357" s="1242"/>
      <c r="AM357" s="1242"/>
      <c r="AN357" s="1242"/>
      <c r="AO357" s="1242"/>
      <c r="AP357" s="1242"/>
      <c r="AQ357" s="1242"/>
      <c r="AR357" s="1242"/>
      <c r="AS357" s="1242"/>
      <c r="AT357" s="1242"/>
      <c r="AU357" s="1242"/>
      <c r="AV357" s="1242"/>
    </row>
    <row r="358" spans="1:48">
      <c r="A358" s="1242"/>
      <c r="B358" s="1251"/>
      <c r="C358" s="1251"/>
      <c r="D358" s="1242"/>
      <c r="E358" s="1251"/>
      <c r="F358" s="1242"/>
      <c r="K358" s="1251"/>
      <c r="L358" s="1251"/>
      <c r="M358" s="1242"/>
      <c r="N358" s="1242"/>
      <c r="O358" s="1242"/>
      <c r="P358" s="1242"/>
      <c r="Q358" s="1242"/>
      <c r="R358" s="1242"/>
      <c r="S358" s="1242"/>
      <c r="T358" s="1242"/>
      <c r="U358" s="1242"/>
      <c r="V358" s="1242"/>
      <c r="W358" s="1242"/>
      <c r="X358" s="1242"/>
      <c r="Y358" s="1242"/>
      <c r="Z358" s="1242"/>
      <c r="AA358" s="1242"/>
      <c r="AB358" s="1242"/>
      <c r="AC358" s="1242"/>
      <c r="AD358" s="1242"/>
      <c r="AE358" s="1242"/>
      <c r="AF358" s="1242"/>
      <c r="AG358" s="1242"/>
      <c r="AH358" s="1242"/>
      <c r="AI358" s="1242"/>
      <c r="AJ358" s="1242"/>
      <c r="AK358" s="1242"/>
      <c r="AL358" s="1242"/>
      <c r="AM358" s="1242"/>
      <c r="AN358" s="1242"/>
      <c r="AO358" s="1242"/>
      <c r="AP358" s="1242"/>
      <c r="AQ358" s="1242"/>
      <c r="AR358" s="1242"/>
      <c r="AS358" s="1242"/>
      <c r="AT358" s="1242"/>
      <c r="AU358" s="1242"/>
      <c r="AV358" s="1242"/>
    </row>
    <row r="359" spans="1:48">
      <c r="A359" s="1242"/>
      <c r="B359" s="1251"/>
      <c r="C359" s="1251"/>
      <c r="D359" s="1242"/>
      <c r="E359" s="1251"/>
      <c r="F359" s="1242"/>
      <c r="K359" s="1251"/>
      <c r="L359" s="1251"/>
      <c r="M359" s="1242"/>
      <c r="N359" s="1242"/>
      <c r="O359" s="1242"/>
      <c r="P359" s="1242"/>
      <c r="Q359" s="1242"/>
      <c r="R359" s="1242"/>
      <c r="S359" s="1242"/>
      <c r="T359" s="1242"/>
      <c r="U359" s="1242"/>
      <c r="V359" s="1242"/>
      <c r="W359" s="1242"/>
      <c r="X359" s="1242"/>
      <c r="Y359" s="1242"/>
      <c r="Z359" s="1242"/>
      <c r="AA359" s="1242"/>
      <c r="AB359" s="1242"/>
      <c r="AC359" s="1242"/>
      <c r="AD359" s="1242"/>
      <c r="AE359" s="1242"/>
      <c r="AF359" s="1242"/>
      <c r="AG359" s="1242"/>
      <c r="AH359" s="1242"/>
      <c r="AI359" s="1242"/>
      <c r="AJ359" s="1242"/>
      <c r="AK359" s="1242"/>
      <c r="AL359" s="1242"/>
      <c r="AM359" s="1242"/>
      <c r="AN359" s="1242"/>
      <c r="AO359" s="1242"/>
      <c r="AP359" s="1242"/>
      <c r="AQ359" s="1242"/>
      <c r="AR359" s="1242"/>
      <c r="AS359" s="1242"/>
      <c r="AT359" s="1242"/>
      <c r="AU359" s="1242"/>
      <c r="AV359" s="1242"/>
    </row>
    <row r="360" spans="1:48">
      <c r="A360" s="1242"/>
      <c r="B360" s="1251"/>
      <c r="C360" s="1251"/>
      <c r="D360" s="1242"/>
      <c r="E360" s="1251"/>
      <c r="F360" s="1242"/>
      <c r="K360" s="1251"/>
      <c r="L360" s="1251"/>
      <c r="M360" s="1242"/>
      <c r="N360" s="1242"/>
      <c r="O360" s="1242"/>
      <c r="P360" s="1242"/>
      <c r="Q360" s="1242"/>
      <c r="R360" s="1242"/>
      <c r="S360" s="1242"/>
      <c r="T360" s="1242"/>
      <c r="U360" s="1242"/>
      <c r="V360" s="1242"/>
      <c r="W360" s="1242"/>
      <c r="X360" s="1242"/>
      <c r="Y360" s="1242"/>
      <c r="Z360" s="1242"/>
      <c r="AA360" s="1242"/>
      <c r="AB360" s="1242"/>
      <c r="AC360" s="1242"/>
      <c r="AD360" s="1242"/>
      <c r="AE360" s="1242"/>
      <c r="AF360" s="1242"/>
      <c r="AG360" s="1242"/>
      <c r="AH360" s="1242"/>
      <c r="AI360" s="1242"/>
      <c r="AJ360" s="1242"/>
      <c r="AK360" s="1242"/>
      <c r="AL360" s="1242"/>
      <c r="AM360" s="1242"/>
      <c r="AN360" s="1242"/>
      <c r="AO360" s="1242"/>
      <c r="AP360" s="1242"/>
      <c r="AQ360" s="1242"/>
      <c r="AR360" s="1242"/>
      <c r="AS360" s="1242"/>
      <c r="AT360" s="1242"/>
      <c r="AU360" s="1242"/>
      <c r="AV360" s="1242"/>
    </row>
    <row r="361" spans="1:48">
      <c r="A361" s="1242"/>
      <c r="B361" s="1251"/>
      <c r="C361" s="1251"/>
      <c r="D361" s="1242"/>
      <c r="E361" s="1251"/>
      <c r="F361" s="1242"/>
      <c r="K361" s="1251"/>
      <c r="L361" s="1251"/>
      <c r="M361" s="1242"/>
      <c r="N361" s="1242"/>
      <c r="O361" s="1242"/>
      <c r="P361" s="1242"/>
      <c r="Q361" s="1242"/>
      <c r="R361" s="1242"/>
      <c r="S361" s="1242"/>
      <c r="T361" s="1242"/>
      <c r="U361" s="1242"/>
      <c r="V361" s="1242"/>
      <c r="W361" s="1242"/>
      <c r="X361" s="1242"/>
      <c r="Y361" s="1242"/>
      <c r="Z361" s="1242"/>
      <c r="AA361" s="1242"/>
      <c r="AB361" s="1242"/>
      <c r="AC361" s="1242"/>
      <c r="AD361" s="1242"/>
      <c r="AE361" s="1242"/>
      <c r="AF361" s="1242"/>
      <c r="AG361" s="1242"/>
      <c r="AH361" s="1242"/>
      <c r="AI361" s="1242"/>
      <c r="AJ361" s="1242"/>
      <c r="AK361" s="1242"/>
      <c r="AL361" s="1242"/>
      <c r="AM361" s="1242"/>
      <c r="AN361" s="1242"/>
      <c r="AO361" s="1242"/>
      <c r="AP361" s="1242"/>
      <c r="AQ361" s="1242"/>
      <c r="AR361" s="1242"/>
      <c r="AS361" s="1242"/>
      <c r="AT361" s="1242"/>
      <c r="AU361" s="1242"/>
      <c r="AV361" s="1242"/>
    </row>
    <row r="362" spans="1:48">
      <c r="A362" s="1242"/>
      <c r="B362" s="1251"/>
      <c r="C362" s="1251"/>
      <c r="D362" s="1242"/>
      <c r="E362" s="1251"/>
      <c r="F362" s="1242"/>
      <c r="K362" s="1251"/>
      <c r="L362" s="1251"/>
      <c r="M362" s="1242"/>
      <c r="N362" s="1242"/>
      <c r="O362" s="1242"/>
      <c r="P362" s="1242"/>
      <c r="Q362" s="1242"/>
      <c r="R362" s="1242"/>
      <c r="S362" s="1242"/>
      <c r="T362" s="1242"/>
      <c r="U362" s="1242"/>
      <c r="V362" s="1242"/>
      <c r="W362" s="1242"/>
      <c r="X362" s="1242"/>
      <c r="Y362" s="1242"/>
      <c r="Z362" s="1242"/>
      <c r="AA362" s="1242"/>
      <c r="AB362" s="1242"/>
      <c r="AC362" s="1242"/>
      <c r="AD362" s="1242"/>
      <c r="AE362" s="1242"/>
      <c r="AF362" s="1242"/>
      <c r="AG362" s="1242"/>
      <c r="AH362" s="1242"/>
      <c r="AI362" s="1242"/>
      <c r="AJ362" s="1242"/>
      <c r="AK362" s="1242"/>
      <c r="AL362" s="1242"/>
      <c r="AM362" s="1242"/>
      <c r="AN362" s="1242"/>
      <c r="AO362" s="1242"/>
      <c r="AP362" s="1242"/>
      <c r="AQ362" s="1242"/>
      <c r="AR362" s="1242"/>
      <c r="AS362" s="1242"/>
      <c r="AT362" s="1242"/>
      <c r="AU362" s="1242"/>
      <c r="AV362" s="1242"/>
    </row>
    <row r="363" spans="1:48">
      <c r="A363" s="1242"/>
      <c r="B363" s="1251"/>
      <c r="C363" s="1251"/>
      <c r="D363" s="1242"/>
      <c r="E363" s="1251"/>
      <c r="F363" s="1242"/>
      <c r="K363" s="1251"/>
      <c r="L363" s="1251"/>
      <c r="M363" s="1242"/>
      <c r="N363" s="1242"/>
      <c r="O363" s="1242"/>
      <c r="P363" s="1242"/>
      <c r="Q363" s="1242"/>
      <c r="R363" s="1242"/>
      <c r="S363" s="1242"/>
      <c r="T363" s="1242"/>
      <c r="U363" s="1242"/>
      <c r="V363" s="1242"/>
      <c r="W363" s="1242"/>
      <c r="X363" s="1242"/>
      <c r="Y363" s="1242"/>
      <c r="Z363" s="1242"/>
      <c r="AA363" s="1242"/>
      <c r="AB363" s="1242"/>
      <c r="AC363" s="1242"/>
      <c r="AD363" s="1242"/>
      <c r="AE363" s="1242"/>
      <c r="AF363" s="1242"/>
      <c r="AG363" s="1242"/>
      <c r="AH363" s="1242"/>
      <c r="AI363" s="1242"/>
      <c r="AJ363" s="1242"/>
      <c r="AK363" s="1242"/>
      <c r="AL363" s="1242"/>
      <c r="AM363" s="1242"/>
      <c r="AN363" s="1242"/>
      <c r="AO363" s="1242"/>
      <c r="AP363" s="1242"/>
      <c r="AQ363" s="1242"/>
      <c r="AR363" s="1242"/>
      <c r="AS363" s="1242"/>
      <c r="AT363" s="1242"/>
      <c r="AU363" s="1242"/>
      <c r="AV363" s="1242"/>
    </row>
    <row r="364" spans="1:48">
      <c r="A364" s="1242"/>
      <c r="B364" s="1251"/>
      <c r="C364" s="1251"/>
      <c r="D364" s="1242"/>
      <c r="E364" s="1251"/>
      <c r="F364" s="1242"/>
      <c r="K364" s="1251"/>
      <c r="L364" s="1251"/>
      <c r="M364" s="1242"/>
      <c r="N364" s="1242"/>
      <c r="O364" s="1242"/>
      <c r="P364" s="1242"/>
      <c r="Q364" s="1242"/>
      <c r="R364" s="1242"/>
      <c r="S364" s="1242"/>
      <c r="T364" s="1242"/>
      <c r="U364" s="1242"/>
      <c r="V364" s="1242"/>
      <c r="W364" s="1242"/>
      <c r="X364" s="1242"/>
      <c r="Y364" s="1242"/>
      <c r="Z364" s="1242"/>
      <c r="AA364" s="1242"/>
      <c r="AB364" s="1242"/>
      <c r="AC364" s="1242"/>
      <c r="AD364" s="1242"/>
      <c r="AE364" s="1242"/>
      <c r="AF364" s="1242"/>
      <c r="AG364" s="1242"/>
      <c r="AH364" s="1242"/>
      <c r="AI364" s="1242"/>
      <c r="AJ364" s="1242"/>
      <c r="AK364" s="1242"/>
      <c r="AL364" s="1242"/>
      <c r="AM364" s="1242"/>
      <c r="AN364" s="1242"/>
      <c r="AO364" s="1242"/>
      <c r="AP364" s="1242"/>
      <c r="AQ364" s="1242"/>
      <c r="AR364" s="1242"/>
      <c r="AS364" s="1242"/>
      <c r="AT364" s="1242"/>
      <c r="AU364" s="1242"/>
      <c r="AV364" s="1242"/>
    </row>
    <row r="365" spans="1:48">
      <c r="A365" s="1242"/>
      <c r="B365" s="1251"/>
      <c r="C365" s="1251"/>
      <c r="D365" s="1242"/>
      <c r="E365" s="1251"/>
      <c r="F365" s="1242"/>
      <c r="K365" s="1251"/>
      <c r="L365" s="1251"/>
      <c r="M365" s="1242"/>
      <c r="N365" s="1242"/>
      <c r="O365" s="1242"/>
      <c r="P365" s="1242"/>
      <c r="Q365" s="1242"/>
      <c r="R365" s="1242"/>
      <c r="S365" s="1242"/>
      <c r="T365" s="1242"/>
      <c r="U365" s="1242"/>
      <c r="V365" s="1242"/>
      <c r="W365" s="1242"/>
      <c r="X365" s="1242"/>
      <c r="Y365" s="1242"/>
      <c r="Z365" s="1242"/>
      <c r="AA365" s="1242"/>
      <c r="AB365" s="1242"/>
      <c r="AC365" s="1242"/>
      <c r="AD365" s="1242"/>
      <c r="AE365" s="1242"/>
      <c r="AF365" s="1242"/>
      <c r="AG365" s="1242"/>
      <c r="AH365" s="1242"/>
      <c r="AI365" s="1242"/>
      <c r="AJ365" s="1242"/>
      <c r="AK365" s="1242"/>
      <c r="AL365" s="1242"/>
      <c r="AM365" s="1242"/>
      <c r="AN365" s="1242"/>
      <c r="AO365" s="1242"/>
      <c r="AP365" s="1242"/>
      <c r="AQ365" s="1242"/>
      <c r="AR365" s="1242"/>
      <c r="AS365" s="1242"/>
      <c r="AT365" s="1242"/>
      <c r="AU365" s="1242"/>
      <c r="AV365" s="1242"/>
    </row>
    <row r="366" spans="1:48">
      <c r="A366" s="1242"/>
      <c r="B366" s="1251"/>
      <c r="C366" s="1251"/>
      <c r="D366" s="1242"/>
      <c r="E366" s="1251"/>
      <c r="F366" s="1242"/>
      <c r="K366" s="1251"/>
      <c r="L366" s="1251"/>
      <c r="M366" s="1242"/>
      <c r="N366" s="1242"/>
      <c r="O366" s="1242"/>
      <c r="P366" s="1242"/>
      <c r="Q366" s="1242"/>
      <c r="R366" s="1242"/>
      <c r="S366" s="1242"/>
      <c r="T366" s="1242"/>
      <c r="U366" s="1242"/>
      <c r="V366" s="1242"/>
      <c r="W366" s="1242"/>
      <c r="X366" s="1242"/>
      <c r="Y366" s="1242"/>
      <c r="Z366" s="1242"/>
      <c r="AA366" s="1242"/>
      <c r="AB366" s="1242"/>
      <c r="AC366" s="1242"/>
      <c r="AD366" s="1242"/>
      <c r="AE366" s="1242"/>
      <c r="AF366" s="1242"/>
      <c r="AG366" s="1242"/>
      <c r="AH366" s="1242"/>
      <c r="AI366" s="1242"/>
      <c r="AJ366" s="1242"/>
      <c r="AK366" s="1242"/>
      <c r="AL366" s="1242"/>
      <c r="AM366" s="1242"/>
      <c r="AN366" s="1242"/>
      <c r="AO366" s="1242"/>
      <c r="AP366" s="1242"/>
      <c r="AQ366" s="1242"/>
      <c r="AR366" s="1242"/>
      <c r="AS366" s="1242"/>
      <c r="AT366" s="1242"/>
      <c r="AU366" s="1242"/>
      <c r="AV366" s="1242"/>
    </row>
    <row r="367" spans="1:48">
      <c r="A367" s="1242"/>
      <c r="B367" s="1251"/>
      <c r="C367" s="1251"/>
      <c r="D367" s="1242"/>
      <c r="E367" s="1251"/>
      <c r="F367" s="1242"/>
      <c r="K367" s="1251"/>
      <c r="L367" s="1251"/>
      <c r="M367" s="1242"/>
      <c r="N367" s="1242"/>
      <c r="O367" s="1242"/>
      <c r="P367" s="1242"/>
      <c r="Q367" s="1242"/>
      <c r="R367" s="1242"/>
      <c r="S367" s="1242"/>
      <c r="T367" s="1242"/>
      <c r="U367" s="1242"/>
      <c r="V367" s="1242"/>
      <c r="W367" s="1242"/>
      <c r="X367" s="1242"/>
      <c r="Y367" s="1242"/>
      <c r="Z367" s="1242"/>
      <c r="AA367" s="1242"/>
      <c r="AB367" s="1242"/>
      <c r="AC367" s="1242"/>
      <c r="AD367" s="1242"/>
      <c r="AE367" s="1242"/>
      <c r="AF367" s="1242"/>
      <c r="AG367" s="1242"/>
      <c r="AH367" s="1242"/>
      <c r="AI367" s="1242"/>
      <c r="AJ367" s="1242"/>
      <c r="AK367" s="1242"/>
      <c r="AL367" s="1242"/>
      <c r="AM367" s="1242"/>
      <c r="AN367" s="1242"/>
      <c r="AO367" s="1242"/>
      <c r="AP367" s="1242"/>
      <c r="AQ367" s="1242"/>
      <c r="AR367" s="1242"/>
      <c r="AS367" s="1242"/>
      <c r="AT367" s="1242"/>
      <c r="AU367" s="1242"/>
      <c r="AV367" s="1242"/>
    </row>
    <row r="368" spans="1:48">
      <c r="A368" s="1242"/>
      <c r="B368" s="1251"/>
      <c r="C368" s="1251"/>
      <c r="D368" s="1242"/>
      <c r="E368" s="1251"/>
      <c r="F368" s="1242"/>
      <c r="K368" s="1251"/>
      <c r="L368" s="1251"/>
      <c r="M368" s="1242"/>
      <c r="N368" s="1242"/>
      <c r="O368" s="1242"/>
      <c r="P368" s="1242"/>
      <c r="Q368" s="1242"/>
      <c r="R368" s="1242"/>
      <c r="S368" s="1242"/>
      <c r="T368" s="1242"/>
      <c r="U368" s="1242"/>
      <c r="V368" s="1242"/>
      <c r="W368" s="1242"/>
      <c r="X368" s="1242"/>
      <c r="Y368" s="1242"/>
      <c r="Z368" s="1242"/>
      <c r="AA368" s="1242"/>
      <c r="AB368" s="1242"/>
      <c r="AC368" s="1242"/>
      <c r="AD368" s="1242"/>
      <c r="AE368" s="1242"/>
      <c r="AF368" s="1242"/>
      <c r="AG368" s="1242"/>
      <c r="AH368" s="1242"/>
      <c r="AI368" s="1242"/>
      <c r="AJ368" s="1242"/>
      <c r="AK368" s="1242"/>
      <c r="AL368" s="1242"/>
      <c r="AM368" s="1242"/>
      <c r="AN368" s="1242"/>
      <c r="AO368" s="1242"/>
      <c r="AP368" s="1242"/>
      <c r="AQ368" s="1242"/>
      <c r="AR368" s="1242"/>
      <c r="AS368" s="1242"/>
      <c r="AT368" s="1242"/>
      <c r="AU368" s="1242"/>
      <c r="AV368" s="1242"/>
    </row>
    <row r="369" spans="1:48">
      <c r="A369" s="1242"/>
      <c r="B369" s="1251"/>
      <c r="C369" s="1251"/>
      <c r="D369" s="1242"/>
      <c r="E369" s="1251"/>
      <c r="F369" s="1242"/>
      <c r="K369" s="1251"/>
      <c r="L369" s="1251"/>
      <c r="M369" s="1242"/>
      <c r="N369" s="1242"/>
      <c r="O369" s="1242"/>
      <c r="P369" s="1242"/>
      <c r="Q369" s="1242"/>
      <c r="R369" s="1242"/>
      <c r="S369" s="1242"/>
      <c r="T369" s="1242"/>
      <c r="U369" s="1242"/>
      <c r="V369" s="1242"/>
      <c r="W369" s="1242"/>
      <c r="X369" s="1242"/>
      <c r="Y369" s="1242"/>
      <c r="Z369" s="1242"/>
      <c r="AA369" s="1242"/>
      <c r="AB369" s="1242"/>
      <c r="AC369" s="1242"/>
      <c r="AD369" s="1242"/>
      <c r="AE369" s="1242"/>
      <c r="AF369" s="1242"/>
      <c r="AG369" s="1242"/>
      <c r="AH369" s="1242"/>
      <c r="AI369" s="1242"/>
      <c r="AJ369" s="1242"/>
      <c r="AK369" s="1242"/>
      <c r="AL369" s="1242"/>
      <c r="AM369" s="1242"/>
      <c r="AN369" s="1242"/>
      <c r="AO369" s="1242"/>
      <c r="AP369" s="1242"/>
      <c r="AQ369" s="1242"/>
      <c r="AR369" s="1242"/>
      <c r="AS369" s="1242"/>
      <c r="AT369" s="1242"/>
      <c r="AU369" s="1242"/>
      <c r="AV369" s="1242"/>
    </row>
    <row r="370" spans="1:48">
      <c r="A370" s="1242"/>
      <c r="B370" s="1251"/>
      <c r="C370" s="1251"/>
      <c r="D370" s="1242"/>
      <c r="E370" s="1251"/>
      <c r="F370" s="1242"/>
      <c r="K370" s="1251"/>
      <c r="L370" s="1251"/>
      <c r="M370" s="1242"/>
      <c r="N370" s="1242"/>
      <c r="O370" s="1242"/>
      <c r="P370" s="1242"/>
      <c r="Q370" s="1242"/>
      <c r="R370" s="1242"/>
      <c r="S370" s="1242"/>
      <c r="T370" s="1242"/>
      <c r="U370" s="1242"/>
      <c r="V370" s="1242"/>
      <c r="W370" s="1242"/>
      <c r="X370" s="1242"/>
      <c r="Y370" s="1242"/>
      <c r="Z370" s="1242"/>
      <c r="AA370" s="1242"/>
      <c r="AB370" s="1242"/>
      <c r="AC370" s="1242"/>
      <c r="AD370" s="1242"/>
      <c r="AE370" s="1242"/>
      <c r="AF370" s="1242"/>
      <c r="AG370" s="1242"/>
      <c r="AH370" s="1242"/>
      <c r="AI370" s="1242"/>
      <c r="AJ370" s="1242"/>
      <c r="AK370" s="1242"/>
      <c r="AL370" s="1242"/>
      <c r="AM370" s="1242"/>
      <c r="AN370" s="1242"/>
      <c r="AO370" s="1242"/>
      <c r="AP370" s="1242"/>
      <c r="AQ370" s="1242"/>
      <c r="AR370" s="1242"/>
      <c r="AS370" s="1242"/>
      <c r="AT370" s="1242"/>
      <c r="AU370" s="1242"/>
      <c r="AV370" s="1242"/>
    </row>
    <row r="371" spans="1:48">
      <c r="A371" s="1242"/>
      <c r="B371" s="1251"/>
      <c r="C371" s="1251"/>
      <c r="D371" s="1242"/>
      <c r="E371" s="1251"/>
      <c r="F371" s="1242"/>
      <c r="K371" s="1251"/>
      <c r="L371" s="1251"/>
      <c r="M371" s="1242"/>
      <c r="N371" s="1242"/>
      <c r="O371" s="1242"/>
      <c r="P371" s="1242"/>
      <c r="Q371" s="1242"/>
      <c r="R371" s="1242"/>
      <c r="S371" s="1242"/>
      <c r="T371" s="1242"/>
      <c r="U371" s="1242"/>
      <c r="V371" s="1242"/>
      <c r="W371" s="1242"/>
      <c r="X371" s="1242"/>
      <c r="Y371" s="1242"/>
      <c r="Z371" s="1242"/>
      <c r="AA371" s="1242"/>
      <c r="AB371" s="1242"/>
      <c r="AC371" s="1242"/>
      <c r="AD371" s="1242"/>
      <c r="AE371" s="1242"/>
      <c r="AF371" s="1242"/>
      <c r="AG371" s="1242"/>
      <c r="AH371" s="1242"/>
      <c r="AI371" s="1242"/>
      <c r="AJ371" s="1242"/>
      <c r="AK371" s="1242"/>
      <c r="AL371" s="1242"/>
      <c r="AM371" s="1242"/>
      <c r="AN371" s="1242"/>
      <c r="AO371" s="1242"/>
      <c r="AP371" s="1242"/>
      <c r="AQ371" s="1242"/>
      <c r="AR371" s="1242"/>
      <c r="AS371" s="1242"/>
      <c r="AT371" s="1242"/>
      <c r="AU371" s="1242"/>
      <c r="AV371" s="1242"/>
    </row>
    <row r="372" spans="1:48">
      <c r="A372" s="1242"/>
      <c r="B372" s="1251"/>
      <c r="C372" s="1251"/>
      <c r="D372" s="1242"/>
      <c r="E372" s="1251"/>
      <c r="F372" s="1242"/>
      <c r="K372" s="1251"/>
      <c r="L372" s="1251"/>
      <c r="M372" s="1242"/>
      <c r="N372" s="1242"/>
      <c r="O372" s="1242"/>
      <c r="P372" s="1242"/>
      <c r="Q372" s="1242"/>
      <c r="R372" s="1242"/>
      <c r="S372" s="1242"/>
      <c r="T372" s="1242"/>
      <c r="U372" s="1242"/>
      <c r="V372" s="1242"/>
      <c r="W372" s="1242"/>
      <c r="X372" s="1242"/>
      <c r="Y372" s="1242"/>
      <c r="Z372" s="1242"/>
      <c r="AA372" s="1242"/>
      <c r="AB372" s="1242"/>
      <c r="AC372" s="1242"/>
      <c r="AD372" s="1242"/>
      <c r="AE372" s="1242"/>
      <c r="AF372" s="1242"/>
      <c r="AG372" s="1242"/>
      <c r="AH372" s="1242"/>
      <c r="AI372" s="1242"/>
      <c r="AJ372" s="1242"/>
      <c r="AK372" s="1242"/>
      <c r="AL372" s="1242"/>
      <c r="AM372" s="1242"/>
      <c r="AN372" s="1242"/>
      <c r="AO372" s="1242"/>
      <c r="AP372" s="1242"/>
      <c r="AQ372" s="1242"/>
      <c r="AR372" s="1242"/>
      <c r="AS372" s="1242"/>
      <c r="AT372" s="1242"/>
      <c r="AU372" s="1242"/>
      <c r="AV372" s="1242"/>
    </row>
    <row r="373" spans="1:48">
      <c r="A373" s="1242"/>
      <c r="B373" s="1251"/>
      <c r="C373" s="1251"/>
      <c r="D373" s="1242"/>
      <c r="E373" s="1251"/>
      <c r="F373" s="1242"/>
      <c r="K373" s="1251"/>
      <c r="L373" s="1251"/>
      <c r="M373" s="1242"/>
      <c r="N373" s="1242"/>
      <c r="O373" s="1242"/>
      <c r="P373" s="1242"/>
      <c r="Q373" s="1242"/>
      <c r="R373" s="1242"/>
      <c r="S373" s="1242"/>
      <c r="T373" s="1242"/>
      <c r="U373" s="1242"/>
      <c r="V373" s="1242"/>
      <c r="W373" s="1242"/>
      <c r="X373" s="1242"/>
      <c r="Y373" s="1242"/>
      <c r="Z373" s="1242"/>
      <c r="AA373" s="1242"/>
      <c r="AB373" s="1242"/>
      <c r="AC373" s="1242"/>
      <c r="AD373" s="1242"/>
      <c r="AE373" s="1242"/>
      <c r="AF373" s="1242"/>
      <c r="AG373" s="1242"/>
      <c r="AH373" s="1242"/>
      <c r="AI373" s="1242"/>
      <c r="AJ373" s="1242"/>
      <c r="AK373" s="1242"/>
      <c r="AL373" s="1242"/>
      <c r="AM373" s="1242"/>
      <c r="AN373" s="1242"/>
      <c r="AO373" s="1242"/>
      <c r="AP373" s="1242"/>
      <c r="AQ373" s="1242"/>
      <c r="AR373" s="1242"/>
      <c r="AS373" s="1242"/>
      <c r="AT373" s="1242"/>
      <c r="AU373" s="1242"/>
      <c r="AV373" s="1242"/>
    </row>
    <row r="374" spans="1:48">
      <c r="A374" s="1242"/>
      <c r="B374" s="1251"/>
      <c r="C374" s="1251"/>
      <c r="D374" s="1242"/>
      <c r="E374" s="1251"/>
      <c r="F374" s="1242"/>
      <c r="K374" s="1251"/>
      <c r="L374" s="1251"/>
      <c r="M374" s="1242"/>
      <c r="N374" s="1242"/>
      <c r="O374" s="1242"/>
      <c r="P374" s="1242"/>
      <c r="Q374" s="1242"/>
      <c r="R374" s="1242"/>
      <c r="S374" s="1242"/>
      <c r="T374" s="1242"/>
      <c r="U374" s="1242"/>
      <c r="V374" s="1242"/>
      <c r="W374" s="1242"/>
      <c r="X374" s="1242"/>
      <c r="Y374" s="1242"/>
      <c r="Z374" s="1242"/>
      <c r="AA374" s="1242"/>
      <c r="AB374" s="1242"/>
      <c r="AC374" s="1242"/>
      <c r="AD374" s="1242"/>
      <c r="AE374" s="1242"/>
      <c r="AF374" s="1242"/>
      <c r="AG374" s="1242"/>
      <c r="AH374" s="1242"/>
      <c r="AI374" s="1242"/>
      <c r="AJ374" s="1242"/>
      <c r="AK374" s="1242"/>
      <c r="AL374" s="1242"/>
      <c r="AM374" s="1242"/>
      <c r="AN374" s="1242"/>
      <c r="AO374" s="1242"/>
      <c r="AP374" s="1242"/>
      <c r="AQ374" s="1242"/>
      <c r="AR374" s="1242"/>
      <c r="AS374" s="1242"/>
      <c r="AT374" s="1242"/>
      <c r="AU374" s="1242"/>
      <c r="AV374" s="1242"/>
    </row>
    <row r="375" spans="1:48">
      <c r="A375" s="1242"/>
      <c r="B375" s="1251"/>
      <c r="C375" s="1251"/>
      <c r="D375" s="1242"/>
      <c r="E375" s="1251"/>
      <c r="F375" s="1242"/>
      <c r="K375" s="1251"/>
      <c r="L375" s="1251"/>
      <c r="M375" s="1242"/>
      <c r="N375" s="1242"/>
      <c r="O375" s="1242"/>
      <c r="P375" s="1242"/>
      <c r="Q375" s="1242"/>
      <c r="R375" s="1242"/>
      <c r="S375" s="1242"/>
      <c r="T375" s="1242"/>
      <c r="U375" s="1242"/>
      <c r="V375" s="1242"/>
      <c r="W375" s="1242"/>
      <c r="X375" s="1242"/>
      <c r="Y375" s="1242"/>
      <c r="Z375" s="1242"/>
      <c r="AA375" s="1242"/>
      <c r="AB375" s="1242"/>
      <c r="AC375" s="1242"/>
      <c r="AD375" s="1242"/>
      <c r="AE375" s="1242"/>
      <c r="AF375" s="1242"/>
      <c r="AG375" s="1242"/>
      <c r="AH375" s="1242"/>
      <c r="AI375" s="1242"/>
      <c r="AJ375" s="1242"/>
      <c r="AK375" s="1242"/>
      <c r="AL375" s="1242"/>
      <c r="AM375" s="1242"/>
      <c r="AN375" s="1242"/>
      <c r="AO375" s="1242"/>
      <c r="AP375" s="1242"/>
      <c r="AQ375" s="1242"/>
      <c r="AR375" s="1242"/>
      <c r="AS375" s="1242"/>
      <c r="AT375" s="1242"/>
      <c r="AU375" s="1242"/>
      <c r="AV375" s="1242"/>
    </row>
    <row r="376" spans="1:48">
      <c r="A376" s="1242"/>
      <c r="B376" s="1251"/>
      <c r="C376" s="1251"/>
      <c r="D376" s="1242"/>
      <c r="E376" s="1251"/>
      <c r="F376" s="1242"/>
      <c r="K376" s="1251"/>
      <c r="L376" s="1251"/>
      <c r="M376" s="1242"/>
      <c r="N376" s="1242"/>
      <c r="O376" s="1242"/>
      <c r="P376" s="1242"/>
      <c r="Q376" s="1242"/>
      <c r="R376" s="1242"/>
      <c r="S376" s="1242"/>
      <c r="T376" s="1242"/>
      <c r="U376" s="1242"/>
      <c r="V376" s="1242"/>
      <c r="W376" s="1242"/>
      <c r="X376" s="1242"/>
      <c r="Y376" s="1242"/>
      <c r="Z376" s="1242"/>
      <c r="AA376" s="1242"/>
      <c r="AB376" s="1242"/>
      <c r="AC376" s="1242"/>
      <c r="AD376" s="1242"/>
      <c r="AE376" s="1242"/>
      <c r="AF376" s="1242"/>
      <c r="AG376" s="1242"/>
      <c r="AH376" s="1242"/>
      <c r="AI376" s="1242"/>
      <c r="AJ376" s="1242"/>
      <c r="AK376" s="1242"/>
      <c r="AL376" s="1242"/>
      <c r="AM376" s="1242"/>
      <c r="AN376" s="1242"/>
      <c r="AO376" s="1242"/>
      <c r="AP376" s="1242"/>
      <c r="AQ376" s="1242"/>
      <c r="AR376" s="1242"/>
      <c r="AS376" s="1242"/>
      <c r="AT376" s="1242"/>
      <c r="AU376" s="1242"/>
      <c r="AV376" s="1242"/>
    </row>
    <row r="377" spans="1:48">
      <c r="A377" s="1242"/>
      <c r="B377" s="1251"/>
      <c r="C377" s="1251"/>
      <c r="D377" s="1242"/>
      <c r="E377" s="1251"/>
      <c r="F377" s="1242"/>
      <c r="K377" s="1251"/>
      <c r="L377" s="1251"/>
      <c r="M377" s="1242"/>
      <c r="N377" s="1242"/>
      <c r="O377" s="1242"/>
      <c r="P377" s="1242"/>
      <c r="Q377" s="1242"/>
      <c r="R377" s="1242"/>
      <c r="S377" s="1242"/>
      <c r="T377" s="1242"/>
      <c r="U377" s="1242"/>
      <c r="V377" s="1242"/>
      <c r="W377" s="1242"/>
      <c r="X377" s="1242"/>
      <c r="Y377" s="1242"/>
      <c r="Z377" s="1242"/>
      <c r="AA377" s="1242"/>
      <c r="AB377" s="1242"/>
      <c r="AC377" s="1242"/>
      <c r="AD377" s="1242"/>
      <c r="AE377" s="1242"/>
      <c r="AF377" s="1242"/>
      <c r="AG377" s="1242"/>
      <c r="AH377" s="1242"/>
      <c r="AI377" s="1242"/>
      <c r="AJ377" s="1242"/>
      <c r="AK377" s="1242"/>
      <c r="AL377" s="1242"/>
      <c r="AM377" s="1242"/>
      <c r="AN377" s="1242"/>
      <c r="AO377" s="1242"/>
      <c r="AP377" s="1242"/>
      <c r="AQ377" s="1242"/>
      <c r="AR377" s="1242"/>
      <c r="AS377" s="1242"/>
      <c r="AT377" s="1242"/>
      <c r="AU377" s="1242"/>
      <c r="AV377" s="1242"/>
    </row>
    <row r="378" spans="1:48">
      <c r="A378" s="1242"/>
      <c r="B378" s="1251"/>
      <c r="C378" s="1251"/>
      <c r="D378" s="1242"/>
      <c r="E378" s="1251"/>
      <c r="F378" s="1242"/>
      <c r="K378" s="1251"/>
      <c r="L378" s="1251"/>
      <c r="M378" s="1242"/>
      <c r="N378" s="1242"/>
      <c r="O378" s="1242"/>
      <c r="P378" s="1242"/>
      <c r="Q378" s="1242"/>
      <c r="R378" s="1242"/>
      <c r="S378" s="1242"/>
      <c r="T378" s="1242"/>
      <c r="U378" s="1242"/>
      <c r="V378" s="1242"/>
      <c r="W378" s="1242"/>
      <c r="X378" s="1242"/>
      <c r="Y378" s="1242"/>
      <c r="Z378" s="1242"/>
      <c r="AA378" s="1242"/>
      <c r="AB378" s="1242"/>
      <c r="AC378" s="1242"/>
      <c r="AD378" s="1242"/>
      <c r="AE378" s="1242"/>
      <c r="AF378" s="1242"/>
      <c r="AG378" s="1242"/>
      <c r="AH378" s="1242"/>
      <c r="AI378" s="1242"/>
      <c r="AJ378" s="1242"/>
      <c r="AK378" s="1242"/>
      <c r="AL378" s="1242"/>
      <c r="AM378" s="1242"/>
      <c r="AN378" s="1242"/>
      <c r="AO378" s="1242"/>
      <c r="AP378" s="1242"/>
      <c r="AQ378" s="1242"/>
      <c r="AR378" s="1242"/>
      <c r="AS378" s="1242"/>
      <c r="AT378" s="1242"/>
      <c r="AU378" s="1242"/>
      <c r="AV378" s="1242"/>
    </row>
    <row r="379" spans="1:48">
      <c r="A379" s="1242"/>
      <c r="B379" s="1251"/>
      <c r="C379" s="1251"/>
      <c r="D379" s="1242"/>
      <c r="E379" s="1251"/>
      <c r="F379" s="1242"/>
      <c r="K379" s="1251"/>
      <c r="L379" s="1251"/>
      <c r="M379" s="1242"/>
      <c r="N379" s="1242"/>
      <c r="O379" s="1242"/>
      <c r="P379" s="1242"/>
      <c r="Q379" s="1242"/>
      <c r="R379" s="1242"/>
      <c r="S379" s="1242"/>
      <c r="T379" s="1242"/>
      <c r="U379" s="1242"/>
      <c r="V379" s="1242"/>
      <c r="W379" s="1242"/>
      <c r="X379" s="1242"/>
      <c r="Y379" s="1242"/>
      <c r="Z379" s="1242"/>
      <c r="AA379" s="1242"/>
      <c r="AB379" s="1242"/>
      <c r="AC379" s="1242"/>
      <c r="AD379" s="1242"/>
      <c r="AE379" s="1242"/>
      <c r="AF379" s="1242"/>
      <c r="AG379" s="1242"/>
      <c r="AH379" s="1242"/>
      <c r="AI379" s="1242"/>
      <c r="AJ379" s="1242"/>
      <c r="AK379" s="1242"/>
      <c r="AL379" s="1242"/>
      <c r="AM379" s="1242"/>
      <c r="AN379" s="1242"/>
      <c r="AO379" s="1242"/>
      <c r="AP379" s="1242"/>
      <c r="AQ379" s="1242"/>
      <c r="AR379" s="1242"/>
      <c r="AS379" s="1242"/>
      <c r="AT379" s="1242"/>
      <c r="AU379" s="1242"/>
      <c r="AV379" s="1242"/>
    </row>
    <row r="380" spans="1:48">
      <c r="A380" s="1242"/>
      <c r="B380" s="1251"/>
      <c r="C380" s="1251"/>
      <c r="D380" s="1242"/>
      <c r="E380" s="1251"/>
      <c r="F380" s="1242"/>
      <c r="K380" s="1251"/>
      <c r="L380" s="1251"/>
      <c r="M380" s="1242"/>
      <c r="N380" s="1242"/>
      <c r="O380" s="1242"/>
      <c r="P380" s="1242"/>
      <c r="Q380" s="1242"/>
      <c r="R380" s="1242"/>
      <c r="S380" s="1242"/>
      <c r="T380" s="1242"/>
      <c r="U380" s="1242"/>
      <c r="V380" s="1242"/>
      <c r="W380" s="1242"/>
      <c r="X380" s="1242"/>
      <c r="Y380" s="1242"/>
      <c r="Z380" s="1242"/>
      <c r="AA380" s="1242"/>
      <c r="AB380" s="1242"/>
      <c r="AC380" s="1242"/>
      <c r="AD380" s="1242"/>
      <c r="AE380" s="1242"/>
      <c r="AF380" s="1242"/>
      <c r="AG380" s="1242"/>
      <c r="AH380" s="1242"/>
      <c r="AI380" s="1242"/>
      <c r="AJ380" s="1242"/>
      <c r="AK380" s="1242"/>
      <c r="AL380" s="1242"/>
      <c r="AM380" s="1242"/>
      <c r="AN380" s="1242"/>
      <c r="AO380" s="1242"/>
      <c r="AP380" s="1242"/>
      <c r="AQ380" s="1242"/>
      <c r="AR380" s="1242"/>
      <c r="AS380" s="1242"/>
      <c r="AT380" s="1242"/>
      <c r="AU380" s="1242"/>
      <c r="AV380" s="1242"/>
    </row>
    <row r="381" spans="1:48">
      <c r="A381" s="1242"/>
      <c r="B381" s="1251"/>
      <c r="C381" s="1251"/>
      <c r="D381" s="1242"/>
      <c r="E381" s="1251"/>
      <c r="F381" s="1242"/>
      <c r="K381" s="1251"/>
      <c r="L381" s="1251"/>
      <c r="M381" s="1242"/>
      <c r="N381" s="1242"/>
      <c r="O381" s="1242"/>
      <c r="P381" s="1242"/>
      <c r="Q381" s="1242"/>
      <c r="R381" s="1242"/>
      <c r="S381" s="1242"/>
      <c r="T381" s="1242"/>
      <c r="U381" s="1242"/>
      <c r="V381" s="1242"/>
      <c r="W381" s="1242"/>
      <c r="X381" s="1242"/>
      <c r="Y381" s="1242"/>
      <c r="Z381" s="1242"/>
      <c r="AA381" s="1242"/>
      <c r="AB381" s="1242"/>
      <c r="AC381" s="1242"/>
      <c r="AD381" s="1242"/>
      <c r="AE381" s="1242"/>
      <c r="AF381" s="1242"/>
      <c r="AG381" s="1242"/>
      <c r="AH381" s="1242"/>
      <c r="AI381" s="1242"/>
      <c r="AJ381" s="1242"/>
      <c r="AK381" s="1242"/>
      <c r="AL381" s="1242"/>
      <c r="AM381" s="1242"/>
      <c r="AN381" s="1242"/>
      <c r="AO381" s="1242"/>
      <c r="AP381" s="1242"/>
      <c r="AQ381" s="1242"/>
      <c r="AR381" s="1242"/>
      <c r="AS381" s="1242"/>
      <c r="AT381" s="1242"/>
      <c r="AU381" s="1242"/>
      <c r="AV381" s="1242"/>
    </row>
    <row r="382" spans="1:48">
      <c r="A382" s="1242"/>
      <c r="B382" s="1251"/>
      <c r="C382" s="1251"/>
      <c r="D382" s="1242"/>
      <c r="E382" s="1251"/>
      <c r="F382" s="1242"/>
      <c r="K382" s="1251"/>
      <c r="L382" s="1251"/>
      <c r="M382" s="1242"/>
      <c r="N382" s="1242"/>
      <c r="O382" s="1242"/>
      <c r="P382" s="1242"/>
      <c r="Q382" s="1242"/>
      <c r="R382" s="1242"/>
      <c r="S382" s="1242"/>
      <c r="T382" s="1242"/>
      <c r="U382" s="1242"/>
      <c r="V382" s="1242"/>
      <c r="W382" s="1242"/>
      <c r="X382" s="1242"/>
      <c r="Y382" s="1242"/>
      <c r="Z382" s="1242"/>
      <c r="AA382" s="1242"/>
      <c r="AB382" s="1242"/>
      <c r="AC382" s="1242"/>
      <c r="AD382" s="1242"/>
      <c r="AE382" s="1242"/>
      <c r="AF382" s="1242"/>
      <c r="AG382" s="1242"/>
      <c r="AH382" s="1242"/>
      <c r="AI382" s="1242"/>
      <c r="AJ382" s="1242"/>
      <c r="AK382" s="1242"/>
      <c r="AL382" s="1242"/>
      <c r="AM382" s="1242"/>
      <c r="AN382" s="1242"/>
      <c r="AO382" s="1242"/>
      <c r="AP382" s="1242"/>
      <c r="AQ382" s="1242"/>
      <c r="AR382" s="1242"/>
      <c r="AS382" s="1242"/>
      <c r="AT382" s="1242"/>
      <c r="AU382" s="1242"/>
      <c r="AV382" s="1242"/>
    </row>
    <row r="383" spans="1:48">
      <c r="A383" s="1242"/>
      <c r="B383" s="1251"/>
      <c r="C383" s="1251"/>
      <c r="D383" s="1242"/>
      <c r="E383" s="1251"/>
      <c r="F383" s="1242"/>
      <c r="K383" s="1251"/>
      <c r="L383" s="1251"/>
      <c r="M383" s="1242"/>
      <c r="N383" s="1242"/>
      <c r="O383" s="1242"/>
      <c r="P383" s="1242"/>
      <c r="Q383" s="1242"/>
      <c r="R383" s="1242"/>
      <c r="S383" s="1242"/>
      <c r="T383" s="1242"/>
      <c r="U383" s="1242"/>
      <c r="V383" s="1242"/>
      <c r="W383" s="1242"/>
      <c r="X383" s="1242"/>
      <c r="Y383" s="1242"/>
      <c r="Z383" s="1242"/>
      <c r="AA383" s="1242"/>
      <c r="AB383" s="1242"/>
      <c r="AC383" s="1242"/>
      <c r="AD383" s="1242"/>
      <c r="AE383" s="1242"/>
      <c r="AF383" s="1242"/>
      <c r="AG383" s="1242"/>
      <c r="AH383" s="1242"/>
      <c r="AI383" s="1242"/>
      <c r="AJ383" s="1242"/>
      <c r="AK383" s="1242"/>
      <c r="AL383" s="1242"/>
      <c r="AM383" s="1242"/>
      <c r="AN383" s="1242"/>
      <c r="AO383" s="1242"/>
      <c r="AP383" s="1242"/>
      <c r="AQ383" s="1242"/>
      <c r="AR383" s="1242"/>
      <c r="AS383" s="1242"/>
      <c r="AT383" s="1242"/>
      <c r="AU383" s="1242"/>
      <c r="AV383" s="1242"/>
    </row>
    <row r="384" spans="1:48">
      <c r="A384" s="1242"/>
      <c r="B384" s="1251"/>
      <c r="C384" s="1251"/>
      <c r="D384" s="1242"/>
      <c r="E384" s="1251"/>
      <c r="F384" s="1242"/>
      <c r="K384" s="1251"/>
      <c r="L384" s="1251"/>
      <c r="M384" s="1242"/>
      <c r="N384" s="1242"/>
      <c r="O384" s="1242"/>
      <c r="P384" s="1242"/>
      <c r="Q384" s="1242"/>
      <c r="R384" s="1242"/>
      <c r="S384" s="1242"/>
      <c r="T384" s="1242"/>
      <c r="U384" s="1242"/>
      <c r="V384" s="1242"/>
      <c r="W384" s="1242"/>
      <c r="X384" s="1242"/>
      <c r="Y384" s="1242"/>
      <c r="Z384" s="1242"/>
      <c r="AA384" s="1242"/>
      <c r="AB384" s="1242"/>
      <c r="AC384" s="1242"/>
      <c r="AD384" s="1242"/>
      <c r="AE384" s="1242"/>
      <c r="AF384" s="1242"/>
      <c r="AG384" s="1242"/>
      <c r="AH384" s="1242"/>
      <c r="AI384" s="1242"/>
      <c r="AJ384" s="1242"/>
      <c r="AK384" s="1242"/>
      <c r="AL384" s="1242"/>
      <c r="AM384" s="1242"/>
      <c r="AN384" s="1242"/>
      <c r="AO384" s="1242"/>
      <c r="AP384" s="1242"/>
      <c r="AQ384" s="1242"/>
      <c r="AR384" s="1242"/>
      <c r="AS384" s="1242"/>
      <c r="AT384" s="1242"/>
      <c r="AU384" s="1242"/>
      <c r="AV384" s="1242"/>
    </row>
    <row r="385" spans="1:48">
      <c r="A385" s="1242"/>
      <c r="B385" s="1251"/>
      <c r="C385" s="1251"/>
      <c r="D385" s="1242"/>
      <c r="E385" s="1251"/>
      <c r="F385" s="1242"/>
      <c r="K385" s="1251"/>
      <c r="L385" s="1251"/>
      <c r="M385" s="1242"/>
      <c r="N385" s="1242"/>
      <c r="O385" s="1242"/>
      <c r="P385" s="1242"/>
      <c r="Q385" s="1242"/>
      <c r="R385" s="1242"/>
      <c r="S385" s="1242"/>
      <c r="T385" s="1242"/>
      <c r="U385" s="1242"/>
      <c r="V385" s="1242"/>
      <c r="W385" s="1242"/>
      <c r="X385" s="1242"/>
      <c r="Y385" s="1242"/>
      <c r="Z385" s="1242"/>
      <c r="AA385" s="1242"/>
      <c r="AB385" s="1242"/>
      <c r="AC385" s="1242"/>
      <c r="AD385" s="1242"/>
      <c r="AE385" s="1242"/>
      <c r="AF385" s="1242"/>
      <c r="AG385" s="1242"/>
      <c r="AH385" s="1242"/>
      <c r="AI385" s="1242"/>
      <c r="AJ385" s="1242"/>
      <c r="AK385" s="1242"/>
      <c r="AL385" s="1242"/>
      <c r="AM385" s="1242"/>
      <c r="AN385" s="1242"/>
      <c r="AO385" s="1242"/>
      <c r="AP385" s="1242"/>
      <c r="AQ385" s="1242"/>
      <c r="AR385" s="1242"/>
      <c r="AS385" s="1242"/>
      <c r="AT385" s="1242"/>
      <c r="AU385" s="1242"/>
      <c r="AV385" s="1242"/>
    </row>
    <row r="386" spans="1:48">
      <c r="A386" s="1242"/>
      <c r="B386" s="1251"/>
      <c r="C386" s="1251"/>
      <c r="D386" s="1242"/>
      <c r="E386" s="1251"/>
      <c r="F386" s="1242"/>
      <c r="K386" s="1251"/>
      <c r="L386" s="1251"/>
      <c r="M386" s="1242"/>
      <c r="N386" s="1242"/>
      <c r="O386" s="1242"/>
      <c r="P386" s="1242"/>
      <c r="Q386" s="1242"/>
      <c r="R386" s="1242"/>
      <c r="S386" s="1242"/>
      <c r="T386" s="1242"/>
      <c r="U386" s="1242"/>
      <c r="V386" s="1242"/>
      <c r="W386" s="1242"/>
      <c r="X386" s="1242"/>
      <c r="Y386" s="1242"/>
      <c r="Z386" s="1242"/>
      <c r="AA386" s="1242"/>
      <c r="AB386" s="1242"/>
      <c r="AC386" s="1242"/>
      <c r="AD386" s="1242"/>
      <c r="AE386" s="1242"/>
      <c r="AF386" s="1242"/>
      <c r="AG386" s="1242"/>
      <c r="AH386" s="1242"/>
      <c r="AI386" s="1242"/>
      <c r="AJ386" s="1242"/>
      <c r="AK386" s="1242"/>
      <c r="AL386" s="1242"/>
      <c r="AM386" s="1242"/>
      <c r="AN386" s="1242"/>
      <c r="AO386" s="1242"/>
      <c r="AP386" s="1242"/>
      <c r="AQ386" s="1242"/>
      <c r="AR386" s="1242"/>
      <c r="AS386" s="1242"/>
      <c r="AT386" s="1242"/>
      <c r="AU386" s="1242"/>
      <c r="AV386" s="1242"/>
    </row>
    <row r="387" spans="1:48">
      <c r="A387" s="1242"/>
      <c r="B387" s="1251"/>
      <c r="C387" s="1251"/>
      <c r="D387" s="1242"/>
      <c r="E387" s="1251"/>
      <c r="F387" s="1242"/>
      <c r="K387" s="1251"/>
      <c r="L387" s="1251"/>
      <c r="M387" s="1242"/>
      <c r="N387" s="1242"/>
      <c r="O387" s="1242"/>
      <c r="P387" s="1242"/>
      <c r="Q387" s="1242"/>
      <c r="R387" s="1242"/>
      <c r="S387" s="1242"/>
      <c r="T387" s="1242"/>
      <c r="U387" s="1242"/>
      <c r="V387" s="1242"/>
      <c r="W387" s="1242"/>
      <c r="X387" s="1242"/>
      <c r="Y387" s="1242"/>
      <c r="Z387" s="1242"/>
      <c r="AA387" s="1242"/>
      <c r="AB387" s="1242"/>
      <c r="AC387" s="1242"/>
      <c r="AD387" s="1242"/>
      <c r="AE387" s="1242"/>
      <c r="AF387" s="1242"/>
      <c r="AG387" s="1242"/>
      <c r="AH387" s="1242"/>
      <c r="AI387" s="1242"/>
      <c r="AJ387" s="1242"/>
      <c r="AK387" s="1242"/>
      <c r="AL387" s="1242"/>
      <c r="AM387" s="1242"/>
      <c r="AN387" s="1242"/>
      <c r="AO387" s="1242"/>
      <c r="AP387" s="1242"/>
      <c r="AQ387" s="1242"/>
      <c r="AR387" s="1242"/>
      <c r="AS387" s="1242"/>
      <c r="AT387" s="1242"/>
      <c r="AU387" s="1242"/>
      <c r="AV387" s="1242"/>
    </row>
    <row r="388" spans="1:48">
      <c r="A388" s="1242"/>
      <c r="B388" s="1251"/>
      <c r="C388" s="1251"/>
      <c r="D388" s="1242"/>
      <c r="E388" s="1251"/>
      <c r="F388" s="1242"/>
      <c r="K388" s="1251"/>
      <c r="L388" s="1251"/>
      <c r="M388" s="1242"/>
      <c r="N388" s="1242"/>
      <c r="O388" s="1242"/>
      <c r="P388" s="1242"/>
      <c r="Q388" s="1242"/>
      <c r="R388" s="1242"/>
      <c r="S388" s="1242"/>
      <c r="T388" s="1242"/>
      <c r="U388" s="1242"/>
      <c r="V388" s="1242"/>
      <c r="W388" s="1242"/>
      <c r="X388" s="1242"/>
      <c r="Y388" s="1242"/>
      <c r="Z388" s="1242"/>
      <c r="AA388" s="1242"/>
      <c r="AB388" s="1242"/>
      <c r="AC388" s="1242"/>
      <c r="AD388" s="1242"/>
      <c r="AE388" s="1242"/>
      <c r="AF388" s="1242"/>
      <c r="AG388" s="1242"/>
      <c r="AH388" s="1242"/>
      <c r="AI388" s="1242"/>
      <c r="AJ388" s="1242"/>
      <c r="AK388" s="1242"/>
      <c r="AL388" s="1242"/>
      <c r="AM388" s="1242"/>
      <c r="AN388" s="1242"/>
      <c r="AO388" s="1242"/>
      <c r="AP388" s="1242"/>
      <c r="AQ388" s="1242"/>
      <c r="AR388" s="1242"/>
      <c r="AS388" s="1242"/>
      <c r="AT388" s="1242"/>
      <c r="AU388" s="1242"/>
      <c r="AV388" s="1242"/>
    </row>
    <row r="389" spans="1:48">
      <c r="A389" s="1242"/>
      <c r="B389" s="1251"/>
      <c r="C389" s="1251"/>
      <c r="D389" s="1242"/>
      <c r="E389" s="1251"/>
      <c r="F389" s="1242"/>
      <c r="K389" s="1251"/>
      <c r="L389" s="1251"/>
      <c r="M389" s="1242"/>
      <c r="N389" s="1242"/>
      <c r="O389" s="1242"/>
      <c r="P389" s="1242"/>
      <c r="Q389" s="1242"/>
      <c r="R389" s="1242"/>
      <c r="S389" s="1242"/>
      <c r="T389" s="1242"/>
      <c r="U389" s="1242"/>
      <c r="V389" s="1242"/>
      <c r="W389" s="1242"/>
      <c r="X389" s="1242"/>
      <c r="Y389" s="1242"/>
      <c r="Z389" s="1242"/>
      <c r="AA389" s="1242"/>
      <c r="AB389" s="1242"/>
      <c r="AC389" s="1242"/>
      <c r="AD389" s="1242"/>
      <c r="AE389" s="1242"/>
      <c r="AF389" s="1242"/>
      <c r="AG389" s="1242"/>
      <c r="AH389" s="1242"/>
      <c r="AI389" s="1242"/>
      <c r="AJ389" s="1242"/>
      <c r="AK389" s="1242"/>
      <c r="AL389" s="1242"/>
      <c r="AM389" s="1242"/>
      <c r="AN389" s="1242"/>
      <c r="AO389" s="1242"/>
      <c r="AP389" s="1242"/>
      <c r="AQ389" s="1242"/>
      <c r="AR389" s="1242"/>
      <c r="AS389" s="1242"/>
      <c r="AT389" s="1242"/>
      <c r="AU389" s="1242"/>
      <c r="AV389" s="1242"/>
    </row>
    <row r="390" spans="1:48">
      <c r="A390" s="1242"/>
      <c r="B390" s="1251"/>
      <c r="C390" s="1251"/>
      <c r="D390" s="1242"/>
      <c r="E390" s="1251"/>
      <c r="F390" s="1242"/>
      <c r="K390" s="1251"/>
      <c r="L390" s="1251"/>
      <c r="M390" s="1242"/>
      <c r="N390" s="1242"/>
      <c r="O390" s="1242"/>
      <c r="P390" s="1242"/>
      <c r="Q390" s="1242"/>
      <c r="R390" s="1242"/>
      <c r="S390" s="1242"/>
      <c r="T390" s="1242"/>
      <c r="U390" s="1242"/>
      <c r="V390" s="1242"/>
      <c r="W390" s="1242"/>
      <c r="X390" s="1242"/>
      <c r="Y390" s="1242"/>
      <c r="Z390" s="1242"/>
      <c r="AA390" s="1242"/>
      <c r="AB390" s="1242"/>
      <c r="AC390" s="1242"/>
      <c r="AD390" s="1242"/>
      <c r="AE390" s="1242"/>
      <c r="AF390" s="1242"/>
      <c r="AG390" s="1242"/>
      <c r="AH390" s="1242"/>
      <c r="AI390" s="1242"/>
      <c r="AJ390" s="1242"/>
      <c r="AK390" s="1242"/>
      <c r="AL390" s="1242"/>
      <c r="AM390" s="1242"/>
      <c r="AN390" s="1242"/>
      <c r="AO390" s="1242"/>
      <c r="AP390" s="1242"/>
      <c r="AQ390" s="1242"/>
      <c r="AR390" s="1242"/>
      <c r="AS390" s="1242"/>
      <c r="AT390" s="1242"/>
      <c r="AU390" s="1242"/>
      <c r="AV390" s="1242"/>
    </row>
    <row r="391" spans="1:48">
      <c r="A391" s="1242"/>
      <c r="B391" s="1251"/>
      <c r="C391" s="1251"/>
      <c r="D391" s="1242"/>
      <c r="E391" s="1251"/>
      <c r="F391" s="1242"/>
      <c r="K391" s="1251"/>
      <c r="L391" s="1251"/>
      <c r="M391" s="1242"/>
      <c r="N391" s="1242"/>
      <c r="O391" s="1242"/>
      <c r="P391" s="1242"/>
      <c r="Q391" s="1242"/>
      <c r="R391" s="1242"/>
      <c r="S391" s="1242"/>
      <c r="T391" s="1242"/>
      <c r="U391" s="1242"/>
      <c r="V391" s="1242"/>
      <c r="W391" s="1242"/>
      <c r="X391" s="1242"/>
      <c r="Y391" s="1242"/>
      <c r="Z391" s="1242"/>
      <c r="AA391" s="1242"/>
      <c r="AB391" s="1242"/>
      <c r="AC391" s="1242"/>
      <c r="AD391" s="1242"/>
      <c r="AE391" s="1242"/>
      <c r="AF391" s="1242"/>
      <c r="AG391" s="1242"/>
      <c r="AH391" s="1242"/>
      <c r="AI391" s="1242"/>
      <c r="AJ391" s="1242"/>
      <c r="AK391" s="1242"/>
      <c r="AL391" s="1242"/>
      <c r="AM391" s="1242"/>
      <c r="AN391" s="1242"/>
      <c r="AO391" s="1242"/>
      <c r="AP391" s="1242"/>
      <c r="AQ391" s="1242"/>
      <c r="AR391" s="1242"/>
      <c r="AS391" s="1242"/>
      <c r="AT391" s="1242"/>
      <c r="AU391" s="1242"/>
      <c r="AV391" s="1242"/>
    </row>
    <row r="392" spans="1:48">
      <c r="A392" s="1242"/>
      <c r="B392" s="1251"/>
      <c r="C392" s="1251"/>
      <c r="D392" s="1242"/>
      <c r="E392" s="1251"/>
      <c r="F392" s="1242"/>
      <c r="K392" s="1251"/>
      <c r="L392" s="1251"/>
      <c r="M392" s="1242"/>
      <c r="N392" s="1242"/>
      <c r="O392" s="1242"/>
      <c r="P392" s="1242"/>
      <c r="Q392" s="1242"/>
      <c r="R392" s="1242"/>
      <c r="S392" s="1242"/>
      <c r="T392" s="1242"/>
      <c r="U392" s="1242"/>
      <c r="V392" s="1242"/>
      <c r="W392" s="1242"/>
      <c r="X392" s="1242"/>
      <c r="Y392" s="1242"/>
      <c r="Z392" s="1242"/>
      <c r="AA392" s="1242"/>
      <c r="AB392" s="1242"/>
      <c r="AC392" s="1242"/>
      <c r="AD392" s="1242"/>
      <c r="AE392" s="1242"/>
      <c r="AF392" s="1242"/>
      <c r="AG392" s="1242"/>
      <c r="AH392" s="1242"/>
      <c r="AI392" s="1242"/>
      <c r="AJ392" s="1242"/>
      <c r="AK392" s="1242"/>
      <c r="AL392" s="1242"/>
      <c r="AM392" s="1242"/>
      <c r="AN392" s="1242"/>
      <c r="AO392" s="1242"/>
      <c r="AP392" s="1242"/>
      <c r="AQ392" s="1242"/>
      <c r="AR392" s="1242"/>
      <c r="AS392" s="1242"/>
      <c r="AT392" s="1242"/>
      <c r="AU392" s="1242"/>
      <c r="AV392" s="1242"/>
    </row>
    <row r="393" spans="1:48">
      <c r="A393" s="1242"/>
      <c r="B393" s="1251"/>
      <c r="C393" s="1251"/>
      <c r="D393" s="1242"/>
      <c r="E393" s="1251"/>
      <c r="F393" s="1242"/>
      <c r="K393" s="1251"/>
      <c r="L393" s="1251"/>
      <c r="M393" s="1242"/>
      <c r="N393" s="1242"/>
      <c r="O393" s="1242"/>
      <c r="P393" s="1242"/>
      <c r="Q393" s="1242"/>
      <c r="R393" s="1242"/>
      <c r="S393" s="1242"/>
      <c r="T393" s="1242"/>
      <c r="U393" s="1242"/>
      <c r="V393" s="1242"/>
      <c r="W393" s="1242"/>
      <c r="X393" s="1242"/>
      <c r="Y393" s="1242"/>
      <c r="Z393" s="1242"/>
      <c r="AA393" s="1242"/>
      <c r="AB393" s="1242"/>
      <c r="AC393" s="1242"/>
      <c r="AD393" s="1242"/>
      <c r="AE393" s="1242"/>
      <c r="AF393" s="1242"/>
      <c r="AG393" s="1242"/>
      <c r="AH393" s="1242"/>
      <c r="AI393" s="1242"/>
      <c r="AJ393" s="1242"/>
      <c r="AK393" s="1242"/>
      <c r="AL393" s="1242"/>
      <c r="AM393" s="1242"/>
      <c r="AN393" s="1242"/>
      <c r="AO393" s="1242"/>
      <c r="AP393" s="1242"/>
      <c r="AQ393" s="1242"/>
      <c r="AR393" s="1242"/>
      <c r="AS393" s="1242"/>
      <c r="AT393" s="1242"/>
      <c r="AU393" s="1242"/>
      <c r="AV393" s="1242"/>
    </row>
    <row r="394" spans="1:48">
      <c r="A394" s="1242"/>
      <c r="B394" s="1251"/>
      <c r="C394" s="1251"/>
      <c r="D394" s="1242"/>
      <c r="E394" s="1251"/>
      <c r="F394" s="1242"/>
      <c r="K394" s="1251"/>
      <c r="L394" s="1251"/>
      <c r="M394" s="1242"/>
      <c r="N394" s="1242"/>
      <c r="O394" s="1242"/>
      <c r="P394" s="1242"/>
      <c r="Q394" s="1242"/>
      <c r="R394" s="1242"/>
      <c r="S394" s="1242"/>
      <c r="T394" s="1242"/>
      <c r="U394" s="1242"/>
      <c r="V394" s="1242"/>
      <c r="W394" s="1242"/>
      <c r="X394" s="1242"/>
      <c r="Y394" s="1242"/>
      <c r="Z394" s="1242"/>
      <c r="AA394" s="1242"/>
      <c r="AB394" s="1242"/>
      <c r="AC394" s="1242"/>
      <c r="AD394" s="1242"/>
      <c r="AE394" s="1242"/>
      <c r="AF394" s="1242"/>
      <c r="AG394" s="1242"/>
      <c r="AH394" s="1242"/>
      <c r="AI394" s="1242"/>
      <c r="AJ394" s="1242"/>
      <c r="AK394" s="1242"/>
      <c r="AL394" s="1242"/>
      <c r="AM394" s="1242"/>
      <c r="AN394" s="1242"/>
      <c r="AO394" s="1242"/>
      <c r="AP394" s="1242"/>
      <c r="AQ394" s="1242"/>
      <c r="AR394" s="1242"/>
      <c r="AS394" s="1242"/>
      <c r="AT394" s="1242"/>
      <c r="AU394" s="1242"/>
      <c r="AV394" s="1242"/>
    </row>
    <row r="395" spans="1:48">
      <c r="A395" s="1242"/>
      <c r="B395" s="1251"/>
      <c r="C395" s="1251"/>
      <c r="D395" s="1242"/>
      <c r="E395" s="1251"/>
      <c r="F395" s="1242"/>
      <c r="K395" s="1251"/>
      <c r="L395" s="1251"/>
      <c r="M395" s="1242"/>
      <c r="N395" s="1242"/>
      <c r="O395" s="1242"/>
      <c r="P395" s="1242"/>
      <c r="Q395" s="1242"/>
      <c r="R395" s="1242"/>
      <c r="S395" s="1242"/>
      <c r="T395" s="1242"/>
      <c r="U395" s="1242"/>
      <c r="V395" s="1242"/>
      <c r="W395" s="1242"/>
      <c r="X395" s="1242"/>
      <c r="Y395" s="1242"/>
      <c r="Z395" s="1242"/>
      <c r="AA395" s="1242"/>
      <c r="AB395" s="1242"/>
      <c r="AC395" s="1242"/>
      <c r="AD395" s="1242"/>
      <c r="AE395" s="1242"/>
      <c r="AF395" s="1242"/>
      <c r="AG395" s="1242"/>
      <c r="AH395" s="1242"/>
      <c r="AI395" s="1242"/>
      <c r="AJ395" s="1242"/>
      <c r="AK395" s="1242"/>
      <c r="AL395" s="1242"/>
      <c r="AM395" s="1242"/>
      <c r="AN395" s="1242"/>
      <c r="AO395" s="1242"/>
      <c r="AP395" s="1242"/>
      <c r="AQ395" s="1242"/>
      <c r="AR395" s="1242"/>
      <c r="AS395" s="1242"/>
      <c r="AT395" s="1242"/>
      <c r="AU395" s="1242"/>
      <c r="AV395" s="1242"/>
    </row>
    <row r="396" spans="1:48">
      <c r="A396" s="1242"/>
      <c r="B396" s="1251"/>
      <c r="C396" s="1251"/>
      <c r="D396" s="1242"/>
      <c r="E396" s="1251"/>
      <c r="F396" s="1242"/>
      <c r="K396" s="1251"/>
      <c r="L396" s="1251"/>
      <c r="M396" s="1242"/>
      <c r="N396" s="1242"/>
      <c r="O396" s="1242"/>
      <c r="P396" s="1242"/>
      <c r="Q396" s="1242"/>
      <c r="R396" s="1242"/>
      <c r="S396" s="1242"/>
      <c r="T396" s="1242"/>
      <c r="U396" s="1242"/>
      <c r="V396" s="1242"/>
      <c r="W396" s="1242"/>
      <c r="X396" s="1242"/>
      <c r="Y396" s="1242"/>
      <c r="Z396" s="1242"/>
      <c r="AA396" s="1242"/>
      <c r="AB396" s="1242"/>
      <c r="AC396" s="1242"/>
      <c r="AD396" s="1242"/>
      <c r="AE396" s="1242"/>
      <c r="AF396" s="1242"/>
      <c r="AG396" s="1242"/>
      <c r="AH396" s="1242"/>
      <c r="AI396" s="1242"/>
      <c r="AJ396" s="1242"/>
      <c r="AK396" s="1242"/>
      <c r="AL396" s="1242"/>
      <c r="AM396" s="1242"/>
      <c r="AN396" s="1242"/>
      <c r="AO396" s="1242"/>
      <c r="AP396" s="1242"/>
      <c r="AQ396" s="1242"/>
      <c r="AR396" s="1242"/>
      <c r="AS396" s="1242"/>
      <c r="AT396" s="1242"/>
      <c r="AU396" s="1242"/>
      <c r="AV396" s="1242"/>
    </row>
    <row r="397" spans="1:48">
      <c r="A397" s="1242"/>
      <c r="B397" s="1251"/>
      <c r="C397" s="1251"/>
      <c r="D397" s="1242"/>
      <c r="E397" s="1251"/>
      <c r="F397" s="1242"/>
      <c r="K397" s="1251"/>
      <c r="L397" s="1251"/>
      <c r="M397" s="1242"/>
      <c r="N397" s="1242"/>
      <c r="O397" s="1242"/>
      <c r="P397" s="1242"/>
      <c r="Q397" s="1242"/>
      <c r="R397" s="1242"/>
      <c r="S397" s="1242"/>
      <c r="T397" s="1242"/>
      <c r="U397" s="1242"/>
      <c r="V397" s="1242"/>
      <c r="W397" s="1242"/>
      <c r="X397" s="1242"/>
      <c r="Y397" s="1242"/>
      <c r="Z397" s="1242"/>
      <c r="AA397" s="1242"/>
      <c r="AB397" s="1242"/>
      <c r="AC397" s="1242"/>
      <c r="AD397" s="1242"/>
      <c r="AE397" s="1242"/>
      <c r="AF397" s="1242"/>
      <c r="AG397" s="1242"/>
      <c r="AH397" s="1242"/>
      <c r="AI397" s="1242"/>
      <c r="AJ397" s="1242"/>
      <c r="AK397" s="1242"/>
      <c r="AL397" s="1242"/>
      <c r="AM397" s="1242"/>
      <c r="AN397" s="1242"/>
      <c r="AO397" s="1242"/>
      <c r="AP397" s="1242"/>
      <c r="AQ397" s="1242"/>
      <c r="AR397" s="1242"/>
      <c r="AS397" s="1242"/>
      <c r="AT397" s="1242"/>
      <c r="AU397" s="1242"/>
      <c r="AV397" s="1242"/>
    </row>
    <row r="398" spans="1:48">
      <c r="A398" s="1242"/>
      <c r="B398" s="1251"/>
      <c r="C398" s="1251"/>
      <c r="D398" s="1242"/>
      <c r="E398" s="1251"/>
      <c r="F398" s="1242"/>
      <c r="K398" s="1251"/>
      <c r="L398" s="1251"/>
      <c r="M398" s="1242"/>
      <c r="N398" s="1242"/>
      <c r="O398" s="1242"/>
      <c r="P398" s="1242"/>
      <c r="Q398" s="1242"/>
      <c r="R398" s="1242"/>
      <c r="S398" s="1242"/>
      <c r="T398" s="1242"/>
      <c r="U398" s="1242"/>
      <c r="V398" s="1242"/>
      <c r="W398" s="1242"/>
      <c r="X398" s="1242"/>
      <c r="Y398" s="1242"/>
      <c r="Z398" s="1242"/>
      <c r="AA398" s="1242"/>
      <c r="AB398" s="1242"/>
      <c r="AC398" s="1242"/>
      <c r="AD398" s="1242"/>
      <c r="AE398" s="1242"/>
      <c r="AF398" s="1242"/>
      <c r="AG398" s="1242"/>
      <c r="AH398" s="1242"/>
      <c r="AI398" s="1242"/>
      <c r="AJ398" s="1242"/>
      <c r="AK398" s="1242"/>
      <c r="AL398" s="1242"/>
      <c r="AM398" s="1242"/>
      <c r="AN398" s="1242"/>
      <c r="AO398" s="1242"/>
      <c r="AP398" s="1242"/>
      <c r="AQ398" s="1242"/>
      <c r="AR398" s="1242"/>
      <c r="AS398" s="1242"/>
      <c r="AT398" s="1242"/>
      <c r="AU398" s="1242"/>
      <c r="AV398" s="1242"/>
    </row>
    <row r="399" spans="1:48">
      <c r="A399" s="1242"/>
      <c r="B399" s="1251"/>
      <c r="C399" s="1251"/>
      <c r="D399" s="1242"/>
      <c r="E399" s="1251"/>
      <c r="F399" s="1242"/>
      <c r="K399" s="1251"/>
      <c r="L399" s="1251"/>
      <c r="M399" s="1242"/>
      <c r="N399" s="1242"/>
      <c r="O399" s="1242"/>
      <c r="P399" s="1242"/>
      <c r="Q399" s="1242"/>
      <c r="R399" s="1242"/>
      <c r="S399" s="1242"/>
      <c r="T399" s="1242"/>
      <c r="U399" s="1242"/>
      <c r="V399" s="1242"/>
      <c r="W399" s="1242"/>
      <c r="X399" s="1242"/>
      <c r="Y399" s="1242"/>
      <c r="Z399" s="1242"/>
      <c r="AA399" s="1242"/>
      <c r="AB399" s="1242"/>
      <c r="AC399" s="1242"/>
      <c r="AD399" s="1242"/>
      <c r="AE399" s="1242"/>
      <c r="AF399" s="1242"/>
      <c r="AG399" s="1242"/>
      <c r="AH399" s="1242"/>
      <c r="AI399" s="1242"/>
      <c r="AJ399" s="1242"/>
      <c r="AK399" s="1242"/>
      <c r="AL399" s="1242"/>
      <c r="AM399" s="1242"/>
      <c r="AN399" s="1242"/>
      <c r="AO399" s="1242"/>
      <c r="AP399" s="1242"/>
      <c r="AQ399" s="1242"/>
      <c r="AR399" s="1242"/>
      <c r="AS399" s="1242"/>
      <c r="AT399" s="1242"/>
      <c r="AU399" s="1242"/>
      <c r="AV399" s="1242"/>
    </row>
    <row r="400" spans="1:48">
      <c r="A400" s="1242"/>
      <c r="B400" s="1251"/>
      <c r="C400" s="1251"/>
      <c r="D400" s="1242"/>
      <c r="E400" s="1251"/>
      <c r="F400" s="1242"/>
      <c r="K400" s="1251"/>
      <c r="L400" s="1251"/>
      <c r="M400" s="1242"/>
      <c r="N400" s="1242"/>
      <c r="O400" s="1242"/>
      <c r="P400" s="1242"/>
      <c r="Q400" s="1242"/>
      <c r="R400" s="1242"/>
      <c r="S400" s="1242"/>
      <c r="T400" s="1242"/>
      <c r="U400" s="1242"/>
      <c r="V400" s="1242"/>
      <c r="W400" s="1242"/>
      <c r="X400" s="1242"/>
      <c r="Y400" s="1242"/>
      <c r="Z400" s="1242"/>
      <c r="AA400" s="1242"/>
      <c r="AB400" s="1242"/>
      <c r="AC400" s="1242"/>
      <c r="AD400" s="1242"/>
      <c r="AE400" s="1242"/>
      <c r="AF400" s="1242"/>
      <c r="AG400" s="1242"/>
      <c r="AH400" s="1242"/>
      <c r="AI400" s="1242"/>
      <c r="AJ400" s="1242"/>
      <c r="AK400" s="1242"/>
      <c r="AL400" s="1242"/>
      <c r="AM400" s="1242"/>
      <c r="AN400" s="1242"/>
      <c r="AO400" s="1242"/>
      <c r="AP400" s="1242"/>
      <c r="AQ400" s="1242"/>
      <c r="AR400" s="1242"/>
      <c r="AS400" s="1242"/>
      <c r="AT400" s="1242"/>
      <c r="AU400" s="1242"/>
      <c r="AV400" s="1242"/>
    </row>
    <row r="401" spans="1:48">
      <c r="A401" s="1242"/>
      <c r="B401" s="1251"/>
      <c r="C401" s="1251"/>
      <c r="D401" s="1242"/>
      <c r="E401" s="1251"/>
      <c r="F401" s="1242"/>
      <c r="K401" s="1251"/>
      <c r="L401" s="1251"/>
      <c r="M401" s="1242"/>
      <c r="N401" s="1242"/>
      <c r="O401" s="1242"/>
      <c r="P401" s="1242"/>
      <c r="Q401" s="1242"/>
      <c r="R401" s="1242"/>
      <c r="S401" s="1242"/>
      <c r="T401" s="1242"/>
      <c r="U401" s="1242"/>
      <c r="V401" s="1242"/>
      <c r="W401" s="1242"/>
      <c r="X401" s="1242"/>
      <c r="Y401" s="1242"/>
      <c r="Z401" s="1242"/>
      <c r="AA401" s="1242"/>
      <c r="AB401" s="1242"/>
      <c r="AC401" s="1242"/>
      <c r="AD401" s="1242"/>
      <c r="AE401" s="1242"/>
      <c r="AF401" s="1242"/>
      <c r="AG401" s="1242"/>
      <c r="AH401" s="1242"/>
      <c r="AI401" s="1242"/>
      <c r="AJ401" s="1242"/>
      <c r="AK401" s="1242"/>
      <c r="AL401" s="1242"/>
      <c r="AM401" s="1242"/>
      <c r="AN401" s="1242"/>
      <c r="AO401" s="1242"/>
      <c r="AP401" s="1242"/>
      <c r="AQ401" s="1242"/>
      <c r="AR401" s="1242"/>
      <c r="AS401" s="1242"/>
      <c r="AT401" s="1242"/>
      <c r="AU401" s="1242"/>
      <c r="AV401" s="1242"/>
    </row>
    <row r="402" spans="1:48">
      <c r="A402" s="1242"/>
      <c r="B402" s="1251"/>
      <c r="C402" s="1251"/>
      <c r="D402" s="1242"/>
      <c r="E402" s="1251"/>
      <c r="F402" s="1242"/>
      <c r="K402" s="1251"/>
      <c r="L402" s="1251"/>
      <c r="M402" s="1242"/>
      <c r="N402" s="1242"/>
      <c r="O402" s="1242"/>
      <c r="P402" s="1242"/>
      <c r="Q402" s="1242"/>
      <c r="R402" s="1242"/>
      <c r="S402" s="1242"/>
      <c r="T402" s="1242"/>
      <c r="U402" s="1242"/>
      <c r="V402" s="1242"/>
      <c r="W402" s="1242"/>
      <c r="X402" s="1242"/>
      <c r="Y402" s="1242"/>
      <c r="Z402" s="1242"/>
      <c r="AA402" s="1242"/>
      <c r="AB402" s="1242"/>
      <c r="AC402" s="1242"/>
      <c r="AD402" s="1242"/>
      <c r="AE402" s="1242"/>
      <c r="AF402" s="1242"/>
      <c r="AG402" s="1242"/>
      <c r="AH402" s="1242"/>
      <c r="AI402" s="1242"/>
      <c r="AJ402" s="1242"/>
      <c r="AK402" s="1242"/>
      <c r="AL402" s="1242"/>
      <c r="AM402" s="1242"/>
      <c r="AN402" s="1242"/>
      <c r="AO402" s="1242"/>
      <c r="AP402" s="1242"/>
      <c r="AQ402" s="1242"/>
      <c r="AR402" s="1242"/>
      <c r="AS402" s="1242"/>
      <c r="AT402" s="1242"/>
      <c r="AU402" s="1242"/>
      <c r="AV402" s="1242"/>
    </row>
    <row r="403" spans="1:48">
      <c r="A403" s="1242"/>
      <c r="B403" s="1251"/>
      <c r="C403" s="1251"/>
      <c r="D403" s="1242"/>
      <c r="E403" s="1251"/>
      <c r="F403" s="1242"/>
      <c r="K403" s="1251"/>
      <c r="L403" s="1251"/>
      <c r="M403" s="1242"/>
      <c r="N403" s="1242"/>
      <c r="O403" s="1242"/>
      <c r="P403" s="1242"/>
      <c r="Q403" s="1242"/>
      <c r="R403" s="1242"/>
      <c r="S403" s="1242"/>
      <c r="T403" s="1242"/>
      <c r="U403" s="1242"/>
      <c r="V403" s="1242"/>
      <c r="W403" s="1242"/>
      <c r="X403" s="1242"/>
      <c r="Y403" s="1242"/>
      <c r="Z403" s="1242"/>
      <c r="AA403" s="1242"/>
      <c r="AB403" s="1242"/>
      <c r="AC403" s="1242"/>
      <c r="AD403" s="1242"/>
      <c r="AE403" s="1242"/>
      <c r="AF403" s="1242"/>
      <c r="AG403" s="1242"/>
      <c r="AH403" s="1242"/>
      <c r="AI403" s="1242"/>
      <c r="AJ403" s="1242"/>
      <c r="AK403" s="1242"/>
      <c r="AL403" s="1242"/>
      <c r="AM403" s="1242"/>
      <c r="AN403" s="1242"/>
      <c r="AO403" s="1242"/>
      <c r="AP403" s="1242"/>
      <c r="AQ403" s="1242"/>
      <c r="AR403" s="1242"/>
      <c r="AS403" s="1242"/>
      <c r="AT403" s="1242"/>
      <c r="AU403" s="1242"/>
      <c r="AV403" s="1242"/>
    </row>
    <row r="404" spans="1:48">
      <c r="A404" s="1242"/>
      <c r="B404" s="1251"/>
      <c r="C404" s="1251"/>
      <c r="D404" s="1242"/>
      <c r="E404" s="1251"/>
      <c r="F404" s="1242"/>
      <c r="K404" s="1251"/>
      <c r="L404" s="1251"/>
      <c r="M404" s="1242"/>
      <c r="N404" s="1242"/>
      <c r="O404" s="1242"/>
      <c r="P404" s="1242"/>
      <c r="Q404" s="1242"/>
      <c r="R404" s="1242"/>
      <c r="S404" s="1242"/>
      <c r="T404" s="1242"/>
      <c r="U404" s="1242"/>
      <c r="V404" s="1242"/>
      <c r="W404" s="1242"/>
      <c r="X404" s="1242"/>
      <c r="Y404" s="1242"/>
      <c r="Z404" s="1242"/>
      <c r="AA404" s="1242"/>
      <c r="AB404" s="1242"/>
      <c r="AC404" s="1242"/>
      <c r="AD404" s="1242"/>
      <c r="AE404" s="1242"/>
      <c r="AF404" s="1242"/>
      <c r="AG404" s="1242"/>
      <c r="AH404" s="1242"/>
      <c r="AI404" s="1242"/>
      <c r="AJ404" s="1242"/>
      <c r="AK404" s="1242"/>
      <c r="AL404" s="1242"/>
      <c r="AM404" s="1242"/>
      <c r="AN404" s="1242"/>
      <c r="AO404" s="1242"/>
      <c r="AP404" s="1242"/>
      <c r="AQ404" s="1242"/>
      <c r="AR404" s="1242"/>
      <c r="AS404" s="1242"/>
      <c r="AT404" s="1242"/>
      <c r="AU404" s="1242"/>
      <c r="AV404" s="1242"/>
    </row>
    <row r="405" spans="1:48">
      <c r="A405" s="1242"/>
      <c r="B405" s="1251"/>
      <c r="C405" s="1251"/>
      <c r="D405" s="1242"/>
      <c r="E405" s="1251"/>
      <c r="F405" s="1242"/>
      <c r="K405" s="1251"/>
      <c r="L405" s="1251"/>
      <c r="M405" s="1242"/>
      <c r="N405" s="1242"/>
      <c r="O405" s="1242"/>
      <c r="P405" s="1242"/>
      <c r="Q405" s="1242"/>
      <c r="R405" s="1242"/>
      <c r="S405" s="1242"/>
      <c r="T405" s="1242"/>
      <c r="U405" s="1242"/>
      <c r="V405" s="1242"/>
      <c r="W405" s="1242"/>
      <c r="X405" s="1242"/>
      <c r="Y405" s="1242"/>
      <c r="Z405" s="1242"/>
      <c r="AA405" s="1242"/>
      <c r="AB405" s="1242"/>
      <c r="AC405" s="1242"/>
      <c r="AD405" s="1242"/>
      <c r="AE405" s="1242"/>
      <c r="AF405" s="1242"/>
      <c r="AG405" s="1242"/>
      <c r="AH405" s="1242"/>
      <c r="AI405" s="1242"/>
      <c r="AJ405" s="1242"/>
      <c r="AK405" s="1242"/>
      <c r="AL405" s="1242"/>
      <c r="AM405" s="1242"/>
      <c r="AN405" s="1242"/>
      <c r="AO405" s="1242"/>
      <c r="AP405" s="1242"/>
      <c r="AQ405" s="1242"/>
      <c r="AR405" s="1242"/>
      <c r="AS405" s="1242"/>
      <c r="AT405" s="1242"/>
      <c r="AU405" s="1242"/>
      <c r="AV405" s="1242"/>
    </row>
    <row r="406" spans="1:48">
      <c r="A406" s="1242"/>
      <c r="B406" s="1251"/>
      <c r="C406" s="1251"/>
      <c r="D406" s="1242"/>
      <c r="E406" s="1251"/>
      <c r="F406" s="1242"/>
      <c r="K406" s="1251"/>
      <c r="L406" s="1251"/>
      <c r="M406" s="1242"/>
      <c r="N406" s="1242"/>
      <c r="O406" s="1242"/>
      <c r="P406" s="1242"/>
      <c r="Q406" s="1242"/>
      <c r="R406" s="1242"/>
      <c r="S406" s="1242"/>
      <c r="T406" s="1242"/>
      <c r="U406" s="1242"/>
      <c r="V406" s="1242"/>
      <c r="W406" s="1242"/>
      <c r="X406" s="1242"/>
      <c r="Y406" s="1242"/>
      <c r="Z406" s="1242"/>
      <c r="AA406" s="1242"/>
      <c r="AB406" s="1242"/>
      <c r="AC406" s="1242"/>
      <c r="AD406" s="1242"/>
      <c r="AE406" s="1242"/>
      <c r="AF406" s="1242"/>
      <c r="AG406" s="1242"/>
      <c r="AH406" s="1242"/>
      <c r="AI406" s="1242"/>
      <c r="AJ406" s="1242"/>
      <c r="AK406" s="1242"/>
      <c r="AL406" s="1242"/>
      <c r="AM406" s="1242"/>
      <c r="AN406" s="1242"/>
      <c r="AO406" s="1242"/>
      <c r="AP406" s="1242"/>
      <c r="AQ406" s="1242"/>
      <c r="AR406" s="1242"/>
      <c r="AS406" s="1242"/>
      <c r="AT406" s="1242"/>
      <c r="AU406" s="1242"/>
      <c r="AV406" s="1242"/>
    </row>
    <row r="407" spans="1:48">
      <c r="A407" s="1242"/>
      <c r="B407" s="1251"/>
      <c r="C407" s="1251"/>
      <c r="D407" s="1242"/>
      <c r="E407" s="1251"/>
      <c r="F407" s="1242"/>
      <c r="K407" s="1251"/>
      <c r="L407" s="1251"/>
      <c r="M407" s="1242"/>
      <c r="N407" s="1242"/>
      <c r="O407" s="1242"/>
      <c r="P407" s="1242"/>
      <c r="Q407" s="1242"/>
      <c r="R407" s="1242"/>
      <c r="S407" s="1242"/>
      <c r="T407" s="1242"/>
      <c r="U407" s="1242"/>
      <c r="V407" s="1242"/>
      <c r="W407" s="1242"/>
      <c r="X407" s="1242"/>
      <c r="Y407" s="1242"/>
      <c r="Z407" s="1242"/>
      <c r="AA407" s="1242"/>
      <c r="AB407" s="1242"/>
      <c r="AC407" s="1242"/>
      <c r="AD407" s="1242"/>
      <c r="AE407" s="1242"/>
      <c r="AF407" s="1242"/>
      <c r="AG407" s="1242"/>
      <c r="AH407" s="1242"/>
      <c r="AI407" s="1242"/>
      <c r="AJ407" s="1242"/>
      <c r="AK407" s="1242"/>
      <c r="AL407" s="1242"/>
      <c r="AM407" s="1242"/>
      <c r="AN407" s="1242"/>
      <c r="AO407" s="1242"/>
      <c r="AP407" s="1242"/>
      <c r="AQ407" s="1242"/>
      <c r="AR407" s="1242"/>
      <c r="AS407" s="1242"/>
      <c r="AT407" s="1242"/>
      <c r="AU407" s="1242"/>
      <c r="AV407" s="1242"/>
    </row>
    <row r="408" spans="1:48">
      <c r="A408" s="1242"/>
      <c r="B408" s="1251"/>
      <c r="C408" s="1251"/>
      <c r="D408" s="1242"/>
      <c r="E408" s="1251"/>
      <c r="F408" s="1242"/>
      <c r="K408" s="1251"/>
      <c r="L408" s="1251"/>
      <c r="M408" s="1242"/>
      <c r="N408" s="1242"/>
      <c r="O408" s="1242"/>
      <c r="P408" s="1242"/>
      <c r="Q408" s="1242"/>
      <c r="R408" s="1242"/>
      <c r="S408" s="1242"/>
      <c r="T408" s="1242"/>
      <c r="U408" s="1242"/>
      <c r="V408" s="1242"/>
      <c r="W408" s="1242"/>
      <c r="X408" s="1242"/>
      <c r="Y408" s="1242"/>
      <c r="Z408" s="1242"/>
      <c r="AA408" s="1242"/>
      <c r="AB408" s="1242"/>
      <c r="AC408" s="1242"/>
      <c r="AD408" s="1242"/>
      <c r="AE408" s="1242"/>
      <c r="AF408" s="1242"/>
      <c r="AG408" s="1242"/>
      <c r="AH408" s="1242"/>
      <c r="AI408" s="1242"/>
      <c r="AJ408" s="1242"/>
      <c r="AK408" s="1242"/>
      <c r="AL408" s="1242"/>
      <c r="AM408" s="1242"/>
      <c r="AN408" s="1242"/>
      <c r="AO408" s="1242"/>
      <c r="AP408" s="1242"/>
      <c r="AQ408" s="1242"/>
      <c r="AR408" s="1242"/>
      <c r="AS408" s="1242"/>
      <c r="AT408" s="1242"/>
      <c r="AU408" s="1242"/>
      <c r="AV408" s="1242"/>
    </row>
    <row r="409" spans="1:48">
      <c r="A409" s="1242"/>
      <c r="B409" s="1251"/>
      <c r="C409" s="1251"/>
      <c r="D409" s="1242"/>
      <c r="E409" s="1251"/>
      <c r="F409" s="1242"/>
      <c r="K409" s="1251"/>
      <c r="L409" s="1251"/>
      <c r="M409" s="1242"/>
      <c r="N409" s="1242"/>
      <c r="O409" s="1242"/>
      <c r="P409" s="1242"/>
      <c r="Q409" s="1242"/>
      <c r="R409" s="1242"/>
      <c r="S409" s="1242"/>
      <c r="T409" s="1242"/>
      <c r="U409" s="1242"/>
      <c r="V409" s="1242"/>
      <c r="W409" s="1242"/>
      <c r="X409" s="1242"/>
      <c r="Y409" s="1242"/>
      <c r="Z409" s="1242"/>
      <c r="AA409" s="1242"/>
      <c r="AB409" s="1242"/>
      <c r="AC409" s="1242"/>
      <c r="AD409" s="1242"/>
      <c r="AE409" s="1242"/>
      <c r="AF409" s="1242"/>
      <c r="AG409" s="1242"/>
      <c r="AH409" s="1242"/>
      <c r="AI409" s="1242"/>
      <c r="AJ409" s="1242"/>
      <c r="AK409" s="1242"/>
      <c r="AL409" s="1242"/>
      <c r="AM409" s="1242"/>
      <c r="AN409" s="1242"/>
      <c r="AO409" s="1242"/>
      <c r="AP409" s="1242"/>
      <c r="AQ409" s="1242"/>
      <c r="AR409" s="1242"/>
      <c r="AS409" s="1242"/>
      <c r="AT409" s="1242"/>
      <c r="AU409" s="1242"/>
      <c r="AV409" s="1242"/>
    </row>
    <row r="410" spans="1:48">
      <c r="A410" s="1242"/>
      <c r="B410" s="1251"/>
      <c r="C410" s="1251"/>
      <c r="D410" s="1242"/>
      <c r="E410" s="1251"/>
      <c r="F410" s="1242"/>
      <c r="K410" s="1251"/>
      <c r="L410" s="1251"/>
      <c r="M410" s="1242"/>
      <c r="N410" s="1242"/>
      <c r="O410" s="1242"/>
      <c r="P410" s="1242"/>
      <c r="Q410" s="1242"/>
      <c r="R410" s="1242"/>
      <c r="S410" s="1242"/>
      <c r="T410" s="1242"/>
      <c r="U410" s="1242"/>
      <c r="V410" s="1242"/>
      <c r="W410" s="1242"/>
      <c r="X410" s="1242"/>
      <c r="Y410" s="1242"/>
      <c r="Z410" s="1242"/>
      <c r="AA410" s="1242"/>
      <c r="AB410" s="1242"/>
      <c r="AC410" s="1242"/>
      <c r="AD410" s="1242"/>
      <c r="AE410" s="1242"/>
      <c r="AF410" s="1242"/>
      <c r="AG410" s="1242"/>
      <c r="AH410" s="1242"/>
      <c r="AI410" s="1242"/>
      <c r="AJ410" s="1242"/>
      <c r="AK410" s="1242"/>
      <c r="AL410" s="1242"/>
      <c r="AM410" s="1242"/>
      <c r="AN410" s="1242"/>
      <c r="AO410" s="1242"/>
      <c r="AP410" s="1242"/>
      <c r="AQ410" s="1242"/>
      <c r="AR410" s="1242"/>
      <c r="AS410" s="1242"/>
      <c r="AT410" s="1242"/>
      <c r="AU410" s="1242"/>
      <c r="AV410" s="1242"/>
    </row>
    <row r="411" spans="1:48">
      <c r="A411" s="1242"/>
      <c r="B411" s="1251"/>
      <c r="C411" s="1251"/>
      <c r="D411" s="1242"/>
      <c r="E411" s="1251"/>
      <c r="F411" s="1242"/>
      <c r="K411" s="1251"/>
      <c r="L411" s="1251"/>
      <c r="M411" s="1242"/>
      <c r="N411" s="1242"/>
      <c r="O411" s="1242"/>
      <c r="P411" s="1242"/>
      <c r="Q411" s="1242"/>
      <c r="R411" s="1242"/>
      <c r="S411" s="1242"/>
      <c r="T411" s="1242"/>
      <c r="U411" s="1242"/>
      <c r="V411" s="1242"/>
      <c r="W411" s="1242"/>
      <c r="X411" s="1242"/>
      <c r="Y411" s="1242"/>
      <c r="Z411" s="1242"/>
      <c r="AA411" s="1242"/>
      <c r="AB411" s="1242"/>
      <c r="AC411" s="1242"/>
      <c r="AD411" s="1242"/>
      <c r="AE411" s="1242"/>
      <c r="AF411" s="1242"/>
      <c r="AG411" s="1242"/>
      <c r="AH411" s="1242"/>
      <c r="AI411" s="1242"/>
      <c r="AJ411" s="1242"/>
      <c r="AK411" s="1242"/>
      <c r="AL411" s="1242"/>
      <c r="AM411" s="1242"/>
      <c r="AN411" s="1242"/>
      <c r="AO411" s="1242"/>
      <c r="AP411" s="1242"/>
      <c r="AQ411" s="1242"/>
      <c r="AR411" s="1242"/>
      <c r="AS411" s="1242"/>
      <c r="AT411" s="1242"/>
      <c r="AU411" s="1242"/>
      <c r="AV411" s="1242"/>
    </row>
    <row r="412" spans="1:48">
      <c r="A412" s="1242"/>
      <c r="B412" s="1251"/>
      <c r="C412" s="1251"/>
      <c r="D412" s="1242"/>
      <c r="E412" s="1251"/>
      <c r="F412" s="1242"/>
      <c r="K412" s="1251"/>
      <c r="L412" s="1251"/>
      <c r="M412" s="1242"/>
      <c r="N412" s="1242"/>
      <c r="O412" s="1242"/>
      <c r="P412" s="1242"/>
      <c r="Q412" s="1242"/>
      <c r="R412" s="1242"/>
      <c r="S412" s="1242"/>
      <c r="T412" s="1242"/>
      <c r="U412" s="1242"/>
      <c r="V412" s="1242"/>
      <c r="W412" s="1242"/>
      <c r="X412" s="1242"/>
      <c r="Y412" s="1242"/>
      <c r="Z412" s="1242"/>
      <c r="AA412" s="1242"/>
      <c r="AB412" s="1242"/>
      <c r="AC412" s="1242"/>
      <c r="AD412" s="1242"/>
      <c r="AE412" s="1242"/>
      <c r="AF412" s="1242"/>
      <c r="AG412" s="1242"/>
      <c r="AH412" s="1242"/>
      <c r="AI412" s="1242"/>
      <c r="AJ412" s="1242"/>
      <c r="AK412" s="1242"/>
      <c r="AL412" s="1242"/>
      <c r="AM412" s="1242"/>
      <c r="AN412" s="1242"/>
      <c r="AO412" s="1242"/>
      <c r="AP412" s="1242"/>
      <c r="AQ412" s="1242"/>
      <c r="AR412" s="1242"/>
      <c r="AS412" s="1242"/>
      <c r="AT412" s="1242"/>
      <c r="AU412" s="1242"/>
      <c r="AV412" s="1242"/>
    </row>
    <row r="413" spans="1:48">
      <c r="A413" s="1242"/>
      <c r="B413" s="1251"/>
      <c r="C413" s="1251"/>
      <c r="D413" s="1242"/>
      <c r="E413" s="1251"/>
      <c r="F413" s="1242"/>
      <c r="K413" s="1251"/>
      <c r="L413" s="1251"/>
      <c r="M413" s="1242"/>
      <c r="N413" s="1242"/>
      <c r="O413" s="1242"/>
      <c r="P413" s="1242"/>
      <c r="Q413" s="1242"/>
      <c r="R413" s="1242"/>
      <c r="S413" s="1242"/>
      <c r="T413" s="1242"/>
      <c r="U413" s="1242"/>
      <c r="V413" s="1242"/>
      <c r="W413" s="1242"/>
      <c r="X413" s="1242"/>
      <c r="Y413" s="1242"/>
      <c r="Z413" s="1242"/>
      <c r="AA413" s="1242"/>
      <c r="AB413" s="1242"/>
      <c r="AC413" s="1242"/>
      <c r="AD413" s="1242"/>
      <c r="AE413" s="1242"/>
      <c r="AF413" s="1242"/>
      <c r="AG413" s="1242"/>
      <c r="AH413" s="1242"/>
      <c r="AI413" s="1242"/>
      <c r="AJ413" s="1242"/>
      <c r="AK413" s="1242"/>
      <c r="AL413" s="1242"/>
      <c r="AM413" s="1242"/>
      <c r="AN413" s="1242"/>
      <c r="AO413" s="1242"/>
      <c r="AP413" s="1242"/>
      <c r="AQ413" s="1242"/>
      <c r="AR413" s="1242"/>
      <c r="AS413" s="1242"/>
      <c r="AT413" s="1242"/>
      <c r="AU413" s="1242"/>
      <c r="AV413" s="1242"/>
    </row>
    <row r="414" spans="1:48">
      <c r="A414" s="1242"/>
      <c r="B414" s="1251"/>
      <c r="C414" s="1251"/>
      <c r="D414" s="1242"/>
      <c r="E414" s="1251"/>
      <c r="F414" s="1242"/>
      <c r="K414" s="1251"/>
      <c r="L414" s="1251"/>
      <c r="M414" s="1242"/>
      <c r="N414" s="1242"/>
      <c r="O414" s="1242"/>
      <c r="P414" s="1242"/>
      <c r="Q414" s="1242"/>
      <c r="R414" s="1242"/>
      <c r="S414" s="1242"/>
      <c r="T414" s="1242"/>
      <c r="U414" s="1242"/>
      <c r="V414" s="1242"/>
      <c r="W414" s="1242"/>
      <c r="X414" s="1242"/>
      <c r="Y414" s="1242"/>
      <c r="Z414" s="1242"/>
      <c r="AA414" s="1242"/>
      <c r="AB414" s="1242"/>
      <c r="AC414" s="1242"/>
      <c r="AD414" s="1242"/>
      <c r="AE414" s="1242"/>
      <c r="AF414" s="1242"/>
      <c r="AG414" s="1242"/>
      <c r="AH414" s="1242"/>
      <c r="AI414" s="1242"/>
      <c r="AJ414" s="1242"/>
      <c r="AK414" s="1242"/>
      <c r="AL414" s="1242"/>
      <c r="AM414" s="1242"/>
      <c r="AN414" s="1242"/>
      <c r="AO414" s="1242"/>
      <c r="AP414" s="1242"/>
      <c r="AQ414" s="1242"/>
      <c r="AR414" s="1242"/>
      <c r="AS414" s="1242"/>
      <c r="AT414" s="1242"/>
      <c r="AU414" s="1242"/>
      <c r="AV414" s="1242"/>
    </row>
    <row r="415" spans="1:48">
      <c r="A415" s="1242"/>
      <c r="B415" s="1251"/>
      <c r="C415" s="1251"/>
      <c r="D415" s="1242"/>
      <c r="E415" s="1251"/>
      <c r="F415" s="1242"/>
      <c r="K415" s="1251"/>
      <c r="L415" s="1251"/>
      <c r="M415" s="1242"/>
      <c r="N415" s="1242"/>
      <c r="O415" s="1242"/>
      <c r="P415" s="1242"/>
      <c r="Q415" s="1242"/>
      <c r="R415" s="1242"/>
      <c r="S415" s="1242"/>
      <c r="T415" s="1242"/>
      <c r="U415" s="1242"/>
      <c r="V415" s="1242"/>
      <c r="W415" s="1242"/>
      <c r="X415" s="1242"/>
      <c r="Y415" s="1242"/>
      <c r="Z415" s="1242"/>
      <c r="AA415" s="1242"/>
      <c r="AB415" s="1242"/>
      <c r="AC415" s="1242"/>
      <c r="AD415" s="1242"/>
      <c r="AE415" s="1242"/>
      <c r="AF415" s="1242"/>
      <c r="AG415" s="1242"/>
      <c r="AH415" s="1242"/>
      <c r="AI415" s="1242"/>
      <c r="AJ415" s="1242"/>
      <c r="AK415" s="1242"/>
      <c r="AL415" s="1242"/>
      <c r="AM415" s="1242"/>
      <c r="AN415" s="1242"/>
      <c r="AO415" s="1242"/>
      <c r="AP415" s="1242"/>
      <c r="AQ415" s="1242"/>
      <c r="AR415" s="1242"/>
      <c r="AS415" s="1242"/>
      <c r="AT415" s="1242"/>
      <c r="AU415" s="1242"/>
      <c r="AV415" s="1242"/>
    </row>
    <row r="416" spans="1:48">
      <c r="A416" s="1242"/>
      <c r="B416" s="1251"/>
      <c r="C416" s="1251"/>
      <c r="D416" s="1242"/>
      <c r="E416" s="1251"/>
      <c r="F416" s="1242"/>
      <c r="K416" s="1251"/>
      <c r="L416" s="1251"/>
      <c r="M416" s="1242"/>
      <c r="N416" s="1242"/>
      <c r="O416" s="1242"/>
      <c r="P416" s="1242"/>
      <c r="Q416" s="1242"/>
      <c r="R416" s="1242"/>
      <c r="S416" s="1242"/>
      <c r="T416" s="1242"/>
      <c r="U416" s="1242"/>
      <c r="V416" s="1242"/>
      <c r="W416" s="1242"/>
      <c r="X416" s="1242"/>
      <c r="Y416" s="1242"/>
      <c r="Z416" s="1242"/>
      <c r="AA416" s="1242"/>
      <c r="AB416" s="1242"/>
      <c r="AC416" s="1242"/>
      <c r="AD416" s="1242"/>
      <c r="AE416" s="1242"/>
      <c r="AF416" s="1242"/>
      <c r="AG416" s="1242"/>
      <c r="AH416" s="1242"/>
      <c r="AI416" s="1242"/>
      <c r="AJ416" s="1242"/>
      <c r="AK416" s="1242"/>
      <c r="AL416" s="1242"/>
      <c r="AM416" s="1242"/>
      <c r="AN416" s="1242"/>
      <c r="AO416" s="1242"/>
      <c r="AP416" s="1242"/>
      <c r="AQ416" s="1242"/>
      <c r="AR416" s="1242"/>
      <c r="AS416" s="1242"/>
      <c r="AT416" s="1242"/>
      <c r="AU416" s="1242"/>
      <c r="AV416" s="1242"/>
    </row>
    <row r="417" spans="1:48">
      <c r="A417" s="1242"/>
      <c r="B417" s="1251"/>
      <c r="C417" s="1251"/>
      <c r="D417" s="1242"/>
      <c r="E417" s="1251"/>
      <c r="F417" s="1242"/>
      <c r="K417" s="1251"/>
      <c r="L417" s="1251"/>
      <c r="M417" s="1242"/>
      <c r="N417" s="1242"/>
      <c r="O417" s="1242"/>
      <c r="P417" s="1242"/>
      <c r="Q417" s="1242"/>
      <c r="R417" s="1242"/>
      <c r="S417" s="1242"/>
      <c r="T417" s="1242"/>
      <c r="U417" s="1242"/>
      <c r="V417" s="1242"/>
      <c r="W417" s="1242"/>
      <c r="X417" s="1242"/>
      <c r="Y417" s="1242"/>
      <c r="Z417" s="1242"/>
      <c r="AA417" s="1242"/>
      <c r="AB417" s="1242"/>
      <c r="AC417" s="1242"/>
      <c r="AD417" s="1242"/>
      <c r="AE417" s="1242"/>
      <c r="AF417" s="1242"/>
      <c r="AG417" s="1242"/>
      <c r="AH417" s="1242"/>
      <c r="AI417" s="1242"/>
      <c r="AJ417" s="1242"/>
      <c r="AK417" s="1242"/>
      <c r="AL417" s="1242"/>
      <c r="AM417" s="1242"/>
      <c r="AN417" s="1242"/>
      <c r="AO417" s="1242"/>
      <c r="AP417" s="1242"/>
      <c r="AQ417" s="1242"/>
      <c r="AR417" s="1242"/>
      <c r="AS417" s="1242"/>
      <c r="AT417" s="1242"/>
      <c r="AU417" s="1242"/>
      <c r="AV417" s="1242"/>
    </row>
    <row r="418" spans="1:48">
      <c r="A418" s="1242"/>
      <c r="B418" s="1251"/>
      <c r="C418" s="1251"/>
      <c r="D418" s="1242"/>
      <c r="E418" s="1251"/>
      <c r="F418" s="1242"/>
      <c r="K418" s="1251"/>
      <c r="L418" s="1251"/>
      <c r="M418" s="1242"/>
      <c r="N418" s="1242"/>
      <c r="O418" s="1242"/>
      <c r="P418" s="1242"/>
      <c r="Q418" s="1242"/>
      <c r="R418" s="1242"/>
      <c r="S418" s="1242"/>
      <c r="T418" s="1242"/>
      <c r="U418" s="1242"/>
      <c r="V418" s="1242"/>
      <c r="W418" s="1242"/>
      <c r="X418" s="1242"/>
      <c r="Y418" s="1242"/>
      <c r="Z418" s="1242"/>
      <c r="AA418" s="1242"/>
      <c r="AB418" s="1242"/>
      <c r="AC418" s="1242"/>
      <c r="AD418" s="1242"/>
      <c r="AE418" s="1242"/>
      <c r="AF418" s="1242"/>
      <c r="AG418" s="1242"/>
      <c r="AH418" s="1242"/>
      <c r="AI418" s="1242"/>
      <c r="AJ418" s="1242"/>
      <c r="AK418" s="1242"/>
      <c r="AL418" s="1242"/>
      <c r="AM418" s="1242"/>
      <c r="AN418" s="1242"/>
      <c r="AO418" s="1242"/>
      <c r="AP418" s="1242"/>
      <c r="AQ418" s="1242"/>
      <c r="AR418" s="1242"/>
      <c r="AS418" s="1242"/>
      <c r="AT418" s="1242"/>
      <c r="AU418" s="1242"/>
      <c r="AV418" s="1242"/>
    </row>
    <row r="419" spans="1:48">
      <c r="A419" s="1242"/>
      <c r="B419" s="1251"/>
      <c r="C419" s="1251"/>
      <c r="D419" s="1242"/>
      <c r="E419" s="1251"/>
      <c r="F419" s="1242"/>
      <c r="K419" s="1251"/>
      <c r="L419" s="1251"/>
      <c r="M419" s="1242"/>
      <c r="N419" s="1242"/>
      <c r="O419" s="1242"/>
      <c r="P419" s="1242"/>
      <c r="Q419" s="1242"/>
      <c r="R419" s="1242"/>
      <c r="S419" s="1242"/>
      <c r="T419" s="1242"/>
      <c r="U419" s="1242"/>
      <c r="V419" s="1242"/>
      <c r="W419" s="1242"/>
      <c r="X419" s="1242"/>
      <c r="Y419" s="1242"/>
      <c r="Z419" s="1242"/>
      <c r="AA419" s="1242"/>
      <c r="AB419" s="1242"/>
      <c r="AC419" s="1242"/>
      <c r="AD419" s="1242"/>
      <c r="AE419" s="1242"/>
      <c r="AF419" s="1242"/>
      <c r="AG419" s="1242"/>
      <c r="AH419" s="1242"/>
      <c r="AI419" s="1242"/>
      <c r="AJ419" s="1242"/>
      <c r="AK419" s="1242"/>
      <c r="AL419" s="1242"/>
      <c r="AM419" s="1242"/>
      <c r="AN419" s="1242"/>
      <c r="AO419" s="1242"/>
      <c r="AP419" s="1242"/>
      <c r="AQ419" s="1242"/>
      <c r="AR419" s="1242"/>
      <c r="AS419" s="1242"/>
      <c r="AT419" s="1242"/>
      <c r="AU419" s="1242"/>
      <c r="AV419" s="1242"/>
    </row>
    <row r="420" spans="1:48">
      <c r="A420" s="1242"/>
      <c r="B420" s="1251"/>
      <c r="C420" s="1251"/>
      <c r="D420" s="1242"/>
      <c r="E420" s="1251"/>
      <c r="F420" s="1242"/>
      <c r="K420" s="1251"/>
      <c r="L420" s="1251"/>
      <c r="M420" s="1242"/>
      <c r="N420" s="1242"/>
      <c r="O420" s="1242"/>
      <c r="P420" s="1242"/>
      <c r="Q420" s="1242"/>
      <c r="R420" s="1242"/>
      <c r="S420" s="1242"/>
      <c r="T420" s="1242"/>
      <c r="U420" s="1242"/>
      <c r="V420" s="1242"/>
      <c r="W420" s="1242"/>
      <c r="X420" s="1242"/>
      <c r="Y420" s="1242"/>
      <c r="Z420" s="1242"/>
      <c r="AA420" s="1242"/>
      <c r="AB420" s="1242"/>
      <c r="AC420" s="1242"/>
      <c r="AD420" s="1242"/>
      <c r="AE420" s="1242"/>
      <c r="AF420" s="1242"/>
      <c r="AG420" s="1242"/>
      <c r="AH420" s="1242"/>
      <c r="AI420" s="1242"/>
      <c r="AJ420" s="1242"/>
      <c r="AK420" s="1242"/>
      <c r="AL420" s="1242"/>
      <c r="AM420" s="1242"/>
      <c r="AN420" s="1242"/>
      <c r="AO420" s="1242"/>
      <c r="AP420" s="1242"/>
      <c r="AQ420" s="1242"/>
      <c r="AR420" s="1242"/>
      <c r="AS420" s="1242"/>
      <c r="AT420" s="1242"/>
      <c r="AU420" s="1242"/>
      <c r="AV420" s="1242"/>
    </row>
    <row r="421" spans="1:48">
      <c r="A421" s="1242"/>
      <c r="B421" s="1251"/>
      <c r="C421" s="1251"/>
      <c r="D421" s="1242"/>
      <c r="E421" s="1251"/>
      <c r="F421" s="1242"/>
      <c r="K421" s="1251"/>
      <c r="L421" s="1251"/>
      <c r="M421" s="1242"/>
      <c r="N421" s="1242"/>
      <c r="O421" s="1242"/>
      <c r="P421" s="1242"/>
      <c r="Q421" s="1242"/>
      <c r="R421" s="1242"/>
      <c r="S421" s="1242"/>
      <c r="T421" s="1242"/>
      <c r="U421" s="1242"/>
      <c r="V421" s="1242"/>
      <c r="W421" s="1242"/>
      <c r="X421" s="1242"/>
      <c r="Y421" s="1242"/>
      <c r="Z421" s="1242"/>
      <c r="AA421" s="1242"/>
      <c r="AB421" s="1242"/>
      <c r="AC421" s="1242"/>
      <c r="AD421" s="1242"/>
      <c r="AE421" s="1242"/>
      <c r="AF421" s="1242"/>
      <c r="AG421" s="1242"/>
      <c r="AH421" s="1242"/>
      <c r="AI421" s="1242"/>
      <c r="AJ421" s="1242"/>
      <c r="AK421" s="1242"/>
      <c r="AL421" s="1242"/>
      <c r="AM421" s="1242"/>
      <c r="AN421" s="1242"/>
      <c r="AO421" s="1242"/>
      <c r="AP421" s="1242"/>
      <c r="AQ421" s="1242"/>
      <c r="AR421" s="1242"/>
      <c r="AS421" s="1242"/>
      <c r="AT421" s="1242"/>
      <c r="AU421" s="1242"/>
      <c r="AV421" s="1242"/>
    </row>
    <row r="422" spans="1:48">
      <c r="A422" s="1242"/>
      <c r="B422" s="1251"/>
      <c r="C422" s="1251"/>
      <c r="D422" s="1242"/>
      <c r="E422" s="1251"/>
      <c r="F422" s="1242"/>
      <c r="K422" s="1251"/>
      <c r="L422" s="1251"/>
      <c r="M422" s="1242"/>
      <c r="N422" s="1242"/>
      <c r="O422" s="1242"/>
      <c r="P422" s="1242"/>
      <c r="Q422" s="1242"/>
      <c r="R422" s="1242"/>
      <c r="S422" s="1242"/>
      <c r="T422" s="1242"/>
      <c r="U422" s="1242"/>
      <c r="V422" s="1242"/>
      <c r="W422" s="1242"/>
      <c r="X422" s="1242"/>
      <c r="Y422" s="1242"/>
      <c r="Z422" s="1242"/>
      <c r="AA422" s="1242"/>
      <c r="AB422" s="1242"/>
      <c r="AC422" s="1242"/>
      <c r="AD422" s="1242"/>
      <c r="AE422" s="1242"/>
      <c r="AF422" s="1242"/>
      <c r="AG422" s="1242"/>
      <c r="AH422" s="1242"/>
      <c r="AI422" s="1242"/>
      <c r="AJ422" s="1242"/>
      <c r="AK422" s="1242"/>
      <c r="AL422" s="1242"/>
      <c r="AM422" s="1242"/>
      <c r="AN422" s="1242"/>
      <c r="AO422" s="1242"/>
      <c r="AP422" s="1242"/>
      <c r="AQ422" s="1242"/>
      <c r="AR422" s="1242"/>
      <c r="AS422" s="1242"/>
      <c r="AT422" s="1242"/>
      <c r="AU422" s="1242"/>
      <c r="AV422" s="1242"/>
    </row>
    <row r="423" spans="1:48">
      <c r="A423" s="1242"/>
      <c r="B423" s="1251"/>
      <c r="C423" s="1251"/>
      <c r="D423" s="1242"/>
      <c r="E423" s="1251"/>
      <c r="F423" s="1242"/>
      <c r="K423" s="1251"/>
      <c r="L423" s="1251"/>
      <c r="M423" s="1242"/>
      <c r="N423" s="1242"/>
      <c r="O423" s="1242"/>
      <c r="P423" s="1242"/>
      <c r="Q423" s="1242"/>
      <c r="R423" s="1242"/>
      <c r="S423" s="1242"/>
      <c r="T423" s="1242"/>
      <c r="U423" s="1242"/>
      <c r="V423" s="1242"/>
      <c r="W423" s="1242"/>
      <c r="X423" s="1242"/>
      <c r="Y423" s="1242"/>
      <c r="Z423" s="1242"/>
      <c r="AA423" s="1242"/>
      <c r="AB423" s="1242"/>
      <c r="AC423" s="1242"/>
      <c r="AD423" s="1242"/>
      <c r="AE423" s="1242"/>
      <c r="AF423" s="1242"/>
      <c r="AG423" s="1242"/>
      <c r="AH423" s="1242"/>
      <c r="AI423" s="1242"/>
      <c r="AJ423" s="1242"/>
      <c r="AK423" s="1242"/>
      <c r="AL423" s="1242"/>
      <c r="AM423" s="1242"/>
      <c r="AN423" s="1242"/>
      <c r="AO423" s="1242"/>
      <c r="AP423" s="1242"/>
      <c r="AQ423" s="1242"/>
      <c r="AR423" s="1242"/>
      <c r="AS423" s="1242"/>
      <c r="AT423" s="1242"/>
      <c r="AU423" s="1242"/>
      <c r="AV423" s="1242"/>
    </row>
    <row r="424" spans="1:48">
      <c r="A424" s="1242"/>
      <c r="B424" s="1251"/>
      <c r="C424" s="1251"/>
      <c r="D424" s="1242"/>
      <c r="E424" s="1251"/>
      <c r="F424" s="1242"/>
      <c r="K424" s="1251"/>
      <c r="L424" s="1251"/>
      <c r="M424" s="1242"/>
      <c r="N424" s="1242"/>
      <c r="O424" s="1242"/>
      <c r="P424" s="1242"/>
      <c r="Q424" s="1242"/>
      <c r="R424" s="1242"/>
      <c r="S424" s="1242"/>
      <c r="T424" s="1242"/>
      <c r="U424" s="1242"/>
      <c r="V424" s="1242"/>
      <c r="W424" s="1242"/>
      <c r="X424" s="1242"/>
      <c r="Y424" s="1242"/>
      <c r="Z424" s="1242"/>
      <c r="AA424" s="1242"/>
      <c r="AB424" s="1242"/>
      <c r="AC424" s="1242"/>
      <c r="AD424" s="1242"/>
      <c r="AE424" s="1242"/>
      <c r="AF424" s="1242"/>
      <c r="AG424" s="1242"/>
      <c r="AH424" s="1242"/>
      <c r="AI424" s="1242"/>
      <c r="AJ424" s="1242"/>
      <c r="AK424" s="1242"/>
      <c r="AL424" s="1242"/>
      <c r="AM424" s="1242"/>
      <c r="AN424" s="1242"/>
      <c r="AO424" s="1242"/>
      <c r="AP424" s="1242"/>
      <c r="AQ424" s="1242"/>
      <c r="AR424" s="1242"/>
      <c r="AS424" s="1242"/>
      <c r="AT424" s="1242"/>
      <c r="AU424" s="1242"/>
      <c r="AV424" s="1242"/>
    </row>
    <row r="425" spans="1:48">
      <c r="A425" s="1242"/>
      <c r="B425" s="1251"/>
      <c r="C425" s="1251"/>
      <c r="D425" s="1242"/>
      <c r="E425" s="1251"/>
      <c r="F425" s="1242"/>
      <c r="K425" s="1251"/>
      <c r="L425" s="1251"/>
      <c r="M425" s="1242"/>
      <c r="N425" s="1242"/>
      <c r="O425" s="1242"/>
      <c r="P425" s="1242"/>
      <c r="Q425" s="1242"/>
      <c r="R425" s="1242"/>
      <c r="S425" s="1242"/>
      <c r="T425" s="1242"/>
      <c r="U425" s="1242"/>
      <c r="V425" s="1242"/>
      <c r="W425" s="1242"/>
      <c r="X425" s="1242"/>
      <c r="Y425" s="1242"/>
      <c r="Z425" s="1242"/>
      <c r="AA425" s="1242"/>
      <c r="AB425" s="1242"/>
      <c r="AC425" s="1242"/>
      <c r="AD425" s="1242"/>
      <c r="AE425" s="1242"/>
      <c r="AF425" s="1242"/>
      <c r="AG425" s="1242"/>
      <c r="AH425" s="1242"/>
      <c r="AI425" s="1242"/>
      <c r="AJ425" s="1242"/>
      <c r="AK425" s="1242"/>
      <c r="AL425" s="1242"/>
      <c r="AM425" s="1242"/>
      <c r="AN425" s="1242"/>
      <c r="AO425" s="1242"/>
      <c r="AP425" s="1242"/>
      <c r="AQ425" s="1242"/>
      <c r="AR425" s="1242"/>
      <c r="AS425" s="1242"/>
      <c r="AT425" s="1242"/>
      <c r="AU425" s="1242"/>
      <c r="AV425" s="1242"/>
    </row>
    <row r="426" spans="1:48">
      <c r="A426" s="1242"/>
      <c r="B426" s="1251"/>
      <c r="C426" s="1251"/>
      <c r="D426" s="1242"/>
      <c r="E426" s="1251"/>
      <c r="F426" s="1242"/>
      <c r="K426" s="1251"/>
      <c r="L426" s="1251"/>
      <c r="M426" s="1242"/>
      <c r="N426" s="1242"/>
      <c r="O426" s="1242"/>
      <c r="P426" s="1242"/>
      <c r="Q426" s="1242"/>
      <c r="R426" s="1242"/>
      <c r="S426" s="1242"/>
      <c r="T426" s="1242"/>
      <c r="U426" s="1242"/>
      <c r="V426" s="1242"/>
      <c r="W426" s="1242"/>
      <c r="X426" s="1242"/>
      <c r="Y426" s="1242"/>
      <c r="Z426" s="1242"/>
      <c r="AA426" s="1242"/>
      <c r="AB426" s="1242"/>
      <c r="AC426" s="1242"/>
      <c r="AD426" s="1242"/>
      <c r="AE426" s="1242"/>
      <c r="AF426" s="1242"/>
      <c r="AG426" s="1242"/>
      <c r="AH426" s="1242"/>
      <c r="AI426" s="1242"/>
      <c r="AJ426" s="1242"/>
      <c r="AK426" s="1242"/>
      <c r="AL426" s="1242"/>
      <c r="AM426" s="1242"/>
      <c r="AN426" s="1242"/>
      <c r="AO426" s="1242"/>
      <c r="AP426" s="1242"/>
      <c r="AQ426" s="1242"/>
      <c r="AR426" s="1242"/>
      <c r="AS426" s="1242"/>
      <c r="AT426" s="1242"/>
      <c r="AU426" s="1242"/>
      <c r="AV426" s="1242"/>
    </row>
    <row r="427" spans="1:48">
      <c r="A427" s="1242"/>
      <c r="B427" s="1251"/>
      <c r="C427" s="1251"/>
      <c r="D427" s="1242"/>
      <c r="E427" s="1251"/>
      <c r="F427" s="1242"/>
      <c r="K427" s="1251"/>
      <c r="L427" s="1251"/>
      <c r="M427" s="1242"/>
      <c r="N427" s="1242"/>
      <c r="O427" s="1242"/>
      <c r="P427" s="1242"/>
      <c r="Q427" s="1242"/>
      <c r="R427" s="1242"/>
      <c r="S427" s="1242"/>
      <c r="T427" s="1242"/>
      <c r="U427" s="1242"/>
      <c r="V427" s="1242"/>
      <c r="W427" s="1242"/>
      <c r="X427" s="1242"/>
      <c r="Y427" s="1242"/>
      <c r="Z427" s="1242"/>
      <c r="AA427" s="1242"/>
      <c r="AB427" s="1242"/>
      <c r="AC427" s="1242"/>
      <c r="AD427" s="1242"/>
      <c r="AE427" s="1242"/>
      <c r="AF427" s="1242"/>
      <c r="AG427" s="1242"/>
      <c r="AH427" s="1242"/>
      <c r="AI427" s="1242"/>
      <c r="AJ427" s="1242"/>
      <c r="AK427" s="1242"/>
      <c r="AL427" s="1242"/>
      <c r="AM427" s="1242"/>
      <c r="AN427" s="1242"/>
      <c r="AO427" s="1242"/>
      <c r="AP427" s="1242"/>
      <c r="AQ427" s="1242"/>
      <c r="AR427" s="1242"/>
      <c r="AS427" s="1242"/>
      <c r="AT427" s="1242"/>
      <c r="AU427" s="1242"/>
      <c r="AV427" s="1242"/>
    </row>
    <row r="428" spans="1:48">
      <c r="A428" s="1242"/>
      <c r="B428" s="1251"/>
      <c r="C428" s="1251"/>
      <c r="D428" s="1242"/>
      <c r="E428" s="1251"/>
      <c r="F428" s="1242"/>
      <c r="K428" s="1251"/>
      <c r="L428" s="1251"/>
      <c r="M428" s="1242"/>
      <c r="N428" s="1242"/>
      <c r="O428" s="1242"/>
      <c r="P428" s="1242"/>
      <c r="Q428" s="1242"/>
      <c r="R428" s="1242"/>
      <c r="S428" s="1242"/>
      <c r="T428" s="1242"/>
      <c r="U428" s="1242"/>
      <c r="V428" s="1242"/>
      <c r="W428" s="1242"/>
      <c r="X428" s="1242"/>
      <c r="Y428" s="1242"/>
      <c r="Z428" s="1242"/>
      <c r="AA428" s="1242"/>
      <c r="AB428" s="1242"/>
      <c r="AC428" s="1242"/>
      <c r="AD428" s="1242"/>
      <c r="AE428" s="1242"/>
      <c r="AF428" s="1242"/>
      <c r="AG428" s="1242"/>
      <c r="AH428" s="1242"/>
      <c r="AI428" s="1242"/>
      <c r="AJ428" s="1242"/>
      <c r="AK428" s="1242"/>
      <c r="AL428" s="1242"/>
      <c r="AM428" s="1242"/>
      <c r="AN428" s="1242"/>
      <c r="AO428" s="1242"/>
      <c r="AP428" s="1242"/>
      <c r="AQ428" s="1242"/>
      <c r="AR428" s="1242"/>
      <c r="AS428" s="1242"/>
      <c r="AT428" s="1242"/>
      <c r="AU428" s="1242"/>
      <c r="AV428" s="1242"/>
    </row>
    <row r="429" spans="1:48">
      <c r="A429" s="1242"/>
      <c r="B429" s="1251"/>
      <c r="C429" s="1251"/>
      <c r="D429" s="1242"/>
      <c r="E429" s="1251"/>
      <c r="F429" s="1242"/>
      <c r="K429" s="1251"/>
      <c r="L429" s="1251"/>
      <c r="M429" s="1242"/>
      <c r="N429" s="1242"/>
      <c r="O429" s="1242"/>
      <c r="P429" s="1242"/>
      <c r="Q429" s="1242"/>
      <c r="R429" s="1242"/>
      <c r="S429" s="1242"/>
      <c r="T429" s="1242"/>
      <c r="U429" s="1242"/>
      <c r="V429" s="1242"/>
      <c r="W429" s="1242"/>
      <c r="X429" s="1242"/>
      <c r="Y429" s="1242"/>
      <c r="Z429" s="1242"/>
      <c r="AA429" s="1242"/>
      <c r="AB429" s="1242"/>
      <c r="AC429" s="1242"/>
      <c r="AD429" s="1242"/>
      <c r="AE429" s="1242"/>
      <c r="AF429" s="1242"/>
      <c r="AG429" s="1242"/>
      <c r="AH429" s="1242"/>
      <c r="AI429" s="1242"/>
      <c r="AJ429" s="1242"/>
      <c r="AK429" s="1242"/>
      <c r="AL429" s="1242"/>
      <c r="AM429" s="1242"/>
      <c r="AN429" s="1242"/>
      <c r="AO429" s="1242"/>
      <c r="AP429" s="1242"/>
      <c r="AQ429" s="1242"/>
      <c r="AR429" s="1242"/>
      <c r="AS429" s="1242"/>
      <c r="AT429" s="1242"/>
      <c r="AU429" s="1242"/>
      <c r="AV429" s="1242"/>
    </row>
    <row r="430" spans="1:48">
      <c r="A430" s="1242"/>
      <c r="B430" s="1251"/>
      <c r="C430" s="1251"/>
      <c r="D430" s="1242"/>
      <c r="E430" s="1251"/>
      <c r="F430" s="1242"/>
      <c r="K430" s="1251"/>
      <c r="L430" s="1251"/>
      <c r="M430" s="1242"/>
      <c r="N430" s="1242"/>
      <c r="O430" s="1242"/>
      <c r="P430" s="1242"/>
      <c r="Q430" s="1242"/>
      <c r="R430" s="1242"/>
      <c r="S430" s="1242"/>
      <c r="T430" s="1242"/>
      <c r="U430" s="1242"/>
      <c r="V430" s="1242"/>
      <c r="W430" s="1242"/>
      <c r="X430" s="1242"/>
      <c r="Y430" s="1242"/>
      <c r="Z430" s="1242"/>
      <c r="AA430" s="1242"/>
      <c r="AB430" s="1242"/>
      <c r="AC430" s="1242"/>
      <c r="AD430" s="1242"/>
      <c r="AE430" s="1242"/>
      <c r="AF430" s="1242"/>
      <c r="AG430" s="1242"/>
      <c r="AH430" s="1242"/>
      <c r="AI430" s="1242"/>
      <c r="AJ430" s="1242"/>
      <c r="AK430" s="1242"/>
      <c r="AL430" s="1242"/>
      <c r="AM430" s="1242"/>
      <c r="AN430" s="1242"/>
      <c r="AO430" s="1242"/>
      <c r="AP430" s="1242"/>
      <c r="AQ430" s="1242"/>
      <c r="AR430" s="1242"/>
      <c r="AS430" s="1242"/>
      <c r="AT430" s="1242"/>
      <c r="AU430" s="1242"/>
      <c r="AV430" s="1242"/>
    </row>
    <row r="431" spans="1:48">
      <c r="A431" s="1242"/>
      <c r="B431" s="1251"/>
      <c r="C431" s="1251"/>
      <c r="D431" s="1242"/>
      <c r="E431" s="1251"/>
      <c r="F431" s="1242"/>
      <c r="K431" s="1251"/>
      <c r="L431" s="1251"/>
      <c r="M431" s="1242"/>
      <c r="N431" s="1242"/>
      <c r="O431" s="1242"/>
      <c r="P431" s="1242"/>
      <c r="Q431" s="1242"/>
      <c r="R431" s="1242"/>
      <c r="S431" s="1242"/>
      <c r="T431" s="1242"/>
      <c r="U431" s="1242"/>
      <c r="V431" s="1242"/>
      <c r="W431" s="1242"/>
      <c r="X431" s="1242"/>
      <c r="Y431" s="1242"/>
      <c r="Z431" s="1242"/>
      <c r="AA431" s="1242"/>
      <c r="AB431" s="1242"/>
      <c r="AC431" s="1242"/>
      <c r="AD431" s="1242"/>
      <c r="AE431" s="1242"/>
      <c r="AF431" s="1242"/>
      <c r="AG431" s="1242"/>
      <c r="AH431" s="1242"/>
      <c r="AI431" s="1242"/>
      <c r="AJ431" s="1242"/>
      <c r="AK431" s="1242"/>
      <c r="AL431" s="1242"/>
      <c r="AM431" s="1242"/>
      <c r="AN431" s="1242"/>
      <c r="AO431" s="1242"/>
      <c r="AP431" s="1242"/>
      <c r="AQ431" s="1242"/>
      <c r="AR431" s="1242"/>
      <c r="AS431" s="1242"/>
      <c r="AT431" s="1242"/>
      <c r="AU431" s="1242"/>
      <c r="AV431" s="1242"/>
    </row>
    <row r="432" spans="1:48">
      <c r="A432" s="1242"/>
      <c r="B432" s="1251"/>
      <c r="C432" s="1251"/>
      <c r="D432" s="1242"/>
      <c r="E432" s="1251"/>
      <c r="F432" s="1242"/>
      <c r="K432" s="1251"/>
      <c r="L432" s="1251"/>
      <c r="M432" s="1242"/>
      <c r="N432" s="1242"/>
      <c r="O432" s="1242"/>
      <c r="P432" s="1242"/>
      <c r="Q432" s="1242"/>
      <c r="R432" s="1242"/>
      <c r="S432" s="1242"/>
      <c r="T432" s="1242"/>
      <c r="U432" s="1242"/>
      <c r="V432" s="1242"/>
      <c r="W432" s="1242"/>
      <c r="X432" s="1242"/>
      <c r="Y432" s="1242"/>
      <c r="Z432" s="1242"/>
      <c r="AA432" s="1242"/>
      <c r="AB432" s="1242"/>
      <c r="AC432" s="1242"/>
      <c r="AD432" s="1242"/>
      <c r="AE432" s="1242"/>
      <c r="AF432" s="1242"/>
      <c r="AG432" s="1242"/>
      <c r="AH432" s="1242"/>
      <c r="AI432" s="1242"/>
      <c r="AJ432" s="1242"/>
      <c r="AK432" s="1242"/>
      <c r="AL432" s="1242"/>
      <c r="AM432" s="1242"/>
      <c r="AN432" s="1242"/>
      <c r="AO432" s="1242"/>
      <c r="AP432" s="1242"/>
      <c r="AQ432" s="1242"/>
      <c r="AR432" s="1242"/>
      <c r="AS432" s="1242"/>
      <c r="AT432" s="1242"/>
      <c r="AU432" s="1242"/>
      <c r="AV432" s="1242"/>
    </row>
    <row r="433" spans="1:48">
      <c r="A433" s="1242"/>
      <c r="B433" s="1251"/>
      <c r="C433" s="1251"/>
      <c r="D433" s="1242"/>
      <c r="E433" s="1251"/>
      <c r="F433" s="1242"/>
      <c r="K433" s="1251"/>
      <c r="L433" s="1251"/>
      <c r="M433" s="1242"/>
      <c r="N433" s="1242"/>
      <c r="O433" s="1242"/>
      <c r="P433" s="1242"/>
      <c r="Q433" s="1242"/>
      <c r="R433" s="1242"/>
      <c r="S433" s="1242"/>
      <c r="T433" s="1242"/>
      <c r="U433" s="1242"/>
      <c r="V433" s="1242"/>
      <c r="W433" s="1242"/>
      <c r="X433" s="1242"/>
      <c r="Y433" s="1242"/>
      <c r="Z433" s="1242"/>
      <c r="AA433" s="1242"/>
      <c r="AB433" s="1242"/>
      <c r="AC433" s="1242"/>
      <c r="AD433" s="1242"/>
      <c r="AE433" s="1242"/>
      <c r="AF433" s="1242"/>
      <c r="AG433" s="1242"/>
      <c r="AH433" s="1242"/>
      <c r="AI433" s="1242"/>
      <c r="AJ433" s="1242"/>
      <c r="AK433" s="1242"/>
      <c r="AL433" s="1242"/>
      <c r="AM433" s="1242"/>
      <c r="AN433" s="1242"/>
      <c r="AO433" s="1242"/>
      <c r="AP433" s="1242"/>
      <c r="AQ433" s="1242"/>
      <c r="AR433" s="1242"/>
      <c r="AS433" s="1242"/>
      <c r="AT433" s="1242"/>
      <c r="AU433" s="1242"/>
      <c r="AV433" s="1242"/>
    </row>
    <row r="434" spans="1:48">
      <c r="A434" s="1242"/>
      <c r="B434" s="1251"/>
      <c r="C434" s="1251"/>
      <c r="D434" s="1242"/>
      <c r="E434" s="1251"/>
      <c r="F434" s="1242"/>
      <c r="K434" s="1251"/>
      <c r="L434" s="1251"/>
      <c r="M434" s="1242"/>
      <c r="N434" s="1242"/>
      <c r="O434" s="1242"/>
      <c r="P434" s="1242"/>
      <c r="Q434" s="1242"/>
      <c r="R434" s="1242"/>
      <c r="S434" s="1242"/>
      <c r="T434" s="1242"/>
      <c r="U434" s="1242"/>
      <c r="V434" s="1242"/>
      <c r="W434" s="1242"/>
      <c r="X434" s="1242"/>
      <c r="Y434" s="1242"/>
      <c r="Z434" s="1242"/>
      <c r="AA434" s="1242"/>
      <c r="AB434" s="1242"/>
      <c r="AC434" s="1242"/>
      <c r="AD434" s="1242"/>
      <c r="AE434" s="1242"/>
      <c r="AF434" s="1242"/>
      <c r="AG434" s="1242"/>
      <c r="AH434" s="1242"/>
      <c r="AI434" s="1242"/>
      <c r="AJ434" s="1242"/>
      <c r="AK434" s="1242"/>
      <c r="AL434" s="1242"/>
      <c r="AM434" s="1242"/>
      <c r="AN434" s="1242"/>
      <c r="AO434" s="1242"/>
      <c r="AP434" s="1242"/>
      <c r="AQ434" s="1242"/>
      <c r="AR434" s="1242"/>
      <c r="AS434" s="1242"/>
      <c r="AT434" s="1242"/>
      <c r="AU434" s="1242"/>
      <c r="AV434" s="1242"/>
    </row>
    <row r="435" spans="1:48">
      <c r="A435" s="1242"/>
      <c r="B435" s="1251"/>
      <c r="C435" s="1251"/>
      <c r="D435" s="1242"/>
      <c r="E435" s="1251"/>
      <c r="F435" s="1242"/>
      <c r="K435" s="1251"/>
      <c r="L435" s="1251"/>
      <c r="M435" s="1242"/>
      <c r="N435" s="1242"/>
      <c r="O435" s="1242"/>
      <c r="P435" s="1242"/>
      <c r="Q435" s="1242"/>
      <c r="R435" s="1242"/>
      <c r="S435" s="1242"/>
      <c r="T435" s="1242"/>
      <c r="U435" s="1242"/>
      <c r="V435" s="1242"/>
      <c r="W435" s="1242"/>
      <c r="X435" s="1242"/>
      <c r="Y435" s="1242"/>
      <c r="Z435" s="1242"/>
      <c r="AA435" s="1242"/>
      <c r="AB435" s="1242"/>
      <c r="AC435" s="1242"/>
      <c r="AD435" s="1242"/>
      <c r="AE435" s="1242"/>
      <c r="AF435" s="1242"/>
      <c r="AG435" s="1242"/>
      <c r="AH435" s="1242"/>
      <c r="AI435" s="1242"/>
      <c r="AJ435" s="1242"/>
      <c r="AK435" s="1242"/>
      <c r="AL435" s="1242"/>
      <c r="AM435" s="1242"/>
      <c r="AN435" s="1242"/>
      <c r="AO435" s="1242"/>
      <c r="AP435" s="1242"/>
      <c r="AQ435" s="1242"/>
      <c r="AR435" s="1242"/>
      <c r="AS435" s="1242"/>
      <c r="AT435" s="1242"/>
      <c r="AU435" s="1242"/>
      <c r="AV435" s="1242"/>
    </row>
    <row r="436" spans="1:48">
      <c r="A436" s="1242"/>
      <c r="B436" s="1251"/>
      <c r="C436" s="1251"/>
      <c r="D436" s="1242"/>
      <c r="E436" s="1251"/>
      <c r="F436" s="1242"/>
      <c r="K436" s="1251"/>
      <c r="L436" s="1251"/>
      <c r="M436" s="1242"/>
      <c r="N436" s="1242"/>
      <c r="O436" s="1242"/>
      <c r="P436" s="1242"/>
      <c r="Q436" s="1242"/>
      <c r="R436" s="1242"/>
      <c r="S436" s="1242"/>
      <c r="T436" s="1242"/>
      <c r="U436" s="1242"/>
      <c r="V436" s="1242"/>
      <c r="W436" s="1242"/>
      <c r="X436" s="1242"/>
      <c r="Y436" s="1242"/>
      <c r="Z436" s="1242"/>
      <c r="AA436" s="1242"/>
      <c r="AB436" s="1242"/>
      <c r="AC436" s="1242"/>
      <c r="AD436" s="1242"/>
      <c r="AE436" s="1242"/>
      <c r="AF436" s="1242"/>
      <c r="AG436" s="1242"/>
      <c r="AH436" s="1242"/>
      <c r="AI436" s="1242"/>
      <c r="AJ436" s="1242"/>
      <c r="AK436" s="1242"/>
      <c r="AL436" s="1242"/>
      <c r="AM436" s="1242"/>
      <c r="AN436" s="1242"/>
      <c r="AO436" s="1242"/>
      <c r="AP436" s="1242"/>
      <c r="AQ436" s="1242"/>
      <c r="AR436" s="1242"/>
      <c r="AS436" s="1242"/>
      <c r="AT436" s="1242"/>
      <c r="AU436" s="1242"/>
      <c r="AV436" s="1242"/>
    </row>
    <row r="437" spans="1:48">
      <c r="A437" s="1242"/>
      <c r="B437" s="1251"/>
      <c r="C437" s="1251"/>
      <c r="D437" s="1242"/>
      <c r="E437" s="1251"/>
      <c r="F437" s="1242"/>
      <c r="K437" s="1251"/>
      <c r="L437" s="1251"/>
      <c r="M437" s="1242"/>
      <c r="N437" s="1242"/>
      <c r="O437" s="1242"/>
      <c r="P437" s="1242"/>
      <c r="Q437" s="1242"/>
      <c r="R437" s="1242"/>
      <c r="S437" s="1242"/>
      <c r="T437" s="1242"/>
      <c r="U437" s="1242"/>
      <c r="V437" s="1242"/>
      <c r="W437" s="1242"/>
      <c r="X437" s="1242"/>
      <c r="Y437" s="1242"/>
      <c r="Z437" s="1242"/>
      <c r="AA437" s="1242"/>
      <c r="AB437" s="1242"/>
      <c r="AC437" s="1242"/>
      <c r="AD437" s="1242"/>
      <c r="AE437" s="1242"/>
      <c r="AF437" s="1242"/>
      <c r="AG437" s="1242"/>
      <c r="AH437" s="1242"/>
      <c r="AI437" s="1242"/>
      <c r="AJ437" s="1242"/>
      <c r="AK437" s="1242"/>
      <c r="AL437" s="1242"/>
      <c r="AM437" s="1242"/>
      <c r="AN437" s="1242"/>
      <c r="AO437" s="1242"/>
      <c r="AP437" s="1242"/>
      <c r="AQ437" s="1242"/>
      <c r="AR437" s="1242"/>
      <c r="AS437" s="1242"/>
      <c r="AT437" s="1242"/>
      <c r="AU437" s="1242"/>
      <c r="AV437" s="1242"/>
    </row>
    <row r="438" spans="1:48">
      <c r="A438" s="1242"/>
      <c r="B438" s="1251"/>
      <c r="C438" s="1251"/>
      <c r="D438" s="1242"/>
      <c r="E438" s="1251"/>
      <c r="F438" s="1242"/>
      <c r="K438" s="1251"/>
      <c r="L438" s="1251"/>
      <c r="M438" s="1242"/>
      <c r="N438" s="1242"/>
      <c r="O438" s="1242"/>
      <c r="P438" s="1242"/>
      <c r="Q438" s="1242"/>
      <c r="R438" s="1242"/>
      <c r="S438" s="1242"/>
      <c r="T438" s="1242"/>
      <c r="U438" s="1242"/>
      <c r="V438" s="1242"/>
      <c r="W438" s="1242"/>
      <c r="X438" s="1242"/>
      <c r="Y438" s="1242"/>
      <c r="Z438" s="1242"/>
      <c r="AA438" s="1242"/>
      <c r="AB438" s="1242"/>
      <c r="AC438" s="1242"/>
      <c r="AD438" s="1242"/>
      <c r="AE438" s="1242"/>
      <c r="AF438" s="1242"/>
      <c r="AG438" s="1242"/>
      <c r="AH438" s="1242"/>
      <c r="AI438" s="1242"/>
      <c r="AJ438" s="1242"/>
      <c r="AK438" s="1242"/>
      <c r="AL438" s="1242"/>
      <c r="AM438" s="1242"/>
      <c r="AN438" s="1242"/>
      <c r="AO438" s="1242"/>
      <c r="AP438" s="1242"/>
      <c r="AQ438" s="1242"/>
      <c r="AR438" s="1242"/>
      <c r="AS438" s="1242"/>
      <c r="AT438" s="1242"/>
      <c r="AU438" s="1242"/>
      <c r="AV438" s="1242"/>
    </row>
    <row r="439" spans="1:48">
      <c r="A439" s="1242"/>
      <c r="B439" s="1251"/>
      <c r="C439" s="1251"/>
      <c r="D439" s="1242"/>
      <c r="E439" s="1251"/>
      <c r="F439" s="1242"/>
      <c r="K439" s="1251"/>
      <c r="L439" s="1251"/>
      <c r="M439" s="1242"/>
      <c r="N439" s="1242"/>
      <c r="O439" s="1242"/>
      <c r="P439" s="1242"/>
      <c r="Q439" s="1242"/>
      <c r="R439" s="1242"/>
      <c r="S439" s="1242"/>
      <c r="T439" s="1242"/>
      <c r="U439" s="1242"/>
      <c r="V439" s="1242"/>
      <c r="W439" s="1242"/>
      <c r="X439" s="1242"/>
      <c r="Y439" s="1242"/>
      <c r="Z439" s="1242"/>
      <c r="AA439" s="1242"/>
      <c r="AB439" s="1242"/>
      <c r="AC439" s="1242"/>
      <c r="AD439" s="1242"/>
      <c r="AE439" s="1242"/>
      <c r="AF439" s="1242"/>
      <c r="AG439" s="1242"/>
      <c r="AH439" s="1242"/>
      <c r="AI439" s="1242"/>
      <c r="AJ439" s="1242"/>
      <c r="AK439" s="1242"/>
      <c r="AL439" s="1242"/>
      <c r="AM439" s="1242"/>
      <c r="AN439" s="1242"/>
      <c r="AO439" s="1242"/>
      <c r="AP439" s="1242"/>
      <c r="AQ439" s="1242"/>
      <c r="AR439" s="1242"/>
      <c r="AS439" s="1242"/>
      <c r="AT439" s="1242"/>
      <c r="AU439" s="1242"/>
      <c r="AV439" s="1242"/>
    </row>
    <row r="440" spans="1:48">
      <c r="A440" s="1242"/>
      <c r="B440" s="1251"/>
      <c r="C440" s="1251"/>
      <c r="D440" s="1242"/>
      <c r="E440" s="1251"/>
      <c r="F440" s="1242"/>
      <c r="K440" s="1251"/>
      <c r="L440" s="1251"/>
      <c r="M440" s="1242"/>
      <c r="N440" s="1242"/>
      <c r="O440" s="1242"/>
      <c r="P440" s="1242"/>
      <c r="Q440" s="1242"/>
      <c r="R440" s="1242"/>
      <c r="S440" s="1242"/>
      <c r="T440" s="1242"/>
      <c r="U440" s="1242"/>
      <c r="V440" s="1242"/>
      <c r="W440" s="1242"/>
      <c r="X440" s="1242"/>
      <c r="Y440" s="1242"/>
      <c r="Z440" s="1242"/>
      <c r="AA440" s="1242"/>
      <c r="AB440" s="1242"/>
      <c r="AC440" s="1242"/>
      <c r="AD440" s="1242"/>
      <c r="AE440" s="1242"/>
      <c r="AF440" s="1242"/>
      <c r="AG440" s="1242"/>
      <c r="AH440" s="1242"/>
      <c r="AI440" s="1242"/>
      <c r="AJ440" s="1242"/>
      <c r="AK440" s="1242"/>
      <c r="AL440" s="1242"/>
      <c r="AM440" s="1242"/>
      <c r="AN440" s="1242"/>
      <c r="AO440" s="1242"/>
      <c r="AP440" s="1242"/>
      <c r="AQ440" s="1242"/>
      <c r="AR440" s="1242"/>
      <c r="AS440" s="1242"/>
      <c r="AT440" s="1242"/>
      <c r="AU440" s="1242"/>
      <c r="AV440" s="1242"/>
    </row>
    <row r="441" spans="1:48">
      <c r="A441" s="1242"/>
      <c r="B441" s="1251"/>
      <c r="C441" s="1251"/>
      <c r="D441" s="1242"/>
      <c r="E441" s="1251"/>
      <c r="F441" s="1242"/>
      <c r="K441" s="1251"/>
      <c r="L441" s="1251"/>
      <c r="M441" s="1242"/>
      <c r="N441" s="1242"/>
      <c r="O441" s="1242"/>
      <c r="P441" s="1242"/>
      <c r="Q441" s="1242"/>
      <c r="R441" s="1242"/>
      <c r="S441" s="1242"/>
      <c r="T441" s="1242"/>
      <c r="U441" s="1242"/>
      <c r="V441" s="1242"/>
      <c r="W441" s="1242"/>
      <c r="X441" s="1242"/>
      <c r="Y441" s="1242"/>
      <c r="Z441" s="1242"/>
      <c r="AA441" s="1242"/>
      <c r="AB441" s="1242"/>
      <c r="AC441" s="1242"/>
      <c r="AD441" s="1242"/>
      <c r="AE441" s="1242"/>
      <c r="AF441" s="1242"/>
      <c r="AG441" s="1242"/>
      <c r="AH441" s="1242"/>
      <c r="AI441" s="1242"/>
      <c r="AJ441" s="1242"/>
      <c r="AK441" s="1242"/>
      <c r="AL441" s="1242"/>
      <c r="AM441" s="1242"/>
      <c r="AN441" s="1242"/>
      <c r="AO441" s="1242"/>
      <c r="AP441" s="1242"/>
      <c r="AQ441" s="1242"/>
      <c r="AR441" s="1242"/>
      <c r="AS441" s="1242"/>
      <c r="AT441" s="1242"/>
      <c r="AU441" s="1242"/>
      <c r="AV441" s="1242"/>
    </row>
    <row r="442" spans="1:48">
      <c r="A442" s="1242"/>
      <c r="B442" s="1251"/>
      <c r="C442" s="1251"/>
      <c r="D442" s="1242"/>
      <c r="E442" s="1251"/>
      <c r="F442" s="1242"/>
      <c r="K442" s="1251"/>
      <c r="L442" s="1251"/>
      <c r="M442" s="1242"/>
      <c r="N442" s="1242"/>
      <c r="O442" s="1242"/>
      <c r="P442" s="1242"/>
      <c r="Q442" s="1242"/>
      <c r="R442" s="1242"/>
      <c r="S442" s="1242"/>
      <c r="T442" s="1242"/>
      <c r="U442" s="1242"/>
      <c r="V442" s="1242"/>
      <c r="W442" s="1242"/>
      <c r="X442" s="1242"/>
      <c r="Y442" s="1242"/>
      <c r="Z442" s="1242"/>
      <c r="AA442" s="1242"/>
      <c r="AB442" s="1242"/>
      <c r="AC442" s="1242"/>
      <c r="AD442" s="1242"/>
      <c r="AE442" s="1242"/>
      <c r="AF442" s="1242"/>
      <c r="AG442" s="1242"/>
      <c r="AH442" s="1242"/>
      <c r="AI442" s="1242"/>
      <c r="AJ442" s="1242"/>
      <c r="AK442" s="1242"/>
      <c r="AL442" s="1242"/>
      <c r="AM442" s="1242"/>
      <c r="AN442" s="1242"/>
      <c r="AO442" s="1242"/>
      <c r="AP442" s="1242"/>
      <c r="AQ442" s="1242"/>
      <c r="AR442" s="1242"/>
      <c r="AS442" s="1242"/>
      <c r="AT442" s="1242"/>
      <c r="AU442" s="1242"/>
      <c r="AV442" s="1242"/>
    </row>
    <row r="443" spans="1:48">
      <c r="A443" s="1242"/>
      <c r="B443" s="1251"/>
      <c r="C443" s="1251"/>
      <c r="D443" s="1242"/>
      <c r="E443" s="1251"/>
      <c r="F443" s="1242"/>
      <c r="K443" s="1251"/>
      <c r="L443" s="1251"/>
      <c r="M443" s="1242"/>
      <c r="N443" s="1242"/>
      <c r="O443" s="1242"/>
      <c r="P443" s="1242"/>
      <c r="Q443" s="1242"/>
      <c r="R443" s="1242"/>
      <c r="S443" s="1242"/>
      <c r="T443" s="1242"/>
      <c r="U443" s="1242"/>
      <c r="V443" s="1242"/>
      <c r="W443" s="1242"/>
      <c r="X443" s="1242"/>
      <c r="Y443" s="1242"/>
      <c r="Z443" s="1242"/>
      <c r="AA443" s="1242"/>
      <c r="AB443" s="1242"/>
      <c r="AC443" s="1242"/>
      <c r="AD443" s="1242"/>
      <c r="AE443" s="1242"/>
      <c r="AF443" s="1242"/>
      <c r="AG443" s="1242"/>
      <c r="AH443" s="1242"/>
      <c r="AI443" s="1242"/>
      <c r="AJ443" s="1242"/>
      <c r="AK443" s="1242"/>
      <c r="AL443" s="1242"/>
      <c r="AM443" s="1242"/>
      <c r="AN443" s="1242"/>
      <c r="AO443" s="1242"/>
      <c r="AP443" s="1242"/>
      <c r="AQ443" s="1242"/>
      <c r="AR443" s="1242"/>
      <c r="AS443" s="1242"/>
      <c r="AT443" s="1242"/>
      <c r="AU443" s="1242"/>
      <c r="AV443" s="1242"/>
    </row>
    <row r="444" spans="1:48">
      <c r="A444" s="1242"/>
      <c r="B444" s="1251"/>
      <c r="C444" s="1251"/>
      <c r="D444" s="1242"/>
      <c r="E444" s="1251"/>
      <c r="F444" s="1242"/>
      <c r="K444" s="1251"/>
      <c r="L444" s="1251"/>
      <c r="M444" s="1242"/>
      <c r="N444" s="1242"/>
      <c r="O444" s="1242"/>
      <c r="P444" s="1242"/>
      <c r="Q444" s="1242"/>
      <c r="R444" s="1242"/>
      <c r="S444" s="1242"/>
      <c r="T444" s="1242"/>
      <c r="U444" s="1242"/>
      <c r="V444" s="1242"/>
      <c r="W444" s="1242"/>
      <c r="X444" s="1242"/>
      <c r="Y444" s="1242"/>
      <c r="Z444" s="1242"/>
      <c r="AA444" s="1242"/>
      <c r="AB444" s="1242"/>
      <c r="AC444" s="1242"/>
      <c r="AD444" s="1242"/>
      <c r="AE444" s="1242"/>
      <c r="AF444" s="1242"/>
      <c r="AG444" s="1242"/>
      <c r="AH444" s="1242"/>
      <c r="AI444" s="1242"/>
      <c r="AJ444" s="1242"/>
      <c r="AK444" s="1242"/>
      <c r="AL444" s="1242"/>
      <c r="AM444" s="1242"/>
      <c r="AN444" s="1242"/>
      <c r="AO444" s="1242"/>
      <c r="AP444" s="1242"/>
      <c r="AQ444" s="1242"/>
      <c r="AR444" s="1242"/>
      <c r="AS444" s="1242"/>
      <c r="AT444" s="1242"/>
      <c r="AU444" s="1242"/>
      <c r="AV444" s="1242"/>
    </row>
    <row r="445" spans="1:48">
      <c r="A445" s="1242"/>
      <c r="B445" s="1251"/>
      <c r="C445" s="1251"/>
      <c r="D445" s="1242"/>
      <c r="E445" s="1251"/>
      <c r="F445" s="1242"/>
      <c r="K445" s="1251"/>
      <c r="L445" s="1251"/>
      <c r="M445" s="1242"/>
      <c r="N445" s="1242"/>
      <c r="O445" s="1242"/>
      <c r="P445" s="1242"/>
      <c r="Q445" s="1242"/>
      <c r="R445" s="1242"/>
      <c r="S445" s="1242"/>
      <c r="T445" s="1242"/>
      <c r="U445" s="1242"/>
      <c r="V445" s="1242"/>
      <c r="W445" s="1242"/>
      <c r="X445" s="1242"/>
      <c r="Y445" s="1242"/>
      <c r="Z445" s="1242"/>
      <c r="AA445" s="1242"/>
      <c r="AB445" s="1242"/>
      <c r="AC445" s="1242"/>
      <c r="AD445" s="1242"/>
      <c r="AE445" s="1242"/>
      <c r="AF445" s="1242"/>
      <c r="AG445" s="1242"/>
      <c r="AH445" s="1242"/>
      <c r="AI445" s="1242"/>
      <c r="AJ445" s="1242"/>
      <c r="AK445" s="1242"/>
      <c r="AL445" s="1242"/>
      <c r="AM445" s="1242"/>
      <c r="AN445" s="1242"/>
      <c r="AO445" s="1242"/>
      <c r="AP445" s="1242"/>
      <c r="AQ445" s="1242"/>
      <c r="AR445" s="1242"/>
      <c r="AS445" s="1242"/>
      <c r="AT445" s="1242"/>
      <c r="AU445" s="1242"/>
      <c r="AV445" s="1242"/>
    </row>
    <row r="446" spans="1:48">
      <c r="A446" s="1242"/>
      <c r="B446" s="1251"/>
      <c r="C446" s="1251"/>
      <c r="D446" s="1242"/>
      <c r="E446" s="1251"/>
      <c r="F446" s="1242"/>
      <c r="K446" s="1251"/>
      <c r="L446" s="1251"/>
      <c r="M446" s="1242"/>
      <c r="N446" s="1242"/>
      <c r="O446" s="1242"/>
      <c r="P446" s="1242"/>
      <c r="Q446" s="1242"/>
      <c r="R446" s="1242"/>
      <c r="S446" s="1242"/>
      <c r="T446" s="1242"/>
      <c r="U446" s="1242"/>
      <c r="V446" s="1242"/>
      <c r="W446" s="1242"/>
      <c r="X446" s="1242"/>
      <c r="Y446" s="1242"/>
      <c r="Z446" s="1242"/>
      <c r="AA446" s="1242"/>
      <c r="AB446" s="1242"/>
      <c r="AC446" s="1242"/>
      <c r="AD446" s="1242"/>
      <c r="AE446" s="1242"/>
      <c r="AF446" s="1242"/>
      <c r="AG446" s="1242"/>
      <c r="AH446" s="1242"/>
      <c r="AI446" s="1242"/>
      <c r="AJ446" s="1242"/>
      <c r="AK446" s="1242"/>
      <c r="AL446" s="1242"/>
      <c r="AM446" s="1242"/>
      <c r="AN446" s="1242"/>
      <c r="AO446" s="1242"/>
      <c r="AP446" s="1242"/>
      <c r="AQ446" s="1242"/>
      <c r="AR446" s="1242"/>
      <c r="AS446" s="1242"/>
      <c r="AT446" s="1242"/>
      <c r="AU446" s="1242"/>
      <c r="AV446" s="1242"/>
    </row>
    <row r="447" spans="1:48">
      <c r="A447" s="1242"/>
      <c r="B447" s="1251"/>
      <c r="C447" s="1251"/>
      <c r="D447" s="1242"/>
      <c r="E447" s="1251"/>
      <c r="F447" s="1242"/>
      <c r="K447" s="1251"/>
      <c r="L447" s="1251"/>
      <c r="M447" s="1242"/>
      <c r="N447" s="1242"/>
      <c r="O447" s="1242"/>
      <c r="P447" s="1242"/>
      <c r="Q447" s="1242"/>
      <c r="R447" s="1242"/>
      <c r="S447" s="1242"/>
      <c r="T447" s="1242"/>
      <c r="U447" s="1242"/>
      <c r="V447" s="1242"/>
      <c r="W447" s="1242"/>
      <c r="X447" s="1242"/>
      <c r="Y447" s="1242"/>
      <c r="Z447" s="1242"/>
      <c r="AA447" s="1242"/>
      <c r="AB447" s="1242"/>
      <c r="AC447" s="1242"/>
      <c r="AD447" s="1242"/>
      <c r="AE447" s="1242"/>
      <c r="AF447" s="1242"/>
      <c r="AG447" s="1242"/>
      <c r="AH447" s="1242"/>
      <c r="AI447" s="1242"/>
      <c r="AJ447" s="1242"/>
      <c r="AK447" s="1242"/>
      <c r="AL447" s="1242"/>
      <c r="AM447" s="1242"/>
      <c r="AN447" s="1242"/>
      <c r="AO447" s="1242"/>
      <c r="AP447" s="1242"/>
      <c r="AQ447" s="1242"/>
      <c r="AR447" s="1242"/>
      <c r="AS447" s="1242"/>
      <c r="AT447" s="1242"/>
      <c r="AU447" s="1242"/>
      <c r="AV447" s="1242"/>
    </row>
    <row r="448" spans="1:48">
      <c r="A448" s="1242"/>
      <c r="B448" s="1251"/>
      <c r="C448" s="1251"/>
      <c r="D448" s="1242"/>
      <c r="E448" s="1251"/>
      <c r="F448" s="1242"/>
      <c r="K448" s="1251"/>
      <c r="L448" s="1251"/>
      <c r="M448" s="1242"/>
      <c r="N448" s="1242"/>
      <c r="O448" s="1242"/>
      <c r="P448" s="1242"/>
      <c r="Q448" s="1242"/>
      <c r="R448" s="1242"/>
      <c r="S448" s="1242"/>
      <c r="T448" s="1242"/>
      <c r="U448" s="1242"/>
      <c r="V448" s="1242"/>
      <c r="W448" s="1242"/>
      <c r="X448" s="1242"/>
      <c r="Y448" s="1242"/>
      <c r="Z448" s="1242"/>
      <c r="AA448" s="1242"/>
      <c r="AB448" s="1242"/>
      <c r="AC448" s="1242"/>
      <c r="AD448" s="1242"/>
      <c r="AE448" s="1242"/>
      <c r="AF448" s="1242"/>
      <c r="AG448" s="1242"/>
      <c r="AH448" s="1242"/>
      <c r="AI448" s="1242"/>
      <c r="AJ448" s="1242"/>
      <c r="AK448" s="1242"/>
      <c r="AL448" s="1242"/>
      <c r="AM448" s="1242"/>
      <c r="AN448" s="1242"/>
      <c r="AO448" s="1242"/>
      <c r="AP448" s="1242"/>
      <c r="AQ448" s="1242"/>
      <c r="AR448" s="1242"/>
      <c r="AS448" s="1242"/>
      <c r="AT448" s="1242"/>
      <c r="AU448" s="1242"/>
      <c r="AV448" s="1242"/>
    </row>
    <row r="449" spans="1:48">
      <c r="A449" s="1242"/>
      <c r="B449" s="1251"/>
      <c r="C449" s="1251"/>
      <c r="D449" s="1242"/>
      <c r="E449" s="1251"/>
      <c r="F449" s="1242"/>
      <c r="K449" s="1251"/>
      <c r="L449" s="1251"/>
      <c r="M449" s="1242"/>
      <c r="N449" s="1242"/>
      <c r="O449" s="1242"/>
      <c r="P449" s="1242"/>
      <c r="Q449" s="1242"/>
      <c r="R449" s="1242"/>
      <c r="S449" s="1242"/>
      <c r="T449" s="1242"/>
      <c r="U449" s="1242"/>
      <c r="V449" s="1242"/>
      <c r="W449" s="1242"/>
      <c r="X449" s="1242"/>
      <c r="Y449" s="1242"/>
      <c r="Z449" s="1242"/>
      <c r="AA449" s="1242"/>
      <c r="AB449" s="1242"/>
      <c r="AC449" s="1242"/>
      <c r="AD449" s="1242"/>
      <c r="AE449" s="1242"/>
      <c r="AF449" s="1242"/>
      <c r="AG449" s="1242"/>
      <c r="AH449" s="1242"/>
      <c r="AI449" s="1242"/>
      <c r="AJ449" s="1242"/>
      <c r="AK449" s="1242"/>
      <c r="AL449" s="1242"/>
      <c r="AM449" s="1242"/>
      <c r="AN449" s="1242"/>
      <c r="AO449" s="1242"/>
      <c r="AP449" s="1242"/>
      <c r="AQ449" s="1242"/>
      <c r="AR449" s="1242"/>
      <c r="AS449" s="1242"/>
      <c r="AT449" s="1242"/>
      <c r="AU449" s="1242"/>
      <c r="AV449" s="1242"/>
    </row>
    <row r="450" spans="1:48">
      <c r="A450" s="1242"/>
      <c r="B450" s="1251"/>
      <c r="C450" s="1251"/>
      <c r="D450" s="1242"/>
      <c r="E450" s="1251"/>
      <c r="F450" s="1242"/>
      <c r="K450" s="1251"/>
      <c r="L450" s="1251"/>
      <c r="M450" s="1242"/>
      <c r="N450" s="1242"/>
      <c r="O450" s="1242"/>
      <c r="P450" s="1242"/>
      <c r="Q450" s="1242"/>
      <c r="R450" s="1242"/>
      <c r="S450" s="1242"/>
      <c r="T450" s="1242"/>
      <c r="U450" s="1242"/>
      <c r="V450" s="1242"/>
      <c r="W450" s="1242"/>
      <c r="X450" s="1242"/>
      <c r="Y450" s="1242"/>
      <c r="Z450" s="1242"/>
      <c r="AA450" s="1242"/>
      <c r="AB450" s="1242"/>
      <c r="AC450" s="1242"/>
      <c r="AD450" s="1242"/>
      <c r="AE450" s="1242"/>
      <c r="AF450" s="1242"/>
      <c r="AG450" s="1242"/>
      <c r="AH450" s="1242"/>
      <c r="AI450" s="1242"/>
      <c r="AJ450" s="1242"/>
      <c r="AK450" s="1242"/>
      <c r="AL450" s="1242"/>
      <c r="AM450" s="1242"/>
      <c r="AN450" s="1242"/>
      <c r="AO450" s="1242"/>
      <c r="AP450" s="1242"/>
      <c r="AQ450" s="1242"/>
      <c r="AR450" s="1242"/>
      <c r="AS450" s="1242"/>
      <c r="AT450" s="1242"/>
      <c r="AU450" s="1242"/>
      <c r="AV450" s="1242"/>
    </row>
    <row r="451" spans="1:48">
      <c r="A451" s="1242"/>
      <c r="B451" s="1251"/>
      <c r="C451" s="1251"/>
      <c r="D451" s="1242"/>
      <c r="E451" s="1251"/>
      <c r="F451" s="1242"/>
      <c r="K451" s="1251"/>
      <c r="L451" s="1251"/>
      <c r="M451" s="1242"/>
      <c r="N451" s="1242"/>
      <c r="O451" s="1242"/>
      <c r="P451" s="1242"/>
      <c r="Q451" s="1242"/>
      <c r="R451" s="1242"/>
      <c r="S451" s="1242"/>
      <c r="T451" s="1242"/>
      <c r="U451" s="1242"/>
      <c r="V451" s="1242"/>
      <c r="W451" s="1242"/>
      <c r="X451" s="1242"/>
      <c r="Y451" s="1242"/>
      <c r="Z451" s="1242"/>
      <c r="AA451" s="1242"/>
      <c r="AB451" s="1242"/>
      <c r="AC451" s="1242"/>
      <c r="AD451" s="1242"/>
      <c r="AE451" s="1242"/>
      <c r="AF451" s="1242"/>
      <c r="AG451" s="1242"/>
      <c r="AH451" s="1242"/>
      <c r="AI451" s="1242"/>
      <c r="AJ451" s="1242"/>
      <c r="AK451" s="1242"/>
      <c r="AL451" s="1242"/>
      <c r="AM451" s="1242"/>
      <c r="AN451" s="1242"/>
      <c r="AO451" s="1242"/>
      <c r="AP451" s="1242"/>
      <c r="AQ451" s="1242"/>
      <c r="AR451" s="1242"/>
      <c r="AS451" s="1242"/>
      <c r="AT451" s="1242"/>
      <c r="AU451" s="1242"/>
      <c r="AV451" s="1242"/>
    </row>
    <row r="452" spans="1:48">
      <c r="A452" s="1242"/>
      <c r="B452" s="1251"/>
      <c r="C452" s="1251"/>
      <c r="D452" s="1242"/>
      <c r="E452" s="1251"/>
      <c r="F452" s="1242"/>
      <c r="K452" s="1251"/>
      <c r="L452" s="1251"/>
      <c r="M452" s="1242"/>
      <c r="N452" s="1242"/>
      <c r="O452" s="1242"/>
      <c r="P452" s="1242"/>
      <c r="Q452" s="1242"/>
      <c r="R452" s="1242"/>
      <c r="S452" s="1242"/>
      <c r="T452" s="1242"/>
      <c r="U452" s="1242"/>
      <c r="V452" s="1242"/>
      <c r="W452" s="1242"/>
      <c r="X452" s="1242"/>
      <c r="Y452" s="1242"/>
      <c r="Z452" s="1242"/>
      <c r="AA452" s="1242"/>
      <c r="AB452" s="1242"/>
      <c r="AC452" s="1242"/>
      <c r="AD452" s="1242"/>
      <c r="AE452" s="1242"/>
      <c r="AF452" s="1242"/>
      <c r="AG452" s="1242"/>
      <c r="AH452" s="1242"/>
      <c r="AI452" s="1242"/>
      <c r="AJ452" s="1242"/>
      <c r="AK452" s="1242"/>
      <c r="AL452" s="1242"/>
      <c r="AM452" s="1242"/>
      <c r="AN452" s="1242"/>
      <c r="AO452" s="1242"/>
      <c r="AP452" s="1242"/>
      <c r="AQ452" s="1242"/>
      <c r="AR452" s="1242"/>
      <c r="AS452" s="1242"/>
      <c r="AT452" s="1242"/>
      <c r="AU452" s="1242"/>
      <c r="AV452" s="1242"/>
    </row>
    <row r="453" spans="1:48">
      <c r="A453" s="1242"/>
      <c r="B453" s="1251"/>
      <c r="C453" s="1251"/>
      <c r="D453" s="1242"/>
      <c r="E453" s="1251"/>
      <c r="F453" s="1242"/>
      <c r="K453" s="1251"/>
      <c r="L453" s="1251"/>
      <c r="M453" s="1242"/>
      <c r="N453" s="1242"/>
      <c r="O453" s="1242"/>
      <c r="P453" s="1242"/>
      <c r="Q453" s="1242"/>
      <c r="R453" s="1242"/>
      <c r="S453" s="1242"/>
      <c r="T453" s="1242"/>
      <c r="U453" s="1242"/>
      <c r="V453" s="1242"/>
      <c r="W453" s="1242"/>
      <c r="X453" s="1242"/>
      <c r="Y453" s="1242"/>
      <c r="Z453" s="1242"/>
      <c r="AA453" s="1242"/>
      <c r="AB453" s="1242"/>
      <c r="AC453" s="1242"/>
      <c r="AD453" s="1242"/>
      <c r="AE453" s="1242"/>
      <c r="AF453" s="1242"/>
      <c r="AG453" s="1242"/>
      <c r="AH453" s="1242"/>
      <c r="AI453" s="1242"/>
      <c r="AJ453" s="1242"/>
      <c r="AK453" s="1242"/>
      <c r="AL453" s="1242"/>
      <c r="AM453" s="1242"/>
      <c r="AN453" s="1242"/>
      <c r="AO453" s="1242"/>
      <c r="AP453" s="1242"/>
      <c r="AQ453" s="1242"/>
      <c r="AR453" s="1242"/>
      <c r="AS453" s="1242"/>
      <c r="AT453" s="1242"/>
      <c r="AU453" s="1242"/>
      <c r="AV453" s="1242"/>
    </row>
    <row r="454" spans="1:48">
      <c r="A454" s="1242"/>
      <c r="B454" s="1251"/>
      <c r="C454" s="1251"/>
      <c r="D454" s="1242"/>
      <c r="E454" s="1251"/>
      <c r="F454" s="1242"/>
      <c r="K454" s="1251"/>
      <c r="L454" s="1251"/>
      <c r="M454" s="1242"/>
      <c r="N454" s="1242"/>
      <c r="O454" s="1242"/>
      <c r="P454" s="1242"/>
      <c r="Q454" s="1242"/>
      <c r="R454" s="1242"/>
      <c r="S454" s="1242"/>
      <c r="T454" s="1242"/>
      <c r="U454" s="1242"/>
      <c r="V454" s="1242"/>
      <c r="W454" s="1242"/>
      <c r="X454" s="1242"/>
      <c r="Y454" s="1242"/>
      <c r="Z454" s="1242"/>
      <c r="AA454" s="1242"/>
      <c r="AB454" s="1242"/>
      <c r="AC454" s="1242"/>
      <c r="AD454" s="1242"/>
      <c r="AE454" s="1242"/>
      <c r="AF454" s="1242"/>
      <c r="AG454" s="1242"/>
      <c r="AH454" s="1242"/>
      <c r="AI454" s="1242"/>
      <c r="AJ454" s="1242"/>
      <c r="AK454" s="1242"/>
      <c r="AL454" s="1242"/>
      <c r="AM454" s="1242"/>
      <c r="AN454" s="1242"/>
      <c r="AO454" s="1242"/>
      <c r="AP454" s="1242"/>
      <c r="AQ454" s="1242"/>
      <c r="AR454" s="1242"/>
      <c r="AS454" s="1242"/>
      <c r="AT454" s="1242"/>
      <c r="AU454" s="1242"/>
      <c r="AV454" s="1242"/>
    </row>
    <row r="455" spans="1:48">
      <c r="A455" s="1242"/>
      <c r="B455" s="1251"/>
      <c r="C455" s="1251"/>
      <c r="D455" s="1242"/>
      <c r="E455" s="1251"/>
      <c r="F455" s="1242"/>
      <c r="K455" s="1251"/>
      <c r="L455" s="1251"/>
      <c r="M455" s="1242"/>
      <c r="N455" s="1242"/>
      <c r="O455" s="1242"/>
      <c r="P455" s="1242"/>
      <c r="Q455" s="1242"/>
      <c r="R455" s="1242"/>
      <c r="S455" s="1242"/>
      <c r="T455" s="1242"/>
      <c r="U455" s="1242"/>
      <c r="V455" s="1242"/>
      <c r="W455" s="1242"/>
      <c r="X455" s="1242"/>
      <c r="Y455" s="1242"/>
      <c r="Z455" s="1242"/>
      <c r="AA455" s="1242"/>
      <c r="AB455" s="1242"/>
      <c r="AC455" s="1242"/>
      <c r="AD455" s="1242"/>
      <c r="AE455" s="1242"/>
      <c r="AF455" s="1242"/>
      <c r="AG455" s="1242"/>
      <c r="AH455" s="1242"/>
      <c r="AI455" s="1242"/>
      <c r="AJ455" s="1242"/>
      <c r="AK455" s="1242"/>
      <c r="AL455" s="1242"/>
      <c r="AM455" s="1242"/>
      <c r="AN455" s="1242"/>
      <c r="AO455" s="1242"/>
      <c r="AP455" s="1242"/>
      <c r="AQ455" s="1242"/>
      <c r="AR455" s="1242"/>
      <c r="AS455" s="1242"/>
      <c r="AT455" s="1242"/>
      <c r="AU455" s="1242"/>
      <c r="AV455" s="1242"/>
    </row>
    <row r="456" spans="1:48">
      <c r="A456" s="1242"/>
      <c r="B456" s="1251"/>
      <c r="C456" s="1251"/>
      <c r="D456" s="1242"/>
      <c r="E456" s="1251"/>
      <c r="F456" s="1242"/>
      <c r="K456" s="1251"/>
      <c r="L456" s="1251"/>
      <c r="M456" s="1242"/>
      <c r="N456" s="1242"/>
      <c r="O456" s="1242"/>
      <c r="P456" s="1242"/>
      <c r="Q456" s="1242"/>
      <c r="R456" s="1242"/>
      <c r="S456" s="1242"/>
      <c r="T456" s="1242"/>
      <c r="U456" s="1242"/>
      <c r="V456" s="1242"/>
      <c r="W456" s="1242"/>
      <c r="X456" s="1242"/>
      <c r="Y456" s="1242"/>
      <c r="Z456" s="1242"/>
      <c r="AA456" s="1242"/>
      <c r="AB456" s="1242"/>
      <c r="AC456" s="1242"/>
      <c r="AD456" s="1242"/>
      <c r="AE456" s="1242"/>
      <c r="AF456" s="1242"/>
      <c r="AG456" s="1242"/>
      <c r="AH456" s="1242"/>
      <c r="AI456" s="1242"/>
      <c r="AJ456" s="1242"/>
      <c r="AK456" s="1242"/>
      <c r="AL456" s="1242"/>
      <c r="AM456" s="1242"/>
      <c r="AN456" s="1242"/>
      <c r="AO456" s="1242"/>
      <c r="AP456" s="1242"/>
      <c r="AQ456" s="1242"/>
      <c r="AR456" s="1242"/>
      <c r="AS456" s="1242"/>
      <c r="AT456" s="1242"/>
      <c r="AU456" s="1242"/>
      <c r="AV456" s="1242"/>
    </row>
    <row r="457" spans="1:48">
      <c r="A457" s="1242"/>
      <c r="B457" s="1251"/>
      <c r="C457" s="1251"/>
      <c r="D457" s="1242"/>
      <c r="E457" s="1251"/>
      <c r="F457" s="1242"/>
      <c r="K457" s="1251"/>
      <c r="L457" s="1251"/>
      <c r="M457" s="1242"/>
      <c r="N457" s="1242"/>
      <c r="O457" s="1242"/>
      <c r="P457" s="1242"/>
      <c r="Q457" s="1242"/>
      <c r="R457" s="1242"/>
      <c r="S457" s="1242"/>
      <c r="T457" s="1242"/>
      <c r="U457" s="1242"/>
      <c r="V457" s="1242"/>
      <c r="W457" s="1242"/>
      <c r="X457" s="1242"/>
      <c r="Y457" s="1242"/>
      <c r="Z457" s="1242"/>
      <c r="AA457" s="1242"/>
      <c r="AB457" s="1242"/>
      <c r="AC457" s="1242"/>
      <c r="AD457" s="1242"/>
      <c r="AE457" s="1242"/>
      <c r="AF457" s="1242"/>
      <c r="AG457" s="1242"/>
      <c r="AH457" s="1242"/>
      <c r="AI457" s="1242"/>
      <c r="AJ457" s="1242"/>
      <c r="AK457" s="1242"/>
      <c r="AL457" s="1242"/>
      <c r="AM457" s="1242"/>
      <c r="AN457" s="1242"/>
      <c r="AO457" s="1242"/>
      <c r="AP457" s="1242"/>
      <c r="AQ457" s="1242"/>
      <c r="AR457" s="1242"/>
      <c r="AS457" s="1242"/>
      <c r="AT457" s="1242"/>
      <c r="AU457" s="1242"/>
      <c r="AV457" s="1242"/>
    </row>
    <row r="458" spans="1:48">
      <c r="A458" s="1242"/>
      <c r="B458" s="1251"/>
      <c r="C458" s="1251"/>
      <c r="D458" s="1242"/>
      <c r="E458" s="1251"/>
      <c r="F458" s="1242"/>
      <c r="K458" s="1251"/>
      <c r="L458" s="1251"/>
      <c r="M458" s="1242"/>
      <c r="N458" s="1242"/>
      <c r="O458" s="1242"/>
      <c r="P458" s="1242"/>
      <c r="Q458" s="1242"/>
      <c r="R458" s="1242"/>
      <c r="S458" s="1242"/>
      <c r="T458" s="1242"/>
      <c r="U458" s="1242"/>
      <c r="V458" s="1242"/>
      <c r="W458" s="1242"/>
      <c r="X458" s="1242"/>
      <c r="Y458" s="1242"/>
      <c r="Z458" s="1242"/>
      <c r="AA458" s="1242"/>
      <c r="AB458" s="1242"/>
      <c r="AC458" s="1242"/>
      <c r="AD458" s="1242"/>
      <c r="AE458" s="1242"/>
      <c r="AF458" s="1242"/>
      <c r="AG458" s="1242"/>
      <c r="AH458" s="1242"/>
      <c r="AI458" s="1242"/>
      <c r="AJ458" s="1242"/>
      <c r="AK458" s="1242"/>
      <c r="AL458" s="1242"/>
      <c r="AM458" s="1242"/>
      <c r="AN458" s="1242"/>
      <c r="AO458" s="1242"/>
      <c r="AP458" s="1242"/>
      <c r="AQ458" s="1242"/>
      <c r="AR458" s="1242"/>
      <c r="AS458" s="1242"/>
      <c r="AT458" s="1242"/>
      <c r="AU458" s="1242"/>
      <c r="AV458" s="1242"/>
    </row>
    <row r="459" spans="1:48">
      <c r="A459" s="1242"/>
      <c r="B459" s="1251"/>
      <c r="C459" s="1251"/>
      <c r="D459" s="1242"/>
      <c r="E459" s="1251"/>
      <c r="F459" s="1242"/>
      <c r="K459" s="1251"/>
      <c r="L459" s="1251"/>
      <c r="M459" s="1242"/>
      <c r="N459" s="1242"/>
      <c r="O459" s="1242"/>
      <c r="P459" s="1242"/>
      <c r="Q459" s="1242"/>
      <c r="R459" s="1242"/>
      <c r="S459" s="1242"/>
      <c r="T459" s="1242"/>
      <c r="U459" s="1242"/>
      <c r="V459" s="1242"/>
      <c r="W459" s="1242"/>
      <c r="X459" s="1242"/>
      <c r="Y459" s="1242"/>
      <c r="Z459" s="1242"/>
      <c r="AA459" s="1242"/>
      <c r="AB459" s="1242"/>
      <c r="AC459" s="1242"/>
      <c r="AD459" s="1242"/>
      <c r="AE459" s="1242"/>
      <c r="AF459" s="1242"/>
      <c r="AG459" s="1242"/>
      <c r="AH459" s="1242"/>
      <c r="AI459" s="1242"/>
      <c r="AJ459" s="1242"/>
      <c r="AK459" s="1242"/>
      <c r="AL459" s="1242"/>
      <c r="AM459" s="1242"/>
      <c r="AN459" s="1242"/>
      <c r="AO459" s="1242"/>
      <c r="AP459" s="1242"/>
      <c r="AQ459" s="1242"/>
      <c r="AR459" s="1242"/>
      <c r="AS459" s="1242"/>
      <c r="AT459" s="1242"/>
      <c r="AU459" s="1242"/>
      <c r="AV459" s="1242"/>
    </row>
    <row r="460" spans="1:48">
      <c r="A460" s="1242"/>
      <c r="B460" s="1251"/>
      <c r="C460" s="1251"/>
      <c r="D460" s="1242"/>
      <c r="E460" s="1251"/>
      <c r="F460" s="1242"/>
      <c r="K460" s="1251"/>
      <c r="L460" s="1251"/>
      <c r="M460" s="1242"/>
      <c r="N460" s="1242"/>
      <c r="O460" s="1242"/>
      <c r="P460" s="1242"/>
      <c r="Q460" s="1242"/>
      <c r="R460" s="1242"/>
      <c r="S460" s="1242"/>
      <c r="T460" s="1242"/>
      <c r="U460" s="1242"/>
      <c r="V460" s="1242"/>
      <c r="W460" s="1242"/>
      <c r="X460" s="1242"/>
      <c r="Y460" s="1242"/>
      <c r="Z460" s="1242"/>
      <c r="AA460" s="1242"/>
      <c r="AB460" s="1242"/>
      <c r="AC460" s="1242"/>
      <c r="AD460" s="1242"/>
      <c r="AE460" s="1242"/>
      <c r="AF460" s="1242"/>
      <c r="AG460" s="1242"/>
      <c r="AH460" s="1242"/>
      <c r="AI460" s="1242"/>
      <c r="AJ460" s="1242"/>
      <c r="AK460" s="1242"/>
      <c r="AL460" s="1242"/>
      <c r="AM460" s="1242"/>
      <c r="AN460" s="1242"/>
      <c r="AO460" s="1242"/>
      <c r="AP460" s="1242"/>
      <c r="AQ460" s="1242"/>
      <c r="AR460" s="1242"/>
      <c r="AS460" s="1242"/>
      <c r="AT460" s="1242"/>
      <c r="AU460" s="1242"/>
      <c r="AV460" s="1242"/>
    </row>
    <row r="461" spans="1:48">
      <c r="A461" s="1242"/>
      <c r="B461" s="1251"/>
      <c r="C461" s="1251"/>
      <c r="D461" s="1242"/>
      <c r="E461" s="1251"/>
      <c r="F461" s="1242"/>
      <c r="K461" s="1251"/>
      <c r="L461" s="1251"/>
      <c r="M461" s="1242"/>
      <c r="N461" s="1242"/>
      <c r="O461" s="1242"/>
      <c r="P461" s="1242"/>
      <c r="Q461" s="1242"/>
      <c r="R461" s="1242"/>
      <c r="S461" s="1242"/>
      <c r="T461" s="1242"/>
      <c r="U461" s="1242"/>
      <c r="V461" s="1242"/>
      <c r="W461" s="1242"/>
      <c r="X461" s="1242"/>
      <c r="Y461" s="1242"/>
      <c r="Z461" s="1242"/>
      <c r="AA461" s="1242"/>
      <c r="AB461" s="1242"/>
      <c r="AC461" s="1242"/>
      <c r="AD461" s="1242"/>
      <c r="AE461" s="1242"/>
      <c r="AF461" s="1242"/>
      <c r="AG461" s="1242"/>
      <c r="AH461" s="1242"/>
      <c r="AI461" s="1242"/>
      <c r="AJ461" s="1242"/>
      <c r="AK461" s="1242"/>
      <c r="AL461" s="1242"/>
      <c r="AM461" s="1242"/>
      <c r="AN461" s="1242"/>
      <c r="AO461" s="1242"/>
      <c r="AP461" s="1242"/>
      <c r="AQ461" s="1242"/>
      <c r="AR461" s="1242"/>
      <c r="AS461" s="1242"/>
      <c r="AT461" s="1242"/>
      <c r="AU461" s="1242"/>
      <c r="AV461" s="1242"/>
    </row>
    <row r="462" spans="1:48">
      <c r="A462" s="1242"/>
      <c r="B462" s="1251"/>
      <c r="C462" s="1251"/>
      <c r="D462" s="1242"/>
      <c r="E462" s="1251"/>
      <c r="F462" s="1242"/>
      <c r="K462" s="1251"/>
      <c r="L462" s="1251"/>
      <c r="M462" s="1242"/>
      <c r="N462" s="1242"/>
      <c r="O462" s="1242"/>
      <c r="P462" s="1242"/>
      <c r="Q462" s="1242"/>
      <c r="R462" s="1242"/>
      <c r="S462" s="1242"/>
      <c r="T462" s="1242"/>
      <c r="U462" s="1242"/>
      <c r="V462" s="1242"/>
      <c r="W462" s="1242"/>
      <c r="X462" s="1242"/>
      <c r="Y462" s="1242"/>
      <c r="Z462" s="1242"/>
      <c r="AA462" s="1242"/>
      <c r="AB462" s="1242"/>
      <c r="AC462" s="1242"/>
      <c r="AD462" s="1242"/>
      <c r="AE462" s="1242"/>
      <c r="AF462" s="1242"/>
      <c r="AG462" s="1242"/>
      <c r="AH462" s="1242"/>
      <c r="AI462" s="1242"/>
      <c r="AJ462" s="1242"/>
      <c r="AK462" s="1242"/>
      <c r="AL462" s="1242"/>
      <c r="AM462" s="1242"/>
      <c r="AN462" s="1242"/>
      <c r="AO462" s="1242"/>
      <c r="AP462" s="1242"/>
      <c r="AQ462" s="1242"/>
      <c r="AR462" s="1242"/>
      <c r="AS462" s="1242"/>
      <c r="AT462" s="1242"/>
      <c r="AU462" s="1242"/>
      <c r="AV462" s="1242"/>
    </row>
    <row r="463" spans="1:48">
      <c r="A463" s="1242"/>
      <c r="B463" s="1251"/>
      <c r="C463" s="1251"/>
      <c r="D463" s="1242"/>
      <c r="E463" s="1251"/>
      <c r="F463" s="1242"/>
      <c r="K463" s="1251"/>
      <c r="L463" s="1251"/>
      <c r="M463" s="1242"/>
      <c r="N463" s="1242"/>
      <c r="O463" s="1242"/>
      <c r="P463" s="1242"/>
      <c r="Q463" s="1242"/>
      <c r="R463" s="1242"/>
      <c r="S463" s="1242"/>
      <c r="T463" s="1242"/>
      <c r="U463" s="1242"/>
      <c r="V463" s="1242"/>
      <c r="W463" s="1242"/>
      <c r="X463" s="1242"/>
      <c r="Y463" s="1242"/>
      <c r="Z463" s="1242"/>
      <c r="AA463" s="1242"/>
      <c r="AB463" s="1242"/>
      <c r="AC463" s="1242"/>
      <c r="AD463" s="1242"/>
      <c r="AE463" s="1242"/>
      <c r="AF463" s="1242"/>
      <c r="AG463" s="1242"/>
      <c r="AH463" s="1242"/>
      <c r="AI463" s="1242"/>
      <c r="AJ463" s="1242"/>
      <c r="AK463" s="1242"/>
      <c r="AL463" s="1242"/>
      <c r="AM463" s="1242"/>
      <c r="AN463" s="1242"/>
      <c r="AO463" s="1242"/>
      <c r="AP463" s="1242"/>
      <c r="AQ463" s="1242"/>
      <c r="AR463" s="1242"/>
      <c r="AS463" s="1242"/>
      <c r="AT463" s="1242"/>
      <c r="AU463" s="1242"/>
      <c r="AV463" s="1242"/>
    </row>
    <row r="464" spans="1:48">
      <c r="A464" s="1242"/>
      <c r="B464" s="1251"/>
      <c r="C464" s="1251"/>
      <c r="D464" s="1242"/>
      <c r="E464" s="1251"/>
      <c r="F464" s="1242"/>
      <c r="K464" s="1251"/>
      <c r="L464" s="1251"/>
      <c r="M464" s="1242"/>
      <c r="N464" s="1242"/>
      <c r="O464" s="1242"/>
      <c r="P464" s="1242"/>
      <c r="Q464" s="1242"/>
      <c r="R464" s="1242"/>
      <c r="S464" s="1242"/>
      <c r="T464" s="1242"/>
      <c r="U464" s="1242"/>
      <c r="V464" s="1242"/>
      <c r="W464" s="1242"/>
      <c r="X464" s="1242"/>
      <c r="Y464" s="1242"/>
      <c r="Z464" s="1242"/>
      <c r="AA464" s="1242"/>
      <c r="AB464" s="1242"/>
      <c r="AC464" s="1242"/>
      <c r="AD464" s="1242"/>
      <c r="AE464" s="1242"/>
      <c r="AF464" s="1242"/>
      <c r="AG464" s="1242"/>
      <c r="AH464" s="1242"/>
      <c r="AI464" s="1242"/>
      <c r="AJ464" s="1242"/>
      <c r="AK464" s="1242"/>
      <c r="AL464" s="1242"/>
      <c r="AM464" s="1242"/>
      <c r="AN464" s="1242"/>
      <c r="AO464" s="1242"/>
      <c r="AP464" s="1242"/>
      <c r="AQ464" s="1242"/>
      <c r="AR464" s="1242"/>
      <c r="AS464" s="1242"/>
      <c r="AT464" s="1242"/>
      <c r="AU464" s="1242"/>
      <c r="AV464" s="1242"/>
    </row>
    <row r="465" spans="1:48">
      <c r="A465" s="1242"/>
      <c r="B465" s="1251"/>
      <c r="C465" s="1251"/>
      <c r="D465" s="1242"/>
      <c r="E465" s="1251"/>
      <c r="F465" s="1242"/>
      <c r="K465" s="1251"/>
      <c r="L465" s="1251"/>
      <c r="M465" s="1242"/>
      <c r="N465" s="1242"/>
      <c r="O465" s="1242"/>
      <c r="P465" s="1242"/>
      <c r="Q465" s="1242"/>
      <c r="R465" s="1242"/>
      <c r="S465" s="1242"/>
      <c r="T465" s="1242"/>
      <c r="U465" s="1242"/>
      <c r="V465" s="1242"/>
      <c r="W465" s="1242"/>
      <c r="X465" s="1242"/>
      <c r="Y465" s="1242"/>
      <c r="Z465" s="1242"/>
      <c r="AA465" s="1242"/>
      <c r="AB465" s="1242"/>
      <c r="AC465" s="1242"/>
      <c r="AD465" s="1242"/>
      <c r="AE465" s="1242"/>
      <c r="AF465" s="1242"/>
      <c r="AG465" s="1242"/>
      <c r="AH465" s="1242"/>
      <c r="AI465" s="1242"/>
      <c r="AJ465" s="1242"/>
      <c r="AK465" s="1242"/>
      <c r="AL465" s="1242"/>
      <c r="AM465" s="1242"/>
      <c r="AN465" s="1242"/>
      <c r="AO465" s="1242"/>
      <c r="AP465" s="1242"/>
      <c r="AQ465" s="1242"/>
      <c r="AR465" s="1242"/>
      <c r="AS465" s="1242"/>
      <c r="AT465" s="1242"/>
      <c r="AU465" s="1242"/>
      <c r="AV465" s="1242"/>
    </row>
    <row r="466" spans="1:48">
      <c r="A466" s="1242"/>
      <c r="B466" s="1251"/>
      <c r="C466" s="1251"/>
      <c r="D466" s="1242"/>
      <c r="E466" s="1251"/>
      <c r="F466" s="1242"/>
      <c r="K466" s="1251"/>
      <c r="L466" s="1251"/>
      <c r="M466" s="1242"/>
      <c r="N466" s="1242"/>
      <c r="O466" s="1242"/>
      <c r="P466" s="1242"/>
      <c r="Q466" s="1242"/>
      <c r="R466" s="1242"/>
      <c r="S466" s="1242"/>
      <c r="T466" s="1242"/>
      <c r="U466" s="1242"/>
      <c r="V466" s="1242"/>
      <c r="W466" s="1242"/>
      <c r="X466" s="1242"/>
      <c r="Y466" s="1242"/>
      <c r="Z466" s="1242"/>
      <c r="AA466" s="1242"/>
      <c r="AB466" s="1242"/>
      <c r="AC466" s="1242"/>
      <c r="AD466" s="1242"/>
      <c r="AE466" s="1242"/>
      <c r="AF466" s="1242"/>
      <c r="AG466" s="1242"/>
      <c r="AH466" s="1242"/>
      <c r="AI466" s="1242"/>
      <c r="AJ466" s="1242"/>
      <c r="AK466" s="1242"/>
      <c r="AL466" s="1242"/>
      <c r="AM466" s="1242"/>
      <c r="AN466" s="1242"/>
      <c r="AO466" s="1242"/>
      <c r="AP466" s="1242"/>
      <c r="AQ466" s="1242"/>
      <c r="AR466" s="1242"/>
      <c r="AS466" s="1242"/>
      <c r="AT466" s="1242"/>
      <c r="AU466" s="1242"/>
      <c r="AV466" s="1242"/>
    </row>
    <row r="467" spans="1:48">
      <c r="A467" s="1242"/>
      <c r="B467" s="1251"/>
      <c r="C467" s="1251"/>
      <c r="D467" s="1242"/>
      <c r="E467" s="1251"/>
      <c r="F467" s="1242"/>
      <c r="K467" s="1251"/>
      <c r="L467" s="1251"/>
      <c r="M467" s="1242"/>
      <c r="N467" s="1242"/>
      <c r="O467" s="1242"/>
      <c r="P467" s="1242"/>
      <c r="Q467" s="1242"/>
      <c r="R467" s="1242"/>
      <c r="S467" s="1242"/>
      <c r="T467" s="1242"/>
      <c r="U467" s="1242"/>
      <c r="V467" s="1242"/>
      <c r="W467" s="1242"/>
      <c r="X467" s="1242"/>
      <c r="Y467" s="1242"/>
      <c r="Z467" s="1242"/>
      <c r="AA467" s="1242"/>
      <c r="AB467" s="1242"/>
      <c r="AC467" s="1242"/>
      <c r="AD467" s="1242"/>
      <c r="AE467" s="1242"/>
      <c r="AF467" s="1242"/>
      <c r="AG467" s="1242"/>
      <c r="AH467" s="1242"/>
      <c r="AI467" s="1242"/>
      <c r="AJ467" s="1242"/>
      <c r="AK467" s="1242"/>
      <c r="AL467" s="1242"/>
      <c r="AM467" s="1242"/>
      <c r="AN467" s="1242"/>
      <c r="AO467" s="1242"/>
      <c r="AP467" s="1242"/>
      <c r="AQ467" s="1242"/>
      <c r="AR467" s="1242"/>
      <c r="AS467" s="1242"/>
      <c r="AT467" s="1242"/>
      <c r="AU467" s="1242"/>
      <c r="AV467" s="1242"/>
    </row>
    <row r="468" spans="1:48">
      <c r="A468" s="1242"/>
      <c r="B468" s="1251"/>
      <c r="C468" s="1251"/>
      <c r="D468" s="1242"/>
      <c r="E468" s="1251"/>
      <c r="F468" s="1242"/>
      <c r="K468" s="1251"/>
      <c r="L468" s="1251"/>
      <c r="M468" s="1242"/>
      <c r="N468" s="1242"/>
      <c r="O468" s="1242"/>
      <c r="P468" s="1242"/>
      <c r="Q468" s="1242"/>
      <c r="R468" s="1242"/>
      <c r="S468" s="1242"/>
      <c r="T468" s="1242"/>
      <c r="U468" s="1242"/>
      <c r="V468" s="1242"/>
      <c r="W468" s="1242"/>
      <c r="X468" s="1242"/>
      <c r="Y468" s="1242"/>
      <c r="Z468" s="1242"/>
      <c r="AA468" s="1242"/>
      <c r="AB468" s="1242"/>
      <c r="AC468" s="1242"/>
      <c r="AD468" s="1242"/>
      <c r="AE468" s="1242"/>
      <c r="AF468" s="1242"/>
      <c r="AG468" s="1242"/>
      <c r="AH468" s="1242"/>
      <c r="AI468" s="1242"/>
      <c r="AJ468" s="1242"/>
      <c r="AK468" s="1242"/>
      <c r="AL468" s="1242"/>
      <c r="AM468" s="1242"/>
      <c r="AN468" s="1242"/>
      <c r="AO468" s="1242"/>
      <c r="AP468" s="1242"/>
      <c r="AQ468" s="1242"/>
      <c r="AR468" s="1242"/>
      <c r="AS468" s="1242"/>
      <c r="AT468" s="1242"/>
      <c r="AU468" s="1242"/>
      <c r="AV468" s="1242"/>
    </row>
    <row r="469" spans="1:48">
      <c r="A469" s="1242"/>
      <c r="B469" s="1251"/>
      <c r="C469" s="1251"/>
      <c r="D469" s="1242"/>
      <c r="E469" s="1251"/>
      <c r="F469" s="1242"/>
      <c r="K469" s="1251"/>
      <c r="L469" s="1251"/>
      <c r="M469" s="1242"/>
      <c r="N469" s="1242"/>
      <c r="O469" s="1242"/>
      <c r="P469" s="1242"/>
      <c r="Q469" s="1242"/>
      <c r="R469" s="1242"/>
      <c r="S469" s="1242"/>
      <c r="T469" s="1242"/>
      <c r="U469" s="1242"/>
      <c r="V469" s="1242"/>
      <c r="W469" s="1242"/>
      <c r="X469" s="1242"/>
      <c r="Y469" s="1242"/>
      <c r="Z469" s="1242"/>
      <c r="AA469" s="1242"/>
      <c r="AB469" s="1242"/>
      <c r="AC469" s="1242"/>
      <c r="AD469" s="1242"/>
      <c r="AE469" s="1242"/>
      <c r="AF469" s="1242"/>
      <c r="AG469" s="1242"/>
      <c r="AH469" s="1242"/>
      <c r="AI469" s="1242"/>
      <c r="AJ469" s="1242"/>
      <c r="AK469" s="1242"/>
      <c r="AL469" s="1242"/>
      <c r="AM469" s="1242"/>
      <c r="AN469" s="1242"/>
      <c r="AO469" s="1242"/>
      <c r="AP469" s="1242"/>
      <c r="AQ469" s="1242"/>
      <c r="AR469" s="1242"/>
      <c r="AS469" s="1242"/>
      <c r="AT469" s="1242"/>
      <c r="AU469" s="1242"/>
      <c r="AV469" s="1242"/>
    </row>
    <row r="470" spans="1:48">
      <c r="A470" s="1242"/>
      <c r="B470" s="1251"/>
      <c r="C470" s="1251"/>
      <c r="D470" s="1242"/>
      <c r="E470" s="1251"/>
      <c r="F470" s="1242"/>
      <c r="K470" s="1251"/>
      <c r="L470" s="1251"/>
      <c r="M470" s="1242"/>
      <c r="N470" s="1242"/>
      <c r="O470" s="1242"/>
      <c r="P470" s="1242"/>
      <c r="Q470" s="1242"/>
      <c r="R470" s="1242"/>
      <c r="S470" s="1242"/>
      <c r="T470" s="1242"/>
      <c r="U470" s="1242"/>
      <c r="V470" s="1242"/>
      <c r="W470" s="1242"/>
      <c r="X470" s="1242"/>
      <c r="Y470" s="1242"/>
      <c r="Z470" s="1242"/>
      <c r="AA470" s="1242"/>
      <c r="AB470" s="1242"/>
      <c r="AC470" s="1242"/>
      <c r="AD470" s="1242"/>
      <c r="AE470" s="1242"/>
      <c r="AF470" s="1242"/>
      <c r="AG470" s="1242"/>
      <c r="AH470" s="1242"/>
      <c r="AI470" s="1242"/>
      <c r="AJ470" s="1242"/>
      <c r="AK470" s="1242"/>
      <c r="AL470" s="1242"/>
      <c r="AM470" s="1242"/>
      <c r="AN470" s="1242"/>
      <c r="AO470" s="1242"/>
      <c r="AP470" s="1242"/>
      <c r="AQ470" s="1242"/>
      <c r="AR470" s="1242"/>
      <c r="AS470" s="1242"/>
      <c r="AT470" s="1242"/>
      <c r="AU470" s="1242"/>
      <c r="AV470" s="1242"/>
    </row>
    <row r="471" spans="1:48">
      <c r="A471" s="1242"/>
      <c r="B471" s="1251"/>
      <c r="C471" s="1251"/>
      <c r="D471" s="1242"/>
      <c r="E471" s="1251"/>
      <c r="F471" s="1242"/>
      <c r="K471" s="1251"/>
      <c r="L471" s="1251"/>
      <c r="M471" s="1242"/>
      <c r="N471" s="1242"/>
      <c r="O471" s="1242"/>
      <c r="P471" s="1242"/>
      <c r="Q471" s="1242"/>
      <c r="R471" s="1242"/>
      <c r="S471" s="1242"/>
      <c r="T471" s="1242"/>
      <c r="U471" s="1242"/>
      <c r="V471" s="1242"/>
      <c r="W471" s="1242"/>
      <c r="X471" s="1242"/>
      <c r="Y471" s="1242"/>
      <c r="Z471" s="1242"/>
      <c r="AA471" s="1242"/>
      <c r="AB471" s="1242"/>
      <c r="AC471" s="1242"/>
      <c r="AD471" s="1242"/>
      <c r="AE471" s="1242"/>
      <c r="AF471" s="1242"/>
      <c r="AG471" s="1242"/>
      <c r="AH471" s="1242"/>
      <c r="AI471" s="1242"/>
      <c r="AJ471" s="1242"/>
      <c r="AK471" s="1242"/>
      <c r="AL471" s="1242"/>
      <c r="AM471" s="1242"/>
      <c r="AN471" s="1242"/>
      <c r="AO471" s="1242"/>
      <c r="AP471" s="1242"/>
      <c r="AQ471" s="1242"/>
      <c r="AR471" s="1242"/>
      <c r="AS471" s="1242"/>
      <c r="AT471" s="1242"/>
      <c r="AU471" s="1242"/>
      <c r="AV471" s="1242"/>
    </row>
    <row r="472" spans="1:48">
      <c r="A472" s="1242"/>
      <c r="B472" s="1251"/>
      <c r="C472" s="1251"/>
      <c r="D472" s="1242"/>
      <c r="E472" s="1251"/>
      <c r="F472" s="1242"/>
      <c r="K472" s="1251"/>
      <c r="L472" s="1251"/>
      <c r="M472" s="1242"/>
      <c r="N472" s="1242"/>
      <c r="O472" s="1242"/>
      <c r="P472" s="1242"/>
      <c r="Q472" s="1242"/>
      <c r="R472" s="1242"/>
      <c r="S472" s="1242"/>
      <c r="T472" s="1242"/>
      <c r="U472" s="1242"/>
      <c r="V472" s="1242"/>
      <c r="W472" s="1242"/>
      <c r="X472" s="1242"/>
      <c r="Y472" s="1242"/>
      <c r="Z472" s="1242"/>
      <c r="AA472" s="1242"/>
      <c r="AB472" s="1242"/>
      <c r="AC472" s="1242"/>
      <c r="AD472" s="1242"/>
      <c r="AE472" s="1242"/>
      <c r="AF472" s="1242"/>
      <c r="AG472" s="1242"/>
      <c r="AH472" s="1242"/>
      <c r="AI472" s="1242"/>
      <c r="AJ472" s="1242"/>
      <c r="AK472" s="1242"/>
      <c r="AL472" s="1242"/>
      <c r="AM472" s="1242"/>
      <c r="AN472" s="1242"/>
      <c r="AO472" s="1242"/>
      <c r="AP472" s="1242"/>
      <c r="AQ472" s="1242"/>
      <c r="AR472" s="1242"/>
      <c r="AS472" s="1242"/>
      <c r="AT472" s="1242"/>
      <c r="AU472" s="1242"/>
      <c r="AV472" s="1242"/>
    </row>
    <row r="473" spans="1:48">
      <c r="A473" s="1242"/>
      <c r="B473" s="1251"/>
      <c r="C473" s="1251"/>
      <c r="D473" s="1242"/>
      <c r="E473" s="1251"/>
      <c r="F473" s="1242"/>
      <c r="K473" s="1251"/>
      <c r="L473" s="1251"/>
      <c r="M473" s="1242"/>
      <c r="N473" s="1242"/>
      <c r="O473" s="1242"/>
      <c r="P473" s="1242"/>
      <c r="Q473" s="1242"/>
      <c r="R473" s="1242"/>
      <c r="S473" s="1242"/>
      <c r="T473" s="1242"/>
      <c r="U473" s="1242"/>
      <c r="V473" s="1242"/>
      <c r="W473" s="1242"/>
      <c r="X473" s="1242"/>
      <c r="Y473" s="1242"/>
      <c r="Z473" s="1242"/>
      <c r="AA473" s="1242"/>
      <c r="AB473" s="1242"/>
      <c r="AC473" s="1242"/>
      <c r="AD473" s="1242"/>
      <c r="AE473" s="1242"/>
      <c r="AF473" s="1242"/>
      <c r="AG473" s="1242"/>
      <c r="AH473" s="1242"/>
      <c r="AI473" s="1242"/>
      <c r="AJ473" s="1242"/>
      <c r="AK473" s="1242"/>
      <c r="AL473" s="1242"/>
      <c r="AM473" s="1242"/>
      <c r="AN473" s="1242"/>
      <c r="AO473" s="1242"/>
      <c r="AP473" s="1242"/>
      <c r="AQ473" s="1242"/>
      <c r="AR473" s="1242"/>
      <c r="AS473" s="1242"/>
      <c r="AT473" s="1242"/>
      <c r="AU473" s="1242"/>
      <c r="AV473" s="1242"/>
    </row>
    <row r="474" spans="1:48">
      <c r="A474" s="1242"/>
      <c r="B474" s="1251"/>
      <c r="C474" s="1251"/>
      <c r="D474" s="1242"/>
      <c r="E474" s="1251"/>
      <c r="F474" s="1242"/>
      <c r="K474" s="1251"/>
      <c r="L474" s="1251"/>
      <c r="M474" s="1242"/>
      <c r="N474" s="1242"/>
      <c r="O474" s="1242"/>
      <c r="P474" s="1242"/>
      <c r="Q474" s="1242"/>
      <c r="R474" s="1242"/>
      <c r="S474" s="1242"/>
      <c r="T474" s="1242"/>
      <c r="U474" s="1242"/>
      <c r="V474" s="1242"/>
      <c r="W474" s="1242"/>
      <c r="X474" s="1242"/>
      <c r="Y474" s="1242"/>
      <c r="Z474" s="1242"/>
      <c r="AA474" s="1242"/>
      <c r="AB474" s="1242"/>
      <c r="AC474" s="1242"/>
      <c r="AD474" s="1242"/>
      <c r="AE474" s="1242"/>
      <c r="AF474" s="1242"/>
      <c r="AG474" s="1242"/>
      <c r="AH474" s="1242"/>
      <c r="AI474" s="1242"/>
      <c r="AJ474" s="1242"/>
      <c r="AK474" s="1242"/>
      <c r="AL474" s="1242"/>
      <c r="AM474" s="1242"/>
      <c r="AN474" s="1242"/>
      <c r="AO474" s="1242"/>
      <c r="AP474" s="1242"/>
      <c r="AQ474" s="1242"/>
      <c r="AR474" s="1242"/>
      <c r="AS474" s="1242"/>
      <c r="AT474" s="1242"/>
      <c r="AU474" s="1242"/>
      <c r="AV474" s="1242"/>
    </row>
    <row r="475" spans="1:48">
      <c r="A475" s="1242"/>
      <c r="B475" s="1251"/>
      <c r="C475" s="1251"/>
      <c r="D475" s="1242"/>
      <c r="E475" s="1251"/>
      <c r="F475" s="1242"/>
      <c r="K475" s="1251"/>
      <c r="L475" s="1251"/>
      <c r="M475" s="1242"/>
      <c r="N475" s="1242"/>
      <c r="O475" s="1242"/>
      <c r="P475" s="1242"/>
      <c r="Q475" s="1242"/>
      <c r="R475" s="1242"/>
      <c r="S475" s="1242"/>
      <c r="T475" s="1242"/>
      <c r="U475" s="1242"/>
      <c r="V475" s="1242"/>
      <c r="W475" s="1242"/>
      <c r="X475" s="1242"/>
      <c r="Y475" s="1242"/>
      <c r="Z475" s="1242"/>
      <c r="AA475" s="1242"/>
      <c r="AB475" s="1242"/>
      <c r="AC475" s="1242"/>
      <c r="AD475" s="1242"/>
      <c r="AE475" s="1242"/>
      <c r="AF475" s="1242"/>
      <c r="AG475" s="1242"/>
      <c r="AH475" s="1242"/>
      <c r="AI475" s="1242"/>
      <c r="AJ475" s="1242"/>
      <c r="AK475" s="1242"/>
      <c r="AL475" s="1242"/>
      <c r="AM475" s="1242"/>
      <c r="AN475" s="1242"/>
      <c r="AO475" s="1242"/>
      <c r="AP475" s="1242"/>
      <c r="AQ475" s="1242"/>
      <c r="AR475" s="1242"/>
      <c r="AS475" s="1242"/>
      <c r="AT475" s="1242"/>
      <c r="AU475" s="1242"/>
      <c r="AV475" s="1242"/>
    </row>
    <row r="476" spans="1:48">
      <c r="A476" s="1242"/>
      <c r="B476" s="1251"/>
      <c r="C476" s="1251"/>
      <c r="D476" s="1242"/>
      <c r="E476" s="1251"/>
      <c r="F476" s="1242"/>
      <c r="K476" s="1251"/>
      <c r="L476" s="1251"/>
      <c r="M476" s="1242"/>
      <c r="N476" s="1242"/>
      <c r="O476" s="1242"/>
      <c r="P476" s="1242"/>
      <c r="Q476" s="1242"/>
      <c r="R476" s="1242"/>
      <c r="S476" s="1242"/>
      <c r="T476" s="1242"/>
      <c r="U476" s="1242"/>
      <c r="V476" s="1242"/>
      <c r="W476" s="1242"/>
      <c r="X476" s="1242"/>
      <c r="Y476" s="1242"/>
      <c r="Z476" s="1242"/>
      <c r="AA476" s="1242"/>
      <c r="AB476" s="1242"/>
      <c r="AC476" s="1242"/>
      <c r="AD476" s="1242"/>
      <c r="AE476" s="1242"/>
      <c r="AF476" s="1242"/>
      <c r="AG476" s="1242"/>
      <c r="AH476" s="1242"/>
      <c r="AI476" s="1242"/>
      <c r="AJ476" s="1242"/>
      <c r="AK476" s="1242"/>
      <c r="AL476" s="1242"/>
      <c r="AM476" s="1242"/>
      <c r="AN476" s="1242"/>
      <c r="AO476" s="1242"/>
      <c r="AP476" s="1242"/>
      <c r="AQ476" s="1242"/>
      <c r="AR476" s="1242"/>
      <c r="AS476" s="1242"/>
      <c r="AT476" s="1242"/>
      <c r="AU476" s="1242"/>
      <c r="AV476" s="1242"/>
    </row>
    <row r="477" spans="1:48">
      <c r="A477" s="1242"/>
      <c r="B477" s="1251"/>
      <c r="C477" s="1251"/>
      <c r="D477" s="1242"/>
      <c r="E477" s="1251"/>
      <c r="F477" s="1242"/>
      <c r="K477" s="1251"/>
      <c r="L477" s="1251"/>
      <c r="M477" s="1242"/>
      <c r="N477" s="1242"/>
      <c r="O477" s="1242"/>
      <c r="P477" s="1242"/>
      <c r="Q477" s="1242"/>
      <c r="R477" s="1242"/>
      <c r="S477" s="1242"/>
      <c r="T477" s="1242"/>
      <c r="U477" s="1242"/>
      <c r="V477" s="1242"/>
      <c r="W477" s="1242"/>
      <c r="X477" s="1242"/>
      <c r="Y477" s="1242"/>
      <c r="Z477" s="1242"/>
      <c r="AA477" s="1242"/>
      <c r="AB477" s="1242"/>
      <c r="AC477" s="1242"/>
      <c r="AD477" s="1242"/>
      <c r="AE477" s="1242"/>
      <c r="AF477" s="1242"/>
      <c r="AG477" s="1242"/>
      <c r="AH477" s="1242"/>
      <c r="AI477" s="1242"/>
      <c r="AJ477" s="1242"/>
      <c r="AK477" s="1242"/>
      <c r="AL477" s="1242"/>
      <c r="AM477" s="1242"/>
      <c r="AN477" s="1242"/>
      <c r="AO477" s="1242"/>
      <c r="AP477" s="1242"/>
      <c r="AQ477" s="1242"/>
      <c r="AR477" s="1242"/>
      <c r="AS477" s="1242"/>
      <c r="AT477" s="1242"/>
      <c r="AU477" s="1242"/>
      <c r="AV477" s="1242"/>
    </row>
    <row r="478" spans="1:48">
      <c r="A478" s="1242"/>
      <c r="B478" s="1251"/>
      <c r="C478" s="1251"/>
      <c r="D478" s="1242"/>
      <c r="E478" s="1251"/>
      <c r="F478" s="1242"/>
      <c r="K478" s="1251"/>
      <c r="L478" s="1251"/>
      <c r="M478" s="1242"/>
      <c r="N478" s="1242"/>
      <c r="O478" s="1242"/>
      <c r="P478" s="1242"/>
      <c r="Q478" s="1242"/>
      <c r="R478" s="1242"/>
      <c r="S478" s="1242"/>
      <c r="T478" s="1242"/>
      <c r="U478" s="1242"/>
      <c r="V478" s="1242"/>
      <c r="W478" s="1242"/>
      <c r="X478" s="1242"/>
      <c r="Y478" s="1242"/>
      <c r="Z478" s="1242"/>
      <c r="AA478" s="1242"/>
      <c r="AB478" s="1242"/>
      <c r="AC478" s="1242"/>
      <c r="AD478" s="1242"/>
      <c r="AE478" s="1242"/>
      <c r="AF478" s="1242"/>
      <c r="AG478" s="1242"/>
      <c r="AH478" s="1242"/>
      <c r="AI478" s="1242"/>
      <c r="AJ478" s="1242"/>
      <c r="AK478" s="1242"/>
      <c r="AL478" s="1242"/>
      <c r="AM478" s="1242"/>
      <c r="AN478" s="1242"/>
      <c r="AO478" s="1242"/>
      <c r="AP478" s="1242"/>
      <c r="AQ478" s="1242"/>
      <c r="AR478" s="1242"/>
      <c r="AS478" s="1242"/>
      <c r="AT478" s="1242"/>
      <c r="AU478" s="1242"/>
      <c r="AV478" s="1242"/>
    </row>
    <row r="479" spans="1:48">
      <c r="A479" s="1242"/>
      <c r="B479" s="1251"/>
      <c r="C479" s="1251"/>
      <c r="D479" s="1242"/>
      <c r="E479" s="1251"/>
      <c r="F479" s="1242"/>
      <c r="K479" s="1251"/>
      <c r="L479" s="1251"/>
      <c r="M479" s="1242"/>
      <c r="N479" s="1242"/>
      <c r="O479" s="1242"/>
      <c r="P479" s="1242"/>
      <c r="Q479" s="1242"/>
      <c r="R479" s="1242"/>
      <c r="S479" s="1242"/>
      <c r="T479" s="1242"/>
      <c r="U479" s="1242"/>
      <c r="V479" s="1242"/>
      <c r="W479" s="1242"/>
      <c r="X479" s="1242"/>
      <c r="Y479" s="1242"/>
      <c r="Z479" s="1242"/>
      <c r="AA479" s="1242"/>
      <c r="AB479" s="1242"/>
      <c r="AC479" s="1242"/>
      <c r="AD479" s="1242"/>
      <c r="AE479" s="1242"/>
      <c r="AF479" s="1242"/>
      <c r="AG479" s="1242"/>
      <c r="AH479" s="1242"/>
      <c r="AI479" s="1242"/>
      <c r="AJ479" s="1242"/>
      <c r="AK479" s="1242"/>
      <c r="AL479" s="1242"/>
      <c r="AM479" s="1242"/>
      <c r="AN479" s="1242"/>
      <c r="AO479" s="1242"/>
      <c r="AP479" s="1242"/>
      <c r="AQ479" s="1242"/>
      <c r="AR479" s="1242"/>
      <c r="AS479" s="1242"/>
      <c r="AT479" s="1242"/>
      <c r="AU479" s="1242"/>
      <c r="AV479" s="1242"/>
    </row>
    <row r="480" spans="1:48">
      <c r="A480" s="1242"/>
      <c r="B480" s="1251"/>
      <c r="C480" s="1251"/>
      <c r="D480" s="1242"/>
      <c r="E480" s="1251"/>
      <c r="F480" s="1242"/>
      <c r="K480" s="1251"/>
      <c r="L480" s="1251"/>
      <c r="M480" s="1242"/>
      <c r="N480" s="1242"/>
      <c r="O480" s="1242"/>
      <c r="P480" s="1242"/>
      <c r="Q480" s="1242"/>
      <c r="R480" s="1242"/>
      <c r="S480" s="1242"/>
      <c r="T480" s="1242"/>
      <c r="U480" s="1242"/>
      <c r="V480" s="1242"/>
      <c r="W480" s="1242"/>
      <c r="X480" s="1242"/>
      <c r="Y480" s="1242"/>
      <c r="Z480" s="1242"/>
      <c r="AA480" s="1242"/>
      <c r="AB480" s="1242"/>
      <c r="AC480" s="1242"/>
      <c r="AD480" s="1242"/>
      <c r="AE480" s="1242"/>
      <c r="AF480" s="1242"/>
      <c r="AG480" s="1242"/>
      <c r="AH480" s="1242"/>
      <c r="AI480" s="1242"/>
      <c r="AJ480" s="1242"/>
      <c r="AK480" s="1242"/>
      <c r="AL480" s="1242"/>
      <c r="AM480" s="1242"/>
      <c r="AN480" s="1242"/>
      <c r="AO480" s="1242"/>
      <c r="AP480" s="1242"/>
      <c r="AQ480" s="1242"/>
      <c r="AR480" s="1242"/>
      <c r="AS480" s="1242"/>
      <c r="AT480" s="1242"/>
      <c r="AU480" s="1242"/>
      <c r="AV480" s="1242"/>
    </row>
    <row r="481" spans="1:48">
      <c r="A481" s="1242"/>
      <c r="B481" s="1251"/>
      <c r="C481" s="1251"/>
      <c r="D481" s="1242"/>
      <c r="E481" s="1251"/>
      <c r="F481" s="1242"/>
      <c r="K481" s="1251"/>
      <c r="L481" s="1251"/>
      <c r="M481" s="1242"/>
      <c r="N481" s="1242"/>
      <c r="O481" s="1242"/>
      <c r="P481" s="1242"/>
      <c r="Q481" s="1242"/>
      <c r="R481" s="1242"/>
      <c r="S481" s="1242"/>
      <c r="T481" s="1242"/>
      <c r="U481" s="1242"/>
      <c r="V481" s="1242"/>
      <c r="W481" s="1242"/>
      <c r="X481" s="1242"/>
      <c r="Y481" s="1242"/>
      <c r="Z481" s="1242"/>
      <c r="AA481" s="1242"/>
      <c r="AB481" s="1242"/>
      <c r="AC481" s="1242"/>
      <c r="AD481" s="1242"/>
      <c r="AE481" s="1242"/>
      <c r="AF481" s="1242"/>
      <c r="AG481" s="1242"/>
      <c r="AH481" s="1242"/>
      <c r="AI481" s="1242"/>
      <c r="AJ481" s="1242"/>
      <c r="AK481" s="1242"/>
      <c r="AL481" s="1242"/>
      <c r="AM481" s="1242"/>
      <c r="AN481" s="1242"/>
      <c r="AO481" s="1242"/>
      <c r="AP481" s="1242"/>
      <c r="AQ481" s="1242"/>
      <c r="AR481" s="1242"/>
      <c r="AS481" s="1242"/>
      <c r="AT481" s="1242"/>
      <c r="AU481" s="1242"/>
      <c r="AV481" s="1242"/>
    </row>
    <row r="482" spans="1:48">
      <c r="A482" s="1242"/>
      <c r="B482" s="1251"/>
      <c r="C482" s="1251"/>
      <c r="D482" s="1242"/>
      <c r="E482" s="1251"/>
      <c r="F482" s="1242"/>
      <c r="K482" s="1251"/>
      <c r="L482" s="1251"/>
      <c r="M482" s="1242"/>
      <c r="N482" s="1242"/>
      <c r="O482" s="1242"/>
      <c r="P482" s="1242"/>
      <c r="Q482" s="1242"/>
      <c r="R482" s="1242"/>
      <c r="S482" s="1242"/>
      <c r="T482" s="1242"/>
      <c r="U482" s="1242"/>
      <c r="V482" s="1242"/>
      <c r="W482" s="1242"/>
      <c r="X482" s="1242"/>
      <c r="Y482" s="1242"/>
      <c r="Z482" s="1242"/>
      <c r="AA482" s="1242"/>
      <c r="AB482" s="1242"/>
      <c r="AC482" s="1242"/>
      <c r="AD482" s="1242"/>
      <c r="AE482" s="1242"/>
      <c r="AF482" s="1242"/>
      <c r="AG482" s="1242"/>
      <c r="AH482" s="1242"/>
      <c r="AI482" s="1242"/>
      <c r="AJ482" s="1242"/>
      <c r="AK482" s="1242"/>
      <c r="AL482" s="1242"/>
      <c r="AM482" s="1242"/>
      <c r="AN482" s="1242"/>
      <c r="AO482" s="1242"/>
      <c r="AP482" s="1242"/>
      <c r="AQ482" s="1242"/>
      <c r="AR482" s="1242"/>
      <c r="AS482" s="1242"/>
      <c r="AT482" s="1242"/>
      <c r="AU482" s="1242"/>
      <c r="AV482" s="1242"/>
    </row>
    <row r="483" spans="1:48">
      <c r="A483" s="1242"/>
      <c r="B483" s="1251"/>
      <c r="C483" s="1251"/>
      <c r="D483" s="1242"/>
      <c r="E483" s="1251"/>
      <c r="F483" s="1242"/>
      <c r="K483" s="1251"/>
      <c r="L483" s="1251"/>
      <c r="M483" s="1242"/>
      <c r="N483" s="1242"/>
      <c r="O483" s="1242"/>
      <c r="P483" s="1242"/>
      <c r="Q483" s="1242"/>
      <c r="R483" s="1242"/>
      <c r="S483" s="1242"/>
      <c r="T483" s="1242"/>
      <c r="U483" s="1242"/>
      <c r="V483" s="1242"/>
      <c r="W483" s="1242"/>
      <c r="X483" s="1242"/>
      <c r="Y483" s="1242"/>
      <c r="Z483" s="1242"/>
      <c r="AA483" s="1242"/>
      <c r="AB483" s="1242"/>
      <c r="AC483" s="1242"/>
      <c r="AD483" s="1242"/>
      <c r="AE483" s="1242"/>
      <c r="AF483" s="1242"/>
      <c r="AG483" s="1242"/>
      <c r="AH483" s="1242"/>
      <c r="AI483" s="1242"/>
      <c r="AJ483" s="1242"/>
      <c r="AK483" s="1242"/>
      <c r="AL483" s="1242"/>
      <c r="AM483" s="1242"/>
      <c r="AN483" s="1242"/>
      <c r="AO483" s="1242"/>
      <c r="AP483" s="1242"/>
      <c r="AQ483" s="1242"/>
      <c r="AR483" s="1242"/>
      <c r="AS483" s="1242"/>
      <c r="AT483" s="1242"/>
      <c r="AU483" s="1242"/>
      <c r="AV483" s="1242"/>
    </row>
    <row r="484" spans="1:48">
      <c r="A484" s="1242"/>
      <c r="B484" s="1251"/>
      <c r="C484" s="1251"/>
      <c r="D484" s="1242"/>
      <c r="E484" s="1251"/>
      <c r="F484" s="1242"/>
      <c r="K484" s="1251"/>
      <c r="L484" s="1251"/>
      <c r="M484" s="1242"/>
      <c r="N484" s="1242"/>
      <c r="O484" s="1242"/>
      <c r="P484" s="1242"/>
      <c r="Q484" s="1242"/>
      <c r="R484" s="1242"/>
      <c r="S484" s="1242"/>
      <c r="T484" s="1242"/>
      <c r="U484" s="1242"/>
      <c r="V484" s="1242"/>
      <c r="W484" s="1242"/>
      <c r="X484" s="1242"/>
      <c r="Y484" s="1242"/>
      <c r="Z484" s="1242"/>
      <c r="AA484" s="1242"/>
      <c r="AB484" s="1242"/>
      <c r="AC484" s="1242"/>
      <c r="AD484" s="1242"/>
      <c r="AE484" s="1242"/>
      <c r="AF484" s="1242"/>
      <c r="AG484" s="1242"/>
      <c r="AH484" s="1242"/>
      <c r="AI484" s="1242"/>
      <c r="AJ484" s="1242"/>
      <c r="AK484" s="1242"/>
      <c r="AL484" s="1242"/>
      <c r="AM484" s="1242"/>
      <c r="AN484" s="1242"/>
      <c r="AO484" s="1242"/>
      <c r="AP484" s="1242"/>
      <c r="AQ484" s="1242"/>
      <c r="AR484" s="1242"/>
      <c r="AS484" s="1242"/>
      <c r="AT484" s="1242"/>
      <c r="AU484" s="1242"/>
      <c r="AV484" s="1242"/>
    </row>
    <row r="485" spans="1:48">
      <c r="A485" s="1242"/>
      <c r="B485" s="1251"/>
      <c r="C485" s="1251"/>
      <c r="D485" s="1242"/>
      <c r="E485" s="1251"/>
      <c r="F485" s="1242"/>
      <c r="K485" s="1251"/>
      <c r="L485" s="1251"/>
      <c r="M485" s="1242"/>
      <c r="N485" s="1242"/>
      <c r="O485" s="1242"/>
      <c r="P485" s="1242"/>
      <c r="Q485" s="1242"/>
      <c r="R485" s="1242"/>
      <c r="S485" s="1242"/>
      <c r="T485" s="1242"/>
      <c r="U485" s="1242"/>
      <c r="V485" s="1242"/>
      <c r="W485" s="1242"/>
      <c r="X485" s="1242"/>
      <c r="Y485" s="1242"/>
      <c r="Z485" s="1242"/>
      <c r="AA485" s="1242"/>
      <c r="AB485" s="1242"/>
      <c r="AC485" s="1242"/>
      <c r="AD485" s="1242"/>
      <c r="AE485" s="1242"/>
      <c r="AF485" s="1242"/>
      <c r="AG485" s="1242"/>
      <c r="AH485" s="1242"/>
      <c r="AI485" s="1242"/>
      <c r="AJ485" s="1242"/>
      <c r="AK485" s="1242"/>
      <c r="AL485" s="1242"/>
      <c r="AM485" s="1242"/>
      <c r="AN485" s="1242"/>
      <c r="AO485" s="1242"/>
      <c r="AP485" s="1242"/>
      <c r="AQ485" s="1242"/>
      <c r="AR485" s="1242"/>
      <c r="AS485" s="1242"/>
      <c r="AT485" s="1242"/>
      <c r="AU485" s="1242"/>
      <c r="AV485" s="1242"/>
    </row>
    <row r="486" spans="1:48">
      <c r="A486" s="1242"/>
      <c r="B486" s="1251"/>
      <c r="C486" s="1251"/>
      <c r="D486" s="1242"/>
      <c r="E486" s="1251"/>
      <c r="F486" s="1242"/>
      <c r="K486" s="1251"/>
      <c r="L486" s="1251"/>
      <c r="M486" s="1242"/>
      <c r="N486" s="1242"/>
      <c r="O486" s="1242"/>
      <c r="P486" s="1242"/>
      <c r="Q486" s="1242"/>
      <c r="R486" s="1242"/>
      <c r="S486" s="1242"/>
      <c r="T486" s="1242"/>
      <c r="U486" s="1242"/>
      <c r="V486" s="1242"/>
      <c r="W486" s="1242"/>
      <c r="X486" s="1242"/>
      <c r="Y486" s="1242"/>
      <c r="Z486" s="1242"/>
      <c r="AA486" s="1242"/>
      <c r="AB486" s="1242"/>
      <c r="AC486" s="1242"/>
      <c r="AD486" s="1242"/>
      <c r="AE486" s="1242"/>
      <c r="AF486" s="1242"/>
      <c r="AG486" s="1242"/>
      <c r="AH486" s="1242"/>
      <c r="AI486" s="1242"/>
      <c r="AJ486" s="1242"/>
      <c r="AK486" s="1242"/>
      <c r="AL486" s="1242"/>
      <c r="AM486" s="1242"/>
      <c r="AN486" s="1242"/>
      <c r="AO486" s="1242"/>
      <c r="AP486" s="1242"/>
      <c r="AQ486" s="1242"/>
      <c r="AR486" s="1242"/>
      <c r="AS486" s="1242"/>
      <c r="AT486" s="1242"/>
      <c r="AU486" s="1242"/>
      <c r="AV486" s="1242"/>
    </row>
    <row r="487" spans="1:48">
      <c r="A487" s="1242"/>
      <c r="B487" s="1251"/>
      <c r="C487" s="1251"/>
      <c r="D487" s="1242"/>
      <c r="E487" s="1251"/>
      <c r="F487" s="1242"/>
      <c r="K487" s="1251"/>
      <c r="L487" s="1251"/>
      <c r="M487" s="1242"/>
      <c r="N487" s="1242"/>
      <c r="O487" s="1242"/>
      <c r="P487" s="1242"/>
      <c r="Q487" s="1242"/>
      <c r="R487" s="1242"/>
      <c r="S487" s="1242"/>
      <c r="T487" s="1242"/>
      <c r="U487" s="1242"/>
      <c r="V487" s="1242"/>
      <c r="W487" s="1242"/>
      <c r="X487" s="1242"/>
      <c r="Y487" s="1242"/>
      <c r="Z487" s="1242"/>
      <c r="AA487" s="1242"/>
      <c r="AB487" s="1242"/>
      <c r="AC487" s="1242"/>
      <c r="AD487" s="1242"/>
      <c r="AE487" s="1242"/>
      <c r="AF487" s="1242"/>
      <c r="AG487" s="1242"/>
      <c r="AH487" s="1242"/>
      <c r="AI487" s="1242"/>
      <c r="AJ487" s="1242"/>
      <c r="AK487" s="1242"/>
      <c r="AL487" s="1242"/>
      <c r="AM487" s="1242"/>
      <c r="AN487" s="1242"/>
      <c r="AO487" s="1242"/>
      <c r="AP487" s="1242"/>
      <c r="AQ487" s="1242"/>
      <c r="AR487" s="1242"/>
      <c r="AS487" s="1242"/>
      <c r="AT487" s="1242"/>
      <c r="AU487" s="1242"/>
      <c r="AV487" s="1242"/>
    </row>
    <row r="488" spans="1:48">
      <c r="A488" s="1242"/>
      <c r="B488" s="1251"/>
      <c r="C488" s="1251"/>
      <c r="D488" s="1242"/>
      <c r="E488" s="1251"/>
      <c r="F488" s="1242"/>
      <c r="K488" s="1251"/>
      <c r="L488" s="1251"/>
      <c r="M488" s="1242"/>
      <c r="N488" s="1242"/>
      <c r="O488" s="1242"/>
      <c r="P488" s="1242"/>
      <c r="Q488" s="1242"/>
      <c r="R488" s="1242"/>
      <c r="S488" s="1242"/>
      <c r="T488" s="1242"/>
      <c r="U488" s="1242"/>
      <c r="V488" s="1242"/>
      <c r="W488" s="1242"/>
      <c r="X488" s="1242"/>
      <c r="Y488" s="1242"/>
      <c r="Z488" s="1242"/>
      <c r="AA488" s="1242"/>
      <c r="AB488" s="1242"/>
      <c r="AC488" s="1242"/>
      <c r="AD488" s="1242"/>
      <c r="AE488" s="1242"/>
      <c r="AF488" s="1242"/>
      <c r="AG488" s="1242"/>
      <c r="AH488" s="1242"/>
      <c r="AI488" s="1242"/>
      <c r="AJ488" s="1242"/>
      <c r="AK488" s="1242"/>
      <c r="AL488" s="1242"/>
      <c r="AM488" s="1242"/>
      <c r="AN488" s="1242"/>
      <c r="AO488" s="1242"/>
      <c r="AP488" s="1242"/>
      <c r="AQ488" s="1242"/>
      <c r="AR488" s="1242"/>
      <c r="AS488" s="1242"/>
      <c r="AT488" s="1242"/>
      <c r="AU488" s="1242"/>
      <c r="AV488" s="1242"/>
    </row>
    <row r="489" spans="1:48">
      <c r="A489" s="1242"/>
      <c r="B489" s="1251"/>
      <c r="C489" s="1251"/>
      <c r="D489" s="1242"/>
      <c r="E489" s="1251"/>
      <c r="F489" s="1242"/>
      <c r="K489" s="1251"/>
      <c r="L489" s="1251"/>
      <c r="M489" s="1242"/>
      <c r="N489" s="1242"/>
      <c r="O489" s="1242"/>
      <c r="P489" s="1242"/>
      <c r="Q489" s="1242"/>
      <c r="R489" s="1242"/>
      <c r="S489" s="1242"/>
      <c r="T489" s="1242"/>
      <c r="U489" s="1242"/>
      <c r="V489" s="1242"/>
      <c r="W489" s="1242"/>
      <c r="X489" s="1242"/>
      <c r="Y489" s="1242"/>
      <c r="Z489" s="1242"/>
      <c r="AA489" s="1242"/>
      <c r="AB489" s="1242"/>
      <c r="AC489" s="1242"/>
      <c r="AD489" s="1242"/>
      <c r="AE489" s="1242"/>
      <c r="AF489" s="1242"/>
      <c r="AG489" s="1242"/>
      <c r="AH489" s="1242"/>
      <c r="AI489" s="1242"/>
      <c r="AJ489" s="1242"/>
      <c r="AK489" s="1242"/>
      <c r="AL489" s="1242"/>
      <c r="AM489" s="1242"/>
      <c r="AN489" s="1242"/>
      <c r="AO489" s="1242"/>
      <c r="AP489" s="1242"/>
      <c r="AQ489" s="1242"/>
      <c r="AR489" s="1242"/>
      <c r="AS489" s="1242"/>
      <c r="AT489" s="1242"/>
      <c r="AU489" s="1242"/>
      <c r="AV489" s="1242"/>
    </row>
    <row r="490" spans="1:48">
      <c r="A490" s="1242"/>
      <c r="B490" s="1251"/>
      <c r="C490" s="1251"/>
      <c r="D490" s="1242"/>
      <c r="E490" s="1251"/>
      <c r="F490" s="1242"/>
      <c r="K490" s="1251"/>
      <c r="L490" s="1251"/>
      <c r="M490" s="1242"/>
      <c r="N490" s="1242"/>
      <c r="O490" s="1242"/>
      <c r="P490" s="1242"/>
      <c r="Q490" s="1242"/>
      <c r="R490" s="1242"/>
      <c r="S490" s="1242"/>
      <c r="T490" s="1242"/>
      <c r="U490" s="1242"/>
      <c r="V490" s="1242"/>
      <c r="W490" s="1242"/>
      <c r="X490" s="1242"/>
      <c r="Y490" s="1242"/>
      <c r="Z490" s="1242"/>
      <c r="AA490" s="1242"/>
      <c r="AB490" s="1242"/>
      <c r="AC490" s="1242"/>
      <c r="AD490" s="1242"/>
      <c r="AE490" s="1242"/>
      <c r="AF490" s="1242"/>
      <c r="AG490" s="1242"/>
      <c r="AH490" s="1242"/>
      <c r="AI490" s="1242"/>
      <c r="AJ490" s="1242"/>
      <c r="AK490" s="1242"/>
      <c r="AL490" s="1242"/>
      <c r="AM490" s="1242"/>
      <c r="AN490" s="1242"/>
      <c r="AO490" s="1242"/>
      <c r="AP490" s="1242"/>
      <c r="AQ490" s="1242"/>
      <c r="AR490" s="1242"/>
      <c r="AS490" s="1242"/>
      <c r="AT490" s="1242"/>
      <c r="AU490" s="1242"/>
      <c r="AV490" s="1242"/>
    </row>
    <row r="491" spans="1:48">
      <c r="A491" s="1242"/>
      <c r="B491" s="1251"/>
      <c r="C491" s="1251"/>
      <c r="D491" s="1242"/>
      <c r="E491" s="1251"/>
      <c r="F491" s="1242"/>
      <c r="K491" s="1251"/>
      <c r="L491" s="1251"/>
      <c r="M491" s="1242"/>
      <c r="N491" s="1242"/>
      <c r="O491" s="1242"/>
      <c r="P491" s="1242"/>
      <c r="Q491" s="1242"/>
      <c r="R491" s="1242"/>
      <c r="S491" s="1242"/>
      <c r="T491" s="1242"/>
      <c r="U491" s="1242"/>
      <c r="V491" s="1242"/>
      <c r="W491" s="1242"/>
      <c r="X491" s="1242"/>
      <c r="Y491" s="1242"/>
      <c r="Z491" s="1242"/>
      <c r="AA491" s="1242"/>
      <c r="AB491" s="1242"/>
      <c r="AC491" s="1242"/>
      <c r="AD491" s="1242"/>
      <c r="AE491" s="1242"/>
      <c r="AF491" s="1242"/>
      <c r="AG491" s="1242"/>
      <c r="AH491" s="1242"/>
      <c r="AI491" s="1242"/>
      <c r="AJ491" s="1242"/>
      <c r="AK491" s="1242"/>
      <c r="AL491" s="1242"/>
      <c r="AM491" s="1242"/>
      <c r="AN491" s="1242"/>
      <c r="AO491" s="1242"/>
      <c r="AP491" s="1242"/>
      <c r="AQ491" s="1242"/>
      <c r="AR491" s="1242"/>
      <c r="AS491" s="1242"/>
      <c r="AT491" s="1242"/>
      <c r="AU491" s="1242"/>
      <c r="AV491" s="1242"/>
    </row>
    <row r="492" spans="1:48">
      <c r="A492" s="1242"/>
      <c r="B492" s="1251"/>
      <c r="C492" s="1251"/>
      <c r="D492" s="1242"/>
      <c r="E492" s="1251"/>
      <c r="F492" s="1242"/>
      <c r="K492" s="1251"/>
      <c r="L492" s="1251"/>
      <c r="M492" s="1242"/>
      <c r="N492" s="1242"/>
      <c r="O492" s="1242"/>
      <c r="P492" s="1242"/>
      <c r="Q492" s="1242"/>
      <c r="R492" s="1242"/>
      <c r="S492" s="1242"/>
      <c r="T492" s="1242"/>
      <c r="U492" s="1242"/>
      <c r="V492" s="1242"/>
      <c r="W492" s="1242"/>
      <c r="X492" s="1242"/>
      <c r="Y492" s="1242"/>
      <c r="Z492" s="1242"/>
      <c r="AA492" s="1242"/>
      <c r="AB492" s="1242"/>
      <c r="AC492" s="1242"/>
      <c r="AD492" s="1242"/>
      <c r="AE492" s="1242"/>
      <c r="AF492" s="1242"/>
      <c r="AG492" s="1242"/>
      <c r="AH492" s="1242"/>
      <c r="AI492" s="1242"/>
      <c r="AJ492" s="1242"/>
      <c r="AK492" s="1242"/>
      <c r="AL492" s="1242"/>
      <c r="AM492" s="1242"/>
      <c r="AN492" s="1242"/>
      <c r="AO492" s="1242"/>
      <c r="AP492" s="1242"/>
      <c r="AQ492" s="1242"/>
      <c r="AR492" s="1242"/>
      <c r="AS492" s="1242"/>
      <c r="AT492" s="1242"/>
      <c r="AU492" s="1242"/>
      <c r="AV492" s="1242"/>
    </row>
    <row r="493" spans="1:48">
      <c r="A493" s="1242"/>
      <c r="B493" s="1251"/>
      <c r="C493" s="1251"/>
      <c r="D493" s="1242"/>
      <c r="E493" s="1251"/>
      <c r="F493" s="1242"/>
      <c r="K493" s="1251"/>
      <c r="L493" s="1251"/>
      <c r="M493" s="1242"/>
      <c r="N493" s="1242"/>
      <c r="O493" s="1242"/>
      <c r="P493" s="1242"/>
      <c r="Q493" s="1242"/>
      <c r="R493" s="1242"/>
      <c r="S493" s="1242"/>
      <c r="T493" s="1242"/>
      <c r="U493" s="1242"/>
      <c r="V493" s="1242"/>
      <c r="W493" s="1242"/>
      <c r="X493" s="1242"/>
      <c r="Y493" s="1242"/>
      <c r="Z493" s="1242"/>
      <c r="AA493" s="1242"/>
      <c r="AB493" s="1242"/>
      <c r="AC493" s="1242"/>
      <c r="AD493" s="1242"/>
      <c r="AE493" s="1242"/>
      <c r="AF493" s="1242"/>
      <c r="AG493" s="1242"/>
      <c r="AH493" s="1242"/>
      <c r="AI493" s="1242"/>
      <c r="AJ493" s="1242"/>
      <c r="AK493" s="1242"/>
      <c r="AL493" s="1242"/>
      <c r="AM493" s="1242"/>
      <c r="AN493" s="1242"/>
      <c r="AO493" s="1242"/>
      <c r="AP493" s="1242"/>
      <c r="AQ493" s="1242"/>
      <c r="AR493" s="1242"/>
      <c r="AS493" s="1242"/>
      <c r="AT493" s="1242"/>
      <c r="AU493" s="1242"/>
      <c r="AV493" s="1242"/>
    </row>
    <row r="494" spans="1:48">
      <c r="A494" s="1242"/>
      <c r="B494" s="1251"/>
      <c r="C494" s="1251"/>
      <c r="D494" s="1242"/>
      <c r="E494" s="1251"/>
      <c r="F494" s="1242"/>
      <c r="K494" s="1251"/>
      <c r="L494" s="1251"/>
      <c r="M494" s="1242"/>
      <c r="N494" s="1242"/>
      <c r="O494" s="1242"/>
      <c r="P494" s="1242"/>
      <c r="Q494" s="1242"/>
      <c r="R494" s="1242"/>
      <c r="S494" s="1242"/>
      <c r="T494" s="1242"/>
      <c r="U494" s="1242"/>
      <c r="V494" s="1242"/>
      <c r="W494" s="1242"/>
      <c r="X494" s="1242"/>
      <c r="Y494" s="1242"/>
      <c r="Z494" s="1242"/>
      <c r="AA494" s="1242"/>
      <c r="AB494" s="1242"/>
      <c r="AC494" s="1242"/>
      <c r="AD494" s="1242"/>
      <c r="AE494" s="1242"/>
      <c r="AF494" s="1242"/>
      <c r="AG494" s="1242"/>
      <c r="AH494" s="1242"/>
      <c r="AI494" s="1242"/>
      <c r="AJ494" s="1242"/>
      <c r="AK494" s="1242"/>
      <c r="AL494" s="1242"/>
      <c r="AM494" s="1242"/>
      <c r="AN494" s="1242"/>
      <c r="AO494" s="1242"/>
      <c r="AP494" s="1242"/>
      <c r="AQ494" s="1242"/>
      <c r="AR494" s="1242"/>
      <c r="AS494" s="1242"/>
      <c r="AT494" s="1242"/>
      <c r="AU494" s="1242"/>
      <c r="AV494" s="1242"/>
    </row>
    <row r="495" spans="1:48">
      <c r="A495" s="1242"/>
      <c r="B495" s="1251"/>
      <c r="C495" s="1251"/>
      <c r="D495" s="1242"/>
      <c r="E495" s="1251"/>
      <c r="F495" s="1242"/>
      <c r="K495" s="1251"/>
      <c r="L495" s="1251"/>
      <c r="M495" s="1242"/>
      <c r="N495" s="1242"/>
      <c r="O495" s="1242"/>
      <c r="P495" s="1242"/>
      <c r="Q495" s="1242"/>
      <c r="R495" s="1242"/>
      <c r="S495" s="1242"/>
      <c r="T495" s="1242"/>
      <c r="U495" s="1242"/>
      <c r="V495" s="1242"/>
      <c r="W495" s="1242"/>
      <c r="X495" s="1242"/>
      <c r="Y495" s="1242"/>
      <c r="Z495" s="1242"/>
      <c r="AA495" s="1242"/>
      <c r="AB495" s="1242"/>
      <c r="AC495" s="1242"/>
      <c r="AD495" s="1242"/>
      <c r="AE495" s="1242"/>
      <c r="AF495" s="1242"/>
      <c r="AG495" s="1242"/>
      <c r="AH495" s="1242"/>
      <c r="AI495" s="1242"/>
      <c r="AJ495" s="1242"/>
      <c r="AK495" s="1242"/>
      <c r="AL495" s="1242"/>
      <c r="AM495" s="1242"/>
      <c r="AN495" s="1242"/>
      <c r="AO495" s="1242"/>
      <c r="AP495" s="1242"/>
      <c r="AQ495" s="1242"/>
      <c r="AR495" s="1242"/>
      <c r="AS495" s="1242"/>
      <c r="AT495" s="1242"/>
      <c r="AU495" s="1242"/>
      <c r="AV495" s="1242"/>
    </row>
    <row r="496" spans="1:48">
      <c r="A496" s="1242"/>
      <c r="B496" s="1251"/>
      <c r="C496" s="1251"/>
      <c r="D496" s="1242"/>
      <c r="E496" s="1251"/>
      <c r="F496" s="1242"/>
      <c r="K496" s="1251"/>
      <c r="L496" s="1251"/>
      <c r="M496" s="1242"/>
      <c r="N496" s="1242"/>
      <c r="O496" s="1242"/>
      <c r="P496" s="1242"/>
      <c r="Q496" s="1242"/>
      <c r="R496" s="1242"/>
      <c r="S496" s="1242"/>
      <c r="T496" s="1242"/>
      <c r="U496" s="1242"/>
      <c r="V496" s="1242"/>
      <c r="W496" s="1242"/>
      <c r="X496" s="1242"/>
      <c r="Y496" s="1242"/>
      <c r="Z496" s="1242"/>
      <c r="AA496" s="1242"/>
      <c r="AB496" s="1242"/>
      <c r="AC496" s="1242"/>
      <c r="AD496" s="1242"/>
      <c r="AE496" s="1242"/>
      <c r="AF496" s="1242"/>
      <c r="AG496" s="1242"/>
      <c r="AH496" s="1242"/>
      <c r="AI496" s="1242"/>
      <c r="AJ496" s="1242"/>
      <c r="AK496" s="1242"/>
      <c r="AL496" s="1242"/>
      <c r="AM496" s="1242"/>
      <c r="AN496" s="1242"/>
      <c r="AO496" s="1242"/>
      <c r="AP496" s="1242"/>
      <c r="AQ496" s="1242"/>
      <c r="AR496" s="1242"/>
      <c r="AS496" s="1242"/>
      <c r="AT496" s="1242"/>
      <c r="AU496" s="1242"/>
      <c r="AV496" s="1242"/>
    </row>
    <row r="497" spans="1:48">
      <c r="A497" s="1242"/>
      <c r="B497" s="1251"/>
      <c r="C497" s="1251"/>
      <c r="D497" s="1242"/>
      <c r="E497" s="1251"/>
      <c r="F497" s="1242"/>
      <c r="K497" s="1251"/>
      <c r="L497" s="1251"/>
      <c r="M497" s="1242"/>
      <c r="N497" s="1242"/>
      <c r="O497" s="1242"/>
      <c r="P497" s="1242"/>
      <c r="Q497" s="1242"/>
      <c r="R497" s="1242"/>
      <c r="S497" s="1242"/>
      <c r="T497" s="1242"/>
      <c r="U497" s="1242"/>
      <c r="V497" s="1242"/>
      <c r="W497" s="1242"/>
      <c r="X497" s="1242"/>
      <c r="Y497" s="1242"/>
      <c r="Z497" s="1242"/>
      <c r="AA497" s="1242"/>
      <c r="AB497" s="1242"/>
      <c r="AC497" s="1242"/>
      <c r="AD497" s="1242"/>
      <c r="AE497" s="1242"/>
      <c r="AF497" s="1242"/>
      <c r="AG497" s="1242"/>
      <c r="AH497" s="1242"/>
      <c r="AI497" s="1242"/>
      <c r="AJ497" s="1242"/>
      <c r="AK497" s="1242"/>
      <c r="AL497" s="1242"/>
      <c r="AM497" s="1242"/>
      <c r="AN497" s="1242"/>
      <c r="AO497" s="1242"/>
      <c r="AP497" s="1242"/>
      <c r="AQ497" s="1242"/>
      <c r="AR497" s="1242"/>
      <c r="AS497" s="1242"/>
      <c r="AT497" s="1242"/>
      <c r="AU497" s="1242"/>
      <c r="AV497" s="1242"/>
    </row>
    <row r="498" spans="1:48">
      <c r="A498" s="1242"/>
      <c r="B498" s="1251"/>
      <c r="C498" s="1251"/>
      <c r="D498" s="1242"/>
      <c r="E498" s="1251"/>
      <c r="F498" s="1242"/>
      <c r="K498" s="1251"/>
      <c r="L498" s="1251"/>
      <c r="M498" s="1242"/>
      <c r="N498" s="1242"/>
      <c r="O498" s="1242"/>
      <c r="P498" s="1242"/>
      <c r="Q498" s="1242"/>
      <c r="R498" s="1242"/>
      <c r="S498" s="1242"/>
      <c r="T498" s="1242"/>
      <c r="U498" s="1242"/>
      <c r="V498" s="1242"/>
      <c r="W498" s="1242"/>
      <c r="X498" s="1242"/>
      <c r="Y498" s="1242"/>
      <c r="Z498" s="1242"/>
      <c r="AA498" s="1242"/>
      <c r="AB498" s="1242"/>
      <c r="AC498" s="1242"/>
      <c r="AD498" s="1242"/>
      <c r="AE498" s="1242"/>
      <c r="AF498" s="1242"/>
      <c r="AG498" s="1242"/>
      <c r="AH498" s="1242"/>
      <c r="AI498" s="1242"/>
      <c r="AJ498" s="1242"/>
      <c r="AK498" s="1242"/>
      <c r="AL498" s="1242"/>
      <c r="AM498" s="1242"/>
      <c r="AN498" s="1242"/>
      <c r="AO498" s="1242"/>
      <c r="AP498" s="1242"/>
      <c r="AQ498" s="1242"/>
      <c r="AR498" s="1242"/>
      <c r="AS498" s="1242"/>
      <c r="AT498" s="1242"/>
      <c r="AU498" s="1242"/>
      <c r="AV498" s="1242"/>
    </row>
    <row r="499" spans="1:48">
      <c r="A499" s="1242"/>
      <c r="B499" s="1251"/>
      <c r="C499" s="1251"/>
      <c r="D499" s="1242"/>
      <c r="E499" s="1251"/>
      <c r="F499" s="1242"/>
      <c r="K499" s="1251"/>
      <c r="L499" s="1251"/>
      <c r="M499" s="1242"/>
      <c r="N499" s="1242"/>
      <c r="O499" s="1242"/>
      <c r="P499" s="1242"/>
      <c r="Q499" s="1242"/>
      <c r="R499" s="1242"/>
      <c r="S499" s="1242"/>
      <c r="T499" s="1242"/>
      <c r="U499" s="1242"/>
      <c r="V499" s="1242"/>
      <c r="W499" s="1242"/>
      <c r="X499" s="1242"/>
      <c r="Y499" s="1242"/>
      <c r="Z499" s="1242"/>
      <c r="AA499" s="1242"/>
      <c r="AB499" s="1242"/>
      <c r="AC499" s="1242"/>
      <c r="AD499" s="1242"/>
      <c r="AE499" s="1242"/>
      <c r="AF499" s="1242"/>
      <c r="AG499" s="1242"/>
      <c r="AH499" s="1242"/>
      <c r="AI499" s="1242"/>
      <c r="AJ499" s="1242"/>
      <c r="AK499" s="1242"/>
      <c r="AL499" s="1242"/>
      <c r="AM499" s="1242"/>
      <c r="AN499" s="1242"/>
      <c r="AO499" s="1242"/>
      <c r="AP499" s="1242"/>
      <c r="AQ499" s="1242"/>
      <c r="AR499" s="1242"/>
      <c r="AS499" s="1242"/>
      <c r="AT499" s="1242"/>
      <c r="AU499" s="1242"/>
      <c r="AV499" s="1242"/>
    </row>
    <row r="500" spans="1:48">
      <c r="A500" s="1242"/>
      <c r="B500" s="1251"/>
      <c r="C500" s="1251"/>
      <c r="D500" s="1242"/>
      <c r="E500" s="1251"/>
      <c r="F500" s="1242"/>
      <c r="K500" s="1251"/>
      <c r="L500" s="1251"/>
      <c r="M500" s="1242"/>
      <c r="N500" s="1242"/>
      <c r="O500" s="1242"/>
      <c r="P500" s="1242"/>
      <c r="Q500" s="1242"/>
      <c r="R500" s="1242"/>
      <c r="S500" s="1242"/>
      <c r="T500" s="1242"/>
      <c r="U500" s="1242"/>
      <c r="V500" s="1242"/>
      <c r="W500" s="1242"/>
      <c r="X500" s="1242"/>
      <c r="Y500" s="1242"/>
      <c r="Z500" s="1242"/>
      <c r="AA500" s="1242"/>
      <c r="AB500" s="1242"/>
      <c r="AC500" s="1242"/>
      <c r="AD500" s="1242"/>
      <c r="AE500" s="1242"/>
      <c r="AF500" s="1242"/>
      <c r="AG500" s="1242"/>
      <c r="AH500" s="1242"/>
      <c r="AI500" s="1242"/>
      <c r="AJ500" s="1242"/>
      <c r="AK500" s="1242"/>
      <c r="AL500" s="1242"/>
      <c r="AM500" s="1242"/>
      <c r="AN500" s="1242"/>
      <c r="AO500" s="1242"/>
      <c r="AP500" s="1242"/>
      <c r="AQ500" s="1242"/>
      <c r="AR500" s="1242"/>
      <c r="AS500" s="1242"/>
      <c r="AT500" s="1242"/>
      <c r="AU500" s="1242"/>
      <c r="AV500" s="1242"/>
    </row>
    <row r="501" spans="1:48">
      <c r="A501" s="1242"/>
      <c r="B501" s="1251"/>
      <c r="C501" s="1251"/>
      <c r="D501" s="1242"/>
      <c r="E501" s="1251"/>
      <c r="F501" s="1242"/>
      <c r="K501" s="1251"/>
      <c r="L501" s="1251"/>
      <c r="M501" s="1242"/>
      <c r="N501" s="1242"/>
      <c r="O501" s="1242"/>
      <c r="P501" s="1242"/>
      <c r="Q501" s="1242"/>
      <c r="R501" s="1242"/>
      <c r="S501" s="1242"/>
      <c r="T501" s="1242"/>
      <c r="U501" s="1242"/>
      <c r="V501" s="1242"/>
      <c r="W501" s="1242"/>
      <c r="X501" s="1242"/>
      <c r="Y501" s="1242"/>
      <c r="Z501" s="1242"/>
      <c r="AA501" s="1242"/>
      <c r="AB501" s="1242"/>
      <c r="AC501" s="1242"/>
      <c r="AD501" s="1242"/>
      <c r="AE501" s="1242"/>
      <c r="AF501" s="1242"/>
      <c r="AG501" s="1242"/>
      <c r="AH501" s="1242"/>
      <c r="AI501" s="1242"/>
      <c r="AJ501" s="1242"/>
      <c r="AK501" s="1242"/>
      <c r="AL501" s="1242"/>
      <c r="AM501" s="1242"/>
      <c r="AN501" s="1242"/>
      <c r="AO501" s="1242"/>
      <c r="AP501" s="1242"/>
      <c r="AQ501" s="1242"/>
      <c r="AR501" s="1242"/>
      <c r="AS501" s="1242"/>
      <c r="AT501" s="1242"/>
      <c r="AU501" s="1242"/>
      <c r="AV501" s="1242"/>
    </row>
    <row r="502" spans="1:48">
      <c r="A502" s="1242"/>
      <c r="B502" s="1251"/>
      <c r="C502" s="1251"/>
      <c r="D502" s="1242"/>
      <c r="E502" s="1251"/>
      <c r="F502" s="1242"/>
      <c r="K502" s="1251"/>
      <c r="L502" s="1251"/>
      <c r="M502" s="1242"/>
      <c r="N502" s="1242"/>
      <c r="O502" s="1242"/>
      <c r="P502" s="1242"/>
      <c r="Q502" s="1242"/>
      <c r="R502" s="1242"/>
      <c r="S502" s="1242"/>
      <c r="T502" s="1242"/>
      <c r="U502" s="1242"/>
      <c r="V502" s="1242"/>
      <c r="W502" s="1242"/>
      <c r="X502" s="1242"/>
      <c r="Y502" s="1242"/>
      <c r="Z502" s="1242"/>
      <c r="AA502" s="1242"/>
      <c r="AB502" s="1242"/>
      <c r="AC502" s="1242"/>
      <c r="AD502" s="1242"/>
      <c r="AE502" s="1242"/>
      <c r="AF502" s="1242"/>
      <c r="AG502" s="1242"/>
      <c r="AH502" s="1242"/>
      <c r="AI502" s="1242"/>
      <c r="AJ502" s="1242"/>
      <c r="AK502" s="1242"/>
      <c r="AL502" s="1242"/>
      <c r="AM502" s="1242"/>
      <c r="AN502" s="1242"/>
      <c r="AO502" s="1242"/>
      <c r="AP502" s="1242"/>
      <c r="AQ502" s="1242"/>
      <c r="AR502" s="1242"/>
      <c r="AS502" s="1242"/>
      <c r="AT502" s="1242"/>
      <c r="AU502" s="1242"/>
      <c r="AV502" s="1242"/>
    </row>
    <row r="503" spans="1:48">
      <c r="A503" s="1242"/>
      <c r="B503" s="1251"/>
      <c r="C503" s="1251"/>
      <c r="D503" s="1242"/>
      <c r="E503" s="1251"/>
      <c r="F503" s="1242"/>
      <c r="K503" s="1251"/>
      <c r="L503" s="1251"/>
      <c r="M503" s="1242"/>
      <c r="N503" s="1242"/>
      <c r="O503" s="1242"/>
      <c r="P503" s="1242"/>
      <c r="Q503" s="1242"/>
      <c r="R503" s="1242"/>
      <c r="S503" s="1242"/>
      <c r="T503" s="1242"/>
      <c r="U503" s="1242"/>
      <c r="V503" s="1242"/>
      <c r="W503" s="1242"/>
      <c r="X503" s="1242"/>
      <c r="Y503" s="1242"/>
      <c r="Z503" s="1242"/>
      <c r="AA503" s="1242"/>
      <c r="AB503" s="1242"/>
      <c r="AC503" s="1242"/>
      <c r="AD503" s="1242"/>
      <c r="AE503" s="1242"/>
      <c r="AF503" s="1242"/>
      <c r="AG503" s="1242"/>
      <c r="AH503" s="1242"/>
      <c r="AI503" s="1242"/>
      <c r="AJ503" s="1242"/>
      <c r="AK503" s="1242"/>
      <c r="AL503" s="1242"/>
      <c r="AM503" s="1242"/>
      <c r="AN503" s="1242"/>
      <c r="AO503" s="1242"/>
      <c r="AP503" s="1242"/>
      <c r="AQ503" s="1242"/>
      <c r="AR503" s="1242"/>
      <c r="AS503" s="1242"/>
      <c r="AT503" s="1242"/>
      <c r="AU503" s="1242"/>
      <c r="AV503" s="1242"/>
    </row>
    <row r="504" spans="1:48">
      <c r="A504" s="1242"/>
      <c r="B504" s="1251"/>
      <c r="C504" s="1251"/>
      <c r="D504" s="1242"/>
      <c r="E504" s="1251"/>
      <c r="F504" s="1242"/>
      <c r="K504" s="1251"/>
      <c r="L504" s="1251"/>
      <c r="M504" s="1242"/>
      <c r="N504" s="1242"/>
      <c r="O504" s="1242"/>
      <c r="P504" s="1242"/>
      <c r="Q504" s="1242"/>
      <c r="R504" s="1242"/>
      <c r="S504" s="1242"/>
      <c r="T504" s="1242"/>
      <c r="U504" s="1242"/>
      <c r="V504" s="1242"/>
      <c r="W504" s="1242"/>
      <c r="X504" s="1242"/>
      <c r="Y504" s="1242"/>
      <c r="Z504" s="1242"/>
      <c r="AA504" s="1242"/>
      <c r="AB504" s="1242"/>
      <c r="AC504" s="1242"/>
      <c r="AD504" s="1242"/>
      <c r="AE504" s="1242"/>
      <c r="AF504" s="1242"/>
      <c r="AG504" s="1242"/>
      <c r="AH504" s="1242"/>
      <c r="AI504" s="1242"/>
      <c r="AJ504" s="1242"/>
      <c r="AK504" s="1242"/>
      <c r="AL504" s="1242"/>
      <c r="AM504" s="1242"/>
      <c r="AN504" s="1242"/>
      <c r="AO504" s="1242"/>
      <c r="AP504" s="1242"/>
      <c r="AQ504" s="1242"/>
      <c r="AR504" s="1242"/>
      <c r="AS504" s="1242"/>
      <c r="AT504" s="1242"/>
      <c r="AU504" s="1242"/>
      <c r="AV504" s="1242"/>
    </row>
    <row r="505" spans="1:48">
      <c r="A505" s="1242"/>
      <c r="B505" s="1251"/>
      <c r="C505" s="1251"/>
      <c r="D505" s="1242"/>
      <c r="E505" s="1251"/>
      <c r="F505" s="1242"/>
      <c r="K505" s="1251"/>
      <c r="L505" s="1251"/>
      <c r="M505" s="1242"/>
      <c r="N505" s="1242"/>
      <c r="O505" s="1242"/>
      <c r="P505" s="1242"/>
      <c r="Q505" s="1242"/>
      <c r="R505" s="1242"/>
      <c r="S505" s="1242"/>
      <c r="T505" s="1242"/>
      <c r="U505" s="1242"/>
      <c r="V505" s="1242"/>
      <c r="W505" s="1242"/>
      <c r="X505" s="1242"/>
      <c r="Y505" s="1242"/>
      <c r="Z505" s="1242"/>
      <c r="AA505" s="1242"/>
      <c r="AB505" s="1242"/>
      <c r="AC505" s="1242"/>
      <c r="AD505" s="1242"/>
      <c r="AE505" s="1242"/>
      <c r="AF505" s="1242"/>
      <c r="AG505" s="1242"/>
      <c r="AH505" s="1242"/>
      <c r="AI505" s="1242"/>
      <c r="AJ505" s="1242"/>
      <c r="AK505" s="1242"/>
      <c r="AL505" s="1242"/>
      <c r="AM505" s="1242"/>
      <c r="AN505" s="1242"/>
      <c r="AO505" s="1242"/>
      <c r="AP505" s="1242"/>
      <c r="AQ505" s="1242"/>
      <c r="AR505" s="1242"/>
      <c r="AS505" s="1242"/>
      <c r="AT505" s="1242"/>
      <c r="AU505" s="1242"/>
      <c r="AV505" s="1242"/>
    </row>
    <row r="506" spans="1:48">
      <c r="A506" s="1242"/>
      <c r="B506" s="1251"/>
      <c r="C506" s="1251"/>
      <c r="D506" s="1242"/>
      <c r="E506" s="1251"/>
      <c r="F506" s="1242"/>
      <c r="K506" s="1251"/>
      <c r="L506" s="1251"/>
      <c r="M506" s="1242"/>
      <c r="N506" s="1242"/>
      <c r="O506" s="1242"/>
      <c r="P506" s="1242"/>
      <c r="Q506" s="1242"/>
      <c r="R506" s="1242"/>
      <c r="S506" s="1242"/>
      <c r="T506" s="1242"/>
      <c r="U506" s="1242"/>
      <c r="V506" s="1242"/>
      <c r="W506" s="1242"/>
      <c r="X506" s="1242"/>
      <c r="Y506" s="1242"/>
      <c r="Z506" s="1242"/>
      <c r="AA506" s="1242"/>
      <c r="AB506" s="1242"/>
      <c r="AC506" s="1242"/>
      <c r="AD506" s="1242"/>
      <c r="AE506" s="1242"/>
      <c r="AF506" s="1242"/>
      <c r="AG506" s="1242"/>
      <c r="AH506" s="1242"/>
      <c r="AI506" s="1242"/>
      <c r="AJ506" s="1242"/>
      <c r="AK506" s="1242"/>
      <c r="AL506" s="1242"/>
      <c r="AM506" s="1242"/>
      <c r="AN506" s="1242"/>
      <c r="AO506" s="1242"/>
      <c r="AP506" s="1242"/>
      <c r="AQ506" s="1242"/>
      <c r="AR506" s="1242"/>
      <c r="AS506" s="1242"/>
      <c r="AT506" s="1242"/>
      <c r="AU506" s="1242"/>
      <c r="AV506" s="1242"/>
    </row>
    <row r="507" spans="1:48">
      <c r="A507" s="1242"/>
      <c r="B507" s="1251"/>
      <c r="C507" s="1251"/>
      <c r="D507" s="1242"/>
      <c r="E507" s="1251"/>
      <c r="F507" s="1242"/>
      <c r="K507" s="1251"/>
      <c r="L507" s="1251"/>
      <c r="M507" s="1242"/>
      <c r="N507" s="1242"/>
      <c r="O507" s="1242"/>
      <c r="P507" s="1242"/>
      <c r="Q507" s="1242"/>
      <c r="R507" s="1242"/>
      <c r="S507" s="1242"/>
      <c r="T507" s="1242"/>
      <c r="U507" s="1242"/>
      <c r="V507" s="1242"/>
      <c r="W507" s="1242"/>
      <c r="X507" s="1242"/>
      <c r="Y507" s="1242"/>
      <c r="Z507" s="1242"/>
      <c r="AA507" s="1242"/>
      <c r="AB507" s="1242"/>
      <c r="AC507" s="1242"/>
      <c r="AD507" s="1242"/>
      <c r="AE507" s="1242"/>
      <c r="AF507" s="1242"/>
      <c r="AG507" s="1242"/>
      <c r="AH507" s="1242"/>
      <c r="AI507" s="1242"/>
      <c r="AJ507" s="1242"/>
      <c r="AK507" s="1242"/>
      <c r="AL507" s="1242"/>
      <c r="AM507" s="1242"/>
      <c r="AN507" s="1242"/>
      <c r="AO507" s="1242"/>
      <c r="AP507" s="1242"/>
      <c r="AQ507" s="1242"/>
      <c r="AR507" s="1242"/>
      <c r="AS507" s="1242"/>
      <c r="AT507" s="1242"/>
      <c r="AU507" s="1242"/>
      <c r="AV507" s="1242"/>
    </row>
    <row r="508" spans="1:48">
      <c r="A508" s="1242"/>
      <c r="B508" s="1251"/>
      <c r="C508" s="1251"/>
      <c r="D508" s="1242"/>
      <c r="E508" s="1251"/>
      <c r="F508" s="1242"/>
      <c r="K508" s="1251"/>
      <c r="L508" s="1251"/>
      <c r="M508" s="1242"/>
      <c r="N508" s="1242"/>
      <c r="O508" s="1242"/>
      <c r="P508" s="1242"/>
      <c r="Q508" s="1242"/>
      <c r="R508" s="1242"/>
      <c r="S508" s="1242"/>
      <c r="T508" s="1242"/>
      <c r="U508" s="1242"/>
      <c r="V508" s="1242"/>
      <c r="W508" s="1242"/>
      <c r="X508" s="1242"/>
      <c r="Y508" s="1242"/>
      <c r="Z508" s="1242"/>
      <c r="AA508" s="1242"/>
      <c r="AB508" s="1242"/>
      <c r="AC508" s="1242"/>
      <c r="AD508" s="1242"/>
      <c r="AE508" s="1242"/>
      <c r="AF508" s="1242"/>
      <c r="AG508" s="1242"/>
      <c r="AH508" s="1242"/>
      <c r="AI508" s="1242"/>
      <c r="AJ508" s="1242"/>
      <c r="AK508" s="1242"/>
      <c r="AL508" s="1242"/>
      <c r="AM508" s="1242"/>
      <c r="AN508" s="1242"/>
      <c r="AO508" s="1242"/>
      <c r="AP508" s="1242"/>
      <c r="AQ508" s="1242"/>
      <c r="AR508" s="1242"/>
      <c r="AS508" s="1242"/>
      <c r="AT508" s="1242"/>
      <c r="AU508" s="1242"/>
      <c r="AV508" s="1242"/>
    </row>
    <row r="509" spans="1:48">
      <c r="A509" s="1242"/>
      <c r="B509" s="1251"/>
      <c r="C509" s="1251"/>
      <c r="D509" s="1242"/>
      <c r="E509" s="1251"/>
      <c r="F509" s="1242"/>
      <c r="K509" s="1251"/>
      <c r="L509" s="1251"/>
      <c r="M509" s="1242"/>
      <c r="N509" s="1242"/>
      <c r="O509" s="1242"/>
      <c r="P509" s="1242"/>
      <c r="Q509" s="1242"/>
      <c r="R509" s="1242"/>
      <c r="S509" s="1242"/>
      <c r="T509" s="1242"/>
      <c r="U509" s="1242"/>
      <c r="V509" s="1242"/>
      <c r="W509" s="1242"/>
      <c r="X509" s="1242"/>
      <c r="Y509" s="1242"/>
      <c r="Z509" s="1242"/>
      <c r="AA509" s="1242"/>
      <c r="AB509" s="1242"/>
      <c r="AC509" s="1242"/>
      <c r="AD509" s="1242"/>
      <c r="AE509" s="1242"/>
      <c r="AF509" s="1242"/>
      <c r="AG509" s="1242"/>
      <c r="AH509" s="1242"/>
      <c r="AI509" s="1242"/>
      <c r="AJ509" s="1242"/>
      <c r="AK509" s="1242"/>
      <c r="AL509" s="1242"/>
      <c r="AM509" s="1242"/>
      <c r="AN509" s="1242"/>
      <c r="AO509" s="1242"/>
      <c r="AP509" s="1242"/>
      <c r="AQ509" s="1242"/>
      <c r="AR509" s="1242"/>
      <c r="AS509" s="1242"/>
      <c r="AT509" s="1242"/>
      <c r="AU509" s="1242"/>
      <c r="AV509" s="1242"/>
    </row>
    <row r="510" spans="1:48">
      <c r="A510" s="1242"/>
      <c r="B510" s="1251"/>
      <c r="C510" s="1251"/>
      <c r="D510" s="1242"/>
      <c r="E510" s="1251"/>
      <c r="F510" s="1242"/>
      <c r="K510" s="1251"/>
      <c r="L510" s="1251"/>
      <c r="M510" s="1242"/>
      <c r="N510" s="1242"/>
      <c r="O510" s="1242"/>
      <c r="P510" s="1242"/>
      <c r="Q510" s="1242"/>
      <c r="R510" s="1242"/>
      <c r="S510" s="1242"/>
      <c r="T510" s="1242"/>
      <c r="U510" s="1242"/>
      <c r="V510" s="1242"/>
      <c r="W510" s="1242"/>
      <c r="X510" s="1242"/>
      <c r="Y510" s="1242"/>
      <c r="Z510" s="1242"/>
      <c r="AA510" s="1242"/>
      <c r="AB510" s="1242"/>
      <c r="AC510" s="1242"/>
      <c r="AD510" s="1242"/>
      <c r="AE510" s="1242"/>
      <c r="AF510" s="1242"/>
      <c r="AG510" s="1242"/>
      <c r="AH510" s="1242"/>
      <c r="AI510" s="1242"/>
      <c r="AJ510" s="1242"/>
      <c r="AK510" s="1242"/>
      <c r="AL510" s="1242"/>
      <c r="AM510" s="1242"/>
      <c r="AN510" s="1242"/>
      <c r="AO510" s="1242"/>
      <c r="AP510" s="1242"/>
      <c r="AQ510" s="1242"/>
      <c r="AR510" s="1242"/>
      <c r="AS510" s="1242"/>
      <c r="AT510" s="1242"/>
      <c r="AU510" s="1242"/>
      <c r="AV510" s="1242"/>
    </row>
    <row r="511" spans="1:48">
      <c r="A511" s="1242"/>
      <c r="B511" s="1251"/>
      <c r="C511" s="1251"/>
      <c r="D511" s="1242"/>
      <c r="E511" s="1251"/>
      <c r="F511" s="1242"/>
      <c r="K511" s="1251"/>
      <c r="L511" s="1251"/>
      <c r="M511" s="1242"/>
      <c r="N511" s="1242"/>
      <c r="O511" s="1242"/>
      <c r="P511" s="1242"/>
      <c r="Q511" s="1242"/>
      <c r="R511" s="1242"/>
      <c r="S511" s="1242"/>
      <c r="T511" s="1242"/>
      <c r="U511" s="1242"/>
      <c r="V511" s="1242"/>
      <c r="W511" s="1242"/>
      <c r="X511" s="1242"/>
      <c r="Y511" s="1242"/>
      <c r="Z511" s="1242"/>
      <c r="AA511" s="1242"/>
      <c r="AB511" s="1242"/>
      <c r="AC511" s="1242"/>
      <c r="AD511" s="1242"/>
      <c r="AE511" s="1242"/>
      <c r="AF511" s="1242"/>
      <c r="AG511" s="1242"/>
      <c r="AH511" s="1242"/>
      <c r="AI511" s="1242"/>
      <c r="AJ511" s="1242"/>
      <c r="AK511" s="1242"/>
      <c r="AL511" s="1242"/>
      <c r="AM511" s="1242"/>
      <c r="AN511" s="1242"/>
      <c r="AO511" s="1242"/>
      <c r="AP511" s="1242"/>
      <c r="AQ511" s="1242"/>
      <c r="AR511" s="1242"/>
      <c r="AS511" s="1242"/>
      <c r="AT511" s="1242"/>
      <c r="AU511" s="1242"/>
      <c r="AV511" s="1242"/>
    </row>
    <row r="512" spans="1:48">
      <c r="A512" s="1242"/>
      <c r="B512" s="1251"/>
      <c r="C512" s="1251"/>
      <c r="D512" s="1242"/>
      <c r="E512" s="1251"/>
      <c r="F512" s="1242"/>
      <c r="K512" s="1251"/>
      <c r="L512" s="1251"/>
      <c r="M512" s="1242"/>
      <c r="N512" s="1242"/>
      <c r="O512" s="1242"/>
      <c r="P512" s="1242"/>
      <c r="Q512" s="1242"/>
      <c r="R512" s="1242"/>
      <c r="S512" s="1242"/>
      <c r="T512" s="1242"/>
      <c r="U512" s="1242"/>
      <c r="V512" s="1242"/>
      <c r="W512" s="1242"/>
      <c r="X512" s="1242"/>
      <c r="Y512" s="1242"/>
      <c r="Z512" s="1242"/>
      <c r="AA512" s="1242"/>
      <c r="AB512" s="1242"/>
      <c r="AC512" s="1242"/>
      <c r="AD512" s="1242"/>
      <c r="AE512" s="1242"/>
      <c r="AF512" s="1242"/>
      <c r="AG512" s="1242"/>
      <c r="AH512" s="1242"/>
      <c r="AI512" s="1242"/>
      <c r="AJ512" s="1242"/>
      <c r="AK512" s="1242"/>
      <c r="AL512" s="1242"/>
      <c r="AM512" s="1242"/>
      <c r="AN512" s="1242"/>
      <c r="AO512" s="1242"/>
      <c r="AP512" s="1242"/>
      <c r="AQ512" s="1242"/>
      <c r="AR512" s="1242"/>
      <c r="AS512" s="1242"/>
      <c r="AT512" s="1242"/>
      <c r="AU512" s="1242"/>
      <c r="AV512" s="1242"/>
    </row>
    <row r="513" spans="1:48">
      <c r="A513" s="1242"/>
      <c r="B513" s="1251"/>
      <c r="C513" s="1251"/>
      <c r="D513" s="1242"/>
      <c r="E513" s="1251"/>
      <c r="F513" s="1242"/>
      <c r="K513" s="1251"/>
      <c r="L513" s="1251"/>
      <c r="M513" s="1242"/>
      <c r="N513" s="1242"/>
      <c r="O513" s="1242"/>
      <c r="P513" s="1242"/>
      <c r="Q513" s="1242"/>
      <c r="R513" s="1242"/>
      <c r="S513" s="1242"/>
      <c r="T513" s="1242"/>
      <c r="U513" s="1242"/>
      <c r="V513" s="1242"/>
      <c r="W513" s="1242"/>
      <c r="X513" s="1242"/>
      <c r="Y513" s="1242"/>
      <c r="Z513" s="1242"/>
      <c r="AA513" s="1242"/>
      <c r="AB513" s="1242"/>
      <c r="AC513" s="1242"/>
      <c r="AD513" s="1242"/>
      <c r="AE513" s="1242"/>
      <c r="AF513" s="1242"/>
      <c r="AG513" s="1242"/>
      <c r="AH513" s="1242"/>
      <c r="AI513" s="1242"/>
      <c r="AJ513" s="1242"/>
      <c r="AK513" s="1242"/>
      <c r="AL513" s="1242"/>
      <c r="AM513" s="1242"/>
      <c r="AN513" s="1242"/>
      <c r="AO513" s="1242"/>
      <c r="AP513" s="1242"/>
      <c r="AQ513" s="1242"/>
      <c r="AR513" s="1242"/>
      <c r="AS513" s="1242"/>
      <c r="AT513" s="1242"/>
      <c r="AU513" s="1242"/>
      <c r="AV513" s="1242"/>
    </row>
    <row r="514" spans="1:48">
      <c r="A514" s="1242"/>
      <c r="B514" s="1251"/>
      <c r="C514" s="1251"/>
      <c r="D514" s="1242"/>
      <c r="E514" s="1251"/>
      <c r="F514" s="1242"/>
      <c r="K514" s="1251"/>
      <c r="L514" s="1251"/>
      <c r="M514" s="1242"/>
      <c r="N514" s="1242"/>
      <c r="O514" s="1242"/>
      <c r="P514" s="1242"/>
      <c r="Q514" s="1242"/>
      <c r="R514" s="1242"/>
      <c r="S514" s="1242"/>
      <c r="T514" s="1242"/>
      <c r="U514" s="1242"/>
      <c r="V514" s="1242"/>
      <c r="W514" s="1242"/>
      <c r="X514" s="1242"/>
      <c r="Y514" s="1242"/>
      <c r="Z514" s="1242"/>
      <c r="AA514" s="1242"/>
      <c r="AB514" s="1242"/>
      <c r="AC514" s="1242"/>
      <c r="AD514" s="1242"/>
      <c r="AE514" s="1242"/>
      <c r="AF514" s="1242"/>
      <c r="AG514" s="1242"/>
      <c r="AH514" s="1242"/>
      <c r="AI514" s="1242"/>
      <c r="AJ514" s="1242"/>
      <c r="AK514" s="1242"/>
      <c r="AL514" s="1242"/>
      <c r="AM514" s="1242"/>
      <c r="AN514" s="1242"/>
      <c r="AO514" s="1242"/>
      <c r="AP514" s="1242"/>
      <c r="AQ514" s="1242"/>
      <c r="AR514" s="1242"/>
      <c r="AS514" s="1242"/>
      <c r="AT514" s="1242"/>
      <c r="AU514" s="1242"/>
      <c r="AV514" s="1242"/>
    </row>
    <row r="515" spans="1:48">
      <c r="A515" s="1242"/>
      <c r="B515" s="1251"/>
      <c r="C515" s="1251"/>
      <c r="D515" s="1242"/>
      <c r="E515" s="1251"/>
      <c r="F515" s="1242"/>
      <c r="K515" s="1251"/>
      <c r="L515" s="1251"/>
      <c r="M515" s="1242"/>
      <c r="N515" s="1242"/>
      <c r="O515" s="1242"/>
      <c r="P515" s="1242"/>
      <c r="Q515" s="1242"/>
      <c r="R515" s="1242"/>
      <c r="S515" s="1242"/>
      <c r="T515" s="1242"/>
      <c r="U515" s="1242"/>
      <c r="V515" s="1242"/>
      <c r="W515" s="1242"/>
      <c r="X515" s="1242"/>
      <c r="Y515" s="1242"/>
      <c r="Z515" s="1242"/>
      <c r="AA515" s="1242"/>
      <c r="AB515" s="1242"/>
      <c r="AC515" s="1242"/>
      <c r="AD515" s="1242"/>
      <c r="AE515" s="1242"/>
      <c r="AF515" s="1242"/>
      <c r="AG515" s="1242"/>
      <c r="AH515" s="1242"/>
      <c r="AI515" s="1242"/>
      <c r="AJ515" s="1242"/>
      <c r="AK515" s="1242"/>
      <c r="AL515" s="1242"/>
      <c r="AM515" s="1242"/>
      <c r="AN515" s="1242"/>
      <c r="AO515" s="1242"/>
      <c r="AP515" s="1242"/>
      <c r="AQ515" s="1242"/>
      <c r="AR515" s="1242"/>
      <c r="AS515" s="1242"/>
      <c r="AT515" s="1242"/>
      <c r="AU515" s="1242"/>
      <c r="AV515" s="1242"/>
    </row>
    <row r="516" spans="1:48">
      <c r="A516" s="1242"/>
      <c r="B516" s="1251"/>
      <c r="C516" s="1251"/>
      <c r="D516" s="1242"/>
      <c r="E516" s="1251"/>
      <c r="F516" s="1242"/>
      <c r="K516" s="1251"/>
      <c r="L516" s="1251"/>
      <c r="M516" s="1242"/>
      <c r="N516" s="1242"/>
      <c r="O516" s="1242"/>
      <c r="P516" s="1242"/>
      <c r="Q516" s="1242"/>
      <c r="R516" s="1242"/>
      <c r="S516" s="1242"/>
      <c r="T516" s="1242"/>
      <c r="U516" s="1242"/>
      <c r="V516" s="1242"/>
      <c r="W516" s="1242"/>
      <c r="X516" s="1242"/>
      <c r="Y516" s="1242"/>
      <c r="Z516" s="1242"/>
      <c r="AA516" s="1242"/>
      <c r="AB516" s="1242"/>
      <c r="AC516" s="1242"/>
      <c r="AD516" s="1242"/>
      <c r="AE516" s="1242"/>
      <c r="AF516" s="1242"/>
      <c r="AG516" s="1242"/>
      <c r="AH516" s="1242"/>
      <c r="AI516" s="1242"/>
      <c r="AJ516" s="1242"/>
      <c r="AK516" s="1242"/>
      <c r="AL516" s="1242"/>
      <c r="AM516" s="1242"/>
      <c r="AN516" s="1242"/>
      <c r="AO516" s="1242"/>
      <c r="AP516" s="1242"/>
      <c r="AQ516" s="1242"/>
      <c r="AR516" s="1242"/>
      <c r="AS516" s="1242"/>
      <c r="AT516" s="1242"/>
      <c r="AU516" s="1242"/>
      <c r="AV516" s="1242"/>
    </row>
    <row r="517" spans="1:48">
      <c r="A517" s="1242"/>
      <c r="B517" s="1251"/>
      <c r="C517" s="1251"/>
      <c r="D517" s="1242"/>
      <c r="E517" s="1251"/>
      <c r="F517" s="1242"/>
      <c r="K517" s="1251"/>
      <c r="L517" s="1251"/>
      <c r="M517" s="1242"/>
      <c r="N517" s="1242"/>
      <c r="O517" s="1242"/>
      <c r="P517" s="1242"/>
      <c r="Q517" s="1242"/>
      <c r="R517" s="1242"/>
      <c r="S517" s="1242"/>
      <c r="T517" s="1242"/>
      <c r="U517" s="1242"/>
      <c r="V517" s="1242"/>
      <c r="W517" s="1242"/>
      <c r="X517" s="1242"/>
      <c r="Y517" s="1242"/>
      <c r="Z517" s="1242"/>
      <c r="AA517" s="1242"/>
      <c r="AB517" s="1242"/>
      <c r="AC517" s="1242"/>
      <c r="AD517" s="1242"/>
      <c r="AE517" s="1242"/>
      <c r="AF517" s="1242"/>
      <c r="AG517" s="1242"/>
      <c r="AH517" s="1242"/>
      <c r="AI517" s="1242"/>
      <c r="AJ517" s="1242"/>
      <c r="AK517" s="1242"/>
      <c r="AL517" s="1242"/>
      <c r="AM517" s="1242"/>
      <c r="AN517" s="1242"/>
      <c r="AO517" s="1242"/>
      <c r="AP517" s="1242"/>
      <c r="AQ517" s="1242"/>
      <c r="AR517" s="1242"/>
      <c r="AS517" s="1242"/>
      <c r="AT517" s="1242"/>
      <c r="AU517" s="1242"/>
      <c r="AV517" s="1242"/>
    </row>
    <row r="518" spans="1:48">
      <c r="A518" s="1242"/>
      <c r="B518" s="1251"/>
      <c r="C518" s="1251"/>
      <c r="D518" s="1242"/>
      <c r="E518" s="1251"/>
      <c r="F518" s="1242"/>
      <c r="K518" s="1251"/>
      <c r="L518" s="1251"/>
      <c r="M518" s="1242"/>
      <c r="N518" s="1242"/>
      <c r="O518" s="1242"/>
      <c r="P518" s="1242"/>
      <c r="Q518" s="1242"/>
      <c r="R518" s="1242"/>
      <c r="S518" s="1242"/>
      <c r="T518" s="1242"/>
      <c r="U518" s="1242"/>
      <c r="V518" s="1242"/>
      <c r="W518" s="1242"/>
      <c r="X518" s="1242"/>
      <c r="Y518" s="1242"/>
      <c r="Z518" s="1242"/>
      <c r="AA518" s="1242"/>
      <c r="AB518" s="1242"/>
      <c r="AC518" s="1242"/>
      <c r="AD518" s="1242"/>
      <c r="AE518" s="1242"/>
      <c r="AF518" s="1242"/>
      <c r="AG518" s="1242"/>
      <c r="AH518" s="1242"/>
      <c r="AI518" s="1242"/>
      <c r="AJ518" s="1242"/>
      <c r="AK518" s="1242"/>
      <c r="AL518" s="1242"/>
      <c r="AM518" s="1242"/>
      <c r="AN518" s="1242"/>
      <c r="AO518" s="1242"/>
      <c r="AP518" s="1242"/>
      <c r="AQ518" s="1242"/>
      <c r="AR518" s="1242"/>
      <c r="AS518" s="1242"/>
      <c r="AT518" s="1242"/>
      <c r="AU518" s="1242"/>
      <c r="AV518" s="1242"/>
    </row>
    <row r="519" spans="1:48">
      <c r="A519" s="1242"/>
      <c r="B519" s="1251"/>
      <c r="C519" s="1251"/>
      <c r="D519" s="1242"/>
      <c r="E519" s="1251"/>
      <c r="F519" s="1242"/>
      <c r="K519" s="1251"/>
      <c r="L519" s="1251"/>
      <c r="M519" s="1242"/>
      <c r="N519" s="1242"/>
      <c r="O519" s="1242"/>
      <c r="P519" s="1242"/>
      <c r="Q519" s="1242"/>
      <c r="R519" s="1242"/>
      <c r="S519" s="1242"/>
      <c r="T519" s="1242"/>
      <c r="U519" s="1242"/>
      <c r="V519" s="1242"/>
      <c r="W519" s="1242"/>
      <c r="X519" s="1242"/>
      <c r="Y519" s="1242"/>
      <c r="Z519" s="1242"/>
      <c r="AA519" s="1242"/>
      <c r="AB519" s="1242"/>
      <c r="AC519" s="1242"/>
      <c r="AD519" s="1242"/>
      <c r="AE519" s="1242"/>
      <c r="AF519" s="1242"/>
      <c r="AG519" s="1242"/>
      <c r="AH519" s="1242"/>
      <c r="AI519" s="1242"/>
      <c r="AJ519" s="1242"/>
      <c r="AK519" s="1242"/>
      <c r="AL519" s="1242"/>
      <c r="AM519" s="1242"/>
      <c r="AN519" s="1242"/>
      <c r="AO519" s="1242"/>
      <c r="AP519" s="1242"/>
      <c r="AQ519" s="1242"/>
      <c r="AR519" s="1242"/>
      <c r="AS519" s="1242"/>
      <c r="AT519" s="1242"/>
      <c r="AU519" s="1242"/>
      <c r="AV519" s="1242"/>
    </row>
    <row r="520" spans="1:48">
      <c r="A520" s="1242"/>
      <c r="B520" s="1251"/>
      <c r="C520" s="1251"/>
      <c r="D520" s="1242"/>
      <c r="E520" s="1251"/>
      <c r="F520" s="1242"/>
      <c r="K520" s="1251"/>
      <c r="L520" s="1251"/>
      <c r="M520" s="1242"/>
      <c r="N520" s="1242"/>
      <c r="O520" s="1242"/>
      <c r="P520" s="1242"/>
      <c r="Q520" s="1242"/>
      <c r="R520" s="1242"/>
      <c r="S520" s="1242"/>
      <c r="T520" s="1242"/>
      <c r="U520" s="1242"/>
      <c r="V520" s="1242"/>
      <c r="W520" s="1242"/>
      <c r="X520" s="1242"/>
      <c r="Y520" s="1242"/>
      <c r="Z520" s="1242"/>
      <c r="AA520" s="1242"/>
      <c r="AB520" s="1242"/>
      <c r="AC520" s="1242"/>
      <c r="AD520" s="1242"/>
      <c r="AE520" s="1242"/>
      <c r="AF520" s="1242"/>
      <c r="AG520" s="1242"/>
      <c r="AH520" s="1242"/>
      <c r="AI520" s="1242"/>
      <c r="AJ520" s="1242"/>
      <c r="AK520" s="1242"/>
      <c r="AL520" s="1242"/>
      <c r="AM520" s="1242"/>
      <c r="AN520" s="1242"/>
      <c r="AO520" s="1242"/>
      <c r="AP520" s="1242"/>
      <c r="AQ520" s="1242"/>
      <c r="AR520" s="1242"/>
      <c r="AS520" s="1242"/>
      <c r="AT520" s="1242"/>
      <c r="AU520" s="1242"/>
      <c r="AV520" s="1242"/>
    </row>
    <row r="521" spans="1:48">
      <c r="A521" s="1242"/>
      <c r="B521" s="1251"/>
      <c r="C521" s="1251"/>
      <c r="D521" s="1242"/>
      <c r="E521" s="1251"/>
      <c r="F521" s="1242"/>
      <c r="K521" s="1251"/>
      <c r="L521" s="1251"/>
      <c r="M521" s="1242"/>
      <c r="N521" s="1242"/>
      <c r="O521" s="1242"/>
      <c r="P521" s="1242"/>
      <c r="Q521" s="1242"/>
      <c r="R521" s="1242"/>
      <c r="S521" s="1242"/>
      <c r="T521" s="1242"/>
      <c r="U521" s="1242"/>
      <c r="V521" s="1242"/>
      <c r="W521" s="1242"/>
      <c r="X521" s="1242"/>
      <c r="Y521" s="1242"/>
      <c r="Z521" s="1242"/>
      <c r="AA521" s="1242"/>
      <c r="AB521" s="1242"/>
      <c r="AC521" s="1242"/>
      <c r="AD521" s="1242"/>
      <c r="AE521" s="1242"/>
      <c r="AF521" s="1242"/>
      <c r="AG521" s="1242"/>
      <c r="AH521" s="1242"/>
      <c r="AI521" s="1242"/>
      <c r="AJ521" s="1242"/>
      <c r="AK521" s="1242"/>
      <c r="AL521" s="1242"/>
      <c r="AM521" s="1242"/>
      <c r="AN521" s="1242"/>
      <c r="AO521" s="1242"/>
      <c r="AP521" s="1242"/>
      <c r="AQ521" s="1242"/>
      <c r="AR521" s="1242"/>
      <c r="AS521" s="1242"/>
      <c r="AT521" s="1242"/>
      <c r="AU521" s="1242"/>
      <c r="AV521" s="1242"/>
    </row>
    <row r="522" spans="1:48">
      <c r="A522" s="1242"/>
      <c r="B522" s="1251"/>
      <c r="C522" s="1251"/>
      <c r="D522" s="1242"/>
      <c r="E522" s="1251"/>
      <c r="F522" s="1242"/>
      <c r="K522" s="1251"/>
      <c r="L522" s="1251"/>
      <c r="M522" s="1242"/>
      <c r="N522" s="1242"/>
      <c r="O522" s="1242"/>
      <c r="P522" s="1242"/>
      <c r="Q522" s="1242"/>
      <c r="R522" s="1242"/>
      <c r="S522" s="1242"/>
      <c r="T522" s="1242"/>
      <c r="U522" s="1242"/>
      <c r="V522" s="1242"/>
      <c r="W522" s="1242"/>
      <c r="X522" s="1242"/>
      <c r="Y522" s="1242"/>
      <c r="Z522" s="1242"/>
      <c r="AA522" s="1242"/>
      <c r="AB522" s="1242"/>
      <c r="AC522" s="1242"/>
      <c r="AD522" s="1242"/>
      <c r="AE522" s="1242"/>
      <c r="AF522" s="1242"/>
      <c r="AG522" s="1242"/>
      <c r="AH522" s="1242"/>
      <c r="AI522" s="1242"/>
      <c r="AJ522" s="1242"/>
      <c r="AK522" s="1242"/>
      <c r="AL522" s="1242"/>
      <c r="AM522" s="1242"/>
      <c r="AN522" s="1242"/>
      <c r="AO522" s="1242"/>
      <c r="AP522" s="1242"/>
      <c r="AQ522" s="1242"/>
      <c r="AR522" s="1242"/>
      <c r="AS522" s="1242"/>
      <c r="AT522" s="1242"/>
      <c r="AU522" s="1242"/>
      <c r="AV522" s="1242"/>
    </row>
    <row r="523" spans="1:48">
      <c r="A523" s="1242"/>
      <c r="B523" s="1251"/>
      <c r="C523" s="1251"/>
      <c r="D523" s="1242"/>
      <c r="E523" s="1251"/>
      <c r="F523" s="1242"/>
      <c r="K523" s="1251"/>
      <c r="L523" s="1251"/>
      <c r="M523" s="1242"/>
      <c r="N523" s="1242"/>
      <c r="O523" s="1242"/>
      <c r="P523" s="1242"/>
      <c r="Q523" s="1242"/>
      <c r="R523" s="1242"/>
      <c r="S523" s="1242"/>
      <c r="T523" s="1242"/>
      <c r="U523" s="1242"/>
      <c r="V523" s="1242"/>
      <c r="W523" s="1242"/>
      <c r="X523" s="1242"/>
      <c r="Y523" s="1242"/>
      <c r="Z523" s="1242"/>
      <c r="AA523" s="1242"/>
      <c r="AB523" s="1242"/>
      <c r="AC523" s="1242"/>
      <c r="AD523" s="1242"/>
      <c r="AE523" s="1242"/>
      <c r="AF523" s="1242"/>
      <c r="AG523" s="1242"/>
      <c r="AH523" s="1242"/>
      <c r="AI523" s="1242"/>
      <c r="AJ523" s="1242"/>
      <c r="AK523" s="1242"/>
      <c r="AL523" s="1242"/>
      <c r="AM523" s="1242"/>
      <c r="AN523" s="1242"/>
      <c r="AO523" s="1242"/>
      <c r="AP523" s="1242"/>
      <c r="AQ523" s="1242"/>
      <c r="AR523" s="1242"/>
      <c r="AS523" s="1242"/>
      <c r="AT523" s="1242"/>
      <c r="AU523" s="1242"/>
      <c r="AV523" s="1242"/>
    </row>
    <row r="524" spans="1:48">
      <c r="A524" s="1242"/>
      <c r="B524" s="1251"/>
      <c r="C524" s="1251"/>
      <c r="D524" s="1242"/>
      <c r="E524" s="1251"/>
      <c r="F524" s="1242"/>
      <c r="K524" s="1251"/>
      <c r="L524" s="1251"/>
      <c r="M524" s="1242"/>
      <c r="N524" s="1242"/>
      <c r="O524" s="1242"/>
      <c r="P524" s="1242"/>
      <c r="Q524" s="1242"/>
      <c r="R524" s="1242"/>
      <c r="S524" s="1242"/>
      <c r="T524" s="1242"/>
      <c r="U524" s="1242"/>
      <c r="V524" s="1242"/>
      <c r="W524" s="1242"/>
      <c r="X524" s="1242"/>
      <c r="Y524" s="1242"/>
      <c r="Z524" s="1242"/>
      <c r="AA524" s="1242"/>
      <c r="AB524" s="1242"/>
      <c r="AC524" s="1242"/>
      <c r="AD524" s="1242"/>
      <c r="AE524" s="1242"/>
      <c r="AF524" s="1242"/>
      <c r="AG524" s="1242"/>
      <c r="AH524" s="1242"/>
      <c r="AI524" s="1242"/>
      <c r="AJ524" s="1242"/>
      <c r="AK524" s="1242"/>
      <c r="AL524" s="1242"/>
      <c r="AM524" s="1242"/>
      <c r="AN524" s="1242"/>
      <c r="AO524" s="1242"/>
      <c r="AP524" s="1242"/>
      <c r="AQ524" s="1242"/>
      <c r="AR524" s="1242"/>
      <c r="AS524" s="1242"/>
      <c r="AT524" s="1242"/>
      <c r="AU524" s="1242"/>
      <c r="AV524" s="1242"/>
    </row>
    <row r="525" spans="1:48">
      <c r="A525" s="1242"/>
      <c r="B525" s="1251"/>
      <c r="C525" s="1251"/>
      <c r="D525" s="1242"/>
      <c r="E525" s="1251"/>
      <c r="F525" s="1242"/>
      <c r="K525" s="1251"/>
      <c r="L525" s="1251"/>
      <c r="M525" s="1242"/>
      <c r="N525" s="1242"/>
      <c r="O525" s="1242"/>
      <c r="P525" s="1242"/>
      <c r="Q525" s="1242"/>
      <c r="R525" s="1242"/>
      <c r="S525" s="1242"/>
      <c r="T525" s="1242"/>
      <c r="U525" s="1242"/>
      <c r="V525" s="1242"/>
      <c r="W525" s="1242"/>
      <c r="X525" s="1242"/>
      <c r="Y525" s="1242"/>
      <c r="Z525" s="1242"/>
      <c r="AA525" s="1242"/>
      <c r="AB525" s="1242"/>
      <c r="AC525" s="1242"/>
      <c r="AD525" s="1242"/>
      <c r="AE525" s="1242"/>
      <c r="AF525" s="1242"/>
      <c r="AG525" s="1242"/>
      <c r="AH525" s="1242"/>
      <c r="AI525" s="1242"/>
      <c r="AJ525" s="1242"/>
      <c r="AK525" s="1242"/>
      <c r="AL525" s="1242"/>
      <c r="AM525" s="1242"/>
      <c r="AN525" s="1242"/>
      <c r="AO525" s="1242"/>
      <c r="AP525" s="1242"/>
      <c r="AQ525" s="1242"/>
      <c r="AR525" s="1242"/>
      <c r="AS525" s="1242"/>
      <c r="AT525" s="1242"/>
      <c r="AU525" s="1242"/>
      <c r="AV525" s="1242"/>
    </row>
    <row r="526" spans="1:48">
      <c r="A526" s="1242"/>
      <c r="B526" s="1251"/>
      <c r="C526" s="1251"/>
      <c r="D526" s="1242"/>
      <c r="E526" s="1251"/>
      <c r="F526" s="1242"/>
      <c r="K526" s="1251"/>
      <c r="L526" s="1251"/>
      <c r="M526" s="1242"/>
      <c r="N526" s="1242"/>
      <c r="O526" s="1242"/>
      <c r="P526" s="1242"/>
      <c r="Q526" s="1242"/>
      <c r="R526" s="1242"/>
      <c r="S526" s="1242"/>
      <c r="T526" s="1242"/>
      <c r="U526" s="1242"/>
      <c r="V526" s="1242"/>
      <c r="W526" s="1242"/>
      <c r="X526" s="1242"/>
      <c r="Y526" s="1242"/>
      <c r="Z526" s="1242"/>
      <c r="AA526" s="1242"/>
      <c r="AB526" s="1242"/>
      <c r="AC526" s="1242"/>
      <c r="AD526" s="1242"/>
      <c r="AE526" s="1242"/>
      <c r="AF526" s="1242"/>
      <c r="AG526" s="1242"/>
      <c r="AH526" s="1242"/>
      <c r="AI526" s="1242"/>
      <c r="AJ526" s="1242"/>
      <c r="AK526" s="1242"/>
      <c r="AL526" s="1242"/>
      <c r="AM526" s="1242"/>
      <c r="AN526" s="1242"/>
      <c r="AO526" s="1242"/>
      <c r="AP526" s="1242"/>
      <c r="AQ526" s="1242"/>
      <c r="AR526" s="1242"/>
      <c r="AS526" s="1242"/>
      <c r="AT526" s="1242"/>
      <c r="AU526" s="1242"/>
      <c r="AV526" s="1242"/>
    </row>
    <row r="527" spans="1:48">
      <c r="A527" s="1242"/>
      <c r="B527" s="1251"/>
      <c r="C527" s="1251"/>
      <c r="D527" s="1242"/>
      <c r="E527" s="1251"/>
      <c r="F527" s="1242"/>
      <c r="K527" s="1251"/>
      <c r="L527" s="1251"/>
      <c r="M527" s="1242"/>
      <c r="N527" s="1242"/>
      <c r="O527" s="1242"/>
      <c r="P527" s="1242"/>
      <c r="Q527" s="1242"/>
      <c r="R527" s="1242"/>
      <c r="S527" s="1242"/>
      <c r="T527" s="1242"/>
      <c r="U527" s="1242"/>
      <c r="V527" s="1242"/>
      <c r="W527" s="1242"/>
      <c r="X527" s="1242"/>
      <c r="Y527" s="1242"/>
      <c r="Z527" s="1242"/>
      <c r="AA527" s="1242"/>
      <c r="AB527" s="1242"/>
      <c r="AC527" s="1242"/>
      <c r="AD527" s="1242"/>
      <c r="AE527" s="1242"/>
      <c r="AF527" s="1242"/>
      <c r="AG527" s="1242"/>
      <c r="AH527" s="1242"/>
      <c r="AI527" s="1242"/>
      <c r="AJ527" s="1242"/>
      <c r="AK527" s="1242"/>
      <c r="AL527" s="1242"/>
      <c r="AM527" s="1242"/>
      <c r="AN527" s="1242"/>
      <c r="AO527" s="1242"/>
      <c r="AP527" s="1242"/>
      <c r="AQ527" s="1242"/>
      <c r="AR527" s="1242"/>
      <c r="AS527" s="1242"/>
      <c r="AT527" s="1242"/>
      <c r="AU527" s="1242"/>
      <c r="AV527" s="1242"/>
    </row>
    <row r="528" spans="1:48">
      <c r="A528" s="1242"/>
      <c r="B528" s="1251"/>
      <c r="C528" s="1251"/>
      <c r="D528" s="1242"/>
      <c r="E528" s="1251"/>
      <c r="F528" s="1242"/>
      <c r="K528" s="1251"/>
      <c r="L528" s="1251"/>
      <c r="M528" s="1242"/>
      <c r="N528" s="1242"/>
      <c r="O528" s="1242"/>
      <c r="P528" s="1242"/>
      <c r="Q528" s="1242"/>
      <c r="R528" s="1242"/>
      <c r="S528" s="1242"/>
      <c r="T528" s="1242"/>
      <c r="U528" s="1242"/>
      <c r="V528" s="1242"/>
      <c r="W528" s="1242"/>
      <c r="X528" s="1242"/>
      <c r="Y528" s="1242"/>
      <c r="Z528" s="1242"/>
      <c r="AA528" s="1242"/>
      <c r="AB528" s="1242"/>
      <c r="AC528" s="1242"/>
      <c r="AD528" s="1242"/>
      <c r="AE528" s="1242"/>
      <c r="AF528" s="1242"/>
      <c r="AG528" s="1242"/>
      <c r="AH528" s="1242"/>
      <c r="AI528" s="1242"/>
      <c r="AJ528" s="1242"/>
      <c r="AK528" s="1242"/>
      <c r="AL528" s="1242"/>
      <c r="AM528" s="1242"/>
      <c r="AN528" s="1242"/>
      <c r="AO528" s="1242"/>
      <c r="AP528" s="1242"/>
      <c r="AQ528" s="1242"/>
      <c r="AR528" s="1242"/>
      <c r="AS528" s="1242"/>
      <c r="AT528" s="1242"/>
      <c r="AU528" s="1242"/>
      <c r="AV528" s="1242"/>
    </row>
    <row r="529" spans="1:48">
      <c r="A529" s="1242"/>
      <c r="B529" s="1251"/>
      <c r="C529" s="1251"/>
      <c r="D529" s="1242"/>
      <c r="E529" s="1251"/>
      <c r="F529" s="1242"/>
      <c r="K529" s="1251"/>
      <c r="L529" s="1251"/>
      <c r="M529" s="1242"/>
      <c r="N529" s="1242"/>
      <c r="O529" s="1242"/>
      <c r="P529" s="1242"/>
      <c r="Q529" s="1242"/>
      <c r="R529" s="1242"/>
      <c r="S529" s="1242"/>
      <c r="T529" s="1242"/>
      <c r="U529" s="1242"/>
      <c r="V529" s="1242"/>
      <c r="W529" s="1242"/>
      <c r="X529" s="1242"/>
      <c r="Y529" s="1242"/>
      <c r="Z529" s="1242"/>
      <c r="AA529" s="1242"/>
      <c r="AB529" s="1242"/>
      <c r="AC529" s="1242"/>
      <c r="AD529" s="1242"/>
      <c r="AE529" s="1242"/>
      <c r="AF529" s="1242"/>
      <c r="AG529" s="1242"/>
      <c r="AH529" s="1242"/>
      <c r="AI529" s="1242"/>
      <c r="AJ529" s="1242"/>
      <c r="AK529" s="1242"/>
      <c r="AL529" s="1242"/>
      <c r="AM529" s="1242"/>
      <c r="AN529" s="1242"/>
      <c r="AO529" s="1242"/>
      <c r="AP529" s="1242"/>
      <c r="AQ529" s="1242"/>
      <c r="AR529" s="1242"/>
      <c r="AS529" s="1242"/>
      <c r="AT529" s="1242"/>
      <c r="AU529" s="1242"/>
      <c r="AV529" s="1242"/>
    </row>
    <row r="530" spans="1:48">
      <c r="A530" s="1242"/>
      <c r="B530" s="1251"/>
      <c r="C530" s="1251"/>
      <c r="D530" s="1242"/>
      <c r="E530" s="1251"/>
      <c r="F530" s="1242"/>
      <c r="K530" s="1251"/>
      <c r="L530" s="1251"/>
      <c r="M530" s="1242"/>
      <c r="N530" s="1242"/>
      <c r="O530" s="1242"/>
      <c r="P530" s="1242"/>
      <c r="Q530" s="1242"/>
      <c r="R530" s="1242"/>
      <c r="S530" s="1242"/>
      <c r="T530" s="1242"/>
      <c r="U530" s="1242"/>
      <c r="V530" s="1242"/>
      <c r="W530" s="1242"/>
      <c r="X530" s="1242"/>
      <c r="Y530" s="1242"/>
      <c r="Z530" s="1242"/>
      <c r="AA530" s="1242"/>
      <c r="AB530" s="1242"/>
      <c r="AC530" s="1242"/>
      <c r="AD530" s="1242"/>
      <c r="AE530" s="1242"/>
      <c r="AF530" s="1242"/>
      <c r="AG530" s="1242"/>
      <c r="AH530" s="1242"/>
      <c r="AI530" s="1242"/>
      <c r="AJ530" s="1242"/>
      <c r="AK530" s="1242"/>
      <c r="AL530" s="1242"/>
      <c r="AM530" s="1242"/>
      <c r="AN530" s="1242"/>
      <c r="AO530" s="1242"/>
      <c r="AP530" s="1242"/>
      <c r="AQ530" s="1242"/>
      <c r="AR530" s="1242"/>
      <c r="AS530" s="1242"/>
      <c r="AT530" s="1242"/>
      <c r="AU530" s="1242"/>
      <c r="AV530" s="1242"/>
    </row>
    <row r="531" spans="1:48">
      <c r="A531" s="1242"/>
      <c r="B531" s="1251"/>
      <c r="C531" s="1251"/>
      <c r="D531" s="1242"/>
      <c r="E531" s="1251"/>
      <c r="F531" s="1242"/>
      <c r="K531" s="1251"/>
      <c r="L531" s="1251"/>
      <c r="M531" s="1242"/>
      <c r="N531" s="1242"/>
      <c r="O531" s="1242"/>
      <c r="P531" s="1242"/>
      <c r="Q531" s="1242"/>
      <c r="R531" s="1242"/>
      <c r="S531" s="1242"/>
      <c r="T531" s="1242"/>
      <c r="U531" s="1242"/>
      <c r="V531" s="1242"/>
      <c r="W531" s="1242"/>
      <c r="X531" s="1242"/>
      <c r="Y531" s="1242"/>
      <c r="Z531" s="1242"/>
      <c r="AA531" s="1242"/>
      <c r="AB531" s="1242"/>
      <c r="AC531" s="1242"/>
      <c r="AD531" s="1242"/>
      <c r="AE531" s="1242"/>
      <c r="AF531" s="1242"/>
      <c r="AG531" s="1242"/>
      <c r="AH531" s="1242"/>
      <c r="AI531" s="1242"/>
      <c r="AJ531" s="1242"/>
      <c r="AK531" s="1242"/>
      <c r="AL531" s="1242"/>
      <c r="AM531" s="1242"/>
      <c r="AN531" s="1242"/>
      <c r="AO531" s="1242"/>
      <c r="AP531" s="1242"/>
      <c r="AQ531" s="1242"/>
      <c r="AR531" s="1242"/>
      <c r="AS531" s="1242"/>
      <c r="AT531" s="1242"/>
      <c r="AU531" s="1242"/>
      <c r="AV531" s="1242"/>
    </row>
    <row r="532" spans="1:48">
      <c r="A532" s="1242"/>
      <c r="B532" s="1251"/>
      <c r="C532" s="1251"/>
      <c r="D532" s="1242"/>
      <c r="E532" s="1251"/>
      <c r="F532" s="1242"/>
      <c r="K532" s="1251"/>
      <c r="L532" s="1251"/>
      <c r="M532" s="1242"/>
      <c r="N532" s="1242"/>
      <c r="O532" s="1242"/>
      <c r="P532" s="1242"/>
      <c r="Q532" s="1242"/>
      <c r="R532" s="1242"/>
      <c r="S532" s="1242"/>
      <c r="T532" s="1242"/>
      <c r="U532" s="1242"/>
      <c r="V532" s="1242"/>
      <c r="W532" s="1242"/>
      <c r="X532" s="1242"/>
      <c r="Y532" s="1242"/>
      <c r="Z532" s="1242"/>
      <c r="AA532" s="1242"/>
      <c r="AB532" s="1242"/>
      <c r="AC532" s="1242"/>
      <c r="AD532" s="1242"/>
      <c r="AE532" s="1242"/>
      <c r="AF532" s="1242"/>
      <c r="AG532" s="1242"/>
      <c r="AH532" s="1242"/>
      <c r="AI532" s="1242"/>
      <c r="AJ532" s="1242"/>
      <c r="AK532" s="1242"/>
      <c r="AL532" s="1242"/>
      <c r="AM532" s="1242"/>
      <c r="AN532" s="1242"/>
      <c r="AO532" s="1242"/>
      <c r="AP532" s="1242"/>
      <c r="AQ532" s="1242"/>
      <c r="AR532" s="1242"/>
      <c r="AS532" s="1242"/>
      <c r="AT532" s="1242"/>
      <c r="AU532" s="1242"/>
      <c r="AV532" s="1242"/>
    </row>
    <row r="533" spans="1:48">
      <c r="A533" s="1242"/>
      <c r="B533" s="1251"/>
      <c r="C533" s="1251"/>
      <c r="D533" s="1242"/>
      <c r="E533" s="1251"/>
      <c r="F533" s="1242"/>
      <c r="K533" s="1251"/>
      <c r="L533" s="1251"/>
      <c r="M533" s="1242"/>
      <c r="N533" s="1242"/>
      <c r="O533" s="1242"/>
      <c r="P533" s="1242"/>
      <c r="Q533" s="1242"/>
      <c r="R533" s="1242"/>
      <c r="S533" s="1242"/>
      <c r="T533" s="1242"/>
      <c r="U533" s="1242"/>
      <c r="V533" s="1242"/>
      <c r="W533" s="1242"/>
      <c r="X533" s="1242"/>
      <c r="Y533" s="1242"/>
      <c r="Z533" s="1242"/>
      <c r="AA533" s="1242"/>
      <c r="AB533" s="1242"/>
      <c r="AC533" s="1242"/>
      <c r="AD533" s="1242"/>
      <c r="AE533" s="1242"/>
      <c r="AF533" s="1242"/>
      <c r="AG533" s="1242"/>
      <c r="AH533" s="1242"/>
      <c r="AI533" s="1242"/>
      <c r="AJ533" s="1242"/>
      <c r="AK533" s="1242"/>
      <c r="AL533" s="1242"/>
      <c r="AM533" s="1242"/>
      <c r="AN533" s="1242"/>
      <c r="AO533" s="1242"/>
      <c r="AP533" s="1242"/>
      <c r="AQ533" s="1242"/>
      <c r="AR533" s="1242"/>
      <c r="AS533" s="1242"/>
      <c r="AT533" s="1242"/>
      <c r="AU533" s="1242"/>
      <c r="AV533" s="1242"/>
    </row>
    <row r="534" spans="1:48">
      <c r="A534" s="1242"/>
      <c r="B534" s="1251"/>
      <c r="C534" s="1251"/>
      <c r="D534" s="1242"/>
      <c r="E534" s="1251"/>
      <c r="F534" s="1242"/>
      <c r="K534" s="1251"/>
      <c r="L534" s="1251"/>
      <c r="M534" s="1242"/>
      <c r="N534" s="1242"/>
      <c r="O534" s="1242"/>
      <c r="P534" s="1242"/>
      <c r="Q534" s="1242"/>
      <c r="R534" s="1242"/>
      <c r="S534" s="1242"/>
      <c r="T534" s="1242"/>
      <c r="U534" s="1242"/>
      <c r="V534" s="1242"/>
      <c r="W534" s="1242"/>
      <c r="X534" s="1242"/>
      <c r="Y534" s="1242"/>
      <c r="Z534" s="1242"/>
      <c r="AA534" s="1242"/>
      <c r="AB534" s="1242"/>
      <c r="AC534" s="1242"/>
      <c r="AD534" s="1242"/>
      <c r="AE534" s="1242"/>
      <c r="AF534" s="1242"/>
      <c r="AG534" s="1242"/>
      <c r="AH534" s="1242"/>
      <c r="AI534" s="1242"/>
      <c r="AJ534" s="1242"/>
      <c r="AK534" s="1242"/>
      <c r="AL534" s="1242"/>
      <c r="AM534" s="1242"/>
      <c r="AN534" s="1242"/>
      <c r="AO534" s="1242"/>
      <c r="AP534" s="1242"/>
      <c r="AQ534" s="1242"/>
      <c r="AR534" s="1242"/>
      <c r="AS534" s="1242"/>
      <c r="AT534" s="1242"/>
      <c r="AU534" s="1242"/>
      <c r="AV534" s="1242"/>
    </row>
    <row r="535" spans="1:48">
      <c r="A535" s="1242"/>
      <c r="B535" s="1251"/>
      <c r="C535" s="1251"/>
      <c r="D535" s="1242"/>
      <c r="E535" s="1251"/>
      <c r="F535" s="1242"/>
      <c r="K535" s="1251"/>
      <c r="L535" s="1251"/>
      <c r="M535" s="1242"/>
      <c r="N535" s="1242"/>
      <c r="O535" s="1242"/>
      <c r="P535" s="1242"/>
      <c r="Q535" s="1242"/>
      <c r="R535" s="1242"/>
      <c r="S535" s="1242"/>
      <c r="T535" s="1242"/>
      <c r="U535" s="1242"/>
      <c r="V535" s="1242"/>
      <c r="W535" s="1242"/>
      <c r="X535" s="1242"/>
      <c r="Y535" s="1242"/>
      <c r="Z535" s="1242"/>
      <c r="AA535" s="1242"/>
      <c r="AB535" s="1242"/>
      <c r="AC535" s="1242"/>
      <c r="AD535" s="1242"/>
      <c r="AE535" s="1242"/>
      <c r="AF535" s="1242"/>
      <c r="AG535" s="1242"/>
      <c r="AH535" s="1242"/>
      <c r="AI535" s="1242"/>
      <c r="AJ535" s="1242"/>
      <c r="AK535" s="1242"/>
      <c r="AL535" s="1242"/>
      <c r="AM535" s="1242"/>
      <c r="AN535" s="1242"/>
      <c r="AO535" s="1242"/>
      <c r="AP535" s="1242"/>
      <c r="AQ535" s="1242"/>
      <c r="AR535" s="1242"/>
      <c r="AS535" s="1242"/>
      <c r="AT535" s="1242"/>
      <c r="AU535" s="1242"/>
      <c r="AV535" s="1242"/>
    </row>
    <row r="536" spans="1:48">
      <c r="A536" s="1242"/>
      <c r="B536" s="1251"/>
      <c r="C536" s="1251"/>
      <c r="D536" s="1242"/>
      <c r="E536" s="1251"/>
      <c r="F536" s="1242"/>
      <c r="K536" s="1251"/>
      <c r="L536" s="1251"/>
      <c r="M536" s="1242"/>
      <c r="N536" s="1242"/>
      <c r="O536" s="1242"/>
      <c r="P536" s="1242"/>
      <c r="Q536" s="1242"/>
      <c r="R536" s="1242"/>
      <c r="S536" s="1242"/>
      <c r="T536" s="1242"/>
      <c r="U536" s="1242"/>
      <c r="V536" s="1242"/>
      <c r="W536" s="1242"/>
      <c r="X536" s="1242"/>
      <c r="Y536" s="1242"/>
      <c r="Z536" s="1242"/>
      <c r="AA536" s="1242"/>
      <c r="AB536" s="1242"/>
      <c r="AC536" s="1242"/>
      <c r="AD536" s="1242"/>
      <c r="AE536" s="1242"/>
      <c r="AF536" s="1242"/>
      <c r="AG536" s="1242"/>
      <c r="AH536" s="1242"/>
      <c r="AI536" s="1242"/>
      <c r="AJ536" s="1242"/>
      <c r="AK536" s="1242"/>
      <c r="AL536" s="1242"/>
      <c r="AM536" s="1242"/>
      <c r="AN536" s="1242"/>
      <c r="AO536" s="1242"/>
      <c r="AP536" s="1242"/>
      <c r="AQ536" s="1242"/>
      <c r="AR536" s="1242"/>
      <c r="AS536" s="1242"/>
      <c r="AT536" s="1242"/>
      <c r="AU536" s="1242"/>
      <c r="AV536" s="1242"/>
    </row>
    <row r="537" spans="1:48">
      <c r="A537" s="1242"/>
      <c r="B537" s="1251"/>
      <c r="C537" s="1251"/>
      <c r="D537" s="1242"/>
      <c r="E537" s="1251"/>
      <c r="F537" s="1242"/>
      <c r="K537" s="1251"/>
      <c r="L537" s="1251"/>
      <c r="M537" s="1242"/>
      <c r="N537" s="1242"/>
      <c r="O537" s="1242"/>
      <c r="P537" s="1242"/>
      <c r="Q537" s="1242"/>
      <c r="R537" s="1242"/>
      <c r="S537" s="1242"/>
      <c r="T537" s="1242"/>
      <c r="U537" s="1242"/>
      <c r="V537" s="1242"/>
      <c r="W537" s="1242"/>
      <c r="X537" s="1242"/>
      <c r="Y537" s="1242"/>
      <c r="Z537" s="1242"/>
      <c r="AA537" s="1242"/>
      <c r="AB537" s="1242"/>
      <c r="AC537" s="1242"/>
      <c r="AD537" s="1242"/>
      <c r="AE537" s="1242"/>
      <c r="AF537" s="1242"/>
      <c r="AG537" s="1242"/>
      <c r="AH537" s="1242"/>
      <c r="AI537" s="1242"/>
      <c r="AJ537" s="1242"/>
      <c r="AK537" s="1242"/>
      <c r="AL537" s="1242"/>
      <c r="AM537" s="1242"/>
      <c r="AN537" s="1242"/>
      <c r="AO537" s="1242"/>
      <c r="AP537" s="1242"/>
      <c r="AQ537" s="1242"/>
      <c r="AR537" s="1242"/>
      <c r="AS537" s="1242"/>
      <c r="AT537" s="1242"/>
      <c r="AU537" s="1242"/>
      <c r="AV537" s="1242"/>
    </row>
    <row r="538" spans="1:48">
      <c r="A538" s="1242"/>
      <c r="B538" s="1251"/>
      <c r="C538" s="1251"/>
      <c r="D538" s="1242"/>
      <c r="E538" s="1251"/>
      <c r="F538" s="1242"/>
      <c r="K538" s="1251"/>
      <c r="L538" s="1251"/>
      <c r="M538" s="1242"/>
      <c r="N538" s="1242"/>
      <c r="O538" s="1242"/>
      <c r="P538" s="1242"/>
      <c r="Q538" s="1242"/>
      <c r="R538" s="1242"/>
      <c r="S538" s="1242"/>
      <c r="T538" s="1242"/>
      <c r="U538" s="1242"/>
      <c r="V538" s="1242"/>
      <c r="W538" s="1242"/>
      <c r="X538" s="1242"/>
      <c r="Y538" s="1242"/>
      <c r="Z538" s="1242"/>
      <c r="AA538" s="1242"/>
      <c r="AB538" s="1242"/>
      <c r="AC538" s="1242"/>
      <c r="AD538" s="1242"/>
      <c r="AE538" s="1242"/>
      <c r="AF538" s="1242"/>
      <c r="AG538" s="1242"/>
      <c r="AH538" s="1242"/>
      <c r="AI538" s="1242"/>
      <c r="AJ538" s="1242"/>
      <c r="AK538" s="1242"/>
      <c r="AL538" s="1242"/>
      <c r="AM538" s="1242"/>
      <c r="AN538" s="1242"/>
      <c r="AO538" s="1242"/>
      <c r="AP538" s="1242"/>
      <c r="AQ538" s="1242"/>
      <c r="AR538" s="1242"/>
      <c r="AS538" s="1242"/>
      <c r="AT538" s="1242"/>
      <c r="AU538" s="1242"/>
      <c r="AV538" s="1242"/>
    </row>
    <row r="539" spans="1:48">
      <c r="A539" s="1242"/>
      <c r="B539" s="1251"/>
      <c r="C539" s="1251"/>
      <c r="D539" s="1242"/>
      <c r="E539" s="1251"/>
      <c r="F539" s="1242"/>
      <c r="K539" s="1251"/>
      <c r="L539" s="1251"/>
      <c r="M539" s="1242"/>
      <c r="N539" s="1242"/>
      <c r="O539" s="1242"/>
      <c r="P539" s="1242"/>
      <c r="Q539" s="1242"/>
      <c r="R539" s="1242"/>
      <c r="S539" s="1242"/>
      <c r="T539" s="1242"/>
      <c r="U539" s="1242"/>
      <c r="V539" s="1242"/>
      <c r="W539" s="1242"/>
      <c r="X539" s="1242"/>
      <c r="Y539" s="1242"/>
      <c r="Z539" s="1242"/>
      <c r="AA539" s="1242"/>
      <c r="AB539" s="1242"/>
      <c r="AC539" s="1242"/>
      <c r="AD539" s="1242"/>
      <c r="AE539" s="1242"/>
      <c r="AF539" s="1242"/>
      <c r="AG539" s="1242"/>
      <c r="AH539" s="1242"/>
      <c r="AI539" s="1242"/>
      <c r="AJ539" s="1242"/>
      <c r="AK539" s="1242"/>
      <c r="AL539" s="1242"/>
      <c r="AM539" s="1242"/>
      <c r="AN539" s="1242"/>
      <c r="AO539" s="1242"/>
      <c r="AP539" s="1242"/>
      <c r="AQ539" s="1242"/>
      <c r="AR539" s="1242"/>
      <c r="AS539" s="1242"/>
      <c r="AT539" s="1242"/>
      <c r="AU539" s="1242"/>
      <c r="AV539" s="1242"/>
    </row>
    <row r="540" spans="1:48">
      <c r="A540" s="1242"/>
      <c r="B540" s="1251"/>
      <c r="C540" s="1251"/>
      <c r="D540" s="1242"/>
      <c r="E540" s="1251"/>
      <c r="F540" s="1242"/>
      <c r="K540" s="1251"/>
      <c r="L540" s="1251"/>
      <c r="M540" s="1242"/>
      <c r="N540" s="1242"/>
      <c r="O540" s="1242"/>
      <c r="P540" s="1242"/>
      <c r="Q540" s="1242"/>
      <c r="R540" s="1242"/>
      <c r="S540" s="1242"/>
      <c r="T540" s="1242"/>
      <c r="U540" s="1242"/>
      <c r="V540" s="1242"/>
      <c r="W540" s="1242"/>
      <c r="X540" s="1242"/>
      <c r="Y540" s="1242"/>
      <c r="Z540" s="1242"/>
      <c r="AA540" s="1242"/>
      <c r="AB540" s="1242"/>
      <c r="AC540" s="1242"/>
      <c r="AD540" s="1242"/>
      <c r="AE540" s="1242"/>
      <c r="AF540" s="1242"/>
      <c r="AG540" s="1242"/>
      <c r="AH540" s="1242"/>
      <c r="AI540" s="1242"/>
      <c r="AJ540" s="1242"/>
      <c r="AK540" s="1242"/>
      <c r="AL540" s="1242"/>
      <c r="AM540" s="1242"/>
      <c r="AN540" s="1242"/>
      <c r="AO540" s="1242"/>
      <c r="AP540" s="1242"/>
      <c r="AQ540" s="1242"/>
      <c r="AR540" s="1242"/>
      <c r="AS540" s="1242"/>
      <c r="AT540" s="1242"/>
      <c r="AU540" s="1242"/>
      <c r="AV540" s="1242"/>
    </row>
    <row r="541" spans="1:48">
      <c r="A541" s="1242"/>
      <c r="B541" s="1251"/>
      <c r="C541" s="1251"/>
      <c r="D541" s="1242"/>
      <c r="E541" s="1251"/>
      <c r="F541" s="1242"/>
      <c r="K541" s="1251"/>
      <c r="L541" s="1251"/>
      <c r="M541" s="1242"/>
      <c r="N541" s="1242"/>
      <c r="O541" s="1242"/>
      <c r="P541" s="1242"/>
      <c r="Q541" s="1242"/>
      <c r="R541" s="1242"/>
      <c r="S541" s="1242"/>
      <c r="T541" s="1242"/>
      <c r="U541" s="1242"/>
      <c r="V541" s="1242"/>
      <c r="W541" s="1242"/>
      <c r="X541" s="1242"/>
      <c r="Y541" s="1242"/>
      <c r="Z541" s="1242"/>
      <c r="AA541" s="1242"/>
      <c r="AB541" s="1242"/>
      <c r="AC541" s="1242"/>
      <c r="AD541" s="1242"/>
      <c r="AE541" s="1242"/>
      <c r="AF541" s="1242"/>
      <c r="AG541" s="1242"/>
      <c r="AH541" s="1242"/>
      <c r="AI541" s="1242"/>
      <c r="AJ541" s="1242"/>
      <c r="AK541" s="1242"/>
      <c r="AL541" s="1242"/>
      <c r="AM541" s="1242"/>
      <c r="AN541" s="1242"/>
      <c r="AO541" s="1242"/>
      <c r="AP541" s="1242"/>
      <c r="AQ541" s="1242"/>
      <c r="AR541" s="1242"/>
      <c r="AS541" s="1242"/>
      <c r="AT541" s="1242"/>
      <c r="AU541" s="1242"/>
      <c r="AV541" s="1242"/>
    </row>
    <row r="542" spans="1:48">
      <c r="A542" s="1242"/>
      <c r="B542" s="1251"/>
      <c r="C542" s="1251"/>
      <c r="D542" s="1242"/>
      <c r="E542" s="1251"/>
      <c r="F542" s="1242"/>
      <c r="K542" s="1251"/>
      <c r="L542" s="1251"/>
      <c r="M542" s="1242"/>
      <c r="N542" s="1242"/>
      <c r="O542" s="1242"/>
      <c r="P542" s="1242"/>
      <c r="Q542" s="1242"/>
      <c r="R542" s="1242"/>
      <c r="S542" s="1242"/>
      <c r="T542" s="1242"/>
      <c r="U542" s="1242"/>
      <c r="V542" s="1242"/>
      <c r="W542" s="1242"/>
      <c r="X542" s="1242"/>
      <c r="Y542" s="1242"/>
      <c r="Z542" s="1242"/>
      <c r="AA542" s="1242"/>
      <c r="AB542" s="1242"/>
      <c r="AC542" s="1242"/>
      <c r="AD542" s="1242"/>
      <c r="AE542" s="1242"/>
      <c r="AF542" s="1242"/>
      <c r="AG542" s="1242"/>
      <c r="AH542" s="1242"/>
      <c r="AI542" s="1242"/>
      <c r="AJ542" s="1242"/>
      <c r="AK542" s="1242"/>
      <c r="AL542" s="1242"/>
      <c r="AM542" s="1242"/>
      <c r="AN542" s="1242"/>
      <c r="AO542" s="1242"/>
      <c r="AP542" s="1242"/>
      <c r="AQ542" s="1242"/>
      <c r="AR542" s="1242"/>
      <c r="AS542" s="1242"/>
      <c r="AT542" s="1242"/>
      <c r="AU542" s="1242"/>
      <c r="AV542" s="1242"/>
    </row>
    <row r="543" spans="1:48">
      <c r="A543" s="1242"/>
      <c r="B543" s="1251"/>
      <c r="C543" s="1251"/>
      <c r="D543" s="1242"/>
      <c r="E543" s="1251"/>
      <c r="F543" s="1242"/>
      <c r="K543" s="1251"/>
      <c r="L543" s="1251"/>
      <c r="M543" s="1242"/>
      <c r="N543" s="1242"/>
      <c r="O543" s="1242"/>
      <c r="P543" s="1242"/>
      <c r="Q543" s="1242"/>
      <c r="R543" s="1242"/>
      <c r="S543" s="1242"/>
      <c r="T543" s="1242"/>
      <c r="U543" s="1242"/>
      <c r="V543" s="1242"/>
      <c r="W543" s="1242"/>
      <c r="X543" s="1242"/>
      <c r="Y543" s="1242"/>
      <c r="Z543" s="1242"/>
      <c r="AA543" s="1242"/>
      <c r="AB543" s="1242"/>
      <c r="AC543" s="1242"/>
      <c r="AD543" s="1242"/>
      <c r="AE543" s="1242"/>
      <c r="AF543" s="1242"/>
      <c r="AG543" s="1242"/>
      <c r="AH543" s="1242"/>
      <c r="AI543" s="1242"/>
      <c r="AJ543" s="1242"/>
      <c r="AK543" s="1242"/>
      <c r="AL543" s="1242"/>
      <c r="AM543" s="1242"/>
      <c r="AN543" s="1242"/>
      <c r="AO543" s="1242"/>
      <c r="AP543" s="1242"/>
      <c r="AQ543" s="1242"/>
      <c r="AR543" s="1242"/>
      <c r="AS543" s="1242"/>
      <c r="AT543" s="1242"/>
      <c r="AU543" s="1242"/>
      <c r="AV543" s="1242"/>
    </row>
    <row r="544" spans="1:48">
      <c r="A544" s="1242"/>
      <c r="B544" s="1251"/>
      <c r="C544" s="1251"/>
      <c r="D544" s="1242"/>
      <c r="E544" s="1251"/>
      <c r="F544" s="1242"/>
      <c r="K544" s="1251"/>
      <c r="L544" s="1251"/>
      <c r="M544" s="1242"/>
      <c r="N544" s="1242"/>
      <c r="O544" s="1242"/>
      <c r="P544" s="1242"/>
      <c r="Q544" s="1242"/>
      <c r="R544" s="1242"/>
      <c r="S544" s="1242"/>
      <c r="T544" s="1242"/>
      <c r="U544" s="1242"/>
      <c r="V544" s="1242"/>
      <c r="W544" s="1242"/>
      <c r="X544" s="1242"/>
      <c r="Y544" s="1242"/>
      <c r="Z544" s="1242"/>
      <c r="AA544" s="1242"/>
      <c r="AB544" s="1242"/>
      <c r="AC544" s="1242"/>
      <c r="AD544" s="1242"/>
      <c r="AE544" s="1242"/>
      <c r="AF544" s="1242"/>
      <c r="AG544" s="1242"/>
      <c r="AH544" s="1242"/>
      <c r="AI544" s="1242"/>
      <c r="AJ544" s="1242"/>
      <c r="AK544" s="1242"/>
      <c r="AL544" s="1242"/>
      <c r="AM544" s="1242"/>
      <c r="AN544" s="1242"/>
      <c r="AO544" s="1242"/>
      <c r="AP544" s="1242"/>
      <c r="AQ544" s="1242"/>
      <c r="AR544" s="1242"/>
      <c r="AS544" s="1242"/>
      <c r="AT544" s="1242"/>
      <c r="AU544" s="1242"/>
      <c r="AV544" s="1242"/>
    </row>
    <row r="545" spans="1:48">
      <c r="A545" s="1242"/>
      <c r="B545" s="1251"/>
      <c r="C545" s="1251"/>
      <c r="D545" s="1242"/>
      <c r="E545" s="1251"/>
      <c r="F545" s="1242"/>
      <c r="K545" s="1251"/>
      <c r="L545" s="1251"/>
      <c r="M545" s="1242"/>
      <c r="N545" s="1242"/>
      <c r="O545" s="1242"/>
      <c r="P545" s="1242"/>
      <c r="Q545" s="1242"/>
      <c r="R545" s="1242"/>
      <c r="S545" s="1242"/>
      <c r="T545" s="1242"/>
      <c r="U545" s="1242"/>
      <c r="V545" s="1242"/>
      <c r="W545" s="1242"/>
      <c r="X545" s="1242"/>
      <c r="Y545" s="1242"/>
      <c r="Z545" s="1242"/>
      <c r="AA545" s="1242"/>
      <c r="AB545" s="1242"/>
      <c r="AC545" s="1242"/>
      <c r="AD545" s="1242"/>
      <c r="AE545" s="1242"/>
      <c r="AF545" s="1242"/>
      <c r="AG545" s="1242"/>
      <c r="AH545" s="1242"/>
      <c r="AI545" s="1242"/>
      <c r="AJ545" s="1242"/>
      <c r="AK545" s="1242"/>
      <c r="AL545" s="1242"/>
      <c r="AM545" s="1242"/>
      <c r="AN545" s="1242"/>
      <c r="AO545" s="1242"/>
      <c r="AP545" s="1242"/>
      <c r="AQ545" s="1242"/>
      <c r="AR545" s="1242"/>
      <c r="AS545" s="1242"/>
      <c r="AT545" s="1242"/>
      <c r="AU545" s="1242"/>
      <c r="AV545" s="1242"/>
    </row>
    <row r="546" spans="1:48">
      <c r="A546" s="1242"/>
      <c r="B546" s="1251"/>
      <c r="C546" s="1251"/>
      <c r="D546" s="1242"/>
      <c r="E546" s="1251"/>
      <c r="F546" s="1242"/>
      <c r="K546" s="1251"/>
      <c r="L546" s="1251"/>
      <c r="M546" s="1242"/>
      <c r="N546" s="1242"/>
      <c r="O546" s="1242"/>
      <c r="P546" s="1242"/>
      <c r="Q546" s="1242"/>
      <c r="R546" s="1242"/>
      <c r="S546" s="1242"/>
      <c r="T546" s="1242"/>
      <c r="U546" s="1242"/>
      <c r="V546" s="1242"/>
      <c r="W546" s="1242"/>
      <c r="X546" s="1242"/>
      <c r="Y546" s="1242"/>
      <c r="Z546" s="1242"/>
      <c r="AA546" s="1242"/>
      <c r="AB546" s="1242"/>
      <c r="AC546" s="1242"/>
      <c r="AD546" s="1242"/>
      <c r="AE546" s="1242"/>
      <c r="AF546" s="1242"/>
      <c r="AG546" s="1242"/>
      <c r="AH546" s="1242"/>
      <c r="AI546" s="1242"/>
      <c r="AJ546" s="1242"/>
      <c r="AK546" s="1242"/>
      <c r="AL546" s="1242"/>
      <c r="AM546" s="1242"/>
      <c r="AN546" s="1242"/>
      <c r="AO546" s="1242"/>
      <c r="AP546" s="1242"/>
      <c r="AQ546" s="1242"/>
      <c r="AR546" s="1242"/>
      <c r="AS546" s="1242"/>
      <c r="AT546" s="1242"/>
      <c r="AU546" s="1242"/>
      <c r="AV546" s="1242"/>
    </row>
    <row r="547" spans="1:48">
      <c r="A547" s="1242"/>
      <c r="B547" s="1251"/>
      <c r="C547" s="1251"/>
      <c r="D547" s="1242"/>
      <c r="E547" s="1251"/>
      <c r="F547" s="1242"/>
      <c r="K547" s="1251"/>
      <c r="L547" s="1251"/>
      <c r="M547" s="1242"/>
      <c r="N547" s="1242"/>
      <c r="O547" s="1242"/>
      <c r="P547" s="1242"/>
      <c r="Q547" s="1242"/>
      <c r="R547" s="1242"/>
      <c r="S547" s="1242"/>
      <c r="T547" s="1242"/>
      <c r="U547" s="1242"/>
      <c r="V547" s="1242"/>
      <c r="W547" s="1242"/>
      <c r="X547" s="1242"/>
      <c r="Y547" s="1242"/>
      <c r="Z547" s="1242"/>
      <c r="AA547" s="1242"/>
      <c r="AB547" s="1242"/>
      <c r="AC547" s="1242"/>
      <c r="AD547" s="1242"/>
      <c r="AE547" s="1242"/>
      <c r="AF547" s="1242"/>
      <c r="AG547" s="1242"/>
      <c r="AH547" s="1242"/>
      <c r="AI547" s="1242"/>
      <c r="AJ547" s="1242"/>
      <c r="AK547" s="1242"/>
      <c r="AL547" s="1242"/>
      <c r="AM547" s="1242"/>
      <c r="AN547" s="1242"/>
      <c r="AO547" s="1242"/>
      <c r="AP547" s="1242"/>
      <c r="AQ547" s="1242"/>
      <c r="AR547" s="1242"/>
      <c r="AS547" s="1242"/>
      <c r="AT547" s="1242"/>
      <c r="AU547" s="1242"/>
      <c r="AV547" s="1242"/>
    </row>
    <row r="548" spans="1:48">
      <c r="A548" s="1242"/>
      <c r="B548" s="1251"/>
      <c r="C548" s="1251"/>
      <c r="D548" s="1242"/>
      <c r="E548" s="1251"/>
      <c r="F548" s="1242"/>
      <c r="K548" s="1251"/>
      <c r="L548" s="1251"/>
      <c r="M548" s="1242"/>
      <c r="N548" s="1242"/>
      <c r="O548" s="1242"/>
      <c r="P548" s="1242"/>
      <c r="Q548" s="1242"/>
      <c r="R548" s="1242"/>
      <c r="S548" s="1242"/>
      <c r="T548" s="1242"/>
      <c r="U548" s="1242"/>
      <c r="V548" s="1242"/>
      <c r="W548" s="1242"/>
      <c r="X548" s="1242"/>
      <c r="Y548" s="1242"/>
      <c r="Z548" s="1242"/>
      <c r="AA548" s="1242"/>
      <c r="AB548" s="1242"/>
      <c r="AC548" s="1242"/>
      <c r="AD548" s="1242"/>
      <c r="AE548" s="1242"/>
      <c r="AF548" s="1242"/>
      <c r="AG548" s="1242"/>
      <c r="AH548" s="1242"/>
      <c r="AI548" s="1242"/>
      <c r="AJ548" s="1242"/>
      <c r="AK548" s="1242"/>
      <c r="AL548" s="1242"/>
      <c r="AM548" s="1242"/>
      <c r="AN548" s="1242"/>
      <c r="AO548" s="1242"/>
      <c r="AP548" s="1242"/>
      <c r="AQ548" s="1242"/>
      <c r="AR548" s="1242"/>
      <c r="AS548" s="1242"/>
      <c r="AT548" s="1242"/>
      <c r="AU548" s="1242"/>
      <c r="AV548" s="1242"/>
    </row>
    <row r="549" spans="1:48">
      <c r="A549" s="1242"/>
      <c r="B549" s="1251"/>
      <c r="C549" s="1251"/>
      <c r="D549" s="1242"/>
      <c r="E549" s="1251"/>
      <c r="F549" s="1242"/>
      <c r="K549" s="1251"/>
      <c r="L549" s="1251"/>
      <c r="M549" s="1242"/>
      <c r="N549" s="1242"/>
      <c r="O549" s="1242"/>
      <c r="P549" s="1242"/>
      <c r="Q549" s="1242"/>
      <c r="R549" s="1242"/>
      <c r="S549" s="1242"/>
      <c r="T549" s="1242"/>
      <c r="U549" s="1242"/>
      <c r="V549" s="1242"/>
      <c r="W549" s="1242"/>
      <c r="X549" s="1242"/>
      <c r="Y549" s="1242"/>
      <c r="Z549" s="1242"/>
      <c r="AA549" s="1242"/>
      <c r="AB549" s="1242"/>
      <c r="AC549" s="1242"/>
      <c r="AD549" s="1242"/>
      <c r="AE549" s="1242"/>
      <c r="AF549" s="1242"/>
      <c r="AG549" s="1242"/>
      <c r="AH549" s="1242"/>
      <c r="AI549" s="1242"/>
      <c r="AJ549" s="1242"/>
      <c r="AK549" s="1242"/>
      <c r="AL549" s="1242"/>
      <c r="AM549" s="1242"/>
      <c r="AN549" s="1242"/>
      <c r="AO549" s="1242"/>
      <c r="AP549" s="1242"/>
      <c r="AQ549" s="1242"/>
      <c r="AR549" s="1242"/>
      <c r="AS549" s="1242"/>
      <c r="AT549" s="1242"/>
      <c r="AU549" s="1242"/>
      <c r="AV549" s="1242"/>
    </row>
    <row r="550" spans="1:48">
      <c r="A550" s="1242"/>
      <c r="B550" s="1251"/>
      <c r="C550" s="1251"/>
      <c r="D550" s="1242"/>
      <c r="E550" s="1251"/>
      <c r="F550" s="1242"/>
      <c r="K550" s="1251"/>
      <c r="L550" s="1251"/>
      <c r="M550" s="1242"/>
      <c r="N550" s="1242"/>
      <c r="O550" s="1242"/>
      <c r="P550" s="1242"/>
      <c r="Q550" s="1242"/>
      <c r="R550" s="1242"/>
      <c r="S550" s="1242"/>
      <c r="T550" s="1242"/>
      <c r="U550" s="1242"/>
      <c r="V550" s="1242"/>
      <c r="W550" s="1242"/>
      <c r="X550" s="1242"/>
      <c r="Y550" s="1242"/>
      <c r="Z550" s="1242"/>
      <c r="AA550" s="1242"/>
      <c r="AB550" s="1242"/>
      <c r="AC550" s="1242"/>
      <c r="AD550" s="1242"/>
      <c r="AE550" s="1242"/>
      <c r="AF550" s="1242"/>
      <c r="AG550" s="1242"/>
      <c r="AH550" s="1242"/>
      <c r="AI550" s="1242"/>
      <c r="AJ550" s="1242"/>
      <c r="AK550" s="1242"/>
      <c r="AL550" s="1242"/>
      <c r="AM550" s="1242"/>
      <c r="AN550" s="1242"/>
      <c r="AO550" s="1242"/>
      <c r="AP550" s="1242"/>
      <c r="AQ550" s="1242"/>
      <c r="AR550" s="1242"/>
      <c r="AS550" s="1242"/>
      <c r="AT550" s="1242"/>
      <c r="AU550" s="1242"/>
      <c r="AV550" s="1242"/>
    </row>
    <row r="551" spans="1:48">
      <c r="A551" s="1242"/>
      <c r="B551" s="1251"/>
      <c r="C551" s="1251"/>
      <c r="D551" s="1242"/>
      <c r="E551" s="1251"/>
      <c r="F551" s="1242"/>
      <c r="K551" s="1251"/>
      <c r="L551" s="1251"/>
      <c r="M551" s="1242"/>
      <c r="N551" s="1242"/>
      <c r="O551" s="1242"/>
      <c r="P551" s="1242"/>
      <c r="Q551" s="1242"/>
      <c r="R551" s="1242"/>
      <c r="S551" s="1242"/>
      <c r="T551" s="1242"/>
      <c r="U551" s="1242"/>
      <c r="V551" s="1242"/>
      <c r="W551" s="1242"/>
      <c r="X551" s="1242"/>
      <c r="Y551" s="1242"/>
      <c r="Z551" s="1242"/>
      <c r="AA551" s="1242"/>
      <c r="AB551" s="1242"/>
      <c r="AC551" s="1242"/>
      <c r="AD551" s="1242"/>
      <c r="AE551" s="1242"/>
      <c r="AF551" s="1242"/>
      <c r="AG551" s="1242"/>
      <c r="AH551" s="1242"/>
      <c r="AI551" s="1242"/>
      <c r="AJ551" s="1242"/>
      <c r="AK551" s="1242"/>
      <c r="AL551" s="1242"/>
      <c r="AM551" s="1242"/>
      <c r="AN551" s="1242"/>
      <c r="AO551" s="1242"/>
      <c r="AP551" s="1242"/>
      <c r="AQ551" s="1242"/>
      <c r="AR551" s="1242"/>
      <c r="AS551" s="1242"/>
      <c r="AT551" s="1242"/>
      <c r="AU551" s="1242"/>
      <c r="AV551" s="1242"/>
    </row>
    <row r="552" spans="1:48">
      <c r="A552" s="1242"/>
      <c r="B552" s="1251"/>
      <c r="C552" s="1251"/>
      <c r="D552" s="1242"/>
      <c r="E552" s="1251"/>
      <c r="F552" s="1242"/>
      <c r="K552" s="1251"/>
      <c r="L552" s="1251"/>
      <c r="M552" s="1242"/>
      <c r="N552" s="1242"/>
      <c r="O552" s="1242"/>
      <c r="P552" s="1242"/>
      <c r="Q552" s="1242"/>
      <c r="R552" s="1242"/>
      <c r="S552" s="1242"/>
      <c r="T552" s="1242"/>
      <c r="U552" s="1242"/>
      <c r="V552" s="1242"/>
      <c r="W552" s="1242"/>
      <c r="X552" s="1242"/>
      <c r="Y552" s="1242"/>
      <c r="Z552" s="1242"/>
      <c r="AA552" s="1242"/>
      <c r="AB552" s="1242"/>
      <c r="AC552" s="1242"/>
      <c r="AD552" s="1242"/>
      <c r="AE552" s="1242"/>
      <c r="AF552" s="1242"/>
      <c r="AG552" s="1242"/>
      <c r="AH552" s="1242"/>
      <c r="AI552" s="1242"/>
      <c r="AJ552" s="1242"/>
      <c r="AK552" s="1242"/>
      <c r="AL552" s="1242"/>
      <c r="AM552" s="1242"/>
      <c r="AN552" s="1242"/>
      <c r="AO552" s="1242"/>
      <c r="AP552" s="1242"/>
      <c r="AQ552" s="1242"/>
      <c r="AR552" s="1242"/>
      <c r="AS552" s="1242"/>
      <c r="AT552" s="1242"/>
      <c r="AU552" s="1242"/>
      <c r="AV552" s="1242"/>
    </row>
    <row r="553" spans="1:48">
      <c r="A553" s="1242"/>
      <c r="B553" s="1251"/>
      <c r="C553" s="1251"/>
      <c r="D553" s="1242"/>
      <c r="E553" s="1251"/>
      <c r="F553" s="1242"/>
      <c r="K553" s="1251"/>
      <c r="L553" s="1251"/>
      <c r="M553" s="1242"/>
      <c r="N553" s="1242"/>
      <c r="O553" s="1242"/>
      <c r="P553" s="1242"/>
      <c r="Q553" s="1242"/>
      <c r="R553" s="1242"/>
      <c r="S553" s="1242"/>
      <c r="T553" s="1242"/>
      <c r="U553" s="1242"/>
      <c r="V553" s="1242"/>
      <c r="W553" s="1242"/>
      <c r="X553" s="1242"/>
      <c r="Y553" s="1242"/>
      <c r="Z553" s="1242"/>
      <c r="AA553" s="1242"/>
      <c r="AB553" s="1242"/>
      <c r="AC553" s="1242"/>
      <c r="AD553" s="1242"/>
      <c r="AE553" s="1242"/>
      <c r="AF553" s="1242"/>
      <c r="AG553" s="1242"/>
      <c r="AH553" s="1242"/>
      <c r="AI553" s="1242"/>
      <c r="AJ553" s="1242"/>
      <c r="AK553" s="1242"/>
      <c r="AL553" s="1242"/>
      <c r="AM553" s="1242"/>
      <c r="AN553" s="1242"/>
      <c r="AO553" s="1242"/>
      <c r="AP553" s="1242"/>
      <c r="AQ553" s="1242"/>
      <c r="AR553" s="1242"/>
      <c r="AS553" s="1242"/>
      <c r="AT553" s="1242"/>
      <c r="AU553" s="1242"/>
      <c r="AV553" s="1242"/>
    </row>
    <row r="554" spans="1:48">
      <c r="A554" s="1242"/>
      <c r="B554" s="1251"/>
      <c r="C554" s="1251"/>
      <c r="D554" s="1242"/>
      <c r="E554" s="1251"/>
      <c r="F554" s="1242"/>
      <c r="K554" s="1251"/>
      <c r="L554" s="1251"/>
      <c r="M554" s="1242"/>
      <c r="N554" s="1242"/>
      <c r="O554" s="1242"/>
      <c r="P554" s="1242"/>
      <c r="Q554" s="1242"/>
      <c r="R554" s="1242"/>
      <c r="S554" s="1242"/>
      <c r="T554" s="1242"/>
      <c r="U554" s="1242"/>
      <c r="V554" s="1242"/>
      <c r="W554" s="1242"/>
      <c r="X554" s="1242"/>
      <c r="Y554" s="1242"/>
      <c r="Z554" s="1242"/>
      <c r="AA554" s="1242"/>
      <c r="AB554" s="1242"/>
      <c r="AC554" s="1242"/>
      <c r="AD554" s="1242"/>
      <c r="AE554" s="1242"/>
      <c r="AF554" s="1242"/>
      <c r="AG554" s="1242"/>
      <c r="AH554" s="1242"/>
      <c r="AI554" s="1242"/>
      <c r="AJ554" s="1242"/>
      <c r="AK554" s="1242"/>
      <c r="AL554" s="1242"/>
      <c r="AM554" s="1242"/>
      <c r="AN554" s="1242"/>
      <c r="AO554" s="1242"/>
      <c r="AP554" s="1242"/>
      <c r="AQ554" s="1242"/>
      <c r="AR554" s="1242"/>
      <c r="AS554" s="1242"/>
      <c r="AT554" s="1242"/>
      <c r="AU554" s="1242"/>
      <c r="AV554" s="1242"/>
    </row>
    <row r="555" spans="1:48">
      <c r="A555" s="1242"/>
      <c r="B555" s="1251"/>
      <c r="C555" s="1251"/>
      <c r="D555" s="1242"/>
      <c r="E555" s="1251"/>
      <c r="F555" s="1242"/>
      <c r="K555" s="1251"/>
      <c r="L555" s="1251"/>
      <c r="M555" s="1242"/>
      <c r="N555" s="1242"/>
      <c r="O555" s="1242"/>
      <c r="P555" s="1242"/>
      <c r="Q555" s="1242"/>
      <c r="R555" s="1242"/>
      <c r="S555" s="1242"/>
      <c r="T555" s="1242"/>
      <c r="U555" s="1242"/>
      <c r="V555" s="1242"/>
      <c r="W555" s="1242"/>
      <c r="X555" s="1242"/>
      <c r="Y555" s="1242"/>
      <c r="Z555" s="1242"/>
      <c r="AA555" s="1242"/>
      <c r="AB555" s="1242"/>
      <c r="AC555" s="1242"/>
      <c r="AD555" s="1242"/>
      <c r="AE555" s="1242"/>
      <c r="AF555" s="1242"/>
      <c r="AG555" s="1242"/>
      <c r="AH555" s="1242"/>
      <c r="AI555" s="1242"/>
      <c r="AJ555" s="1242"/>
      <c r="AK555" s="1242"/>
      <c r="AL555" s="1242"/>
      <c r="AM555" s="1242"/>
      <c r="AN555" s="1242"/>
      <c r="AO555" s="1242"/>
      <c r="AP555" s="1242"/>
      <c r="AQ555" s="1242"/>
      <c r="AR555" s="1242"/>
      <c r="AS555" s="1242"/>
      <c r="AT555" s="1242"/>
      <c r="AU555" s="1242"/>
      <c r="AV555" s="1242"/>
    </row>
    <row r="556" spans="1:48">
      <c r="A556" s="1242"/>
      <c r="B556" s="1251"/>
      <c r="C556" s="1251"/>
      <c r="D556" s="1242"/>
      <c r="E556" s="1251"/>
      <c r="F556" s="1242"/>
      <c r="K556" s="1251"/>
      <c r="L556" s="1251"/>
      <c r="M556" s="1242"/>
      <c r="N556" s="1242"/>
      <c r="O556" s="1242"/>
      <c r="P556" s="1242"/>
      <c r="Q556" s="1242"/>
      <c r="R556" s="1242"/>
      <c r="S556" s="1242"/>
      <c r="T556" s="1242"/>
      <c r="U556" s="1242"/>
      <c r="V556" s="1242"/>
      <c r="W556" s="1242"/>
      <c r="X556" s="1242"/>
      <c r="Y556" s="1242"/>
      <c r="Z556" s="1242"/>
      <c r="AA556" s="1242"/>
      <c r="AB556" s="1242"/>
      <c r="AC556" s="1242"/>
      <c r="AD556" s="1242"/>
      <c r="AE556" s="1242"/>
      <c r="AF556" s="1242"/>
      <c r="AG556" s="1242"/>
      <c r="AH556" s="1242"/>
      <c r="AI556" s="1242"/>
      <c r="AJ556" s="1242"/>
      <c r="AK556" s="1242"/>
      <c r="AL556" s="1242"/>
      <c r="AM556" s="1242"/>
      <c r="AN556" s="1242"/>
      <c r="AO556" s="1242"/>
      <c r="AP556" s="1242"/>
      <c r="AQ556" s="1242"/>
      <c r="AR556" s="1242"/>
      <c r="AS556" s="1242"/>
      <c r="AT556" s="1242"/>
      <c r="AU556" s="1242"/>
      <c r="AV556" s="1242"/>
    </row>
    <row r="557" spans="1:48">
      <c r="A557" s="1242"/>
      <c r="B557" s="1251"/>
      <c r="C557" s="1251"/>
      <c r="D557" s="1242"/>
      <c r="E557" s="1251"/>
      <c r="F557" s="1242"/>
      <c r="K557" s="1251"/>
      <c r="L557" s="1251"/>
      <c r="M557" s="1242"/>
      <c r="N557" s="1242"/>
      <c r="O557" s="1242"/>
      <c r="P557" s="1242"/>
      <c r="Q557" s="1242"/>
      <c r="R557" s="1242"/>
      <c r="S557" s="1242"/>
      <c r="T557" s="1242"/>
      <c r="U557" s="1242"/>
      <c r="V557" s="1242"/>
      <c r="W557" s="1242"/>
      <c r="X557" s="1242"/>
      <c r="Y557" s="1242"/>
      <c r="Z557" s="1242"/>
      <c r="AA557" s="1242"/>
      <c r="AB557" s="1242"/>
      <c r="AC557" s="1242"/>
      <c r="AD557" s="1242"/>
      <c r="AE557" s="1242"/>
      <c r="AF557" s="1242"/>
      <c r="AG557" s="1242"/>
      <c r="AH557" s="1242"/>
      <c r="AI557" s="1242"/>
      <c r="AJ557" s="1242"/>
      <c r="AK557" s="1242"/>
      <c r="AL557" s="1242"/>
      <c r="AM557" s="1242"/>
      <c r="AN557" s="1242"/>
      <c r="AO557" s="1242"/>
      <c r="AP557" s="1242"/>
      <c r="AQ557" s="1242"/>
      <c r="AR557" s="1242"/>
      <c r="AS557" s="1242"/>
      <c r="AT557" s="1242"/>
      <c r="AU557" s="1242"/>
      <c r="AV557" s="1242"/>
    </row>
    <row r="558" spans="1:48">
      <c r="A558" s="1242"/>
      <c r="B558" s="1251"/>
      <c r="C558" s="1251"/>
      <c r="D558" s="1242"/>
      <c r="E558" s="1251"/>
      <c r="F558" s="1242"/>
      <c r="K558" s="1251"/>
      <c r="L558" s="1251"/>
      <c r="M558" s="1242"/>
      <c r="N558" s="1242"/>
      <c r="O558" s="1242"/>
      <c r="P558" s="1242"/>
      <c r="Q558" s="1242"/>
      <c r="R558" s="1242"/>
      <c r="S558" s="1242"/>
      <c r="T558" s="1242"/>
      <c r="U558" s="1242"/>
      <c r="V558" s="1242"/>
      <c r="W558" s="1242"/>
      <c r="X558" s="1242"/>
      <c r="Y558" s="1242"/>
      <c r="Z558" s="1242"/>
      <c r="AA558" s="1242"/>
      <c r="AB558" s="1242"/>
      <c r="AC558" s="1242"/>
      <c r="AD558" s="1242"/>
      <c r="AE558" s="1242"/>
      <c r="AF558" s="1242"/>
      <c r="AG558" s="1242"/>
      <c r="AH558" s="1242"/>
      <c r="AI558" s="1242"/>
      <c r="AJ558" s="1242"/>
      <c r="AK558" s="1242"/>
      <c r="AL558" s="1242"/>
      <c r="AM558" s="1242"/>
      <c r="AN558" s="1242"/>
      <c r="AO558" s="1242"/>
      <c r="AP558" s="1242"/>
      <c r="AQ558" s="1242"/>
      <c r="AR558" s="1242"/>
      <c r="AS558" s="1242"/>
      <c r="AT558" s="1242"/>
      <c r="AU558" s="1242"/>
      <c r="AV558" s="1242"/>
    </row>
    <row r="559" spans="1:48">
      <c r="A559" s="1242"/>
      <c r="B559" s="1251"/>
      <c r="C559" s="1251"/>
      <c r="D559" s="1242"/>
      <c r="E559" s="1251"/>
      <c r="F559" s="1242"/>
      <c r="K559" s="1251"/>
      <c r="L559" s="1251"/>
      <c r="M559" s="1242"/>
      <c r="N559" s="1242"/>
      <c r="O559" s="1242"/>
      <c r="P559" s="1242"/>
      <c r="Q559" s="1242"/>
      <c r="R559" s="1242"/>
      <c r="S559" s="1242"/>
      <c r="T559" s="1242"/>
      <c r="U559" s="1242"/>
      <c r="V559" s="1242"/>
      <c r="W559" s="1242"/>
      <c r="X559" s="1242"/>
      <c r="Y559" s="1242"/>
      <c r="Z559" s="1242"/>
      <c r="AA559" s="1242"/>
      <c r="AB559" s="1242"/>
      <c r="AC559" s="1242"/>
      <c r="AD559" s="1242"/>
      <c r="AE559" s="1242"/>
      <c r="AF559" s="1242"/>
      <c r="AG559" s="1242"/>
      <c r="AH559" s="1242"/>
      <c r="AI559" s="1242"/>
      <c r="AJ559" s="1242"/>
      <c r="AK559" s="1242"/>
      <c r="AL559" s="1242"/>
      <c r="AM559" s="1242"/>
      <c r="AN559" s="1242"/>
      <c r="AO559" s="1242"/>
      <c r="AP559" s="1242"/>
      <c r="AQ559" s="1242"/>
      <c r="AR559" s="1242"/>
      <c r="AS559" s="1242"/>
      <c r="AT559" s="1242"/>
      <c r="AU559" s="1242"/>
      <c r="AV559" s="1242"/>
    </row>
  </sheetData>
  <autoFilter ref="A1:P189" xr:uid="{7EC10CA2-F30C-480F-8BCA-4B793AD7B1A8}">
    <filterColumn colId="6" showButton="0"/>
    <filterColumn colId="7" showButton="0"/>
    <filterColumn colId="8" showButton="0"/>
    <filterColumn colId="13" showButton="0"/>
    <filterColumn colId="14" showButton="0"/>
  </autoFilter>
  <mergeCells count="464">
    <mergeCell ref="N189:P189"/>
    <mergeCell ref="N186:P186"/>
    <mergeCell ref="N183:P183"/>
    <mergeCell ref="N184:P184"/>
    <mergeCell ref="N181:P181"/>
    <mergeCell ref="G25:J25"/>
    <mergeCell ref="N178:P178"/>
    <mergeCell ref="N171:P171"/>
    <mergeCell ref="N177:P177"/>
    <mergeCell ref="N175:P175"/>
    <mergeCell ref="N174:P174"/>
    <mergeCell ref="N172:P172"/>
    <mergeCell ref="N169:P169"/>
    <mergeCell ref="N164:P164"/>
    <mergeCell ref="N157:P157"/>
    <mergeCell ref="N165:P165"/>
    <mergeCell ref="N166:P166"/>
    <mergeCell ref="N167:P167"/>
    <mergeCell ref="N163:P163"/>
    <mergeCell ref="N176:P176"/>
    <mergeCell ref="N173:P173"/>
    <mergeCell ref="N168:P168"/>
    <mergeCell ref="N170:P170"/>
    <mergeCell ref="N138:P138"/>
    <mergeCell ref="N153:P153"/>
    <mergeCell ref="N162:P162"/>
    <mergeCell ref="N161:P161"/>
    <mergeCell ref="N160:P160"/>
    <mergeCell ref="N158:P158"/>
    <mergeCell ref="N129:P129"/>
    <mergeCell ref="N130:P130"/>
    <mergeCell ref="N131:P131"/>
    <mergeCell ref="N132:P132"/>
    <mergeCell ref="N133:P133"/>
    <mergeCell ref="N134:P134"/>
    <mergeCell ref="N135:P135"/>
    <mergeCell ref="N136:P136"/>
    <mergeCell ref="N137:P137"/>
    <mergeCell ref="N144:P144"/>
    <mergeCell ref="N145:P145"/>
    <mergeCell ref="N146:P146"/>
    <mergeCell ref="N147:P147"/>
    <mergeCell ref="N148:P148"/>
    <mergeCell ref="N149:P149"/>
    <mergeCell ref="N150:P150"/>
    <mergeCell ref="N151:P151"/>
    <mergeCell ref="N152:P152"/>
    <mergeCell ref="N142:P142"/>
    <mergeCell ref="N143:P143"/>
    <mergeCell ref="N111:P111"/>
    <mergeCell ref="N112:P112"/>
    <mergeCell ref="N113:P113"/>
    <mergeCell ref="N114:P114"/>
    <mergeCell ref="N115:P115"/>
    <mergeCell ref="N116:P116"/>
    <mergeCell ref="N117:P117"/>
    <mergeCell ref="N118:P118"/>
    <mergeCell ref="N119:P119"/>
    <mergeCell ref="N120:P120"/>
    <mergeCell ref="N121:P121"/>
    <mergeCell ref="N122:P122"/>
    <mergeCell ref="N123:P123"/>
    <mergeCell ref="N124:P124"/>
    <mergeCell ref="N125:P125"/>
    <mergeCell ref="N126:P126"/>
    <mergeCell ref="N127:P127"/>
    <mergeCell ref="N128:P128"/>
    <mergeCell ref="N141:P141"/>
    <mergeCell ref="N140:P140"/>
    <mergeCell ref="N139:P139"/>
    <mergeCell ref="N91:P91"/>
    <mergeCell ref="N92:P92"/>
    <mergeCell ref="N155:P155"/>
    <mergeCell ref="N156:P156"/>
    <mergeCell ref="N154:P154"/>
    <mergeCell ref="N159:P159"/>
    <mergeCell ref="N93:P93"/>
    <mergeCell ref="N94:P94"/>
    <mergeCell ref="N95:P95"/>
    <mergeCell ref="N96:P96"/>
    <mergeCell ref="N97:P97"/>
    <mergeCell ref="N98:P98"/>
    <mergeCell ref="N99:P99"/>
    <mergeCell ref="N100:P100"/>
    <mergeCell ref="N101:P101"/>
    <mergeCell ref="N102:P102"/>
    <mergeCell ref="N103:P103"/>
    <mergeCell ref="N104:P104"/>
    <mergeCell ref="N105:P105"/>
    <mergeCell ref="N106:P106"/>
    <mergeCell ref="N107:P107"/>
    <mergeCell ref="N108:P108"/>
    <mergeCell ref="N109:P109"/>
    <mergeCell ref="N110:P110"/>
    <mergeCell ref="G273:J273"/>
    <mergeCell ref="G274:J274"/>
    <mergeCell ref="G275:J275"/>
    <mergeCell ref="G267:J267"/>
    <mergeCell ref="G268:J268"/>
    <mergeCell ref="G269:J269"/>
    <mergeCell ref="G270:J270"/>
    <mergeCell ref="G271:J271"/>
    <mergeCell ref="G272:J272"/>
    <mergeCell ref="G261:J261"/>
    <mergeCell ref="G262:J262"/>
    <mergeCell ref="G263:J263"/>
    <mergeCell ref="G264:J264"/>
    <mergeCell ref="G265:J265"/>
    <mergeCell ref="G266:J266"/>
    <mergeCell ref="G255:J255"/>
    <mergeCell ref="G256:J256"/>
    <mergeCell ref="G257:J257"/>
    <mergeCell ref="G258:J258"/>
    <mergeCell ref="G259:J259"/>
    <mergeCell ref="G260:J260"/>
    <mergeCell ref="G249:J249"/>
    <mergeCell ref="G250:J250"/>
    <mergeCell ref="G251:J251"/>
    <mergeCell ref="G252:J252"/>
    <mergeCell ref="G253:J253"/>
    <mergeCell ref="G254:J254"/>
    <mergeCell ref="G243:J243"/>
    <mergeCell ref="G244:J244"/>
    <mergeCell ref="G245:J245"/>
    <mergeCell ref="G246:J246"/>
    <mergeCell ref="G247:J247"/>
    <mergeCell ref="G248:J248"/>
    <mergeCell ref="G237:J237"/>
    <mergeCell ref="G238:J238"/>
    <mergeCell ref="G239:J239"/>
    <mergeCell ref="G240:J240"/>
    <mergeCell ref="G241:J241"/>
    <mergeCell ref="G242:J242"/>
    <mergeCell ref="G231:J231"/>
    <mergeCell ref="G232:J232"/>
    <mergeCell ref="G233:J233"/>
    <mergeCell ref="G234:J234"/>
    <mergeCell ref="G235:J235"/>
    <mergeCell ref="G236:J236"/>
    <mergeCell ref="G225:J225"/>
    <mergeCell ref="G226:J226"/>
    <mergeCell ref="G227:J227"/>
    <mergeCell ref="G228:J228"/>
    <mergeCell ref="G229:J229"/>
    <mergeCell ref="G230:J230"/>
    <mergeCell ref="G219:J219"/>
    <mergeCell ref="G220:J220"/>
    <mergeCell ref="G221:J221"/>
    <mergeCell ref="G222:J222"/>
    <mergeCell ref="G223:J223"/>
    <mergeCell ref="G224:J224"/>
    <mergeCell ref="G213:J213"/>
    <mergeCell ref="G214:J214"/>
    <mergeCell ref="G215:J215"/>
    <mergeCell ref="G216:J216"/>
    <mergeCell ref="G217:J217"/>
    <mergeCell ref="G218:J218"/>
    <mergeCell ref="G207:J207"/>
    <mergeCell ref="G208:J208"/>
    <mergeCell ref="G209:J209"/>
    <mergeCell ref="G210:J210"/>
    <mergeCell ref="G211:J211"/>
    <mergeCell ref="G212:J212"/>
    <mergeCell ref="G201:J201"/>
    <mergeCell ref="G202:J202"/>
    <mergeCell ref="G203:J203"/>
    <mergeCell ref="G204:J204"/>
    <mergeCell ref="G205:J205"/>
    <mergeCell ref="G206:J206"/>
    <mergeCell ref="G195:J195"/>
    <mergeCell ref="G196:J196"/>
    <mergeCell ref="G197:J197"/>
    <mergeCell ref="G198:J198"/>
    <mergeCell ref="G199:J199"/>
    <mergeCell ref="G200:J200"/>
    <mergeCell ref="G189:J189"/>
    <mergeCell ref="G190:J190"/>
    <mergeCell ref="G191:J191"/>
    <mergeCell ref="G192:J192"/>
    <mergeCell ref="G193:J193"/>
    <mergeCell ref="G194:J194"/>
    <mergeCell ref="G183:J183"/>
    <mergeCell ref="G186:J186"/>
    <mergeCell ref="G187:J187"/>
    <mergeCell ref="G188:J188"/>
    <mergeCell ref="G179:J179"/>
    <mergeCell ref="G180:J180"/>
    <mergeCell ref="G181:J181"/>
    <mergeCell ref="G182:J182"/>
    <mergeCell ref="G185:J185"/>
    <mergeCell ref="G184:J184"/>
    <mergeCell ref="G172:J172"/>
    <mergeCell ref="G174:J174"/>
    <mergeCell ref="G175:J175"/>
    <mergeCell ref="G176:J176"/>
    <mergeCell ref="G177:J177"/>
    <mergeCell ref="G178:J178"/>
    <mergeCell ref="G166:J166"/>
    <mergeCell ref="G167:J167"/>
    <mergeCell ref="G168:J168"/>
    <mergeCell ref="G170:J170"/>
    <mergeCell ref="G173:J173"/>
    <mergeCell ref="G162:J162"/>
    <mergeCell ref="G163:J163"/>
    <mergeCell ref="G169:J169"/>
    <mergeCell ref="G165:J165"/>
    <mergeCell ref="G171:J171"/>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09:J109"/>
    <mergeCell ref="G110:J110"/>
    <mergeCell ref="G111:J111"/>
    <mergeCell ref="G112:J112"/>
    <mergeCell ref="G113:J113"/>
    <mergeCell ref="G114:J114"/>
    <mergeCell ref="G103:J103"/>
    <mergeCell ref="G104:J104"/>
    <mergeCell ref="G105:J105"/>
    <mergeCell ref="G106:J106"/>
    <mergeCell ref="G107:J107"/>
    <mergeCell ref="G108:J108"/>
    <mergeCell ref="G97:J97"/>
    <mergeCell ref="G98:J98"/>
    <mergeCell ref="G99:J99"/>
    <mergeCell ref="G100:J100"/>
    <mergeCell ref="G101:J101"/>
    <mergeCell ref="G102:J102"/>
    <mergeCell ref="G91:J91"/>
    <mergeCell ref="G92:J92"/>
    <mergeCell ref="G93:J93"/>
    <mergeCell ref="G94:J94"/>
    <mergeCell ref="G95:J95"/>
    <mergeCell ref="G96:J96"/>
    <mergeCell ref="N83:P83"/>
    <mergeCell ref="G87:J87"/>
    <mergeCell ref="N87:P87"/>
    <mergeCell ref="G88:J88"/>
    <mergeCell ref="N88:P88"/>
    <mergeCell ref="G89:J89"/>
    <mergeCell ref="G90:J90"/>
    <mergeCell ref="G83:J83"/>
    <mergeCell ref="G84:J84"/>
    <mergeCell ref="G85:J85"/>
    <mergeCell ref="N85:P85"/>
    <mergeCell ref="G86:J86"/>
    <mergeCell ref="N86:P86"/>
    <mergeCell ref="N84:P84"/>
    <mergeCell ref="N89:P89"/>
    <mergeCell ref="N90:P90"/>
    <mergeCell ref="G79:J79"/>
    <mergeCell ref="N79:P79"/>
    <mergeCell ref="G80:J80"/>
    <mergeCell ref="N80:P80"/>
    <mergeCell ref="G81:J81"/>
    <mergeCell ref="G82:J82"/>
    <mergeCell ref="G74:J74"/>
    <mergeCell ref="N74:P74"/>
    <mergeCell ref="G75:J75"/>
    <mergeCell ref="G76:J76"/>
    <mergeCell ref="G77:J77"/>
    <mergeCell ref="G78:J78"/>
    <mergeCell ref="N75:P75"/>
    <mergeCell ref="N76:P76"/>
    <mergeCell ref="N77:P77"/>
    <mergeCell ref="N78:P78"/>
    <mergeCell ref="N81:P81"/>
    <mergeCell ref="N82:P82"/>
    <mergeCell ref="G70:J70"/>
    <mergeCell ref="N70:P70"/>
    <mergeCell ref="G71:J71"/>
    <mergeCell ref="G72:J72"/>
    <mergeCell ref="G73:J73"/>
    <mergeCell ref="N73:P73"/>
    <mergeCell ref="G67:J67"/>
    <mergeCell ref="N67:P67"/>
    <mergeCell ref="G68:J68"/>
    <mergeCell ref="N68:P68"/>
    <mergeCell ref="G69:J69"/>
    <mergeCell ref="N69:P69"/>
    <mergeCell ref="N71:P71"/>
    <mergeCell ref="N72:P72"/>
    <mergeCell ref="G64:J64"/>
    <mergeCell ref="N64:P64"/>
    <mergeCell ref="G65:J65"/>
    <mergeCell ref="N65:P65"/>
    <mergeCell ref="G66:J66"/>
    <mergeCell ref="N66:P66"/>
    <mergeCell ref="G61:J61"/>
    <mergeCell ref="N61:P61"/>
    <mergeCell ref="G62:J62"/>
    <mergeCell ref="N62:P62"/>
    <mergeCell ref="G63:J63"/>
    <mergeCell ref="N63:P63"/>
    <mergeCell ref="G58:J58"/>
    <mergeCell ref="N58:P58"/>
    <mergeCell ref="G59:J59"/>
    <mergeCell ref="N59:P59"/>
    <mergeCell ref="G60:J60"/>
    <mergeCell ref="N60:P60"/>
    <mergeCell ref="G55:J55"/>
    <mergeCell ref="N55:P55"/>
    <mergeCell ref="G56:J56"/>
    <mergeCell ref="N56:P56"/>
    <mergeCell ref="G57:J57"/>
    <mergeCell ref="N57:P57"/>
    <mergeCell ref="G31:J31"/>
    <mergeCell ref="N31:P31"/>
    <mergeCell ref="G32:J32"/>
    <mergeCell ref="N32:P32"/>
    <mergeCell ref="G33:J33"/>
    <mergeCell ref="N33:P33"/>
    <mergeCell ref="N21:P21"/>
    <mergeCell ref="N53:P53"/>
    <mergeCell ref="G54:J54"/>
    <mergeCell ref="N54:P54"/>
    <mergeCell ref="G49:J49"/>
    <mergeCell ref="N49:P49"/>
    <mergeCell ref="G50:J50"/>
    <mergeCell ref="N50:P50"/>
    <mergeCell ref="G51:J51"/>
    <mergeCell ref="N51:P51"/>
    <mergeCell ref="N52:P52"/>
    <mergeCell ref="G53:J53"/>
    <mergeCell ref="N40:P40"/>
    <mergeCell ref="G35:J35"/>
    <mergeCell ref="N35:P35"/>
    <mergeCell ref="G41:J41"/>
    <mergeCell ref="N41:P41"/>
    <mergeCell ref="G42:J42"/>
    <mergeCell ref="N42:P42"/>
    <mergeCell ref="G37:J37"/>
    <mergeCell ref="N37:P37"/>
    <mergeCell ref="G38:J38"/>
    <mergeCell ref="N38:P38"/>
    <mergeCell ref="G39:J39"/>
    <mergeCell ref="N39:P39"/>
    <mergeCell ref="G36:J36"/>
    <mergeCell ref="N36:P36"/>
    <mergeCell ref="G40:J40"/>
    <mergeCell ref="G20:J20"/>
    <mergeCell ref="N20:P20"/>
    <mergeCell ref="G21:J21"/>
    <mergeCell ref="G22:J22"/>
    <mergeCell ref="N22:P22"/>
    <mergeCell ref="G12:J12"/>
    <mergeCell ref="N12:P12"/>
    <mergeCell ref="G16:J16"/>
    <mergeCell ref="N16:P16"/>
    <mergeCell ref="G17:J17"/>
    <mergeCell ref="N17:P17"/>
    <mergeCell ref="G18:J18"/>
    <mergeCell ref="N18:P18"/>
    <mergeCell ref="G13:J13"/>
    <mergeCell ref="N13:P13"/>
    <mergeCell ref="G14:J14"/>
    <mergeCell ref="N14:P14"/>
    <mergeCell ref="G15:J15"/>
    <mergeCell ref="N15:P15"/>
    <mergeCell ref="G19:J19"/>
    <mergeCell ref="N19:P19"/>
    <mergeCell ref="G1:J1"/>
    <mergeCell ref="N1:P1"/>
    <mergeCell ref="G2:J2"/>
    <mergeCell ref="N2:P2"/>
    <mergeCell ref="G3:J3"/>
    <mergeCell ref="N3:P3"/>
    <mergeCell ref="G10:J10"/>
    <mergeCell ref="N10:P10"/>
    <mergeCell ref="G11:J11"/>
    <mergeCell ref="N11:P11"/>
    <mergeCell ref="G7:J7"/>
    <mergeCell ref="N7:P7"/>
    <mergeCell ref="G8:J8"/>
    <mergeCell ref="N8:P8"/>
    <mergeCell ref="G9:J9"/>
    <mergeCell ref="N9:P9"/>
    <mergeCell ref="G4:J4"/>
    <mergeCell ref="N4:P4"/>
    <mergeCell ref="G5:J5"/>
    <mergeCell ref="N5:P5"/>
    <mergeCell ref="G6:J6"/>
    <mergeCell ref="N6:P6"/>
    <mergeCell ref="G28:J28"/>
    <mergeCell ref="N28:P28"/>
    <mergeCell ref="G29:J29"/>
    <mergeCell ref="N29:P29"/>
    <mergeCell ref="G30:J30"/>
    <mergeCell ref="N30:P30"/>
    <mergeCell ref="G24:J24"/>
    <mergeCell ref="N24:P24"/>
    <mergeCell ref="G26:J26"/>
    <mergeCell ref="N26:P26"/>
    <mergeCell ref="G27:J27"/>
    <mergeCell ref="N27:P27"/>
    <mergeCell ref="G23:J23"/>
    <mergeCell ref="N23:P23"/>
    <mergeCell ref="N190:P190"/>
    <mergeCell ref="N188:P188"/>
    <mergeCell ref="N187:P187"/>
    <mergeCell ref="N185:P185"/>
    <mergeCell ref="N182:P182"/>
    <mergeCell ref="N180:P180"/>
    <mergeCell ref="N179:P179"/>
    <mergeCell ref="G34:J34"/>
    <mergeCell ref="N34:P34"/>
    <mergeCell ref="G46:J46"/>
    <mergeCell ref="N46:P46"/>
    <mergeCell ref="G47:J47"/>
    <mergeCell ref="N47:P47"/>
    <mergeCell ref="G48:J48"/>
    <mergeCell ref="N48:P48"/>
    <mergeCell ref="G43:J43"/>
    <mergeCell ref="N43:P43"/>
    <mergeCell ref="G44:J44"/>
    <mergeCell ref="N44:P44"/>
    <mergeCell ref="G45:J45"/>
    <mergeCell ref="N45:P45"/>
    <mergeCell ref="G52:J52"/>
  </mergeCells>
  <phoneticPr fontId="380" type="noConversion"/>
  <conditionalFormatting sqref="B2:B17">
    <cfRule type="duplicateValues" dxfId="191" priority="17"/>
  </conditionalFormatting>
  <conditionalFormatting sqref="B19">
    <cfRule type="duplicateValues" dxfId="190" priority="16"/>
  </conditionalFormatting>
  <conditionalFormatting sqref="B107:B109 B105">
    <cfRule type="duplicateValues" dxfId="189" priority="18"/>
    <cfRule type="duplicateValues" dxfId="188" priority="19"/>
  </conditionalFormatting>
  <conditionalFormatting sqref="B107:B110 B105">
    <cfRule type="duplicateValues" dxfId="187" priority="20"/>
  </conditionalFormatting>
  <conditionalFormatting sqref="B118 B111:B115">
    <cfRule type="duplicateValues" dxfId="186" priority="21"/>
  </conditionalFormatting>
  <conditionalFormatting sqref="B119">
    <cfRule type="duplicateValues" dxfId="185" priority="15"/>
  </conditionalFormatting>
  <conditionalFormatting sqref="B120:B130 B134 B153">
    <cfRule type="duplicateValues" dxfId="184" priority="22"/>
    <cfRule type="duplicateValues" dxfId="183" priority="23"/>
  </conditionalFormatting>
  <conditionalFormatting sqref="B121">
    <cfRule type="duplicateValues" dxfId="182" priority="11"/>
  </conditionalFormatting>
  <conditionalFormatting sqref="B134 B120 B122:B130">
    <cfRule type="duplicateValues" dxfId="181" priority="24"/>
  </conditionalFormatting>
  <conditionalFormatting sqref="B134 B126:B130">
    <cfRule type="duplicateValues" dxfId="180" priority="25"/>
  </conditionalFormatting>
  <conditionalFormatting sqref="B153">
    <cfRule type="duplicateValues" dxfId="179" priority="12"/>
    <cfRule type="duplicateValues" dxfId="178" priority="13"/>
    <cfRule type="duplicateValues" dxfId="177" priority="14"/>
  </conditionalFormatting>
  <conditionalFormatting sqref="B158">
    <cfRule type="duplicateValues" dxfId="176" priority="4"/>
    <cfRule type="duplicateValues" dxfId="175" priority="5"/>
    <cfRule type="duplicateValues" dxfId="174" priority="6"/>
  </conditionalFormatting>
  <conditionalFormatting sqref="B159 B161 B154:B156 B135:B152 B131:B133 B2:B119">
    <cfRule type="duplicateValues" dxfId="173" priority="15838"/>
  </conditionalFormatting>
  <conditionalFormatting sqref="B159 B161 B154:B156 B135:B152 B131:B133 B116:B117 B106 B2:B103">
    <cfRule type="duplicateValues" dxfId="172" priority="15843"/>
  </conditionalFormatting>
  <conditionalFormatting sqref="B159 B161 B154:B156">
    <cfRule type="duplicateValues" dxfId="171" priority="15850"/>
  </conditionalFormatting>
  <conditionalFormatting sqref="B160">
    <cfRule type="duplicateValues" dxfId="170" priority="7"/>
    <cfRule type="duplicateValues" dxfId="169" priority="8"/>
    <cfRule type="duplicateValues" dxfId="168" priority="9"/>
  </conditionalFormatting>
  <conditionalFormatting sqref="B162">
    <cfRule type="duplicateValues" dxfId="167" priority="1"/>
    <cfRule type="duplicateValues" dxfId="166" priority="2"/>
    <cfRule type="duplicateValues" dxfId="165" priority="3"/>
  </conditionalFormatting>
  <conditionalFormatting sqref="B167:B1048576 B2:B164">
    <cfRule type="duplicateValues" dxfId="164" priority="16710"/>
  </conditionalFormatting>
  <conditionalFormatting sqref="B261:B262">
    <cfRule type="duplicateValues" dxfId="163" priority="17007" stopIfTrue="1"/>
    <cfRule type="duplicateValues" dxfId="162" priority="17008" stopIfTrue="1"/>
    <cfRule type="duplicateValues" dxfId="161" priority="17009" stopIfTrue="1"/>
    <cfRule type="expression" dxfId="160" priority="17010" stopIfTrue="1">
      <formula>AND(COUNTIF($D$26:$D$65561, B261)+COUNTIF(#REF!, B261)+COUNTIF(#REF!, B261)+COUNTIF(#REF!, B261)+COUNTIF(#REF!, B261)+COUNTIF($D$24:$D$24, B261)+COUNTIF(#REF!, B261)+COUNTIF(#REF!, B261)+COUNTIF(#REF!, B261)+COUNTIF($D$1:$D$22, B261)+COUNTIF(#REF!, B261)+COUNTIF(#REF!, B261)+COUNTIF(#REF!, B261)+COUNTIF(#REF!, B261)&gt;1,NOT(ISBLANK(B261)))</formula>
    </cfRule>
    <cfRule type="expression" dxfId="159" priority="17011" stopIfTrue="1">
      <formula>AND(COUNTIF($D$26:$D$65561, B261)+COUNTIF(#REF!, B261)+COUNTIF(#REF!, B261)+COUNTIF(#REF!, B261)+COUNTIF($D$24:$D$24, B261)+COUNTIF(#REF!, B261)+COUNTIF(#REF!, B261)+COUNTIF(#REF!, B261)+COUNTIF($D$1:$D$22, B261)+COUNTIF(#REF!, B261)+COUNTIF(#REF!, B261)+COUNTIF(#REF!, B261)+COUNTIF(#REF!, B261)&gt;1,NOT(ISBLANK(B261)))</formula>
    </cfRule>
    <cfRule type="expression" dxfId="158" priority="17012" stopIfTrue="1">
      <formula>AND(COUNTIF($D$26:$D$65561, B261)+COUNTIF($D$1:$D$22, B261)+COUNTIF(#REF!, B261)+COUNTIF(#REF!, B261)+COUNTIF($D$24:$D$24, B261)+COUNTIF(#REF!, B261)+COUNTIF(#REF!, B261)&gt;1,NOT(ISBLANK(B261)))</formula>
    </cfRule>
    <cfRule type="duplicateValues" dxfId="157" priority="17013" stopIfTrue="1"/>
    <cfRule type="duplicateValues" dxfId="156" priority="17014" stopIfTrue="1"/>
    <cfRule type="duplicateValues" dxfId="155" priority="17015" stopIfTrue="1"/>
    <cfRule type="expression" dxfId="154" priority="17016" stopIfTrue="1">
      <formula>AND(COUNTIF($D$10:$D$22, B261)+COUNTIF(#REF!, B261)&gt;1,NOT(ISBLANK(B261)))</formula>
    </cfRule>
    <cfRule type="expression" dxfId="153" priority="17017" stopIfTrue="1">
      <formula>AND(COUNTIF($D$26:$D$65564, B261)+COUNTIF(#REF!, B261)+COUNTIF(#REF!, B261)+COUNTIF(#REF!, B261)+COUNTIF(#REF!, B261)+COUNTIF($D$24:$D$24, B261)+COUNTIF(#REF!, B261)+COUNTIF(#REF!, B261)+COUNTIF(#REF!, B261)+COUNTIF($D$1:$D$22, B261)+COUNTIF(#REF!, B261)+COUNTIF(#REF!, B261)+COUNTIF(#REF!, B261)+COUNTIF(#REF!, B261)&gt;1,NOT(ISBLANK(B261)))</formula>
    </cfRule>
    <cfRule type="expression" dxfId="152" priority="17018" stopIfTrue="1">
      <formula>AND(COUNTIF($D$26:$D$65564, B261)+COUNTIF(#REF!, B261)+COUNTIF(#REF!, B261)+COUNTIF(#REF!, B261)+COUNTIF($D$24:$D$24, B261)+COUNTIF(#REF!, B261)+COUNTIF(#REF!, B261)+COUNTIF(#REF!, B261)+COUNTIF($D$1:$D$22, B261)+COUNTIF(#REF!, B261)+COUNTIF(#REF!, B261)+COUNTIF(#REF!, B261)+COUNTIF(#REF!, B261)&gt;1,NOT(ISBLANK(B261)))</formula>
    </cfRule>
    <cfRule type="expression" dxfId="151" priority="17019" stopIfTrue="1">
      <formula>AND(COUNTIF($D$26:$D$65564, B261)+COUNTIF($D$1:$D$22, B261)+COUNTIF(#REF!, B261)+COUNTIF(#REF!, B261)+COUNTIF($D$24:$D$24, B261)+COUNTIF(#REF!, B261)+COUNTIF(#REF!, B261)&gt;1,NOT(ISBLANK(B261)))</formula>
    </cfRule>
  </conditionalFormatting>
  <conditionalFormatting sqref="B267">
    <cfRule type="duplicateValues" dxfId="150" priority="17020" stopIfTrue="1"/>
    <cfRule type="duplicateValues" dxfId="149" priority="17021" stopIfTrue="1"/>
    <cfRule type="duplicateValues" dxfId="148" priority="17022" stopIfTrue="1"/>
    <cfRule type="duplicateValues" dxfId="147" priority="17023" stopIfTrue="1"/>
    <cfRule type="duplicateValues" dxfId="146" priority="17024" stopIfTrue="1"/>
    <cfRule type="duplicateValues" dxfId="145" priority="17025" stopIfTrue="1"/>
    <cfRule type="expression" dxfId="144" priority="17026" stopIfTrue="1">
      <formula>AND(COUNTIF($D$26:$D$65664, B267)+COUNTIF(#REF!, B267)+COUNTIF(#REF!, B267)+COUNTIF(#REF!, B267)+COUNTIF(#REF!, B267)+COUNTIF($D$24:$D$24, B267)+COUNTIF(#REF!, B267)+COUNTIF(#REF!, B267)+COUNTIF(#REF!, B267)+COUNTIF($D$1:$D$22, B267)+COUNTIF(#REF!, B267)+COUNTIF(#REF!, B267)+COUNTIF(#REF!, B267)+COUNTIF(#REF!, B267)&gt;1,NOT(ISBLANK(B267)))</formula>
    </cfRule>
    <cfRule type="expression" dxfId="143" priority="17027" stopIfTrue="1">
      <formula>AND(COUNTIF($D$26:$D$65664, B267)+COUNTIF(#REF!, B267)+COUNTIF(#REF!, B267)+COUNTIF(#REF!, B267)+COUNTIF($D$24:$D$24, B267)+COUNTIF(#REF!, B267)+COUNTIF(#REF!, B267)+COUNTIF(#REF!, B267)+COUNTIF($D$1:$D$22, B267)+COUNTIF(#REF!, B267)+COUNTIF(#REF!, B267)+COUNTIF(#REF!, B267)+COUNTIF(#REF!, B267)&gt;1,NOT(ISBLANK(B267)))</formula>
    </cfRule>
    <cfRule type="expression" dxfId="142" priority="17028" stopIfTrue="1">
      <formula>AND(COUNTIF($D$26:$D$65664, B267)+COUNTIF($D$1:$D$22, B267)+COUNTIF(#REF!, B267)+COUNTIF(#REF!, B267)+COUNTIF($D$24:$D$24, B267)+COUNTIF(#REF!, B267)+COUNTIF(#REF!, B267)&gt;1,NOT(ISBLANK(B267)))</formula>
    </cfRule>
    <cfRule type="expression" dxfId="141" priority="17029" stopIfTrue="1">
      <formula>AND(COUNTIF($D$10:$D$22, B267)+COUNTIF(#REF!, B267)&gt;1,NOT(ISBLANK(B267)))</formula>
    </cfRule>
    <cfRule type="expression" dxfId="140" priority="17030" stopIfTrue="1">
      <formula>AND(COUNTIF($D$26:$D$65667, B267)+COUNTIF(#REF!, B267)+COUNTIF(#REF!, B267)+COUNTIF(#REF!, B267)+COUNTIF(#REF!, B267)+COUNTIF($D$24:$D$24, B267)+COUNTIF(#REF!, B267)+COUNTIF(#REF!, B267)+COUNTIF(#REF!, B267)+COUNTIF($D$1:$D$22, B267)+COUNTIF(#REF!, B267)+COUNTIF(#REF!, B267)+COUNTIF(#REF!, B267)+COUNTIF(#REF!, B267)&gt;1,NOT(ISBLANK(B267)))</formula>
    </cfRule>
    <cfRule type="expression" dxfId="139" priority="17031" stopIfTrue="1">
      <formula>AND(COUNTIF($D$26:$D$65667, B267)+COUNTIF(#REF!, B267)+COUNTIF(#REF!, B267)+COUNTIF(#REF!, B267)+COUNTIF($D$24:$D$24, B267)+COUNTIF(#REF!, B267)+COUNTIF(#REF!, B267)+COUNTIF(#REF!, B267)+COUNTIF($D$1:$D$22, B267)+COUNTIF(#REF!, B267)+COUNTIF(#REF!, B267)+COUNTIF(#REF!, B267)+COUNTIF(#REF!, B267)&gt;1,NOT(ISBLANK(B267)))</formula>
    </cfRule>
    <cfRule type="expression" dxfId="138" priority="17032" stopIfTrue="1">
      <formula>AND(COUNTIF($D$26:$D$65667, B267)+COUNTIF($D$1:$D$22, B267)+COUNTIF(#REF!, B267)+COUNTIF(#REF!, B267)+COUNTIF($D$24:$D$24, B267)+COUNTIF(#REF!, B267)+COUNTIF(#REF!, B267)&gt;1,NOT(ISBLANK(B267)))</formula>
    </cfRule>
  </conditionalFormatting>
  <pageMargins left="0.7" right="0.7" top="0.75" bottom="0.75" header="0.3" footer="0.3"/>
  <pageSetup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67"/>
  <sheetViews>
    <sheetView topLeftCell="A263" zoomScale="115" zoomScaleNormal="115" workbookViewId="0">
      <selection activeCell="H271" sqref="H271"/>
    </sheetView>
  </sheetViews>
  <sheetFormatPr defaultColWidth="9" defaultRowHeight="14.4"/>
  <cols>
    <col min="1" max="1" width="7.5546875" style="188" customWidth="1"/>
    <col min="2" max="2" width="9" style="188"/>
    <col min="3" max="3" width="10.5546875" style="188" bestFit="1" customWidth="1"/>
    <col min="4" max="4" width="9.88671875" style="188" customWidth="1"/>
    <col min="5" max="5" width="10.33203125" style="188" customWidth="1"/>
    <col min="6" max="6" width="14.6640625" style="188" customWidth="1"/>
    <col min="7" max="7" width="0" style="570" hidden="1" customWidth="1"/>
  </cols>
  <sheetData>
    <row r="1" spans="1:23" ht="15.6">
      <c r="A1" s="1825" t="s">
        <v>64</v>
      </c>
      <c r="B1" s="1826"/>
      <c r="C1" s="1826"/>
      <c r="D1" s="1826"/>
      <c r="E1" s="1826"/>
      <c r="F1" s="1998"/>
      <c r="G1" s="1999"/>
      <c r="H1" s="2000"/>
      <c r="I1" s="1826"/>
      <c r="J1" s="1826"/>
      <c r="K1" s="1826"/>
      <c r="L1" s="1826"/>
      <c r="M1" s="1826"/>
      <c r="N1" s="1826"/>
      <c r="O1" s="1826"/>
      <c r="P1" s="1826"/>
      <c r="Q1" s="1826"/>
      <c r="R1" s="1826"/>
      <c r="S1" s="1826"/>
      <c r="T1" s="1826"/>
      <c r="U1" s="1826"/>
      <c r="V1" s="1826"/>
      <c r="W1" s="1827"/>
    </row>
    <row r="2" spans="1:23" ht="15.6">
      <c r="A2" s="1828" t="s">
        <v>65</v>
      </c>
      <c r="B2" s="1829"/>
      <c r="C2" s="1829"/>
      <c r="D2" s="1829"/>
      <c r="E2" s="1829"/>
      <c r="F2" s="2001"/>
      <c r="G2" s="2002"/>
      <c r="H2" s="2003"/>
      <c r="I2" s="1829"/>
      <c r="J2" s="1829"/>
      <c r="K2" s="1829"/>
      <c r="L2" s="1829"/>
      <c r="M2" s="1829"/>
      <c r="N2" s="1829"/>
      <c r="O2" s="1829"/>
      <c r="P2" s="1829"/>
      <c r="Q2" s="1829"/>
      <c r="R2" s="1829"/>
      <c r="S2" s="1829"/>
      <c r="T2" s="1829"/>
      <c r="U2" s="1829"/>
      <c r="V2" s="1829"/>
      <c r="W2" s="1830"/>
    </row>
    <row r="3" spans="1:23" ht="15.6">
      <c r="A3" s="1828" t="s">
        <v>66</v>
      </c>
      <c r="B3" s="1829"/>
      <c r="C3" s="1829"/>
      <c r="D3" s="1829"/>
      <c r="E3" s="1829"/>
      <c r="F3" s="2001"/>
      <c r="G3" s="2002"/>
      <c r="H3" s="2003"/>
      <c r="I3" s="1829"/>
      <c r="J3" s="1829"/>
      <c r="K3" s="1829"/>
      <c r="L3" s="1829"/>
      <c r="M3" s="1829"/>
      <c r="N3" s="1829"/>
      <c r="O3" s="1829"/>
      <c r="P3" s="1829"/>
      <c r="Q3" s="1829"/>
      <c r="R3" s="1829"/>
      <c r="S3" s="1829"/>
      <c r="T3" s="1829"/>
      <c r="U3" s="1829"/>
      <c r="V3" s="1829"/>
      <c r="W3" s="1830"/>
    </row>
    <row r="4" spans="1:23">
      <c r="F4" s="1465"/>
    </row>
    <row r="5" spans="1:23" ht="14.4" customHeight="1">
      <c r="A5" s="1885" t="s">
        <v>189</v>
      </c>
      <c r="B5" s="1885" t="s">
        <v>190</v>
      </c>
      <c r="C5" s="1885" t="s">
        <v>191</v>
      </c>
      <c r="D5" s="1885" t="s">
        <v>207</v>
      </c>
      <c r="E5" s="2004" t="s">
        <v>194</v>
      </c>
      <c r="F5" s="2006" t="s">
        <v>20</v>
      </c>
    </row>
    <row r="6" spans="1:23" ht="27.6" customHeight="1">
      <c r="A6" s="1887"/>
      <c r="B6" s="1887"/>
      <c r="C6" s="1887"/>
      <c r="D6" s="1887"/>
      <c r="E6" s="2005"/>
      <c r="F6" s="2006"/>
    </row>
    <row r="7" spans="1:23">
      <c r="A7" s="314">
        <f t="shared" ref="A7:A70" si="0">A6+1</f>
        <v>1</v>
      </c>
      <c r="B7" s="1063" t="s">
        <v>217</v>
      </c>
      <c r="C7" s="1063" t="s">
        <v>168</v>
      </c>
      <c r="D7" s="1063" t="s">
        <v>196</v>
      </c>
      <c r="E7" s="995">
        <v>45685</v>
      </c>
      <c r="F7" s="1063" t="s">
        <v>89</v>
      </c>
      <c r="G7" s="1469" t="s">
        <v>1708</v>
      </c>
    </row>
    <row r="8" spans="1:23">
      <c r="A8" s="314">
        <f t="shared" si="0"/>
        <v>2</v>
      </c>
      <c r="B8" s="1063" t="s">
        <v>195</v>
      </c>
      <c r="C8" s="1063" t="s">
        <v>168</v>
      </c>
      <c r="D8" s="1063" t="s">
        <v>196</v>
      </c>
      <c r="E8" s="995">
        <v>45691</v>
      </c>
      <c r="F8" s="1063" t="s">
        <v>89</v>
      </c>
      <c r="G8" s="1469" t="s">
        <v>1708</v>
      </c>
      <c r="K8" s="316"/>
      <c r="L8" s="316"/>
      <c r="M8" s="316"/>
      <c r="N8" s="316"/>
      <c r="O8" s="316"/>
      <c r="P8" s="316"/>
    </row>
    <row r="9" spans="1:23">
      <c r="A9" s="314">
        <f t="shared" si="0"/>
        <v>3</v>
      </c>
      <c r="B9" s="1063" t="s">
        <v>200</v>
      </c>
      <c r="C9" s="1063" t="s">
        <v>171</v>
      </c>
      <c r="D9" s="1063" t="s">
        <v>196</v>
      </c>
      <c r="E9" s="995">
        <v>45697</v>
      </c>
      <c r="F9" s="1063" t="s">
        <v>89</v>
      </c>
      <c r="G9" s="1469" t="s">
        <v>1708</v>
      </c>
      <c r="K9" s="317"/>
      <c r="L9" s="317"/>
      <c r="M9" s="318"/>
      <c r="N9" s="318"/>
      <c r="O9" s="318"/>
      <c r="P9" s="318"/>
    </row>
    <row r="10" spans="1:23">
      <c r="A10" s="314">
        <f t="shared" si="0"/>
        <v>4</v>
      </c>
      <c r="B10" s="1063" t="s">
        <v>227</v>
      </c>
      <c r="C10" s="1063" t="s">
        <v>228</v>
      </c>
      <c r="D10" s="1063" t="s">
        <v>196</v>
      </c>
      <c r="E10" s="995">
        <v>45708</v>
      </c>
      <c r="F10" s="1063" t="s">
        <v>89</v>
      </c>
      <c r="G10" s="1469" t="s">
        <v>1708</v>
      </c>
      <c r="K10" s="318"/>
      <c r="L10" s="317"/>
      <c r="M10" s="317"/>
      <c r="N10" s="319"/>
      <c r="O10" s="319"/>
      <c r="P10" s="319"/>
    </row>
    <row r="11" spans="1:23">
      <c r="A11" s="314">
        <f t="shared" si="0"/>
        <v>5</v>
      </c>
      <c r="B11" s="1063" t="s">
        <v>237</v>
      </c>
      <c r="C11" s="1063" t="s">
        <v>281</v>
      </c>
      <c r="D11" s="1063" t="s">
        <v>196</v>
      </c>
      <c r="E11" s="995">
        <v>45710</v>
      </c>
      <c r="F11" s="1063" t="s">
        <v>89</v>
      </c>
      <c r="G11" s="1469" t="s">
        <v>1708</v>
      </c>
      <c r="K11" s="318"/>
      <c r="L11" s="317"/>
      <c r="M11" s="317"/>
      <c r="N11" s="319"/>
      <c r="O11" s="319"/>
      <c r="P11" s="319"/>
    </row>
    <row r="12" spans="1:23">
      <c r="A12" s="314">
        <f t="shared" si="0"/>
        <v>6</v>
      </c>
      <c r="B12" s="1063" t="s">
        <v>222</v>
      </c>
      <c r="C12" s="1698" t="s">
        <v>168</v>
      </c>
      <c r="D12" s="1063" t="s">
        <v>196</v>
      </c>
      <c r="E12" s="995">
        <v>45710</v>
      </c>
      <c r="F12" s="1063" t="s">
        <v>89</v>
      </c>
      <c r="G12" s="1469" t="s">
        <v>1708</v>
      </c>
      <c r="K12" s="317"/>
      <c r="L12" s="317"/>
      <c r="M12" s="317"/>
      <c r="N12" s="317"/>
      <c r="O12" s="319"/>
      <c r="P12" s="319"/>
    </row>
    <row r="13" spans="1:23">
      <c r="A13" s="314">
        <f t="shared" si="0"/>
        <v>7</v>
      </c>
      <c r="B13" s="1063" t="s">
        <v>223</v>
      </c>
      <c r="C13" s="1063" t="s">
        <v>168</v>
      </c>
      <c r="D13" s="1063" t="s">
        <v>196</v>
      </c>
      <c r="E13" s="995">
        <v>45710</v>
      </c>
      <c r="F13" s="1063" t="s">
        <v>89</v>
      </c>
      <c r="G13" s="1469" t="s">
        <v>1708</v>
      </c>
      <c r="K13" s="317"/>
      <c r="L13" s="317"/>
      <c r="M13" s="318"/>
      <c r="N13" s="318"/>
      <c r="O13" s="318"/>
      <c r="P13" s="318"/>
    </row>
    <row r="14" spans="1:23">
      <c r="A14" s="314">
        <f t="shared" si="0"/>
        <v>8</v>
      </c>
      <c r="B14" s="314" t="s">
        <v>201</v>
      </c>
      <c r="C14" s="1063" t="s">
        <v>168</v>
      </c>
      <c r="D14" s="1063" t="s">
        <v>196</v>
      </c>
      <c r="E14" s="995">
        <v>45712</v>
      </c>
      <c r="F14" s="1063" t="s">
        <v>89</v>
      </c>
      <c r="G14" s="1469" t="s">
        <v>1708</v>
      </c>
      <c r="K14" s="317"/>
      <c r="L14" s="317"/>
      <c r="M14" s="317"/>
      <c r="N14" s="319"/>
      <c r="O14" s="317"/>
      <c r="P14" s="319"/>
    </row>
    <row r="15" spans="1:23">
      <c r="A15" s="314">
        <f t="shared" si="0"/>
        <v>9</v>
      </c>
      <c r="B15" s="314" t="s">
        <v>226</v>
      </c>
      <c r="C15" s="1063" t="s">
        <v>171</v>
      </c>
      <c r="D15" s="1063" t="s">
        <v>196</v>
      </c>
      <c r="E15" s="995">
        <v>45712</v>
      </c>
      <c r="F15" s="1063" t="s">
        <v>89</v>
      </c>
      <c r="G15" s="1469" t="s">
        <v>1708</v>
      </c>
      <c r="K15" s="317"/>
      <c r="L15" s="317"/>
      <c r="M15" s="317"/>
      <c r="N15" s="319"/>
      <c r="O15" s="319"/>
      <c r="P15" s="319"/>
    </row>
    <row r="16" spans="1:23">
      <c r="A16" s="314">
        <f t="shared" si="0"/>
        <v>10</v>
      </c>
      <c r="B16" s="314" t="s">
        <v>239</v>
      </c>
      <c r="C16" s="1063" t="s">
        <v>234</v>
      </c>
      <c r="D16" s="1063" t="s">
        <v>196</v>
      </c>
      <c r="E16" s="995">
        <v>45712</v>
      </c>
      <c r="F16" s="1063" t="s">
        <v>89</v>
      </c>
      <c r="G16" s="1469" t="s">
        <v>1708</v>
      </c>
      <c r="K16" s="317"/>
      <c r="L16" s="317"/>
      <c r="M16" s="317"/>
      <c r="N16" s="319"/>
      <c r="O16" s="319"/>
      <c r="P16" s="319"/>
    </row>
    <row r="17" spans="1:16">
      <c r="A17" s="314">
        <f t="shared" si="0"/>
        <v>11</v>
      </c>
      <c r="B17" s="314" t="s">
        <v>245</v>
      </c>
      <c r="C17" s="1063" t="s">
        <v>234</v>
      </c>
      <c r="D17" s="1063" t="s">
        <v>196</v>
      </c>
      <c r="E17" s="995">
        <v>45713</v>
      </c>
      <c r="F17" s="1063" t="s">
        <v>89</v>
      </c>
      <c r="G17" s="1469" t="s">
        <v>1708</v>
      </c>
      <c r="K17" s="317"/>
      <c r="L17" s="317"/>
      <c r="M17" s="318"/>
      <c r="N17" s="318"/>
      <c r="O17" s="318"/>
      <c r="P17" s="318"/>
    </row>
    <row r="18" spans="1:16">
      <c r="A18" s="314">
        <f t="shared" si="0"/>
        <v>12</v>
      </c>
      <c r="B18" s="314" t="s">
        <v>203</v>
      </c>
      <c r="C18" s="1063" t="s">
        <v>168</v>
      </c>
      <c r="D18" s="1063" t="s">
        <v>278</v>
      </c>
      <c r="E18" s="995">
        <v>45713</v>
      </c>
      <c r="F18" s="1063" t="s">
        <v>89</v>
      </c>
      <c r="G18" s="1469" t="s">
        <v>1708</v>
      </c>
      <c r="K18" s="317"/>
      <c r="L18" s="317"/>
      <c r="M18" s="317"/>
      <c r="N18" s="319"/>
      <c r="O18" s="319"/>
      <c r="P18" s="319"/>
    </row>
    <row r="19" spans="1:16">
      <c r="A19" s="314">
        <f t="shared" si="0"/>
        <v>13</v>
      </c>
      <c r="B19" s="314" t="s">
        <v>243</v>
      </c>
      <c r="C19" s="1063" t="s">
        <v>234</v>
      </c>
      <c r="D19" s="1063" t="s">
        <v>196</v>
      </c>
      <c r="E19" s="995">
        <v>45716</v>
      </c>
      <c r="F19" s="1063" t="s">
        <v>89</v>
      </c>
      <c r="G19" s="1469" t="s">
        <v>1708</v>
      </c>
      <c r="K19" s="317"/>
      <c r="L19" s="317"/>
      <c r="M19" s="317"/>
      <c r="N19" s="319"/>
      <c r="O19" s="319"/>
      <c r="P19" s="319"/>
    </row>
    <row r="20" spans="1:16">
      <c r="A20" s="314">
        <f t="shared" si="0"/>
        <v>14</v>
      </c>
      <c r="B20" s="314" t="s">
        <v>225</v>
      </c>
      <c r="C20" s="1063" t="s">
        <v>168</v>
      </c>
      <c r="D20" s="1063" t="s">
        <v>196</v>
      </c>
      <c r="E20" s="995">
        <v>45717</v>
      </c>
      <c r="F20" s="1063" t="s">
        <v>89</v>
      </c>
      <c r="G20" s="1469" t="s">
        <v>1709</v>
      </c>
      <c r="H20" s="1512"/>
      <c r="K20" s="317"/>
      <c r="L20" s="317"/>
      <c r="M20" s="317"/>
      <c r="N20" s="319"/>
      <c r="O20" s="319"/>
      <c r="P20" s="319"/>
    </row>
    <row r="21" spans="1:16">
      <c r="A21" s="314">
        <f t="shared" si="0"/>
        <v>15</v>
      </c>
      <c r="B21" s="314" t="s">
        <v>283</v>
      </c>
      <c r="C21" s="1063" t="s">
        <v>168</v>
      </c>
      <c r="D21" s="1063" t="s">
        <v>196</v>
      </c>
      <c r="E21" s="995">
        <v>45719</v>
      </c>
      <c r="F21" s="1063" t="s">
        <v>89</v>
      </c>
      <c r="G21" s="1469" t="s">
        <v>1709</v>
      </c>
      <c r="H21" s="1512"/>
      <c r="K21" s="317"/>
      <c r="L21" s="317"/>
      <c r="M21" s="317"/>
      <c r="N21" s="319"/>
      <c r="O21" s="319"/>
      <c r="P21" s="319"/>
    </row>
    <row r="22" spans="1:16">
      <c r="A22" s="314">
        <f t="shared" si="0"/>
        <v>16</v>
      </c>
      <c r="B22" s="314" t="s">
        <v>199</v>
      </c>
      <c r="C22" s="1063" t="s">
        <v>168</v>
      </c>
      <c r="D22" s="1063" t="s">
        <v>196</v>
      </c>
      <c r="E22" s="995">
        <v>45724</v>
      </c>
      <c r="F22" s="1063" t="s">
        <v>89</v>
      </c>
      <c r="G22" s="1469" t="s">
        <v>1709</v>
      </c>
      <c r="H22" s="1512"/>
    </row>
    <row r="23" spans="1:16">
      <c r="A23" s="314">
        <f t="shared" si="0"/>
        <v>17</v>
      </c>
      <c r="B23" s="314" t="s">
        <v>249</v>
      </c>
      <c r="C23" s="1063" t="s">
        <v>228</v>
      </c>
      <c r="D23" s="1063" t="s">
        <v>196</v>
      </c>
      <c r="E23" s="995">
        <v>45724</v>
      </c>
      <c r="F23" s="1063" t="s">
        <v>89</v>
      </c>
      <c r="G23" s="1469" t="s">
        <v>1709</v>
      </c>
      <c r="H23" s="1512"/>
    </row>
    <row r="24" spans="1:16">
      <c r="A24" s="314">
        <f t="shared" si="0"/>
        <v>18</v>
      </c>
      <c r="B24" s="314" t="s">
        <v>202</v>
      </c>
      <c r="C24" s="1063" t="s">
        <v>171</v>
      </c>
      <c r="D24" s="1063" t="s">
        <v>196</v>
      </c>
      <c r="E24" s="995">
        <v>45724</v>
      </c>
      <c r="F24" s="1063" t="s">
        <v>89</v>
      </c>
      <c r="G24" s="1469" t="s">
        <v>1709</v>
      </c>
      <c r="H24" s="1512"/>
    </row>
    <row r="25" spans="1:16">
      <c r="A25" s="314">
        <f t="shared" si="0"/>
        <v>19</v>
      </c>
      <c r="B25" s="314" t="s">
        <v>254</v>
      </c>
      <c r="C25" s="315" t="s">
        <v>171</v>
      </c>
      <c r="D25" s="1063" t="s">
        <v>196</v>
      </c>
      <c r="E25" s="995">
        <v>45724</v>
      </c>
      <c r="F25" s="1063" t="s">
        <v>89</v>
      </c>
      <c r="G25" s="1510" t="s">
        <v>1710</v>
      </c>
      <c r="H25" s="1512"/>
    </row>
    <row r="26" spans="1:16">
      <c r="A26" s="314">
        <f t="shared" si="0"/>
        <v>20</v>
      </c>
      <c r="B26" s="314" t="s">
        <v>280</v>
      </c>
      <c r="C26" s="315" t="s">
        <v>168</v>
      </c>
      <c r="D26" s="1063" t="s">
        <v>196</v>
      </c>
      <c r="E26" s="995">
        <v>45724</v>
      </c>
      <c r="F26" s="1063" t="s">
        <v>89</v>
      </c>
      <c r="G26" s="1469" t="s">
        <v>1709</v>
      </c>
      <c r="H26" s="1512"/>
    </row>
    <row r="27" spans="1:16">
      <c r="A27" s="314">
        <f t="shared" si="0"/>
        <v>21</v>
      </c>
      <c r="B27" s="314" t="s">
        <v>262</v>
      </c>
      <c r="C27" s="315" t="s">
        <v>168</v>
      </c>
      <c r="D27" s="1063" t="s">
        <v>196</v>
      </c>
      <c r="E27" s="995">
        <v>45724</v>
      </c>
      <c r="F27" s="1063" t="s">
        <v>89</v>
      </c>
      <c r="G27" s="1510" t="s">
        <v>1709</v>
      </c>
      <c r="H27" s="1512"/>
    </row>
    <row r="28" spans="1:16">
      <c r="A28" s="314">
        <f t="shared" si="0"/>
        <v>22</v>
      </c>
      <c r="B28" s="314" t="s">
        <v>244</v>
      </c>
      <c r="C28" s="314" t="s">
        <v>168</v>
      </c>
      <c r="D28" s="314" t="s">
        <v>196</v>
      </c>
      <c r="E28" s="995">
        <v>45727</v>
      </c>
      <c r="F28" s="425" t="s">
        <v>89</v>
      </c>
      <c r="G28" s="1510" t="s">
        <v>1709</v>
      </c>
    </row>
    <row r="29" spans="1:16">
      <c r="A29" s="314">
        <f t="shared" si="0"/>
        <v>23</v>
      </c>
      <c r="B29" s="413" t="s">
        <v>260</v>
      </c>
      <c r="C29" s="413" t="s">
        <v>234</v>
      </c>
      <c r="D29" s="1063" t="s">
        <v>196</v>
      </c>
      <c r="E29" s="995">
        <v>45744</v>
      </c>
      <c r="F29" s="413" t="s">
        <v>89</v>
      </c>
      <c r="G29" s="1510" t="s">
        <v>1710</v>
      </c>
    </row>
    <row r="30" spans="1:16">
      <c r="A30" s="314">
        <f t="shared" si="0"/>
        <v>24</v>
      </c>
      <c r="B30" s="314" t="s">
        <v>341</v>
      </c>
      <c r="C30" s="314" t="s">
        <v>234</v>
      </c>
      <c r="D30" s="314" t="s">
        <v>196</v>
      </c>
      <c r="E30" s="995">
        <v>45752</v>
      </c>
      <c r="F30" s="314" t="s">
        <v>89</v>
      </c>
      <c r="G30" s="1469" t="s">
        <v>1710</v>
      </c>
    </row>
    <row r="31" spans="1:16">
      <c r="A31" s="314">
        <f t="shared" si="0"/>
        <v>25</v>
      </c>
      <c r="B31" s="314" t="s">
        <v>155</v>
      </c>
      <c r="C31" s="315" t="s">
        <v>168</v>
      </c>
      <c r="D31" s="1063" t="s">
        <v>278</v>
      </c>
      <c r="E31" s="995">
        <v>45753</v>
      </c>
      <c r="F31" s="1063" t="s">
        <v>89</v>
      </c>
      <c r="G31" s="1469" t="s">
        <v>1710</v>
      </c>
    </row>
    <row r="32" spans="1:16">
      <c r="A32" s="314">
        <f t="shared" si="0"/>
        <v>26</v>
      </c>
      <c r="B32" s="425" t="s">
        <v>275</v>
      </c>
      <c r="C32" s="315" t="s">
        <v>168</v>
      </c>
      <c r="D32" s="425" t="s">
        <v>278</v>
      </c>
      <c r="E32" s="995">
        <v>45753</v>
      </c>
      <c r="F32" s="425" t="s">
        <v>89</v>
      </c>
      <c r="G32" s="1469" t="s">
        <v>1710</v>
      </c>
    </row>
    <row r="33" spans="1:7">
      <c r="A33" s="314">
        <f t="shared" si="0"/>
        <v>27</v>
      </c>
      <c r="B33" s="314" t="s">
        <v>261</v>
      </c>
      <c r="C33" s="314" t="s">
        <v>234</v>
      </c>
      <c r="D33" s="314" t="s">
        <v>196</v>
      </c>
      <c r="E33" s="995">
        <v>45755</v>
      </c>
      <c r="F33" s="425" t="s">
        <v>89</v>
      </c>
      <c r="G33" s="1469" t="s">
        <v>1710</v>
      </c>
    </row>
    <row r="34" spans="1:7">
      <c r="A34" s="314">
        <f t="shared" si="0"/>
        <v>28</v>
      </c>
      <c r="B34" s="314" t="s">
        <v>270</v>
      </c>
      <c r="C34" s="314" t="s">
        <v>171</v>
      </c>
      <c r="D34" s="314" t="s">
        <v>196</v>
      </c>
      <c r="E34" s="995">
        <v>45755</v>
      </c>
      <c r="F34" s="425" t="s">
        <v>89</v>
      </c>
      <c r="G34" s="1469" t="s">
        <v>1710</v>
      </c>
    </row>
    <row r="35" spans="1:7">
      <c r="A35" s="314">
        <f t="shared" si="0"/>
        <v>29</v>
      </c>
      <c r="B35" s="314" t="s">
        <v>271</v>
      </c>
      <c r="C35" s="314" t="s">
        <v>171</v>
      </c>
      <c r="D35" s="314" t="s">
        <v>196</v>
      </c>
      <c r="E35" s="995">
        <v>45755</v>
      </c>
      <c r="F35" s="425" t="s">
        <v>89</v>
      </c>
      <c r="G35" s="1469" t="s">
        <v>1710</v>
      </c>
    </row>
    <row r="36" spans="1:7">
      <c r="A36" s="314">
        <f t="shared" si="0"/>
        <v>30</v>
      </c>
      <c r="B36" s="314" t="s">
        <v>273</v>
      </c>
      <c r="C36" s="314" t="s">
        <v>234</v>
      </c>
      <c r="D36" s="314" t="s">
        <v>196</v>
      </c>
      <c r="E36" s="995">
        <v>45757</v>
      </c>
      <c r="F36" s="425" t="s">
        <v>89</v>
      </c>
      <c r="G36" s="1469" t="s">
        <v>1710</v>
      </c>
    </row>
    <row r="37" spans="1:7">
      <c r="A37" s="314">
        <f t="shared" si="0"/>
        <v>31</v>
      </c>
      <c r="B37" s="314" t="s">
        <v>263</v>
      </c>
      <c r="C37" s="314" t="s">
        <v>171</v>
      </c>
      <c r="D37" s="314" t="s">
        <v>196</v>
      </c>
      <c r="E37" s="995">
        <v>45764</v>
      </c>
      <c r="F37" s="506" t="s">
        <v>89</v>
      </c>
      <c r="G37" s="1469" t="s">
        <v>1710</v>
      </c>
    </row>
    <row r="38" spans="1:7">
      <c r="A38" s="314">
        <f t="shared" si="0"/>
        <v>32</v>
      </c>
      <c r="B38" s="314" t="s">
        <v>266</v>
      </c>
      <c r="C38" s="314" t="s">
        <v>234</v>
      </c>
      <c r="D38" s="314" t="s">
        <v>196</v>
      </c>
      <c r="E38" s="995">
        <v>45764</v>
      </c>
      <c r="F38" s="506" t="s">
        <v>89</v>
      </c>
      <c r="G38" s="1469" t="s">
        <v>1710</v>
      </c>
    </row>
    <row r="39" spans="1:7">
      <c r="A39" s="314">
        <f t="shared" si="0"/>
        <v>33</v>
      </c>
      <c r="B39" s="314" t="s">
        <v>1278</v>
      </c>
      <c r="C39" s="314" t="s">
        <v>168</v>
      </c>
      <c r="D39" s="314" t="s">
        <v>196</v>
      </c>
      <c r="E39" s="995">
        <v>45764</v>
      </c>
      <c r="F39" s="506" t="s">
        <v>89</v>
      </c>
      <c r="G39" s="1469" t="s">
        <v>1710</v>
      </c>
    </row>
    <row r="40" spans="1:7">
      <c r="A40" s="314">
        <f t="shared" si="0"/>
        <v>34</v>
      </c>
      <c r="B40" s="314" t="s">
        <v>276</v>
      </c>
      <c r="C40" s="314" t="s">
        <v>168</v>
      </c>
      <c r="D40" s="314" t="s">
        <v>196</v>
      </c>
      <c r="E40" s="995">
        <v>45764</v>
      </c>
      <c r="F40" s="506" t="s">
        <v>89</v>
      </c>
      <c r="G40" s="1469" t="s">
        <v>1710</v>
      </c>
    </row>
    <row r="41" spans="1:7">
      <c r="A41" s="314">
        <f t="shared" si="0"/>
        <v>35</v>
      </c>
      <c r="B41" s="314" t="s">
        <v>259</v>
      </c>
      <c r="C41" s="314" t="s">
        <v>168</v>
      </c>
      <c r="D41" s="314" t="s">
        <v>196</v>
      </c>
      <c r="E41" s="995">
        <v>45765</v>
      </c>
      <c r="F41" s="506" t="s">
        <v>89</v>
      </c>
      <c r="G41" s="1469" t="s">
        <v>1710</v>
      </c>
    </row>
    <row r="42" spans="1:7">
      <c r="A42" s="314">
        <f t="shared" si="0"/>
        <v>36</v>
      </c>
      <c r="B42" s="511" t="s">
        <v>460</v>
      </c>
      <c r="C42" s="511" t="s">
        <v>171</v>
      </c>
      <c r="D42" s="314" t="s">
        <v>196</v>
      </c>
      <c r="E42" s="995">
        <v>45767</v>
      </c>
      <c r="F42" s="508" t="s">
        <v>89</v>
      </c>
      <c r="G42" s="1469" t="s">
        <v>1710</v>
      </c>
    </row>
    <row r="43" spans="1:7">
      <c r="A43" s="314">
        <f t="shared" si="0"/>
        <v>37</v>
      </c>
      <c r="B43" s="314" t="s">
        <v>461</v>
      </c>
      <c r="C43" s="314" t="s">
        <v>171</v>
      </c>
      <c r="D43" s="314" t="s">
        <v>196</v>
      </c>
      <c r="E43" s="995">
        <v>45768</v>
      </c>
      <c r="F43" s="506" t="s">
        <v>89</v>
      </c>
      <c r="G43" s="1469" t="s">
        <v>1710</v>
      </c>
    </row>
    <row r="44" spans="1:7">
      <c r="A44" s="314">
        <f t="shared" si="0"/>
        <v>38</v>
      </c>
      <c r="B44" s="314" t="s">
        <v>400</v>
      </c>
      <c r="C44" s="314" t="s">
        <v>234</v>
      </c>
      <c r="D44" s="314" t="s">
        <v>196</v>
      </c>
      <c r="E44" s="995">
        <v>45768</v>
      </c>
      <c r="F44" s="314" t="s">
        <v>89</v>
      </c>
      <c r="G44" s="1469" t="s">
        <v>1710</v>
      </c>
    </row>
    <row r="45" spans="1:7">
      <c r="A45" s="314">
        <f t="shared" si="0"/>
        <v>39</v>
      </c>
      <c r="B45" s="508" t="s">
        <v>297</v>
      </c>
      <c r="C45" s="314" t="s">
        <v>171</v>
      </c>
      <c r="D45" s="314" t="s">
        <v>196</v>
      </c>
      <c r="E45" s="995">
        <v>45771</v>
      </c>
      <c r="F45" s="314" t="s">
        <v>89</v>
      </c>
      <c r="G45" s="1469" t="s">
        <v>1710</v>
      </c>
    </row>
    <row r="46" spans="1:7">
      <c r="A46" s="314">
        <f t="shared" si="0"/>
        <v>40</v>
      </c>
      <c r="B46" s="508" t="s">
        <v>412</v>
      </c>
      <c r="C46" s="508" t="s">
        <v>168</v>
      </c>
      <c r="D46" s="508" t="s">
        <v>278</v>
      </c>
      <c r="E46" s="995">
        <v>45772</v>
      </c>
      <c r="F46" s="508" t="s">
        <v>89</v>
      </c>
      <c r="G46" s="1469" t="s">
        <v>1710</v>
      </c>
    </row>
    <row r="47" spans="1:7">
      <c r="A47" s="314">
        <f t="shared" si="0"/>
        <v>41</v>
      </c>
      <c r="B47" s="314" t="s">
        <v>213</v>
      </c>
      <c r="C47" s="314" t="s">
        <v>168</v>
      </c>
      <c r="D47" s="314" t="s">
        <v>196</v>
      </c>
      <c r="E47" s="995">
        <v>45779</v>
      </c>
      <c r="F47" s="314" t="s">
        <v>89</v>
      </c>
      <c r="G47" s="1469" t="s">
        <v>1711</v>
      </c>
    </row>
    <row r="48" spans="1:7">
      <c r="A48" s="314">
        <f t="shared" si="0"/>
        <v>42</v>
      </c>
      <c r="B48" s="992" t="s">
        <v>268</v>
      </c>
      <c r="C48" s="314" t="s">
        <v>228</v>
      </c>
      <c r="D48" s="314" t="s">
        <v>196</v>
      </c>
      <c r="E48" s="995">
        <v>45783</v>
      </c>
      <c r="F48" s="314" t="s">
        <v>89</v>
      </c>
      <c r="G48" s="1469" t="s">
        <v>1711</v>
      </c>
    </row>
    <row r="49" spans="1:11">
      <c r="A49" s="314">
        <f t="shared" si="0"/>
        <v>43</v>
      </c>
      <c r="B49" s="992" t="s">
        <v>1296</v>
      </c>
      <c r="C49" s="314" t="s">
        <v>168</v>
      </c>
      <c r="D49" s="314" t="s">
        <v>196</v>
      </c>
      <c r="E49" s="995">
        <v>45784</v>
      </c>
      <c r="F49" s="314" t="s">
        <v>89</v>
      </c>
      <c r="G49" s="1469" t="s">
        <v>1711</v>
      </c>
    </row>
    <row r="50" spans="1:11">
      <c r="A50" s="314">
        <f t="shared" si="0"/>
        <v>44</v>
      </c>
      <c r="B50" s="992" t="s">
        <v>433</v>
      </c>
      <c r="C50" s="314" t="s">
        <v>168</v>
      </c>
      <c r="D50" s="314" t="s">
        <v>196</v>
      </c>
      <c r="E50" s="995">
        <v>45784</v>
      </c>
      <c r="F50" s="314" t="s">
        <v>89</v>
      </c>
      <c r="G50" s="1469" t="s">
        <v>1711</v>
      </c>
    </row>
    <row r="51" spans="1:11">
      <c r="A51" s="314">
        <f t="shared" si="0"/>
        <v>45</v>
      </c>
      <c r="B51" s="314" t="s">
        <v>435</v>
      </c>
      <c r="C51" s="314" t="s">
        <v>171</v>
      </c>
      <c r="D51" s="314" t="s">
        <v>196</v>
      </c>
      <c r="E51" s="995">
        <v>45792</v>
      </c>
      <c r="F51" s="314" t="s">
        <v>89</v>
      </c>
      <c r="G51" s="1469" t="s">
        <v>1711</v>
      </c>
    </row>
    <row r="52" spans="1:11">
      <c r="A52" s="314">
        <f t="shared" si="0"/>
        <v>46</v>
      </c>
      <c r="B52" s="523" t="s">
        <v>421</v>
      </c>
      <c r="C52" s="523" t="s">
        <v>228</v>
      </c>
      <c r="D52" s="314" t="s">
        <v>196</v>
      </c>
      <c r="E52" s="995">
        <v>45796</v>
      </c>
      <c r="F52" s="314" t="s">
        <v>89</v>
      </c>
      <c r="G52" s="1469" t="s">
        <v>1711</v>
      </c>
    </row>
    <row r="53" spans="1:11">
      <c r="A53" s="314">
        <f t="shared" si="0"/>
        <v>47</v>
      </c>
      <c r="B53" s="314" t="s">
        <v>257</v>
      </c>
      <c r="C53" s="314" t="s">
        <v>228</v>
      </c>
      <c r="D53" s="314" t="s">
        <v>196</v>
      </c>
      <c r="E53" s="995">
        <v>45798</v>
      </c>
      <c r="F53" s="314" t="s">
        <v>89</v>
      </c>
      <c r="G53" s="1469" t="s">
        <v>1711</v>
      </c>
    </row>
    <row r="54" spans="1:11">
      <c r="A54" s="314">
        <f t="shared" si="0"/>
        <v>48</v>
      </c>
      <c r="B54" s="532" t="s">
        <v>1317</v>
      </c>
      <c r="C54" s="532" t="s">
        <v>228</v>
      </c>
      <c r="D54" s="532" t="s">
        <v>196</v>
      </c>
      <c r="E54" s="995">
        <v>45803</v>
      </c>
      <c r="F54" s="314" t="s">
        <v>89</v>
      </c>
      <c r="G54" s="1469" t="s">
        <v>1711</v>
      </c>
    </row>
    <row r="55" spans="1:11">
      <c r="A55" s="314">
        <f t="shared" si="0"/>
        <v>49</v>
      </c>
      <c r="B55" s="532" t="s">
        <v>712</v>
      </c>
      <c r="C55" s="532" t="s">
        <v>111</v>
      </c>
      <c r="D55" s="532" t="s">
        <v>196</v>
      </c>
      <c r="E55" s="995">
        <v>45805</v>
      </c>
      <c r="F55" s="314" t="s">
        <v>89</v>
      </c>
      <c r="G55" s="1469" t="s">
        <v>1711</v>
      </c>
    </row>
    <row r="56" spans="1:11">
      <c r="A56" s="314">
        <f t="shared" si="0"/>
        <v>50</v>
      </c>
      <c r="B56" s="314" t="s">
        <v>269</v>
      </c>
      <c r="C56" s="314" t="s">
        <v>228</v>
      </c>
      <c r="D56" s="314" t="s">
        <v>196</v>
      </c>
      <c r="E56" s="995">
        <v>45807</v>
      </c>
      <c r="F56" s="314" t="s">
        <v>89</v>
      </c>
      <c r="G56" s="1469" t="s">
        <v>1711</v>
      </c>
    </row>
    <row r="57" spans="1:11">
      <c r="A57" s="314">
        <f t="shared" si="0"/>
        <v>51</v>
      </c>
      <c r="B57" s="314" t="s">
        <v>407</v>
      </c>
      <c r="C57" s="314" t="s">
        <v>101</v>
      </c>
      <c r="D57" s="314" t="s">
        <v>278</v>
      </c>
      <c r="E57" s="995">
        <v>45807</v>
      </c>
      <c r="F57" s="314" t="s">
        <v>89</v>
      </c>
      <c r="G57" s="1469" t="s">
        <v>1712</v>
      </c>
    </row>
    <row r="58" spans="1:11">
      <c r="A58" s="314">
        <f t="shared" si="0"/>
        <v>52</v>
      </c>
      <c r="B58" s="546" t="s">
        <v>255</v>
      </c>
      <c r="C58" s="546" t="s">
        <v>168</v>
      </c>
      <c r="D58" s="546" t="s">
        <v>196</v>
      </c>
      <c r="E58" s="995">
        <v>45813</v>
      </c>
      <c r="F58" s="546" t="s">
        <v>89</v>
      </c>
      <c r="G58" s="1469" t="s">
        <v>1712</v>
      </c>
    </row>
    <row r="59" spans="1:11">
      <c r="A59" s="314">
        <f t="shared" si="0"/>
        <v>53</v>
      </c>
      <c r="B59" s="551" t="s">
        <v>463</v>
      </c>
      <c r="C59" s="551" t="s">
        <v>228</v>
      </c>
      <c r="D59" s="551" t="s">
        <v>196</v>
      </c>
      <c r="E59" s="995">
        <v>45814</v>
      </c>
      <c r="F59" s="551" t="s">
        <v>89</v>
      </c>
    </row>
    <row r="60" spans="1:11">
      <c r="A60" s="314">
        <f t="shared" si="0"/>
        <v>54</v>
      </c>
      <c r="B60" s="551" t="s">
        <v>1320</v>
      </c>
      <c r="C60" s="551" t="s">
        <v>101</v>
      </c>
      <c r="D60" s="551" t="s">
        <v>196</v>
      </c>
      <c r="E60" s="995">
        <v>45815</v>
      </c>
      <c r="F60" s="551" t="s">
        <v>89</v>
      </c>
      <c r="G60" s="1469" t="s">
        <v>1712</v>
      </c>
    </row>
    <row r="61" spans="1:11">
      <c r="A61" s="314">
        <f t="shared" si="0"/>
        <v>55</v>
      </c>
      <c r="B61" s="549" t="s">
        <v>379</v>
      </c>
      <c r="C61" s="549" t="s">
        <v>168</v>
      </c>
      <c r="D61" s="549" t="s">
        <v>196</v>
      </c>
      <c r="E61" s="995">
        <v>45818</v>
      </c>
      <c r="F61" s="314" t="s">
        <v>89</v>
      </c>
      <c r="G61" s="1469" t="s">
        <v>1712</v>
      </c>
      <c r="J61" s="1511"/>
      <c r="K61" s="1511"/>
    </row>
    <row r="62" spans="1:11">
      <c r="A62" s="314">
        <f t="shared" si="0"/>
        <v>56</v>
      </c>
      <c r="B62" s="548" t="s">
        <v>1297</v>
      </c>
      <c r="C62" s="548" t="s">
        <v>1360</v>
      </c>
      <c r="D62" s="548" t="s">
        <v>196</v>
      </c>
      <c r="E62" s="995">
        <v>45818</v>
      </c>
      <c r="F62" s="548" t="s">
        <v>89</v>
      </c>
      <c r="G62" s="1469" t="s">
        <v>1712</v>
      </c>
      <c r="J62" s="1511"/>
      <c r="K62" s="1511"/>
    </row>
    <row r="63" spans="1:11">
      <c r="A63" s="314">
        <f t="shared" si="0"/>
        <v>57</v>
      </c>
      <c r="B63" s="552" t="s">
        <v>1361</v>
      </c>
      <c r="C63" s="552" t="s">
        <v>168</v>
      </c>
      <c r="D63" s="552" t="s">
        <v>196</v>
      </c>
      <c r="E63" s="995">
        <v>45821</v>
      </c>
      <c r="F63" s="552" t="s">
        <v>89</v>
      </c>
      <c r="G63" s="570" t="s">
        <v>2071</v>
      </c>
      <c r="J63" s="1511"/>
      <c r="K63" s="1511"/>
    </row>
    <row r="64" spans="1:11">
      <c r="A64" s="314">
        <f t="shared" si="0"/>
        <v>58</v>
      </c>
      <c r="B64" s="865" t="s">
        <v>1357</v>
      </c>
      <c r="C64" s="865" t="s">
        <v>111</v>
      </c>
      <c r="D64" s="865" t="s">
        <v>196</v>
      </c>
      <c r="E64" s="995">
        <v>45822</v>
      </c>
      <c r="F64" s="865" t="s">
        <v>89</v>
      </c>
      <c r="G64" s="570" t="s">
        <v>2072</v>
      </c>
      <c r="J64" s="1513"/>
      <c r="K64" s="1513"/>
    </row>
    <row r="65" spans="1:11">
      <c r="A65" s="314">
        <f t="shared" si="0"/>
        <v>59</v>
      </c>
      <c r="B65" s="315" t="s">
        <v>1356</v>
      </c>
      <c r="C65" s="621" t="s">
        <v>129</v>
      </c>
      <c r="D65" s="844" t="s">
        <v>196</v>
      </c>
      <c r="E65" s="995">
        <v>45823</v>
      </c>
      <c r="F65" s="844" t="s">
        <v>89</v>
      </c>
      <c r="J65" s="1699"/>
      <c r="K65" s="1700"/>
    </row>
    <row r="66" spans="1:11">
      <c r="A66" s="314">
        <f t="shared" si="0"/>
        <v>60</v>
      </c>
      <c r="B66" s="315" t="s">
        <v>799</v>
      </c>
      <c r="C66" s="621" t="s">
        <v>168</v>
      </c>
      <c r="D66" s="844" t="s">
        <v>196</v>
      </c>
      <c r="E66" s="995">
        <v>45824</v>
      </c>
      <c r="F66" s="844" t="s">
        <v>89</v>
      </c>
      <c r="G66" s="570" t="s">
        <v>2073</v>
      </c>
      <c r="J66" s="1701"/>
      <c r="K66" s="1700"/>
    </row>
    <row r="67" spans="1:11" ht="14.4" customHeight="1">
      <c r="A67" s="314">
        <f t="shared" si="0"/>
        <v>61</v>
      </c>
      <c r="B67" s="865" t="s">
        <v>145</v>
      </c>
      <c r="C67" s="865" t="s">
        <v>101</v>
      </c>
      <c r="D67" s="865" t="s">
        <v>196</v>
      </c>
      <c r="E67" s="995">
        <v>45824</v>
      </c>
      <c r="F67" s="865" t="s">
        <v>89</v>
      </c>
      <c r="G67" s="570" t="s">
        <v>2072</v>
      </c>
      <c r="J67" s="1701"/>
      <c r="K67" s="1700"/>
    </row>
    <row r="68" spans="1:11" ht="14.4" customHeight="1">
      <c r="A68" s="314">
        <f t="shared" si="0"/>
        <v>62</v>
      </c>
      <c r="B68" s="568" t="s">
        <v>378</v>
      </c>
      <c r="C68" s="568" t="s">
        <v>228</v>
      </c>
      <c r="D68" s="568" t="s">
        <v>196</v>
      </c>
      <c r="E68" s="995">
        <v>45824</v>
      </c>
      <c r="F68" s="568" t="s">
        <v>89</v>
      </c>
      <c r="G68" s="570" t="s">
        <v>2072</v>
      </c>
      <c r="J68" s="1701"/>
      <c r="K68" s="1700"/>
    </row>
    <row r="69" spans="1:11" ht="14.4" customHeight="1">
      <c r="A69" s="314">
        <f t="shared" si="0"/>
        <v>63</v>
      </c>
      <c r="B69" s="601" t="s">
        <v>143</v>
      </c>
      <c r="C69" s="601" t="s">
        <v>118</v>
      </c>
      <c r="D69" s="601" t="s">
        <v>196</v>
      </c>
      <c r="E69" s="995">
        <v>45828</v>
      </c>
      <c r="F69" s="601" t="s">
        <v>89</v>
      </c>
      <c r="G69" s="570" t="s">
        <v>2072</v>
      </c>
      <c r="J69" s="1701"/>
      <c r="K69" s="1700"/>
    </row>
    <row r="70" spans="1:11" ht="14.4" customHeight="1">
      <c r="A70" s="314">
        <f t="shared" si="0"/>
        <v>64</v>
      </c>
      <c r="B70" s="614" t="s">
        <v>796</v>
      </c>
      <c r="C70" s="614" t="s">
        <v>1482</v>
      </c>
      <c r="D70" s="614" t="s">
        <v>196</v>
      </c>
      <c r="E70" s="995">
        <v>45830</v>
      </c>
      <c r="F70" s="614" t="s">
        <v>89</v>
      </c>
      <c r="G70" s="570" t="s">
        <v>2071</v>
      </c>
      <c r="J70" s="1701"/>
      <c r="K70" s="1702"/>
    </row>
    <row r="71" spans="1:11" ht="14.4" customHeight="1">
      <c r="A71" s="314">
        <f t="shared" ref="A71:A135" si="1">A70+1</f>
        <v>65</v>
      </c>
      <c r="B71" s="314" t="s">
        <v>401</v>
      </c>
      <c r="C71" s="314" t="s">
        <v>105</v>
      </c>
      <c r="D71" s="314" t="s">
        <v>196</v>
      </c>
      <c r="E71" s="995">
        <v>45832</v>
      </c>
      <c r="F71" s="314" t="s">
        <v>89</v>
      </c>
      <c r="G71" s="570" t="s">
        <v>2072</v>
      </c>
      <c r="J71" s="1701"/>
      <c r="K71" s="1700"/>
    </row>
    <row r="72" spans="1:11" ht="14.4" customHeight="1">
      <c r="A72" s="314">
        <f t="shared" si="1"/>
        <v>66</v>
      </c>
      <c r="B72" s="1494" t="s">
        <v>795</v>
      </c>
      <c r="C72" s="1494" t="s">
        <v>168</v>
      </c>
      <c r="D72" s="904" t="s">
        <v>196</v>
      </c>
      <c r="E72" s="995">
        <v>45833</v>
      </c>
      <c r="F72" s="904" t="s">
        <v>89</v>
      </c>
      <c r="G72" s="570" t="s">
        <v>2071</v>
      </c>
      <c r="H72" s="829"/>
      <c r="J72" s="1701"/>
      <c r="K72" s="1700"/>
    </row>
    <row r="73" spans="1:11" ht="14.4" customHeight="1">
      <c r="A73" s="314">
        <f t="shared" si="1"/>
        <v>67</v>
      </c>
      <c r="B73" s="779" t="s">
        <v>179</v>
      </c>
      <c r="C73" s="779" t="s">
        <v>101</v>
      </c>
      <c r="D73" s="779" t="s">
        <v>196</v>
      </c>
      <c r="E73" s="995">
        <v>45835</v>
      </c>
      <c r="F73" s="779" t="s">
        <v>89</v>
      </c>
      <c r="G73" s="570" t="s">
        <v>2071</v>
      </c>
      <c r="J73" s="1701"/>
      <c r="K73" s="1700"/>
    </row>
    <row r="74" spans="1:11" ht="14.4" customHeight="1">
      <c r="A74" s="314">
        <f t="shared" si="1"/>
        <v>68</v>
      </c>
      <c r="B74" s="816" t="s">
        <v>1480</v>
      </c>
      <c r="C74" s="816" t="s">
        <v>105</v>
      </c>
      <c r="D74" s="816" t="s">
        <v>196</v>
      </c>
      <c r="E74" s="995">
        <v>45836</v>
      </c>
      <c r="F74" s="816" t="s">
        <v>89</v>
      </c>
      <c r="G74" s="570" t="s">
        <v>2072</v>
      </c>
      <c r="J74" s="1701"/>
      <c r="K74" s="1700"/>
    </row>
    <row r="75" spans="1:11">
      <c r="A75" s="314">
        <f t="shared" si="1"/>
        <v>69</v>
      </c>
      <c r="B75" s="817" t="s">
        <v>798</v>
      </c>
      <c r="C75" s="817" t="s">
        <v>168</v>
      </c>
      <c r="D75" s="817" t="s">
        <v>196</v>
      </c>
      <c r="E75" s="995">
        <v>45837</v>
      </c>
      <c r="F75" s="816" t="s">
        <v>89</v>
      </c>
      <c r="G75" s="570" t="s">
        <v>2073</v>
      </c>
      <c r="J75" s="1701"/>
      <c r="K75" s="1700"/>
    </row>
    <row r="76" spans="1:11">
      <c r="A76" s="314">
        <f t="shared" si="1"/>
        <v>70</v>
      </c>
      <c r="B76" s="817" t="s">
        <v>802</v>
      </c>
      <c r="C76" s="817" t="s">
        <v>168</v>
      </c>
      <c r="D76" s="817" t="s">
        <v>196</v>
      </c>
      <c r="E76" s="995">
        <v>45837</v>
      </c>
      <c r="F76" s="816" t="s">
        <v>89</v>
      </c>
      <c r="G76" s="570" t="s">
        <v>2073</v>
      </c>
      <c r="J76" s="1701"/>
      <c r="K76" s="1700"/>
    </row>
    <row r="77" spans="1:11" ht="14.4" customHeight="1">
      <c r="A77" s="314">
        <f t="shared" si="1"/>
        <v>71</v>
      </c>
      <c r="B77" s="1495" t="s">
        <v>1289</v>
      </c>
      <c r="C77" s="1495" t="s">
        <v>111</v>
      </c>
      <c r="D77" s="1495" t="s">
        <v>196</v>
      </c>
      <c r="E77" s="996">
        <v>45837</v>
      </c>
      <c r="F77" s="816" t="s">
        <v>89</v>
      </c>
      <c r="G77" s="1469" t="s">
        <v>1712</v>
      </c>
      <c r="J77" s="1701"/>
      <c r="K77" s="1700"/>
    </row>
    <row r="78" spans="1:11">
      <c r="A78" s="314">
        <f t="shared" si="1"/>
        <v>72</v>
      </c>
      <c r="B78" s="819" t="s">
        <v>803</v>
      </c>
      <c r="C78" s="819" t="s">
        <v>168</v>
      </c>
      <c r="D78" s="819" t="s">
        <v>196</v>
      </c>
      <c r="E78" s="995">
        <v>45839</v>
      </c>
      <c r="F78" s="819" t="s">
        <v>89</v>
      </c>
      <c r="G78" s="570" t="s">
        <v>2073</v>
      </c>
      <c r="J78" s="1701"/>
      <c r="K78" s="1700"/>
    </row>
    <row r="79" spans="1:11" ht="14.4" customHeight="1">
      <c r="A79" s="314">
        <f t="shared" si="1"/>
        <v>73</v>
      </c>
      <c r="B79" s="865" t="s">
        <v>358</v>
      </c>
      <c r="C79" s="865" t="s">
        <v>171</v>
      </c>
      <c r="D79" s="865" t="s">
        <v>278</v>
      </c>
      <c r="E79" s="995">
        <v>45839</v>
      </c>
      <c r="F79" s="865" t="s">
        <v>89</v>
      </c>
      <c r="G79" s="570" t="s">
        <v>2072</v>
      </c>
      <c r="J79" s="1701"/>
      <c r="K79" s="1700"/>
    </row>
    <row r="80" spans="1:11" ht="14.4" customHeight="1">
      <c r="A80" s="314">
        <f t="shared" si="1"/>
        <v>74</v>
      </c>
      <c r="B80" s="819" t="s">
        <v>398</v>
      </c>
      <c r="C80" s="819" t="s">
        <v>105</v>
      </c>
      <c r="D80" s="819" t="s">
        <v>278</v>
      </c>
      <c r="E80" s="995">
        <v>45844</v>
      </c>
      <c r="F80" s="819" t="s">
        <v>89</v>
      </c>
      <c r="G80" s="570" t="s">
        <v>2072</v>
      </c>
      <c r="J80" s="1701"/>
      <c r="K80" s="1700"/>
    </row>
    <row r="81" spans="1:11" ht="14.4" customHeight="1">
      <c r="A81" s="314">
        <f t="shared" si="1"/>
        <v>75</v>
      </c>
      <c r="B81" s="941" t="s">
        <v>713</v>
      </c>
      <c r="C81" s="941" t="s">
        <v>114</v>
      </c>
      <c r="D81" s="941" t="s">
        <v>196</v>
      </c>
      <c r="E81" s="995">
        <v>45845</v>
      </c>
      <c r="F81" s="941" t="s">
        <v>89</v>
      </c>
      <c r="J81" s="1701"/>
      <c r="K81" s="1700"/>
    </row>
    <row r="82" spans="1:11" ht="14.4" customHeight="1">
      <c r="A82" s="314">
        <f t="shared" si="1"/>
        <v>76</v>
      </c>
      <c r="B82" s="833" t="s">
        <v>1358</v>
      </c>
      <c r="C82" s="833" t="s">
        <v>101</v>
      </c>
      <c r="D82" s="833" t="s">
        <v>196</v>
      </c>
      <c r="E82" s="995">
        <v>45845</v>
      </c>
      <c r="F82" s="833" t="s">
        <v>89</v>
      </c>
      <c r="G82" s="570" t="s">
        <v>2072</v>
      </c>
      <c r="J82" s="1701"/>
      <c r="K82" s="1700"/>
    </row>
    <row r="83" spans="1:11" ht="14.4" customHeight="1">
      <c r="A83" s="314">
        <f t="shared" si="1"/>
        <v>77</v>
      </c>
      <c r="B83" s="836" t="s">
        <v>1555</v>
      </c>
      <c r="C83" s="836" t="s">
        <v>101</v>
      </c>
      <c r="D83" s="836" t="s">
        <v>196</v>
      </c>
      <c r="E83" s="995">
        <v>45846</v>
      </c>
      <c r="F83" s="833" t="s">
        <v>89</v>
      </c>
      <c r="G83" s="570" t="s">
        <v>2071</v>
      </c>
      <c r="J83" s="1701"/>
      <c r="K83" s="1700"/>
    </row>
    <row r="84" spans="1:11" ht="14.4" customHeight="1">
      <c r="A84" s="314">
        <f t="shared" si="1"/>
        <v>78</v>
      </c>
      <c r="B84" s="836" t="s">
        <v>794</v>
      </c>
      <c r="C84" s="836" t="s">
        <v>171</v>
      </c>
      <c r="D84" s="836" t="s">
        <v>196</v>
      </c>
      <c r="E84" s="995">
        <v>45846</v>
      </c>
      <c r="F84" s="833" t="s">
        <v>89</v>
      </c>
      <c r="G84" s="570" t="s">
        <v>2071</v>
      </c>
      <c r="J84" s="1701"/>
      <c r="K84" s="1700"/>
    </row>
    <row r="85" spans="1:11" ht="14.4" customHeight="1">
      <c r="A85" s="314">
        <f t="shared" si="1"/>
        <v>79</v>
      </c>
      <c r="B85" s="314" t="s">
        <v>449</v>
      </c>
      <c r="C85" s="314" t="s">
        <v>234</v>
      </c>
      <c r="D85" s="904" t="s">
        <v>196</v>
      </c>
      <c r="E85" s="995">
        <v>45848</v>
      </c>
      <c r="F85" s="904" t="s">
        <v>89</v>
      </c>
      <c r="G85" s="570" t="s">
        <v>2072</v>
      </c>
      <c r="J85" s="1701"/>
      <c r="K85" s="1700"/>
    </row>
    <row r="86" spans="1:11" ht="14.4" customHeight="1">
      <c r="A86" s="314">
        <f t="shared" si="1"/>
        <v>80</v>
      </c>
      <c r="B86" s="941" t="s">
        <v>256</v>
      </c>
      <c r="C86" s="941" t="s">
        <v>1649</v>
      </c>
      <c r="D86" s="941" t="s">
        <v>196</v>
      </c>
      <c r="E86" s="995">
        <v>45848</v>
      </c>
      <c r="F86" s="941" t="s">
        <v>89</v>
      </c>
      <c r="G86" s="570" t="s">
        <v>2072</v>
      </c>
      <c r="J86" s="188"/>
      <c r="K86" s="188"/>
    </row>
    <row r="87" spans="1:11">
      <c r="A87" s="314">
        <f t="shared" si="1"/>
        <v>81</v>
      </c>
      <c r="B87" s="844" t="s">
        <v>792</v>
      </c>
      <c r="C87" s="844" t="s">
        <v>168</v>
      </c>
      <c r="D87" s="844" t="s">
        <v>196</v>
      </c>
      <c r="E87" s="995">
        <v>45850</v>
      </c>
      <c r="F87" s="844" t="s">
        <v>89</v>
      </c>
      <c r="G87" s="570" t="s">
        <v>2073</v>
      </c>
      <c r="J87" s="1511"/>
    </row>
    <row r="88" spans="1:11">
      <c r="A88" s="314">
        <f t="shared" si="1"/>
        <v>82</v>
      </c>
      <c r="B88" s="856" t="s">
        <v>751</v>
      </c>
      <c r="C88" s="856" t="s">
        <v>171</v>
      </c>
      <c r="D88" s="856" t="s">
        <v>196</v>
      </c>
      <c r="E88" s="995">
        <v>45854</v>
      </c>
      <c r="F88" s="856" t="s">
        <v>89</v>
      </c>
      <c r="G88" s="570" t="s">
        <v>2073</v>
      </c>
      <c r="J88" s="1511"/>
    </row>
    <row r="89" spans="1:11" ht="14.4" customHeight="1">
      <c r="A89" s="314">
        <f t="shared" si="1"/>
        <v>83</v>
      </c>
      <c r="B89" s="856" t="s">
        <v>154</v>
      </c>
      <c r="C89" s="856" t="s">
        <v>118</v>
      </c>
      <c r="D89" s="856" t="s">
        <v>278</v>
      </c>
      <c r="E89" s="995">
        <v>45854</v>
      </c>
      <c r="F89" s="856" t="s">
        <v>89</v>
      </c>
      <c r="G89" s="570" t="s">
        <v>2072</v>
      </c>
      <c r="J89" s="1511"/>
    </row>
    <row r="90" spans="1:11">
      <c r="A90" s="314">
        <f t="shared" si="1"/>
        <v>84</v>
      </c>
      <c r="B90" s="315" t="s">
        <v>750</v>
      </c>
      <c r="C90" s="959" t="s">
        <v>168</v>
      </c>
      <c r="D90" s="957" t="s">
        <v>196</v>
      </c>
      <c r="E90" s="995">
        <v>45855</v>
      </c>
      <c r="F90" s="957" t="s">
        <v>89</v>
      </c>
      <c r="G90" s="570" t="s">
        <v>2073</v>
      </c>
      <c r="J90" s="1511"/>
    </row>
    <row r="91" spans="1:11">
      <c r="A91" s="314">
        <f t="shared" si="1"/>
        <v>85</v>
      </c>
      <c r="B91" s="315" t="s">
        <v>789</v>
      </c>
      <c r="C91" s="959" t="s">
        <v>171</v>
      </c>
      <c r="D91" s="957" t="s">
        <v>196</v>
      </c>
      <c r="E91" s="995">
        <v>45855</v>
      </c>
      <c r="F91" s="957" t="s">
        <v>89</v>
      </c>
      <c r="G91" s="570" t="s">
        <v>2073</v>
      </c>
      <c r="J91" s="1511"/>
    </row>
    <row r="92" spans="1:11">
      <c r="A92" s="314">
        <f t="shared" si="1"/>
        <v>86</v>
      </c>
      <c r="B92" s="315" t="s">
        <v>790</v>
      </c>
      <c r="C92" s="959" t="s">
        <v>168</v>
      </c>
      <c r="D92" s="957" t="s">
        <v>196</v>
      </c>
      <c r="E92" s="995">
        <v>45855</v>
      </c>
      <c r="F92" s="957" t="s">
        <v>89</v>
      </c>
      <c r="G92" s="570" t="s">
        <v>2073</v>
      </c>
      <c r="J92" s="1511"/>
    </row>
    <row r="93" spans="1:11">
      <c r="A93" s="314">
        <f t="shared" si="1"/>
        <v>87</v>
      </c>
      <c r="B93" s="941" t="s">
        <v>804</v>
      </c>
      <c r="C93" s="941" t="s">
        <v>168</v>
      </c>
      <c r="D93" s="941" t="s">
        <v>196</v>
      </c>
      <c r="E93" s="995">
        <v>45855</v>
      </c>
      <c r="F93" s="941" t="s">
        <v>89</v>
      </c>
      <c r="G93" s="570" t="s">
        <v>2073</v>
      </c>
      <c r="J93" s="1511"/>
    </row>
    <row r="94" spans="1:11">
      <c r="A94" s="314">
        <f t="shared" si="1"/>
        <v>88</v>
      </c>
      <c r="B94" s="941" t="s">
        <v>805</v>
      </c>
      <c r="C94" s="941" t="s">
        <v>168</v>
      </c>
      <c r="D94" s="941" t="s">
        <v>196</v>
      </c>
      <c r="E94" s="995">
        <v>45855</v>
      </c>
      <c r="F94" s="941" t="s">
        <v>89</v>
      </c>
      <c r="G94" s="570" t="s">
        <v>2073</v>
      </c>
      <c r="J94" s="1511"/>
    </row>
    <row r="95" spans="1:11">
      <c r="A95" s="314">
        <f t="shared" si="1"/>
        <v>89</v>
      </c>
      <c r="B95" s="941" t="s">
        <v>806</v>
      </c>
      <c r="C95" s="941" t="s">
        <v>168</v>
      </c>
      <c r="D95" s="941" t="s">
        <v>196</v>
      </c>
      <c r="E95" s="995">
        <v>45855</v>
      </c>
      <c r="F95" s="941" t="s">
        <v>89</v>
      </c>
      <c r="G95" s="570" t="s">
        <v>2073</v>
      </c>
      <c r="J95" s="1511"/>
    </row>
    <row r="96" spans="1:11" ht="14.4" customHeight="1">
      <c r="A96" s="314">
        <f t="shared" si="1"/>
        <v>90</v>
      </c>
      <c r="B96" s="865" t="s">
        <v>1579</v>
      </c>
      <c r="C96" s="865" t="s">
        <v>153</v>
      </c>
      <c r="D96" s="865" t="s">
        <v>196</v>
      </c>
      <c r="E96" s="995">
        <v>45858</v>
      </c>
      <c r="F96" s="865" t="s">
        <v>89</v>
      </c>
      <c r="G96" s="570" t="s">
        <v>2072</v>
      </c>
      <c r="J96" s="1511"/>
    </row>
    <row r="97" spans="1:10" ht="14.4" customHeight="1">
      <c r="A97" s="314">
        <f t="shared" si="1"/>
        <v>91</v>
      </c>
      <c r="B97" s="865" t="s">
        <v>1307</v>
      </c>
      <c r="C97" s="865" t="s">
        <v>101</v>
      </c>
      <c r="D97" s="865" t="s">
        <v>196</v>
      </c>
      <c r="E97" s="995">
        <v>45858</v>
      </c>
      <c r="F97" s="865" t="s">
        <v>89</v>
      </c>
      <c r="G97" s="570" t="s">
        <v>2072</v>
      </c>
      <c r="J97" s="1511"/>
    </row>
    <row r="98" spans="1:10" ht="14.4" customHeight="1">
      <c r="A98" s="314">
        <f t="shared" si="1"/>
        <v>92</v>
      </c>
      <c r="B98" s="865" t="s">
        <v>749</v>
      </c>
      <c r="C98" s="865" t="s">
        <v>168</v>
      </c>
      <c r="D98" s="865" t="s">
        <v>196</v>
      </c>
      <c r="E98" s="995">
        <v>45858</v>
      </c>
      <c r="F98" s="865" t="s">
        <v>89</v>
      </c>
      <c r="G98" s="570" t="s">
        <v>2071</v>
      </c>
      <c r="J98" s="1511"/>
    </row>
    <row r="99" spans="1:10">
      <c r="A99" s="314">
        <f t="shared" si="1"/>
        <v>93</v>
      </c>
      <c r="B99" s="866" t="s">
        <v>809</v>
      </c>
      <c r="C99" s="866" t="s">
        <v>168</v>
      </c>
      <c r="D99" s="866" t="s">
        <v>196</v>
      </c>
      <c r="E99" s="995">
        <v>45859</v>
      </c>
      <c r="F99" s="866" t="s">
        <v>89</v>
      </c>
      <c r="G99" s="570" t="s">
        <v>2073</v>
      </c>
      <c r="J99" s="1511"/>
    </row>
    <row r="100" spans="1:10" ht="14.4" customHeight="1">
      <c r="A100" s="314">
        <f t="shared" si="1"/>
        <v>94</v>
      </c>
      <c r="B100" s="866" t="s">
        <v>366</v>
      </c>
      <c r="C100" s="866" t="s">
        <v>105</v>
      </c>
      <c r="D100" s="866" t="s">
        <v>196</v>
      </c>
      <c r="E100" s="995">
        <v>45859</v>
      </c>
      <c r="F100" s="866" t="s">
        <v>89</v>
      </c>
      <c r="G100" s="570" t="s">
        <v>2072</v>
      </c>
      <c r="J100" s="1511"/>
    </row>
    <row r="101" spans="1:10" ht="14.4" customHeight="1">
      <c r="A101" s="314">
        <f t="shared" si="1"/>
        <v>95</v>
      </c>
      <c r="B101" s="868" t="s">
        <v>1594</v>
      </c>
      <c r="C101" s="868" t="s">
        <v>101</v>
      </c>
      <c r="D101" s="868" t="s">
        <v>196</v>
      </c>
      <c r="E101" s="995">
        <v>45860</v>
      </c>
      <c r="F101" s="868" t="s">
        <v>89</v>
      </c>
      <c r="J101" s="1511"/>
    </row>
    <row r="102" spans="1:10">
      <c r="A102" s="314">
        <f t="shared" si="1"/>
        <v>96</v>
      </c>
      <c r="B102" s="980" t="s">
        <v>777</v>
      </c>
      <c r="C102" s="621" t="s">
        <v>228</v>
      </c>
      <c r="D102" s="621" t="s">
        <v>196</v>
      </c>
      <c r="E102" s="1497">
        <v>45862</v>
      </c>
      <c r="F102" s="990" t="s">
        <v>89</v>
      </c>
      <c r="G102" s="570" t="s">
        <v>2073</v>
      </c>
      <c r="J102" s="1511"/>
    </row>
    <row r="103" spans="1:10">
      <c r="A103" s="314">
        <f t="shared" si="1"/>
        <v>97</v>
      </c>
      <c r="B103" s="980" t="s">
        <v>1618</v>
      </c>
      <c r="C103" s="621" t="s">
        <v>123</v>
      </c>
      <c r="D103" s="621" t="s">
        <v>196</v>
      </c>
      <c r="E103" s="1497">
        <v>45862</v>
      </c>
      <c r="F103" s="990" t="s">
        <v>89</v>
      </c>
      <c r="G103" s="570" t="s">
        <v>2073</v>
      </c>
      <c r="J103" s="1511"/>
    </row>
    <row r="104" spans="1:10">
      <c r="A104" s="314">
        <f t="shared" si="1"/>
        <v>98</v>
      </c>
      <c r="B104" s="877" t="s">
        <v>169</v>
      </c>
      <c r="C104" s="877" t="s">
        <v>168</v>
      </c>
      <c r="D104" s="877" t="s">
        <v>196</v>
      </c>
      <c r="E104" s="995">
        <v>45863</v>
      </c>
      <c r="F104" s="877" t="s">
        <v>89</v>
      </c>
      <c r="G104" s="570" t="s">
        <v>2073</v>
      </c>
      <c r="J104" s="1511"/>
    </row>
    <row r="105" spans="1:10" ht="14.4" customHeight="1">
      <c r="A105" s="314">
        <f t="shared" si="1"/>
        <v>99</v>
      </c>
      <c r="B105" s="877" t="s">
        <v>152</v>
      </c>
      <c r="C105" s="877" t="s">
        <v>153</v>
      </c>
      <c r="D105" s="877" t="s">
        <v>196</v>
      </c>
      <c r="E105" s="995">
        <v>45863</v>
      </c>
      <c r="F105" s="877" t="s">
        <v>89</v>
      </c>
      <c r="G105" s="570" t="s">
        <v>2072</v>
      </c>
      <c r="J105" s="1511"/>
    </row>
    <row r="106" spans="1:10">
      <c r="A106" s="314">
        <f t="shared" si="1"/>
        <v>100</v>
      </c>
      <c r="B106" s="878" t="s">
        <v>753</v>
      </c>
      <c r="C106" s="878" t="s">
        <v>228</v>
      </c>
      <c r="D106" s="877" t="s">
        <v>196</v>
      </c>
      <c r="E106" s="995">
        <v>45864</v>
      </c>
      <c r="F106" s="878" t="s">
        <v>89</v>
      </c>
      <c r="G106" s="570" t="s">
        <v>2073</v>
      </c>
      <c r="J106" s="1511"/>
    </row>
    <row r="107" spans="1:10">
      <c r="A107" s="314">
        <f t="shared" si="1"/>
        <v>101</v>
      </c>
      <c r="B107" s="941" t="s">
        <v>810</v>
      </c>
      <c r="C107" s="941" t="s">
        <v>168</v>
      </c>
      <c r="D107" s="941" t="s">
        <v>196</v>
      </c>
      <c r="E107" s="995">
        <v>45865</v>
      </c>
      <c r="F107" s="941" t="s">
        <v>89</v>
      </c>
      <c r="G107" s="570" t="s">
        <v>2073</v>
      </c>
      <c r="J107" s="1511"/>
    </row>
    <row r="108" spans="1:10" ht="14.4" customHeight="1">
      <c r="A108" s="314">
        <f t="shared" si="1"/>
        <v>102</v>
      </c>
      <c r="B108" s="901" t="s">
        <v>371</v>
      </c>
      <c r="C108" s="901" t="s">
        <v>168</v>
      </c>
      <c r="D108" s="901" t="s">
        <v>196</v>
      </c>
      <c r="E108" s="995">
        <v>45866</v>
      </c>
      <c r="F108" s="878" t="s">
        <v>89</v>
      </c>
      <c r="G108" s="570" t="s">
        <v>2072</v>
      </c>
      <c r="J108" s="1511"/>
    </row>
    <row r="109" spans="1:10" ht="14.4" customHeight="1">
      <c r="A109" s="314">
        <f t="shared" si="1"/>
        <v>103</v>
      </c>
      <c r="B109" s="993" t="s">
        <v>1638</v>
      </c>
      <c r="C109" s="959" t="s">
        <v>171</v>
      </c>
      <c r="D109" s="957" t="s">
        <v>196</v>
      </c>
      <c r="E109" s="995">
        <v>45866</v>
      </c>
      <c r="F109" s="957" t="s">
        <v>89</v>
      </c>
      <c r="G109" s="570" t="s">
        <v>2039</v>
      </c>
      <c r="J109" s="1511"/>
    </row>
    <row r="110" spans="1:10" ht="14.4" customHeight="1">
      <c r="A110" s="314">
        <f t="shared" si="1"/>
        <v>104</v>
      </c>
      <c r="B110" s="904" t="s">
        <v>413</v>
      </c>
      <c r="C110" s="904" t="s">
        <v>171</v>
      </c>
      <c r="D110" s="904" t="s">
        <v>196</v>
      </c>
      <c r="E110" s="995">
        <v>45867</v>
      </c>
      <c r="F110" s="904" t="s">
        <v>89</v>
      </c>
      <c r="J110" s="1511"/>
    </row>
    <row r="111" spans="1:10" ht="14.4" customHeight="1">
      <c r="A111" s="314">
        <f t="shared" si="1"/>
        <v>105</v>
      </c>
      <c r="B111" s="314" t="s">
        <v>717</v>
      </c>
      <c r="C111" s="314" t="s">
        <v>101</v>
      </c>
      <c r="D111" s="904" t="s">
        <v>196</v>
      </c>
      <c r="E111" s="995">
        <v>45868</v>
      </c>
      <c r="F111" s="904" t="s">
        <v>89</v>
      </c>
      <c r="J111" s="1511"/>
    </row>
    <row r="112" spans="1:10" ht="14.4" customHeight="1">
      <c r="A112" s="314">
        <f t="shared" si="1"/>
        <v>106</v>
      </c>
      <c r="B112" s="917" t="s">
        <v>1352</v>
      </c>
      <c r="C112" s="917" t="s">
        <v>168</v>
      </c>
      <c r="D112" s="904" t="s">
        <v>196</v>
      </c>
      <c r="E112" s="995">
        <v>45869</v>
      </c>
      <c r="F112" s="904" t="s">
        <v>89</v>
      </c>
      <c r="G112" s="570" t="s">
        <v>2039</v>
      </c>
      <c r="J112" s="1511"/>
    </row>
    <row r="113" spans="1:10" ht="14.4" customHeight="1">
      <c r="A113" s="314">
        <f t="shared" si="1"/>
        <v>107</v>
      </c>
      <c r="B113" s="941" t="s">
        <v>160</v>
      </c>
      <c r="C113" s="941" t="s">
        <v>1617</v>
      </c>
      <c r="D113" s="941" t="s">
        <v>196</v>
      </c>
      <c r="E113" s="995">
        <v>45870</v>
      </c>
      <c r="F113" s="941" t="s">
        <v>89</v>
      </c>
      <c r="J113" s="1511"/>
    </row>
    <row r="114" spans="1:10">
      <c r="A114" s="314">
        <f t="shared" si="1"/>
        <v>108</v>
      </c>
      <c r="B114" s="941" t="s">
        <v>166</v>
      </c>
      <c r="C114" s="941" t="s">
        <v>168</v>
      </c>
      <c r="D114" s="941" t="s">
        <v>196</v>
      </c>
      <c r="E114" s="995">
        <v>45870</v>
      </c>
      <c r="F114" s="941" t="s">
        <v>89</v>
      </c>
      <c r="G114" s="570" t="s">
        <v>2073</v>
      </c>
      <c r="J114" s="1511"/>
    </row>
    <row r="115" spans="1:10">
      <c r="A115" s="314">
        <f t="shared" si="1"/>
        <v>109</v>
      </c>
      <c r="B115" s="315" t="s">
        <v>752</v>
      </c>
      <c r="C115" s="959" t="s">
        <v>168</v>
      </c>
      <c r="D115" s="957" t="s">
        <v>196</v>
      </c>
      <c r="E115" s="995">
        <v>45870</v>
      </c>
      <c r="F115" s="957" t="s">
        <v>89</v>
      </c>
      <c r="G115" s="570" t="s">
        <v>2073</v>
      </c>
      <c r="J115" s="1511"/>
    </row>
    <row r="116" spans="1:10" ht="14.4" customHeight="1">
      <c r="A116" s="314">
        <f t="shared" si="1"/>
        <v>110</v>
      </c>
      <c r="B116" s="942" t="s">
        <v>408</v>
      </c>
      <c r="C116" s="942" t="s">
        <v>111</v>
      </c>
      <c r="D116" s="942" t="s">
        <v>278</v>
      </c>
      <c r="E116" s="995">
        <v>45871</v>
      </c>
      <c r="F116" s="942" t="s">
        <v>89</v>
      </c>
      <c r="G116" s="570" t="s">
        <v>2072</v>
      </c>
      <c r="J116" s="1511"/>
    </row>
    <row r="117" spans="1:10" ht="14.4" customHeight="1">
      <c r="A117" s="314">
        <f t="shared" si="1"/>
        <v>111</v>
      </c>
      <c r="B117" s="1676" t="s">
        <v>148</v>
      </c>
      <c r="C117" s="1676" t="s">
        <v>101</v>
      </c>
      <c r="D117" s="1676" t="s">
        <v>196</v>
      </c>
      <c r="E117" s="995">
        <v>45871</v>
      </c>
      <c r="F117" s="942" t="s">
        <v>89</v>
      </c>
      <c r="G117" s="570" t="s">
        <v>2072</v>
      </c>
      <c r="J117" s="1511"/>
    </row>
    <row r="118" spans="1:10" ht="14.4" customHeight="1">
      <c r="A118" s="314">
        <f t="shared" si="1"/>
        <v>112</v>
      </c>
      <c r="B118" s="943" t="s">
        <v>1642</v>
      </c>
      <c r="C118" s="943" t="s">
        <v>111</v>
      </c>
      <c r="D118" s="943" t="s">
        <v>196</v>
      </c>
      <c r="E118" s="995">
        <v>45872</v>
      </c>
      <c r="F118" s="943" t="s">
        <v>89</v>
      </c>
      <c r="J118" s="1511"/>
    </row>
    <row r="119" spans="1:10" ht="14.4" customHeight="1">
      <c r="A119" s="314">
        <f t="shared" si="1"/>
        <v>113</v>
      </c>
      <c r="B119" s="943" t="s">
        <v>144</v>
      </c>
      <c r="C119" s="943" t="s">
        <v>101</v>
      </c>
      <c r="D119" s="943" t="s">
        <v>196</v>
      </c>
      <c r="E119" s="995">
        <v>45872</v>
      </c>
      <c r="F119" s="943" t="s">
        <v>89</v>
      </c>
      <c r="G119" s="570" t="s">
        <v>2072</v>
      </c>
      <c r="J119" s="1511"/>
    </row>
    <row r="120" spans="1:10" ht="14.4" customHeight="1">
      <c r="A120" s="314">
        <f t="shared" si="1"/>
        <v>114</v>
      </c>
      <c r="B120" s="944" t="s">
        <v>147</v>
      </c>
      <c r="C120" s="944" t="s">
        <v>101</v>
      </c>
      <c r="D120" s="944" t="s">
        <v>196</v>
      </c>
      <c r="E120" s="995">
        <v>45874</v>
      </c>
      <c r="F120" s="944" t="s">
        <v>89</v>
      </c>
      <c r="G120" s="570" t="s">
        <v>2072</v>
      </c>
      <c r="J120" s="1511"/>
    </row>
    <row r="121" spans="1:10" ht="14.4" customHeight="1">
      <c r="A121" s="314">
        <f t="shared" si="1"/>
        <v>115</v>
      </c>
      <c r="B121" s="949" t="s">
        <v>784</v>
      </c>
      <c r="C121" s="949" t="s">
        <v>171</v>
      </c>
      <c r="D121" s="949" t="s">
        <v>196</v>
      </c>
      <c r="E121" s="995">
        <v>45875</v>
      </c>
      <c r="F121" s="947" t="s">
        <v>89</v>
      </c>
      <c r="G121" s="570" t="s">
        <v>2071</v>
      </c>
      <c r="J121" s="1511"/>
    </row>
    <row r="122" spans="1:10">
      <c r="A122" s="314">
        <f t="shared" si="1"/>
        <v>116</v>
      </c>
      <c r="B122" s="949" t="s">
        <v>785</v>
      </c>
      <c r="C122" s="949" t="s">
        <v>168</v>
      </c>
      <c r="D122" s="949" t="s">
        <v>196</v>
      </c>
      <c r="E122" s="995">
        <v>45875</v>
      </c>
      <c r="F122" s="947" t="s">
        <v>89</v>
      </c>
      <c r="G122" s="570" t="s">
        <v>2073</v>
      </c>
      <c r="J122" s="1511"/>
    </row>
    <row r="123" spans="1:10" ht="14.4" customHeight="1">
      <c r="A123" s="314">
        <f t="shared" si="1"/>
        <v>117</v>
      </c>
      <c r="B123" s="949" t="s">
        <v>786</v>
      </c>
      <c r="C123" s="949" t="s">
        <v>171</v>
      </c>
      <c r="D123" s="949" t="s">
        <v>196</v>
      </c>
      <c r="E123" s="995">
        <v>45875</v>
      </c>
      <c r="F123" s="947" t="s">
        <v>89</v>
      </c>
      <c r="G123" s="570" t="s">
        <v>2071</v>
      </c>
      <c r="J123" s="1511"/>
    </row>
    <row r="124" spans="1:10">
      <c r="A124" s="314">
        <f t="shared" si="1"/>
        <v>118</v>
      </c>
      <c r="B124" s="949" t="s">
        <v>176</v>
      </c>
      <c r="C124" s="949" t="s">
        <v>178</v>
      </c>
      <c r="D124" s="949" t="s">
        <v>196</v>
      </c>
      <c r="E124" s="995">
        <v>45875</v>
      </c>
      <c r="F124" s="947" t="s">
        <v>89</v>
      </c>
      <c r="G124" s="570" t="s">
        <v>2073</v>
      </c>
      <c r="J124" s="1511"/>
    </row>
    <row r="125" spans="1:10">
      <c r="A125" s="314">
        <f t="shared" si="1"/>
        <v>119</v>
      </c>
      <c r="B125" s="949" t="s">
        <v>791</v>
      </c>
      <c r="C125" s="949" t="s">
        <v>168</v>
      </c>
      <c r="D125" s="949" t="s">
        <v>196</v>
      </c>
      <c r="E125" s="995">
        <v>45875</v>
      </c>
      <c r="F125" s="947" t="s">
        <v>89</v>
      </c>
      <c r="G125" s="570" t="s">
        <v>2073</v>
      </c>
      <c r="J125" s="1511"/>
    </row>
    <row r="126" spans="1:10" ht="14.4" customHeight="1">
      <c r="A126" s="314">
        <f t="shared" si="1"/>
        <v>120</v>
      </c>
      <c r="B126" s="944" t="s">
        <v>404</v>
      </c>
      <c r="C126" s="944" t="s">
        <v>171</v>
      </c>
      <c r="D126" s="944" t="s">
        <v>196</v>
      </c>
      <c r="E126" s="995">
        <v>45875</v>
      </c>
      <c r="F126" s="944" t="s">
        <v>89</v>
      </c>
      <c r="G126" s="570" t="s">
        <v>2072</v>
      </c>
      <c r="J126" s="1511"/>
    </row>
    <row r="127" spans="1:10">
      <c r="A127" s="314">
        <f t="shared" si="1"/>
        <v>121</v>
      </c>
      <c r="B127" s="949" t="s">
        <v>177</v>
      </c>
      <c r="C127" s="949" t="s">
        <v>178</v>
      </c>
      <c r="D127" s="949" t="s">
        <v>196</v>
      </c>
      <c r="E127" s="995">
        <v>45876</v>
      </c>
      <c r="F127" s="949" t="s">
        <v>89</v>
      </c>
      <c r="G127" s="570" t="s">
        <v>2073</v>
      </c>
      <c r="J127" s="1511"/>
    </row>
    <row r="128" spans="1:10" ht="14.4" customHeight="1">
      <c r="A128" s="314">
        <f t="shared" si="1"/>
        <v>122</v>
      </c>
      <c r="B128" s="946" t="s">
        <v>1322</v>
      </c>
      <c r="C128" s="946" t="s">
        <v>1595</v>
      </c>
      <c r="D128" s="946" t="s">
        <v>196</v>
      </c>
      <c r="E128" s="995">
        <v>45876</v>
      </c>
      <c r="F128" s="946" t="s">
        <v>89</v>
      </c>
      <c r="G128" s="570" t="s">
        <v>2072</v>
      </c>
      <c r="J128" s="1511"/>
    </row>
    <row r="129" spans="1:10" ht="14.4" customHeight="1">
      <c r="A129" s="314">
        <f t="shared" si="1"/>
        <v>123</v>
      </c>
      <c r="B129" s="947" t="s">
        <v>425</v>
      </c>
      <c r="C129" s="947" t="s">
        <v>168</v>
      </c>
      <c r="D129" s="947" t="s">
        <v>196</v>
      </c>
      <c r="E129" s="995">
        <v>45877</v>
      </c>
      <c r="F129" s="947" t="s">
        <v>89</v>
      </c>
      <c r="J129" s="1511"/>
    </row>
    <row r="130" spans="1:10">
      <c r="A130" s="314">
        <f t="shared" si="1"/>
        <v>124</v>
      </c>
      <c r="B130" s="947" t="s">
        <v>855</v>
      </c>
      <c r="C130" s="947" t="s">
        <v>101</v>
      </c>
      <c r="D130" s="947" t="s">
        <v>196</v>
      </c>
      <c r="E130" s="995">
        <v>45877</v>
      </c>
      <c r="F130" s="947" t="s">
        <v>89</v>
      </c>
      <c r="G130" s="570" t="s">
        <v>2073</v>
      </c>
      <c r="J130" s="1511"/>
    </row>
    <row r="131" spans="1:10">
      <c r="A131" s="314">
        <f t="shared" si="1"/>
        <v>125</v>
      </c>
      <c r="B131" s="946" t="s">
        <v>167</v>
      </c>
      <c r="C131" s="947" t="s">
        <v>168</v>
      </c>
      <c r="D131" s="947" t="s">
        <v>196</v>
      </c>
      <c r="E131" s="995">
        <v>45877</v>
      </c>
      <c r="F131" s="947" t="s">
        <v>89</v>
      </c>
      <c r="G131" s="570" t="s">
        <v>2073</v>
      </c>
      <c r="J131" s="1511"/>
    </row>
    <row r="132" spans="1:10" ht="14.4" customHeight="1">
      <c r="A132" s="314">
        <f t="shared" si="1"/>
        <v>126</v>
      </c>
      <c r="B132" s="994" t="s">
        <v>1650</v>
      </c>
      <c r="C132" s="314" t="s">
        <v>109</v>
      </c>
      <c r="D132" s="314" t="s">
        <v>196</v>
      </c>
      <c r="E132" s="995">
        <v>45879</v>
      </c>
      <c r="F132" s="990" t="s">
        <v>89</v>
      </c>
      <c r="J132" s="1511"/>
    </row>
    <row r="133" spans="1:10" ht="14.4" customHeight="1">
      <c r="A133" s="314">
        <f t="shared" si="1"/>
        <v>127</v>
      </c>
      <c r="B133" s="951" t="s">
        <v>780</v>
      </c>
      <c r="C133" s="951" t="s">
        <v>228</v>
      </c>
      <c r="D133" s="951" t="s">
        <v>196</v>
      </c>
      <c r="E133" s="995">
        <v>45881</v>
      </c>
      <c r="F133" s="949" t="s">
        <v>89</v>
      </c>
      <c r="G133" s="570" t="s">
        <v>2072</v>
      </c>
      <c r="J133" s="1511"/>
    </row>
    <row r="134" spans="1:10" ht="14.4" customHeight="1">
      <c r="A134" s="314">
        <f t="shared" si="1"/>
        <v>128</v>
      </c>
      <c r="B134" s="951" t="s">
        <v>411</v>
      </c>
      <c r="C134" s="951" t="s">
        <v>1360</v>
      </c>
      <c r="D134" s="951" t="s">
        <v>196</v>
      </c>
      <c r="E134" s="995">
        <v>45881</v>
      </c>
      <c r="F134" s="949" t="s">
        <v>89</v>
      </c>
      <c r="G134" s="570" t="s">
        <v>2072</v>
      </c>
      <c r="J134" s="1511"/>
    </row>
    <row r="135" spans="1:10">
      <c r="A135" s="314">
        <f t="shared" si="1"/>
        <v>129</v>
      </c>
      <c r="B135" s="980" t="s">
        <v>1601</v>
      </c>
      <c r="C135" s="621" t="s">
        <v>123</v>
      </c>
      <c r="D135" s="621" t="s">
        <v>196</v>
      </c>
      <c r="E135" s="1497">
        <v>45882</v>
      </c>
      <c r="F135" s="990" t="s">
        <v>89</v>
      </c>
      <c r="G135" s="570" t="s">
        <v>2073</v>
      </c>
      <c r="J135" s="1511"/>
    </row>
    <row r="136" spans="1:10" ht="14.4" customHeight="1">
      <c r="A136" s="314">
        <f t="shared" ref="A136:A199" si="2">A135+1</f>
        <v>130</v>
      </c>
      <c r="B136" s="980" t="s">
        <v>782</v>
      </c>
      <c r="C136" s="621" t="s">
        <v>171</v>
      </c>
      <c r="D136" s="621" t="s">
        <v>196</v>
      </c>
      <c r="E136" s="1065">
        <v>45882</v>
      </c>
      <c r="F136" s="990" t="s">
        <v>89</v>
      </c>
      <c r="G136" s="570" t="s">
        <v>2071</v>
      </c>
      <c r="J136" s="1511"/>
    </row>
    <row r="137" spans="1:10">
      <c r="A137" s="314">
        <f t="shared" si="2"/>
        <v>131</v>
      </c>
      <c r="B137" s="950" t="s">
        <v>424</v>
      </c>
      <c r="C137" s="950" t="s">
        <v>168</v>
      </c>
      <c r="D137" s="950" t="s">
        <v>196</v>
      </c>
      <c r="E137" s="995">
        <v>45885</v>
      </c>
      <c r="F137" s="949" t="s">
        <v>89</v>
      </c>
      <c r="G137" s="570" t="s">
        <v>2072</v>
      </c>
    </row>
    <row r="138" spans="1:10">
      <c r="A138" s="314">
        <f t="shared" si="2"/>
        <v>132</v>
      </c>
      <c r="B138" s="950" t="s">
        <v>451</v>
      </c>
      <c r="C138" s="950" t="s">
        <v>118</v>
      </c>
      <c r="D138" s="950" t="s">
        <v>196</v>
      </c>
      <c r="E138" s="995">
        <v>45885</v>
      </c>
      <c r="F138" s="949" t="s">
        <v>89</v>
      </c>
    </row>
    <row r="139" spans="1:10">
      <c r="A139" s="314">
        <f t="shared" si="2"/>
        <v>133</v>
      </c>
      <c r="B139" s="952" t="s">
        <v>1348</v>
      </c>
      <c r="C139" s="952" t="s">
        <v>111</v>
      </c>
      <c r="D139" s="952" t="s">
        <v>196</v>
      </c>
      <c r="E139" s="995">
        <v>45888</v>
      </c>
      <c r="F139" s="949" t="s">
        <v>89</v>
      </c>
      <c r="G139" s="570" t="s">
        <v>2073</v>
      </c>
    </row>
    <row r="140" spans="1:10">
      <c r="A140" s="314">
        <f t="shared" si="2"/>
        <v>134</v>
      </c>
      <c r="B140" s="315" t="s">
        <v>773</v>
      </c>
      <c r="C140" s="959" t="s">
        <v>171</v>
      </c>
      <c r="D140" s="957" t="s">
        <v>196</v>
      </c>
      <c r="E140" s="995">
        <v>45888</v>
      </c>
      <c r="F140" s="957" t="s">
        <v>89</v>
      </c>
      <c r="G140" s="570" t="s">
        <v>2073</v>
      </c>
    </row>
    <row r="141" spans="1:10">
      <c r="A141" s="314">
        <f t="shared" si="2"/>
        <v>135</v>
      </c>
      <c r="B141" s="315" t="s">
        <v>774</v>
      </c>
      <c r="C141" s="959" t="s">
        <v>171</v>
      </c>
      <c r="D141" s="957" t="s">
        <v>196</v>
      </c>
      <c r="E141" s="995">
        <v>45888</v>
      </c>
      <c r="F141" s="957" t="s">
        <v>89</v>
      </c>
      <c r="G141" s="570" t="s">
        <v>2073</v>
      </c>
    </row>
    <row r="142" spans="1:10">
      <c r="A142" s="314">
        <f t="shared" si="2"/>
        <v>136</v>
      </c>
      <c r="B142" s="952" t="s">
        <v>776</v>
      </c>
      <c r="C142" s="952" t="s">
        <v>168</v>
      </c>
      <c r="D142" s="952" t="s">
        <v>196</v>
      </c>
      <c r="E142" s="995">
        <v>45888</v>
      </c>
      <c r="F142" s="949" t="s">
        <v>89</v>
      </c>
      <c r="G142" s="570" t="s">
        <v>2073</v>
      </c>
    </row>
    <row r="143" spans="1:10">
      <c r="A143" s="314">
        <f t="shared" si="2"/>
        <v>137</v>
      </c>
      <c r="B143" s="952" t="s">
        <v>781</v>
      </c>
      <c r="C143" s="952" t="s">
        <v>168</v>
      </c>
      <c r="D143" s="952" t="s">
        <v>196</v>
      </c>
      <c r="E143" s="995">
        <v>45888</v>
      </c>
      <c r="F143" s="949" t="s">
        <v>89</v>
      </c>
      <c r="G143" s="570" t="s">
        <v>2072</v>
      </c>
    </row>
    <row r="144" spans="1:10">
      <c r="A144" s="314">
        <f t="shared" si="2"/>
        <v>138</v>
      </c>
      <c r="B144" s="315" t="s">
        <v>783</v>
      </c>
      <c r="C144" s="959" t="s">
        <v>171</v>
      </c>
      <c r="D144" s="957" t="s">
        <v>196</v>
      </c>
      <c r="E144" s="995">
        <v>45888</v>
      </c>
      <c r="F144" s="957" t="s">
        <v>89</v>
      </c>
      <c r="G144" s="570" t="s">
        <v>2073</v>
      </c>
    </row>
    <row r="145" spans="1:7">
      <c r="A145" s="314">
        <f t="shared" si="2"/>
        <v>139</v>
      </c>
      <c r="B145" s="953" t="s">
        <v>741</v>
      </c>
      <c r="C145" s="314" t="s">
        <v>171</v>
      </c>
      <c r="D145" s="314" t="s">
        <v>196</v>
      </c>
      <c r="E145" s="995">
        <v>45890</v>
      </c>
      <c r="F145" s="314" t="s">
        <v>89</v>
      </c>
      <c r="G145" s="570" t="s">
        <v>2073</v>
      </c>
    </row>
    <row r="146" spans="1:7">
      <c r="A146" s="314">
        <f t="shared" si="2"/>
        <v>140</v>
      </c>
      <c r="B146" s="314" t="s">
        <v>742</v>
      </c>
      <c r="C146" s="314" t="s">
        <v>171</v>
      </c>
      <c r="D146" s="314" t="s">
        <v>196</v>
      </c>
      <c r="E146" s="995">
        <v>45890</v>
      </c>
      <c r="F146" s="314" t="s">
        <v>89</v>
      </c>
      <c r="G146" s="570" t="s">
        <v>2073</v>
      </c>
    </row>
    <row r="147" spans="1:7">
      <c r="A147" s="314">
        <f t="shared" si="2"/>
        <v>141</v>
      </c>
      <c r="B147" s="993" t="s">
        <v>1659</v>
      </c>
      <c r="C147" s="959" t="s">
        <v>101</v>
      </c>
      <c r="D147" s="957" t="s">
        <v>196</v>
      </c>
      <c r="E147" s="995">
        <v>45890</v>
      </c>
      <c r="F147" s="957" t="s">
        <v>89</v>
      </c>
      <c r="G147" s="570" t="s">
        <v>2071</v>
      </c>
    </row>
    <row r="148" spans="1:7">
      <c r="A148" s="314">
        <f t="shared" si="2"/>
        <v>142</v>
      </c>
      <c r="B148" s="953" t="s">
        <v>175</v>
      </c>
      <c r="C148" s="953" t="s">
        <v>101</v>
      </c>
      <c r="D148" s="953" t="s">
        <v>196</v>
      </c>
      <c r="E148" s="995">
        <v>45890</v>
      </c>
      <c r="F148" s="314" t="s">
        <v>89</v>
      </c>
      <c r="G148" s="570" t="s">
        <v>2073</v>
      </c>
    </row>
    <row r="149" spans="1:7">
      <c r="A149" s="314">
        <f t="shared" si="2"/>
        <v>143</v>
      </c>
      <c r="B149" s="980" t="s">
        <v>1582</v>
      </c>
      <c r="C149" s="621" t="s">
        <v>114</v>
      </c>
      <c r="D149" s="621" t="s">
        <v>196</v>
      </c>
      <c r="E149" s="1065">
        <v>45892</v>
      </c>
      <c r="F149" s="990" t="s">
        <v>89</v>
      </c>
    </row>
    <row r="150" spans="1:7">
      <c r="A150" s="314">
        <f t="shared" si="2"/>
        <v>144</v>
      </c>
      <c r="B150" s="993" t="s">
        <v>760</v>
      </c>
      <c r="C150" s="959" t="s">
        <v>168</v>
      </c>
      <c r="D150" s="957" t="s">
        <v>196</v>
      </c>
      <c r="E150" s="995">
        <v>45892</v>
      </c>
      <c r="F150" s="957" t="s">
        <v>89</v>
      </c>
      <c r="G150" s="570" t="s">
        <v>2073</v>
      </c>
    </row>
    <row r="151" spans="1:7">
      <c r="A151" s="314">
        <f t="shared" si="2"/>
        <v>145</v>
      </c>
      <c r="B151" s="993" t="s">
        <v>738</v>
      </c>
      <c r="C151" s="959" t="s">
        <v>1652</v>
      </c>
      <c r="D151" s="957" t="s">
        <v>196</v>
      </c>
      <c r="E151" s="995">
        <v>45893</v>
      </c>
      <c r="F151" s="957" t="s">
        <v>89</v>
      </c>
      <c r="G151" s="570" t="s">
        <v>2073</v>
      </c>
    </row>
    <row r="152" spans="1:7">
      <c r="A152" s="314">
        <f t="shared" si="2"/>
        <v>146</v>
      </c>
      <c r="B152" s="314" t="s">
        <v>766</v>
      </c>
      <c r="C152" s="314" t="s">
        <v>168</v>
      </c>
      <c r="D152" s="976" t="s">
        <v>196</v>
      </c>
      <c r="E152" s="995">
        <v>45893</v>
      </c>
      <c r="F152" s="975" t="s">
        <v>89</v>
      </c>
      <c r="G152" s="570" t="s">
        <v>2071</v>
      </c>
    </row>
    <row r="153" spans="1:7">
      <c r="A153" s="314">
        <f t="shared" si="2"/>
        <v>147</v>
      </c>
      <c r="B153" s="980" t="s">
        <v>414</v>
      </c>
      <c r="C153" s="988" t="s">
        <v>171</v>
      </c>
      <c r="D153" s="976" t="s">
        <v>196</v>
      </c>
      <c r="E153" s="995">
        <v>45893</v>
      </c>
      <c r="F153" s="975" t="s">
        <v>89</v>
      </c>
      <c r="G153" s="570" t="s">
        <v>2073</v>
      </c>
    </row>
    <row r="154" spans="1:7">
      <c r="A154" s="314">
        <f t="shared" si="2"/>
        <v>148</v>
      </c>
      <c r="B154" s="314" t="s">
        <v>852</v>
      </c>
      <c r="C154" s="314" t="s">
        <v>123</v>
      </c>
      <c r="D154" s="314" t="s">
        <v>196</v>
      </c>
      <c r="E154" s="995">
        <v>45895</v>
      </c>
      <c r="F154" s="314" t="s">
        <v>89</v>
      </c>
      <c r="G154" s="570" t="s">
        <v>2073</v>
      </c>
    </row>
    <row r="155" spans="1:7">
      <c r="A155" s="314">
        <f t="shared" si="2"/>
        <v>149</v>
      </c>
      <c r="B155" s="314" t="s">
        <v>725</v>
      </c>
      <c r="C155" s="314" t="s">
        <v>168</v>
      </c>
      <c r="D155" s="314" t="s">
        <v>196</v>
      </c>
      <c r="E155" s="995">
        <v>45895</v>
      </c>
      <c r="F155" s="314" t="s">
        <v>89</v>
      </c>
      <c r="G155" s="570" t="s">
        <v>2073</v>
      </c>
    </row>
    <row r="156" spans="1:7">
      <c r="A156" s="314">
        <f t="shared" si="2"/>
        <v>150</v>
      </c>
      <c r="B156" s="314" t="s">
        <v>163</v>
      </c>
      <c r="C156" s="314" t="s">
        <v>114</v>
      </c>
      <c r="D156" s="314" t="s">
        <v>196</v>
      </c>
      <c r="E156" s="995">
        <v>45895</v>
      </c>
      <c r="F156" s="314" t="s">
        <v>89</v>
      </c>
      <c r="G156" s="570" t="s">
        <v>2073</v>
      </c>
    </row>
    <row r="157" spans="1:7">
      <c r="A157" s="314">
        <f t="shared" si="2"/>
        <v>151</v>
      </c>
      <c r="B157" s="314" t="s">
        <v>729</v>
      </c>
      <c r="C157" s="314" t="s">
        <v>228</v>
      </c>
      <c r="D157" s="314" t="s">
        <v>196</v>
      </c>
      <c r="E157" s="995">
        <v>45895</v>
      </c>
      <c r="F157" s="314" t="s">
        <v>89</v>
      </c>
      <c r="G157" s="570" t="s">
        <v>2073</v>
      </c>
    </row>
    <row r="158" spans="1:7">
      <c r="A158" s="314">
        <f t="shared" si="2"/>
        <v>152</v>
      </c>
      <c r="B158" s="314" t="s">
        <v>730</v>
      </c>
      <c r="C158" s="314" t="s">
        <v>171</v>
      </c>
      <c r="D158" s="314" t="s">
        <v>196</v>
      </c>
      <c r="E158" s="995">
        <v>45895</v>
      </c>
      <c r="F158" s="314" t="s">
        <v>89</v>
      </c>
      <c r="G158" s="570" t="s">
        <v>2073</v>
      </c>
    </row>
    <row r="159" spans="1:7">
      <c r="A159" s="314">
        <f t="shared" si="2"/>
        <v>153</v>
      </c>
      <c r="B159" s="314" t="s">
        <v>854</v>
      </c>
      <c r="C159" s="314" t="s">
        <v>123</v>
      </c>
      <c r="D159" s="314" t="s">
        <v>196</v>
      </c>
      <c r="E159" s="995">
        <v>45895</v>
      </c>
      <c r="F159" s="314" t="s">
        <v>89</v>
      </c>
      <c r="G159" s="570" t="s">
        <v>2073</v>
      </c>
    </row>
    <row r="160" spans="1:7">
      <c r="A160" s="314">
        <f t="shared" si="2"/>
        <v>154</v>
      </c>
      <c r="B160" s="314" t="s">
        <v>737</v>
      </c>
      <c r="C160" s="314" t="s">
        <v>171</v>
      </c>
      <c r="D160" s="314" t="s">
        <v>196</v>
      </c>
      <c r="E160" s="995">
        <v>45895</v>
      </c>
      <c r="F160" s="314" t="s">
        <v>89</v>
      </c>
      <c r="G160" s="570" t="s">
        <v>2073</v>
      </c>
    </row>
    <row r="161" spans="1:7">
      <c r="A161" s="314">
        <f t="shared" si="2"/>
        <v>155</v>
      </c>
      <c r="B161" s="314" t="s">
        <v>767</v>
      </c>
      <c r="C161" s="314" t="s">
        <v>168</v>
      </c>
      <c r="D161" s="976" t="s">
        <v>196</v>
      </c>
      <c r="E161" s="995">
        <v>45895</v>
      </c>
      <c r="F161" s="975" t="s">
        <v>89</v>
      </c>
      <c r="G161" s="570" t="s">
        <v>2073</v>
      </c>
    </row>
    <row r="162" spans="1:7">
      <c r="A162" s="314">
        <f t="shared" si="2"/>
        <v>156</v>
      </c>
      <c r="B162" s="314" t="s">
        <v>807</v>
      </c>
      <c r="C162" s="314" t="s">
        <v>168</v>
      </c>
      <c r="D162" s="314" t="s">
        <v>196</v>
      </c>
      <c r="E162" s="995">
        <v>45895</v>
      </c>
      <c r="F162" s="314" t="s">
        <v>89</v>
      </c>
      <c r="G162" s="570" t="s">
        <v>2073</v>
      </c>
    </row>
    <row r="163" spans="1:7">
      <c r="A163" s="314">
        <f t="shared" si="2"/>
        <v>157</v>
      </c>
      <c r="B163" s="314" t="s">
        <v>808</v>
      </c>
      <c r="C163" s="314" t="s">
        <v>168</v>
      </c>
      <c r="D163" s="314" t="s">
        <v>196</v>
      </c>
      <c r="E163" s="995">
        <v>45895</v>
      </c>
      <c r="F163" s="314" t="s">
        <v>89</v>
      </c>
      <c r="G163" s="570" t="s">
        <v>2073</v>
      </c>
    </row>
    <row r="164" spans="1:7">
      <c r="A164" s="314">
        <f t="shared" si="2"/>
        <v>158</v>
      </c>
      <c r="B164" s="974" t="s">
        <v>1344</v>
      </c>
      <c r="C164" s="314" t="s">
        <v>171</v>
      </c>
      <c r="D164" s="314" t="s">
        <v>196</v>
      </c>
      <c r="E164" s="995">
        <v>45896</v>
      </c>
      <c r="F164" s="314" t="s">
        <v>89</v>
      </c>
      <c r="G164" s="570" t="s">
        <v>2073</v>
      </c>
    </row>
    <row r="165" spans="1:7">
      <c r="A165" s="314">
        <f t="shared" si="2"/>
        <v>159</v>
      </c>
      <c r="B165" s="980" t="s">
        <v>172</v>
      </c>
      <c r="C165" s="621" t="s">
        <v>174</v>
      </c>
      <c r="D165" s="621" t="s">
        <v>196</v>
      </c>
      <c r="E165" s="1497">
        <v>45897</v>
      </c>
      <c r="F165" s="990" t="s">
        <v>89</v>
      </c>
      <c r="G165" s="570" t="s">
        <v>2073</v>
      </c>
    </row>
    <row r="166" spans="1:7">
      <c r="A166" s="314">
        <f t="shared" si="2"/>
        <v>160</v>
      </c>
      <c r="B166" s="957" t="s">
        <v>1660</v>
      </c>
      <c r="C166" s="957" t="s">
        <v>111</v>
      </c>
      <c r="D166" s="957" t="s">
        <v>196</v>
      </c>
      <c r="E166" s="995">
        <v>45897</v>
      </c>
      <c r="F166" s="957" t="s">
        <v>89</v>
      </c>
      <c r="G166" s="570" t="s">
        <v>2039</v>
      </c>
    </row>
    <row r="167" spans="1:7">
      <c r="A167" s="314">
        <f t="shared" si="2"/>
        <v>161</v>
      </c>
      <c r="B167" s="957" t="s">
        <v>1654</v>
      </c>
      <c r="C167" s="957" t="s">
        <v>174</v>
      </c>
      <c r="D167" s="957" t="s">
        <v>196</v>
      </c>
      <c r="E167" s="995">
        <v>45897</v>
      </c>
      <c r="F167" s="957" t="s">
        <v>89</v>
      </c>
      <c r="G167" s="570" t="s">
        <v>2071</v>
      </c>
    </row>
    <row r="168" spans="1:7">
      <c r="A168" s="314">
        <f t="shared" si="2"/>
        <v>162</v>
      </c>
      <c r="B168" s="974" t="s">
        <v>1343</v>
      </c>
      <c r="C168" s="314" t="s">
        <v>234</v>
      </c>
      <c r="D168" s="314" t="s">
        <v>196</v>
      </c>
      <c r="E168" s="995">
        <v>45898</v>
      </c>
      <c r="F168" s="314" t="s">
        <v>89</v>
      </c>
      <c r="G168" s="570" t="s">
        <v>2071</v>
      </c>
    </row>
    <row r="169" spans="1:7">
      <c r="A169" s="314">
        <f t="shared" si="2"/>
        <v>163</v>
      </c>
      <c r="B169" s="314" t="s">
        <v>173</v>
      </c>
      <c r="C169" s="314" t="s">
        <v>174</v>
      </c>
      <c r="D169" s="976" t="s">
        <v>196</v>
      </c>
      <c r="E169" s="995">
        <v>45898</v>
      </c>
      <c r="F169" s="975" t="s">
        <v>89</v>
      </c>
      <c r="G169" s="570" t="s">
        <v>2071</v>
      </c>
    </row>
    <row r="170" spans="1:7">
      <c r="A170" s="314">
        <f t="shared" si="2"/>
        <v>164</v>
      </c>
      <c r="B170" s="314" t="s">
        <v>170</v>
      </c>
      <c r="C170" s="314" t="s">
        <v>111</v>
      </c>
      <c r="D170" s="314" t="s">
        <v>196</v>
      </c>
      <c r="E170" s="1063">
        <v>45899</v>
      </c>
      <c r="F170" s="314" t="s">
        <v>89</v>
      </c>
      <c r="G170" s="570" t="s">
        <v>2073</v>
      </c>
    </row>
    <row r="171" spans="1:7">
      <c r="A171" s="314">
        <f t="shared" si="2"/>
        <v>165</v>
      </c>
      <c r="B171" s="959" t="s">
        <v>1661</v>
      </c>
      <c r="C171" s="959" t="s">
        <v>174</v>
      </c>
      <c r="D171" s="957" t="s">
        <v>196</v>
      </c>
      <c r="E171" s="1064">
        <v>45901</v>
      </c>
      <c r="F171" s="957" t="s">
        <v>89</v>
      </c>
      <c r="G171" s="570" t="s">
        <v>2072</v>
      </c>
    </row>
    <row r="172" spans="1:7">
      <c r="A172" s="314">
        <f t="shared" si="2"/>
        <v>166</v>
      </c>
      <c r="B172" s="980" t="s">
        <v>1663</v>
      </c>
      <c r="C172" s="621" t="s">
        <v>111</v>
      </c>
      <c r="D172" s="621" t="s">
        <v>196</v>
      </c>
      <c r="E172" s="1497">
        <v>45902</v>
      </c>
      <c r="F172" s="990" t="s">
        <v>89</v>
      </c>
      <c r="G172" s="570" t="s">
        <v>2073</v>
      </c>
    </row>
    <row r="173" spans="1:7">
      <c r="A173" s="314">
        <f t="shared" si="2"/>
        <v>167</v>
      </c>
      <c r="B173" s="993" t="s">
        <v>454</v>
      </c>
      <c r="C173" s="973" t="s">
        <v>168</v>
      </c>
      <c r="D173" s="973" t="s">
        <v>196</v>
      </c>
      <c r="E173" s="1497">
        <v>45903</v>
      </c>
      <c r="F173" s="957" t="s">
        <v>89</v>
      </c>
      <c r="G173" s="570" t="s">
        <v>2073</v>
      </c>
    </row>
    <row r="174" spans="1:7">
      <c r="A174" s="314">
        <f t="shared" si="2"/>
        <v>168</v>
      </c>
      <c r="B174" s="993" t="s">
        <v>157</v>
      </c>
      <c r="C174" s="973" t="s">
        <v>153</v>
      </c>
      <c r="D174" s="973" t="s">
        <v>196</v>
      </c>
      <c r="E174" s="1498">
        <v>45903</v>
      </c>
      <c r="F174" s="957" t="s">
        <v>89</v>
      </c>
      <c r="G174" s="570" t="s">
        <v>2073</v>
      </c>
    </row>
    <row r="175" spans="1:7">
      <c r="A175" s="314">
        <f t="shared" si="2"/>
        <v>169</v>
      </c>
      <c r="B175" s="980" t="s">
        <v>164</v>
      </c>
      <c r="C175" s="621" t="s">
        <v>111</v>
      </c>
      <c r="D175" s="621" t="s">
        <v>196</v>
      </c>
      <c r="E175" s="1498">
        <v>45905</v>
      </c>
      <c r="F175" s="990" t="s">
        <v>89</v>
      </c>
      <c r="G175" s="570" t="s">
        <v>2039</v>
      </c>
    </row>
    <row r="176" spans="1:7">
      <c r="A176" s="314">
        <f t="shared" si="2"/>
        <v>170</v>
      </c>
      <c r="B176" s="980" t="s">
        <v>1685</v>
      </c>
      <c r="C176" s="621" t="s">
        <v>1688</v>
      </c>
      <c r="D176" s="621" t="s">
        <v>196</v>
      </c>
      <c r="E176" s="1498">
        <v>45907</v>
      </c>
      <c r="F176" s="990" t="s">
        <v>89</v>
      </c>
      <c r="G176" s="570" t="s">
        <v>2073</v>
      </c>
    </row>
    <row r="177" spans="1:7">
      <c r="A177" s="314">
        <f t="shared" si="2"/>
        <v>171</v>
      </c>
      <c r="B177" s="980" t="s">
        <v>801</v>
      </c>
      <c r="C177" s="621" t="s">
        <v>168</v>
      </c>
      <c r="D177" s="621" t="s">
        <v>196</v>
      </c>
      <c r="E177" s="1498">
        <v>45908</v>
      </c>
      <c r="F177" s="990" t="s">
        <v>89</v>
      </c>
      <c r="G177" s="570" t="s">
        <v>2073</v>
      </c>
    </row>
    <row r="178" spans="1:7">
      <c r="A178" s="314">
        <f t="shared" si="2"/>
        <v>172</v>
      </c>
      <c r="B178" s="980" t="s">
        <v>727</v>
      </c>
      <c r="C178" s="621" t="s">
        <v>168</v>
      </c>
      <c r="D178" s="621" t="s">
        <v>196</v>
      </c>
      <c r="E178" s="1498">
        <v>45910</v>
      </c>
      <c r="F178" s="990" t="s">
        <v>89</v>
      </c>
      <c r="G178" s="570" t="s">
        <v>2073</v>
      </c>
    </row>
    <row r="179" spans="1:7">
      <c r="A179" s="314">
        <f t="shared" si="2"/>
        <v>173</v>
      </c>
      <c r="B179" s="993" t="s">
        <v>336</v>
      </c>
      <c r="C179" s="975" t="s">
        <v>168</v>
      </c>
      <c r="D179" s="975" t="s">
        <v>196</v>
      </c>
      <c r="E179" s="1467">
        <v>45911</v>
      </c>
      <c r="F179" s="975" t="s">
        <v>89</v>
      </c>
      <c r="G179" s="570" t="s">
        <v>2072</v>
      </c>
    </row>
    <row r="180" spans="1:7">
      <c r="A180" s="314">
        <f t="shared" si="2"/>
        <v>174</v>
      </c>
      <c r="B180" s="976" t="s">
        <v>1089</v>
      </c>
      <c r="C180" s="976" t="s">
        <v>118</v>
      </c>
      <c r="D180" s="976" t="s">
        <v>196</v>
      </c>
      <c r="E180" s="1467">
        <v>45913</v>
      </c>
      <c r="F180" s="975" t="s">
        <v>89</v>
      </c>
      <c r="G180" s="570" t="s">
        <v>2073</v>
      </c>
    </row>
    <row r="181" spans="1:7">
      <c r="A181" s="314">
        <f t="shared" si="2"/>
        <v>175</v>
      </c>
      <c r="B181" s="977" t="s">
        <v>139</v>
      </c>
      <c r="C181" s="314" t="s">
        <v>109</v>
      </c>
      <c r="D181" s="976" t="s">
        <v>196</v>
      </c>
      <c r="E181" s="1467">
        <v>45915</v>
      </c>
      <c r="F181" s="975" t="s">
        <v>89</v>
      </c>
      <c r="G181" s="570" t="s">
        <v>2073</v>
      </c>
    </row>
    <row r="182" spans="1:7">
      <c r="A182" s="314">
        <f t="shared" si="2"/>
        <v>176</v>
      </c>
      <c r="B182" s="977" t="s">
        <v>146</v>
      </c>
      <c r="C182" s="314" t="s">
        <v>118</v>
      </c>
      <c r="D182" s="976" t="s">
        <v>196</v>
      </c>
      <c r="E182" s="1467">
        <v>45915</v>
      </c>
      <c r="F182" s="975" t="s">
        <v>89</v>
      </c>
      <c r="G182" s="570" t="s">
        <v>2072</v>
      </c>
    </row>
    <row r="183" spans="1:7">
      <c r="A183" s="314">
        <f t="shared" si="2"/>
        <v>177</v>
      </c>
      <c r="B183" s="980" t="s">
        <v>726</v>
      </c>
      <c r="C183" s="621" t="s">
        <v>168</v>
      </c>
      <c r="D183" s="621" t="s">
        <v>196</v>
      </c>
      <c r="E183" s="1498">
        <v>45916</v>
      </c>
      <c r="F183" s="990" t="s">
        <v>89</v>
      </c>
      <c r="G183" s="570" t="s">
        <v>2073</v>
      </c>
    </row>
    <row r="184" spans="1:7">
      <c r="A184" s="314">
        <f t="shared" si="2"/>
        <v>178</v>
      </c>
      <c r="B184" s="314" t="s">
        <v>311</v>
      </c>
      <c r="C184" s="314" t="s">
        <v>168</v>
      </c>
      <c r="D184" s="976" t="s">
        <v>196</v>
      </c>
      <c r="E184" s="1498">
        <v>45916</v>
      </c>
      <c r="F184" s="975" t="s">
        <v>89</v>
      </c>
      <c r="G184" s="570" t="s">
        <v>2073</v>
      </c>
    </row>
    <row r="185" spans="1:7">
      <c r="A185" s="314">
        <f t="shared" si="2"/>
        <v>179</v>
      </c>
      <c r="B185" s="314" t="s">
        <v>313</v>
      </c>
      <c r="C185" s="314" t="s">
        <v>228</v>
      </c>
      <c r="D185" s="976" t="s">
        <v>196</v>
      </c>
      <c r="E185" s="1498">
        <v>45916</v>
      </c>
      <c r="F185" s="975" t="s">
        <v>89</v>
      </c>
      <c r="G185" s="570" t="s">
        <v>2073</v>
      </c>
    </row>
    <row r="186" spans="1:7">
      <c r="A186" s="314">
        <f t="shared" si="2"/>
        <v>180</v>
      </c>
      <c r="B186" s="314" t="s">
        <v>314</v>
      </c>
      <c r="C186" s="314" t="s">
        <v>228</v>
      </c>
      <c r="D186" s="976" t="s">
        <v>196</v>
      </c>
      <c r="E186" s="1498">
        <v>45916</v>
      </c>
      <c r="F186" s="975" t="s">
        <v>89</v>
      </c>
      <c r="G186" s="570" t="s">
        <v>2073</v>
      </c>
    </row>
    <row r="187" spans="1:7">
      <c r="A187" s="314">
        <f t="shared" si="2"/>
        <v>181</v>
      </c>
      <c r="B187" s="980" t="s">
        <v>1272</v>
      </c>
      <c r="C187" s="621" t="s">
        <v>168</v>
      </c>
      <c r="D187" s="621" t="s">
        <v>196</v>
      </c>
      <c r="E187" s="1498">
        <v>45917</v>
      </c>
      <c r="F187" s="990" t="s">
        <v>89</v>
      </c>
      <c r="G187" s="570" t="s">
        <v>2073</v>
      </c>
    </row>
    <row r="188" spans="1:7">
      <c r="A188" s="314">
        <f t="shared" si="2"/>
        <v>182</v>
      </c>
      <c r="B188" s="1676" t="s">
        <v>1705</v>
      </c>
      <c r="C188" s="621" t="s">
        <v>129</v>
      </c>
      <c r="D188" s="621" t="s">
        <v>196</v>
      </c>
      <c r="E188" s="1498">
        <v>45917</v>
      </c>
      <c r="F188" s="990" t="s">
        <v>89</v>
      </c>
      <c r="G188" s="570" t="s">
        <v>2072</v>
      </c>
    </row>
    <row r="189" spans="1:7">
      <c r="A189" s="314">
        <f t="shared" si="2"/>
        <v>183</v>
      </c>
      <c r="B189" s="314" t="s">
        <v>768</v>
      </c>
      <c r="C189" s="314" t="s">
        <v>168</v>
      </c>
      <c r="D189" s="976" t="s">
        <v>196</v>
      </c>
      <c r="E189" s="1498">
        <v>45919</v>
      </c>
      <c r="F189" s="975" t="s">
        <v>89</v>
      </c>
      <c r="G189" s="570" t="s">
        <v>2073</v>
      </c>
    </row>
    <row r="190" spans="1:7">
      <c r="A190" s="314">
        <f t="shared" si="2"/>
        <v>184</v>
      </c>
      <c r="B190" s="314" t="s">
        <v>310</v>
      </c>
      <c r="C190" s="314" t="s">
        <v>118</v>
      </c>
      <c r="D190" s="976" t="s">
        <v>196</v>
      </c>
      <c r="E190" s="1498">
        <v>45919</v>
      </c>
      <c r="F190" s="975" t="s">
        <v>89</v>
      </c>
      <c r="G190" s="570" t="s">
        <v>2072</v>
      </c>
    </row>
    <row r="191" spans="1:7">
      <c r="A191" s="314">
        <f t="shared" si="2"/>
        <v>185</v>
      </c>
      <c r="B191" s="314" t="s">
        <v>1701</v>
      </c>
      <c r="C191" s="314" t="s">
        <v>118</v>
      </c>
      <c r="D191" s="976" t="s">
        <v>196</v>
      </c>
      <c r="E191" s="1498">
        <v>45919</v>
      </c>
      <c r="F191" s="975" t="s">
        <v>89</v>
      </c>
      <c r="G191" s="570" t="s">
        <v>2073</v>
      </c>
    </row>
    <row r="192" spans="1:7">
      <c r="A192" s="314">
        <f t="shared" si="2"/>
        <v>186</v>
      </c>
      <c r="B192" s="314" t="s">
        <v>137</v>
      </c>
      <c r="C192" s="314" t="s">
        <v>109</v>
      </c>
      <c r="D192" s="976" t="s">
        <v>196</v>
      </c>
      <c r="E192" s="1498">
        <v>45919</v>
      </c>
      <c r="F192" s="975" t="s">
        <v>89</v>
      </c>
      <c r="G192" s="570" t="s">
        <v>2073</v>
      </c>
    </row>
    <row r="193" spans="1:7">
      <c r="A193" s="314">
        <f t="shared" si="2"/>
        <v>187</v>
      </c>
      <c r="B193" s="980" t="s">
        <v>1696</v>
      </c>
      <c r="C193" s="621" t="s">
        <v>111</v>
      </c>
      <c r="D193" s="621" t="s">
        <v>196</v>
      </c>
      <c r="E193" s="1498">
        <v>45922</v>
      </c>
      <c r="F193" s="990" t="s">
        <v>89</v>
      </c>
      <c r="G193" s="570" t="s">
        <v>2073</v>
      </c>
    </row>
    <row r="194" spans="1:7">
      <c r="A194" s="314">
        <f t="shared" si="2"/>
        <v>188</v>
      </c>
      <c r="B194" s="980" t="s">
        <v>357</v>
      </c>
      <c r="C194" s="980" t="s">
        <v>171</v>
      </c>
      <c r="D194" s="976" t="s">
        <v>196</v>
      </c>
      <c r="E194" s="1467">
        <v>45922</v>
      </c>
      <c r="F194" s="975" t="s">
        <v>89</v>
      </c>
      <c r="G194" s="570" t="s">
        <v>2073</v>
      </c>
    </row>
    <row r="195" spans="1:7">
      <c r="A195" s="314">
        <f t="shared" si="2"/>
        <v>189</v>
      </c>
      <c r="B195" s="314" t="s">
        <v>747</v>
      </c>
      <c r="C195" s="314" t="s">
        <v>168</v>
      </c>
      <c r="D195" s="314" t="s">
        <v>196</v>
      </c>
      <c r="E195" s="1468">
        <v>45925</v>
      </c>
      <c r="F195" s="314" t="s">
        <v>89</v>
      </c>
      <c r="G195" s="570" t="s">
        <v>2039</v>
      </c>
    </row>
    <row r="196" spans="1:7">
      <c r="A196" s="314">
        <f t="shared" si="2"/>
        <v>190</v>
      </c>
      <c r="B196" s="980" t="s">
        <v>1349</v>
      </c>
      <c r="C196" s="621" t="s">
        <v>111</v>
      </c>
      <c r="D196" s="621" t="s">
        <v>196</v>
      </c>
      <c r="E196" s="1498">
        <v>45926</v>
      </c>
      <c r="F196" s="990" t="s">
        <v>89</v>
      </c>
      <c r="G196" s="570" t="s">
        <v>2073</v>
      </c>
    </row>
    <row r="197" spans="1:7">
      <c r="A197" s="314">
        <f t="shared" si="2"/>
        <v>191</v>
      </c>
      <c r="B197" s="988" t="s">
        <v>1707</v>
      </c>
      <c r="C197" s="988" t="s">
        <v>105</v>
      </c>
      <c r="D197" s="988" t="s">
        <v>278</v>
      </c>
      <c r="E197" s="1498">
        <v>45929</v>
      </c>
      <c r="F197" s="988" t="s">
        <v>89</v>
      </c>
      <c r="G197" s="570" t="s">
        <v>2072</v>
      </c>
    </row>
    <row r="198" spans="1:7">
      <c r="A198" s="314">
        <f t="shared" si="2"/>
        <v>192</v>
      </c>
      <c r="B198" s="314" t="s">
        <v>165</v>
      </c>
      <c r="C198" s="314" t="s">
        <v>101</v>
      </c>
      <c r="D198" s="314" t="s">
        <v>196</v>
      </c>
      <c r="E198" s="1499">
        <v>45929</v>
      </c>
      <c r="F198" s="314" t="s">
        <v>89</v>
      </c>
      <c r="G198" s="570" t="s">
        <v>2039</v>
      </c>
    </row>
    <row r="199" spans="1:7">
      <c r="A199" s="314">
        <f t="shared" si="2"/>
        <v>193</v>
      </c>
      <c r="B199" s="314" t="s">
        <v>850</v>
      </c>
      <c r="C199" s="314" t="s">
        <v>101</v>
      </c>
      <c r="D199" s="314" t="s">
        <v>196</v>
      </c>
      <c r="E199" s="1499">
        <v>45930</v>
      </c>
      <c r="F199" s="314" t="s">
        <v>89</v>
      </c>
      <c r="G199" s="570" t="s">
        <v>2039</v>
      </c>
    </row>
    <row r="200" spans="1:7">
      <c r="A200" s="314">
        <f t="shared" ref="A200:A263" si="3">A199+1</f>
        <v>194</v>
      </c>
      <c r="B200" s="980" t="s">
        <v>744</v>
      </c>
      <c r="C200" s="621" t="s">
        <v>168</v>
      </c>
      <c r="D200" s="621" t="s">
        <v>196</v>
      </c>
      <c r="E200" s="1466">
        <v>45931</v>
      </c>
      <c r="F200" s="990" t="s">
        <v>89</v>
      </c>
      <c r="G200" s="570" t="s">
        <v>2072</v>
      </c>
    </row>
    <row r="201" spans="1:7">
      <c r="A201" s="314">
        <f t="shared" si="3"/>
        <v>195</v>
      </c>
      <c r="B201" s="980" t="s">
        <v>746</v>
      </c>
      <c r="C201" s="621" t="s">
        <v>168</v>
      </c>
      <c r="D201" s="621" t="s">
        <v>196</v>
      </c>
      <c r="E201" s="1466">
        <v>45931</v>
      </c>
      <c r="F201" s="990" t="s">
        <v>89</v>
      </c>
      <c r="G201" s="570" t="s">
        <v>2072</v>
      </c>
    </row>
    <row r="202" spans="1:7">
      <c r="A202" s="314">
        <f t="shared" si="3"/>
        <v>196</v>
      </c>
      <c r="B202" s="1350" t="s">
        <v>1353</v>
      </c>
      <c r="C202" s="314" t="s">
        <v>118</v>
      </c>
      <c r="D202" s="314" t="s">
        <v>196</v>
      </c>
      <c r="E202" s="1468">
        <v>45943</v>
      </c>
      <c r="F202" s="314" t="s">
        <v>89</v>
      </c>
      <c r="G202" s="570" t="s">
        <v>2039</v>
      </c>
    </row>
    <row r="203" spans="1:7">
      <c r="A203" s="314">
        <f t="shared" si="3"/>
        <v>197</v>
      </c>
      <c r="B203" s="1494" t="s">
        <v>762</v>
      </c>
      <c r="C203" s="621" t="s">
        <v>171</v>
      </c>
      <c r="D203" s="621" t="s">
        <v>196</v>
      </c>
      <c r="E203" s="1065">
        <v>45946</v>
      </c>
      <c r="F203" s="990" t="s">
        <v>89</v>
      </c>
      <c r="G203" s="570" t="s">
        <v>2071</v>
      </c>
    </row>
    <row r="204" spans="1:7">
      <c r="A204" s="314">
        <f t="shared" si="3"/>
        <v>198</v>
      </c>
      <c r="B204" s="314" t="s">
        <v>761</v>
      </c>
      <c r="C204" s="314" t="s">
        <v>168</v>
      </c>
      <c r="D204" s="314" t="s">
        <v>196</v>
      </c>
      <c r="E204" s="1063">
        <v>45946</v>
      </c>
      <c r="F204" s="314" t="s">
        <v>89</v>
      </c>
      <c r="G204" s="570" t="s">
        <v>2071</v>
      </c>
    </row>
    <row r="205" spans="1:7">
      <c r="A205" s="314">
        <f t="shared" si="3"/>
        <v>199</v>
      </c>
      <c r="B205" s="314" t="s">
        <v>181</v>
      </c>
      <c r="C205" s="314" t="s">
        <v>133</v>
      </c>
      <c r="D205" s="314" t="s">
        <v>278</v>
      </c>
      <c r="E205" s="1063">
        <v>45959</v>
      </c>
      <c r="F205" s="314" t="s">
        <v>89</v>
      </c>
      <c r="G205" s="570" t="s">
        <v>2039</v>
      </c>
    </row>
    <row r="206" spans="1:7">
      <c r="A206" s="314">
        <f t="shared" si="3"/>
        <v>200</v>
      </c>
      <c r="B206" s="314" t="s">
        <v>354</v>
      </c>
      <c r="C206" s="314" t="s">
        <v>168</v>
      </c>
      <c r="D206" s="314" t="s">
        <v>196</v>
      </c>
      <c r="E206" s="1066">
        <v>45961</v>
      </c>
      <c r="F206" s="314" t="s">
        <v>89</v>
      </c>
      <c r="G206" s="570" t="s">
        <v>2072</v>
      </c>
    </row>
    <row r="207" spans="1:7">
      <c r="A207" s="314">
        <f t="shared" si="3"/>
        <v>201</v>
      </c>
      <c r="B207" s="314" t="s">
        <v>180</v>
      </c>
      <c r="C207" s="314" t="s">
        <v>105</v>
      </c>
      <c r="D207" s="314" t="s">
        <v>196</v>
      </c>
      <c r="E207" s="1063">
        <v>45965</v>
      </c>
      <c r="F207" s="314" t="s">
        <v>89</v>
      </c>
      <c r="G207" s="570" t="s">
        <v>2039</v>
      </c>
    </row>
    <row r="208" spans="1:7">
      <c r="A208" s="314">
        <f t="shared" si="3"/>
        <v>202</v>
      </c>
      <c r="B208" s="314" t="s">
        <v>274</v>
      </c>
      <c r="C208" s="314" t="s">
        <v>168</v>
      </c>
      <c r="D208" s="314" t="s">
        <v>196</v>
      </c>
      <c r="E208" s="1063">
        <v>45966</v>
      </c>
      <c r="F208" s="1062" t="s">
        <v>89</v>
      </c>
      <c r="G208" s="570" t="s">
        <v>2072</v>
      </c>
    </row>
    <row r="209" spans="1:7">
      <c r="A209" s="314">
        <f t="shared" si="3"/>
        <v>203</v>
      </c>
      <c r="B209" s="314" t="s">
        <v>1290</v>
      </c>
      <c r="C209" s="314" t="s">
        <v>114</v>
      </c>
      <c r="D209" s="314" t="s">
        <v>196</v>
      </c>
      <c r="E209" s="1063">
        <v>45966</v>
      </c>
      <c r="F209" s="1062" t="s">
        <v>89</v>
      </c>
      <c r="G209" s="570" t="s">
        <v>2072</v>
      </c>
    </row>
    <row r="210" spans="1:7">
      <c r="A210" s="314">
        <f t="shared" si="3"/>
        <v>204</v>
      </c>
      <c r="B210" s="314" t="s">
        <v>1291</v>
      </c>
      <c r="C210" s="314" t="s">
        <v>101</v>
      </c>
      <c r="D210" s="314" t="s">
        <v>278</v>
      </c>
      <c r="E210" s="1063">
        <v>45966</v>
      </c>
      <c r="F210" s="1062" t="s">
        <v>89</v>
      </c>
      <c r="G210" s="570" t="s">
        <v>2072</v>
      </c>
    </row>
    <row r="211" spans="1:7">
      <c r="A211" s="314">
        <f t="shared" si="3"/>
        <v>205</v>
      </c>
      <c r="B211" s="314" t="s">
        <v>265</v>
      </c>
      <c r="C211" s="314" t="s">
        <v>228</v>
      </c>
      <c r="D211" s="314" t="s">
        <v>196</v>
      </c>
      <c r="E211" s="1063">
        <v>45966</v>
      </c>
      <c r="F211" s="1062" t="s">
        <v>89</v>
      </c>
    </row>
    <row r="212" spans="1:7">
      <c r="A212" s="314">
        <f t="shared" si="3"/>
        <v>206</v>
      </c>
      <c r="B212" s="314" t="s">
        <v>355</v>
      </c>
      <c r="C212" s="314" t="s">
        <v>168</v>
      </c>
      <c r="D212" s="314" t="s">
        <v>196</v>
      </c>
      <c r="E212" s="1500">
        <v>45969</v>
      </c>
      <c r="F212" s="314" t="s">
        <v>89</v>
      </c>
      <c r="G212" s="570" t="s">
        <v>2072</v>
      </c>
    </row>
    <row r="213" spans="1:7">
      <c r="A213" s="314">
        <f t="shared" si="3"/>
        <v>207</v>
      </c>
      <c r="B213" s="314" t="s">
        <v>182</v>
      </c>
      <c r="C213" s="314" t="s">
        <v>133</v>
      </c>
      <c r="D213" s="314" t="s">
        <v>278</v>
      </c>
      <c r="E213" s="1063">
        <v>45969</v>
      </c>
      <c r="F213" s="314" t="s">
        <v>89</v>
      </c>
      <c r="G213" s="570" t="s">
        <v>2071</v>
      </c>
    </row>
    <row r="214" spans="1:7">
      <c r="A214" s="314">
        <f t="shared" si="3"/>
        <v>208</v>
      </c>
      <c r="B214" s="1062" t="s">
        <v>369</v>
      </c>
      <c r="C214" s="314" t="s">
        <v>171</v>
      </c>
      <c r="D214" s="314" t="s">
        <v>196</v>
      </c>
      <c r="E214" s="1063">
        <v>45972</v>
      </c>
      <c r="F214" s="1062" t="s">
        <v>89</v>
      </c>
      <c r="G214" s="570" t="s">
        <v>2072</v>
      </c>
    </row>
    <row r="215" spans="1:7">
      <c r="A215" s="314">
        <f t="shared" si="3"/>
        <v>209</v>
      </c>
      <c r="B215" s="314" t="s">
        <v>253</v>
      </c>
      <c r="C215" s="314" t="s">
        <v>168</v>
      </c>
      <c r="D215" s="314" t="s">
        <v>196</v>
      </c>
      <c r="E215" s="1063">
        <v>45972</v>
      </c>
      <c r="F215" s="1062" t="s">
        <v>89</v>
      </c>
      <c r="G215" s="570" t="s">
        <v>2072</v>
      </c>
    </row>
    <row r="216" spans="1:7">
      <c r="A216" s="314">
        <f t="shared" si="3"/>
        <v>210</v>
      </c>
      <c r="B216" s="1075" t="s">
        <v>142</v>
      </c>
      <c r="C216" s="1075" t="s">
        <v>168</v>
      </c>
      <c r="D216" s="1075" t="s">
        <v>196</v>
      </c>
      <c r="E216" s="1063">
        <v>45976</v>
      </c>
      <c r="F216" s="1075" t="s">
        <v>89</v>
      </c>
      <c r="G216" s="570" t="s">
        <v>2072</v>
      </c>
    </row>
    <row r="217" spans="1:7">
      <c r="A217" s="314">
        <f t="shared" si="3"/>
        <v>211</v>
      </c>
      <c r="B217" s="1075" t="s">
        <v>1785</v>
      </c>
      <c r="C217" s="314" t="s">
        <v>111</v>
      </c>
      <c r="D217" s="314" t="s">
        <v>196</v>
      </c>
      <c r="E217" s="1063">
        <v>45977</v>
      </c>
      <c r="F217" s="314" t="s">
        <v>89</v>
      </c>
    </row>
    <row r="218" spans="1:7">
      <c r="A218" s="314">
        <f t="shared" si="3"/>
        <v>212</v>
      </c>
      <c r="B218" s="314" t="s">
        <v>1091</v>
      </c>
      <c r="C218" s="314" t="s">
        <v>111</v>
      </c>
      <c r="D218" s="314" t="s">
        <v>196</v>
      </c>
      <c r="E218" s="1063">
        <v>45979</v>
      </c>
      <c r="F218" s="314" t="s">
        <v>89</v>
      </c>
      <c r="G218" s="570" t="s">
        <v>2072</v>
      </c>
    </row>
    <row r="219" spans="1:7">
      <c r="A219" s="314">
        <f t="shared" si="3"/>
        <v>213</v>
      </c>
      <c r="B219" s="314" t="s">
        <v>185</v>
      </c>
      <c r="C219" s="1077" t="s">
        <v>111</v>
      </c>
      <c r="D219" s="1077" t="s">
        <v>278</v>
      </c>
      <c r="E219" s="1063">
        <v>45984</v>
      </c>
      <c r="F219" s="314" t="s">
        <v>89</v>
      </c>
      <c r="G219" s="570" t="s">
        <v>2039</v>
      </c>
    </row>
    <row r="220" spans="1:7">
      <c r="A220" s="314">
        <f t="shared" si="3"/>
        <v>214</v>
      </c>
      <c r="B220" s="1099" t="s">
        <v>1786</v>
      </c>
      <c r="C220" s="1099" t="s">
        <v>101</v>
      </c>
      <c r="D220" s="1099" t="s">
        <v>196</v>
      </c>
      <c r="E220" s="1063">
        <v>45989</v>
      </c>
      <c r="F220" s="1099" t="s">
        <v>89</v>
      </c>
      <c r="G220" s="570" t="s">
        <v>2072</v>
      </c>
    </row>
    <row r="221" spans="1:7">
      <c r="A221" s="314">
        <f t="shared" si="3"/>
        <v>215</v>
      </c>
      <c r="B221" s="1099" t="s">
        <v>388</v>
      </c>
      <c r="C221" s="1099" t="s">
        <v>234</v>
      </c>
      <c r="D221" s="1099" t="s">
        <v>196</v>
      </c>
      <c r="E221" s="1063">
        <v>45989</v>
      </c>
      <c r="F221" s="1099" t="s">
        <v>89</v>
      </c>
      <c r="G221" s="570" t="s">
        <v>2072</v>
      </c>
    </row>
    <row r="222" spans="1:7">
      <c r="A222" s="314">
        <f t="shared" si="3"/>
        <v>216</v>
      </c>
      <c r="B222" s="1099" t="s">
        <v>390</v>
      </c>
      <c r="C222" s="1099" t="s">
        <v>234</v>
      </c>
      <c r="D222" s="1099" t="s">
        <v>196</v>
      </c>
      <c r="E222" s="1063">
        <v>45989</v>
      </c>
      <c r="F222" s="1099" t="s">
        <v>89</v>
      </c>
      <c r="G222" s="570" t="s">
        <v>2072</v>
      </c>
    </row>
    <row r="223" spans="1:7">
      <c r="A223" s="314">
        <f t="shared" si="3"/>
        <v>217</v>
      </c>
      <c r="B223" s="314" t="s">
        <v>183</v>
      </c>
      <c r="C223" s="314" t="s">
        <v>103</v>
      </c>
      <c r="D223" s="314" t="s">
        <v>278</v>
      </c>
      <c r="E223" s="1063">
        <v>45993</v>
      </c>
      <c r="F223" s="314" t="s">
        <v>89</v>
      </c>
      <c r="G223" s="570" t="s">
        <v>2071</v>
      </c>
    </row>
    <row r="224" spans="1:7">
      <c r="A224" s="314">
        <f t="shared" si="3"/>
        <v>218</v>
      </c>
      <c r="B224" s="314" t="s">
        <v>184</v>
      </c>
      <c r="C224" s="314" t="s">
        <v>103</v>
      </c>
      <c r="D224" s="314" t="s">
        <v>278</v>
      </c>
      <c r="E224" s="1063">
        <v>45993</v>
      </c>
      <c r="F224" s="314" t="s">
        <v>89</v>
      </c>
      <c r="G224" s="570" t="s">
        <v>2071</v>
      </c>
    </row>
    <row r="225" spans="1:7">
      <c r="A225" s="314">
        <f t="shared" si="3"/>
        <v>219</v>
      </c>
      <c r="B225" s="314" t="s">
        <v>140</v>
      </c>
      <c r="C225" s="314" t="s">
        <v>111</v>
      </c>
      <c r="D225" s="314" t="s">
        <v>196</v>
      </c>
      <c r="E225" s="1063">
        <v>45993</v>
      </c>
      <c r="F225" s="314" t="s">
        <v>89</v>
      </c>
      <c r="G225" s="570" t="s">
        <v>2072</v>
      </c>
    </row>
    <row r="226" spans="1:7">
      <c r="A226" s="314">
        <f t="shared" si="3"/>
        <v>220</v>
      </c>
      <c r="B226" s="314" t="s">
        <v>1833</v>
      </c>
      <c r="C226" s="314" t="s">
        <v>114</v>
      </c>
      <c r="D226" s="314" t="s">
        <v>196</v>
      </c>
      <c r="E226" s="1063">
        <v>45994</v>
      </c>
      <c r="F226" s="314" t="s">
        <v>89</v>
      </c>
      <c r="G226" s="570" t="s">
        <v>2072</v>
      </c>
    </row>
    <row r="227" spans="1:7">
      <c r="A227" s="314">
        <f t="shared" si="3"/>
        <v>221</v>
      </c>
      <c r="B227" s="314" t="s">
        <v>1823</v>
      </c>
      <c r="C227" s="314" t="s">
        <v>101</v>
      </c>
      <c r="D227" s="314" t="s">
        <v>196</v>
      </c>
      <c r="E227" s="1063">
        <v>45995</v>
      </c>
      <c r="F227" s="314" t="s">
        <v>89</v>
      </c>
      <c r="G227" s="570" t="s">
        <v>2072</v>
      </c>
    </row>
    <row r="228" spans="1:7">
      <c r="A228" s="314">
        <f t="shared" si="3"/>
        <v>222</v>
      </c>
      <c r="B228" s="314" t="s">
        <v>410</v>
      </c>
      <c r="C228" s="314" t="s">
        <v>156</v>
      </c>
      <c r="D228" s="314" t="s">
        <v>196</v>
      </c>
      <c r="E228" s="1063">
        <v>45999</v>
      </c>
      <c r="F228" s="314" t="s">
        <v>89</v>
      </c>
      <c r="G228" s="570" t="s">
        <v>2072</v>
      </c>
    </row>
    <row r="229" spans="1:7">
      <c r="A229" s="314">
        <f t="shared" si="3"/>
        <v>223</v>
      </c>
      <c r="B229" s="314" t="s">
        <v>161</v>
      </c>
      <c r="C229" s="315" t="s">
        <v>111</v>
      </c>
      <c r="D229" s="314" t="s">
        <v>196</v>
      </c>
      <c r="E229" s="1063">
        <v>46004</v>
      </c>
      <c r="F229" s="314" t="s">
        <v>89</v>
      </c>
      <c r="G229" s="570" t="s">
        <v>2072</v>
      </c>
    </row>
    <row r="230" spans="1:7">
      <c r="A230" s="314">
        <f t="shared" si="3"/>
        <v>224</v>
      </c>
      <c r="B230" s="314" t="s">
        <v>1861</v>
      </c>
      <c r="C230" s="314" t="s">
        <v>123</v>
      </c>
      <c r="D230" s="314" t="s">
        <v>196</v>
      </c>
      <c r="E230" s="1063">
        <v>46005</v>
      </c>
      <c r="F230" s="314" t="s">
        <v>89</v>
      </c>
      <c r="G230" s="570" t="s">
        <v>2072</v>
      </c>
    </row>
    <row r="231" spans="1:7">
      <c r="A231" s="314">
        <f t="shared" si="3"/>
        <v>225</v>
      </c>
      <c r="B231" s="314" t="s">
        <v>740</v>
      </c>
      <c r="C231" s="314" t="s">
        <v>168</v>
      </c>
      <c r="D231" s="314" t="s">
        <v>196</v>
      </c>
      <c r="E231" s="1063">
        <v>46006</v>
      </c>
      <c r="F231" s="314" t="s">
        <v>89</v>
      </c>
      <c r="G231" s="570" t="s">
        <v>2039</v>
      </c>
    </row>
    <row r="232" spans="1:7">
      <c r="A232" s="314">
        <f t="shared" si="3"/>
        <v>226</v>
      </c>
      <c r="B232" s="314" t="s">
        <v>733</v>
      </c>
      <c r="C232" s="314" t="s">
        <v>234</v>
      </c>
      <c r="D232" s="314" t="s">
        <v>196</v>
      </c>
      <c r="E232" s="1063">
        <v>46008</v>
      </c>
      <c r="F232" s="314" t="s">
        <v>89</v>
      </c>
      <c r="G232" s="570" t="s">
        <v>2039</v>
      </c>
    </row>
    <row r="233" spans="1:7">
      <c r="A233" s="314">
        <f t="shared" si="3"/>
        <v>227</v>
      </c>
      <c r="B233" s="314" t="s">
        <v>735</v>
      </c>
      <c r="C233" s="314" t="s">
        <v>228</v>
      </c>
      <c r="D233" s="314" t="s">
        <v>1975</v>
      </c>
      <c r="E233" s="1063">
        <v>46008</v>
      </c>
      <c r="F233" s="314" t="s">
        <v>89</v>
      </c>
      <c r="G233" s="570" t="s">
        <v>2039</v>
      </c>
    </row>
    <row r="234" spans="1:7">
      <c r="A234" s="314">
        <f t="shared" si="3"/>
        <v>228</v>
      </c>
      <c r="B234" s="314" t="s">
        <v>770</v>
      </c>
      <c r="C234" s="314" t="s">
        <v>234</v>
      </c>
      <c r="D234" s="314" t="s">
        <v>1975</v>
      </c>
      <c r="E234" s="1063">
        <v>46009</v>
      </c>
      <c r="F234" s="314" t="s">
        <v>89</v>
      </c>
      <c r="G234" s="570" t="s">
        <v>2039</v>
      </c>
    </row>
    <row r="235" spans="1:7">
      <c r="A235" s="314">
        <f t="shared" si="3"/>
        <v>229</v>
      </c>
      <c r="B235" s="314" t="s">
        <v>1827</v>
      </c>
      <c r="C235" s="314" t="s">
        <v>105</v>
      </c>
      <c r="D235" s="314" t="s">
        <v>1975</v>
      </c>
      <c r="E235" s="1063">
        <v>46009</v>
      </c>
      <c r="F235" s="314" t="s">
        <v>89</v>
      </c>
      <c r="G235" s="570" t="s">
        <v>2039</v>
      </c>
    </row>
    <row r="236" spans="1:7">
      <c r="A236" s="314">
        <f t="shared" si="3"/>
        <v>230</v>
      </c>
      <c r="B236" s="314" t="s">
        <v>772</v>
      </c>
      <c r="C236" s="314" t="s">
        <v>171</v>
      </c>
      <c r="D236" s="314" t="s">
        <v>1975</v>
      </c>
      <c r="E236" s="1063">
        <v>46009</v>
      </c>
      <c r="F236" s="314" t="s">
        <v>89</v>
      </c>
      <c r="G236" s="570" t="s">
        <v>2039</v>
      </c>
    </row>
    <row r="237" spans="1:7">
      <c r="A237" s="314">
        <f t="shared" si="3"/>
        <v>231</v>
      </c>
      <c r="B237" s="314" t="s">
        <v>1345</v>
      </c>
      <c r="C237" s="314" t="s">
        <v>228</v>
      </c>
      <c r="D237" s="314" t="s">
        <v>196</v>
      </c>
      <c r="E237" s="1063">
        <v>46009</v>
      </c>
      <c r="F237" s="314" t="s">
        <v>89</v>
      </c>
      <c r="G237" s="570" t="s">
        <v>2071</v>
      </c>
    </row>
    <row r="238" spans="1:7">
      <c r="A238" s="314">
        <f t="shared" si="3"/>
        <v>232</v>
      </c>
      <c r="B238" s="314" t="s">
        <v>456</v>
      </c>
      <c r="C238" s="314" t="s">
        <v>171</v>
      </c>
      <c r="D238" s="314" t="s">
        <v>196</v>
      </c>
      <c r="E238" s="1063">
        <v>46011</v>
      </c>
      <c r="F238" s="314" t="s">
        <v>89</v>
      </c>
      <c r="G238" s="570" t="s">
        <v>2072</v>
      </c>
    </row>
    <row r="239" spans="1:7">
      <c r="A239" s="314">
        <f t="shared" si="3"/>
        <v>233</v>
      </c>
      <c r="B239" s="1252" t="s">
        <v>745</v>
      </c>
      <c r="C239" s="1252" t="s">
        <v>168</v>
      </c>
      <c r="D239" s="1252" t="s">
        <v>196</v>
      </c>
      <c r="E239" s="1063">
        <v>46012</v>
      </c>
      <c r="F239" s="1252" t="s">
        <v>89</v>
      </c>
      <c r="G239" s="570" t="s">
        <v>2071</v>
      </c>
    </row>
    <row r="240" spans="1:7">
      <c r="A240" s="314">
        <f t="shared" si="3"/>
        <v>234</v>
      </c>
      <c r="B240" s="1265" t="s">
        <v>149</v>
      </c>
      <c r="C240" s="1265" t="s">
        <v>111</v>
      </c>
      <c r="D240" s="1265" t="s">
        <v>196</v>
      </c>
      <c r="E240" s="1063">
        <v>46017</v>
      </c>
      <c r="F240" s="1265" t="s">
        <v>89</v>
      </c>
      <c r="G240" s="570" t="s">
        <v>2072</v>
      </c>
    </row>
    <row r="241" spans="1:7">
      <c r="A241" s="314">
        <f t="shared" si="3"/>
        <v>235</v>
      </c>
      <c r="B241" s="1270" t="s">
        <v>743</v>
      </c>
      <c r="C241" s="1270" t="s">
        <v>111</v>
      </c>
      <c r="D241" s="1270" t="s">
        <v>196</v>
      </c>
      <c r="E241" s="1063">
        <v>46020</v>
      </c>
      <c r="F241" s="1270" t="s">
        <v>89</v>
      </c>
      <c r="G241" s="1470" t="s">
        <v>2039</v>
      </c>
    </row>
    <row r="242" spans="1:7">
      <c r="A242" s="314">
        <f t="shared" si="3"/>
        <v>236</v>
      </c>
      <c r="B242" s="1271" t="s">
        <v>851</v>
      </c>
      <c r="C242" s="314" t="s">
        <v>123</v>
      </c>
      <c r="D242" s="1271" t="s">
        <v>196</v>
      </c>
      <c r="E242" s="1063">
        <v>46021</v>
      </c>
      <c r="F242" s="1271" t="s">
        <v>89</v>
      </c>
      <c r="G242" s="570" t="s">
        <v>2039</v>
      </c>
    </row>
    <row r="243" spans="1:7">
      <c r="A243" s="314">
        <f t="shared" si="3"/>
        <v>237</v>
      </c>
      <c r="B243" s="314" t="s">
        <v>393</v>
      </c>
      <c r="C243" s="314" t="s">
        <v>168</v>
      </c>
      <c r="D243" s="314" t="s">
        <v>196</v>
      </c>
      <c r="E243" s="1063">
        <v>46024</v>
      </c>
      <c r="F243" s="314" t="s">
        <v>89</v>
      </c>
      <c r="G243" s="570" t="s">
        <v>2072</v>
      </c>
    </row>
    <row r="244" spans="1:7">
      <c r="A244" s="314">
        <f t="shared" si="3"/>
        <v>238</v>
      </c>
      <c r="B244" s="1496" t="s">
        <v>1859</v>
      </c>
      <c r="C244" s="1496" t="s">
        <v>118</v>
      </c>
      <c r="D244" s="1496" t="s">
        <v>196</v>
      </c>
      <c r="E244" s="1326">
        <v>46026</v>
      </c>
      <c r="F244" s="1279" t="s">
        <v>89</v>
      </c>
      <c r="G244" s="570" t="s">
        <v>2072</v>
      </c>
    </row>
    <row r="245" spans="1:7">
      <c r="A245" s="314">
        <f t="shared" si="3"/>
        <v>239</v>
      </c>
      <c r="B245" s="314" t="s">
        <v>1858</v>
      </c>
      <c r="C245" s="314" t="s">
        <v>109</v>
      </c>
      <c r="D245" s="314" t="s">
        <v>196</v>
      </c>
      <c r="E245" s="1063">
        <v>46027</v>
      </c>
      <c r="F245" s="314" t="s">
        <v>89</v>
      </c>
      <c r="G245" s="570" t="s">
        <v>2072</v>
      </c>
    </row>
    <row r="246" spans="1:7">
      <c r="A246" s="314">
        <f t="shared" si="3"/>
        <v>240</v>
      </c>
      <c r="B246" s="314" t="s">
        <v>721</v>
      </c>
      <c r="C246" s="314" t="s">
        <v>171</v>
      </c>
      <c r="D246" s="314" t="s">
        <v>196</v>
      </c>
      <c r="E246" s="1063">
        <v>46031</v>
      </c>
      <c r="F246" s="314" t="s">
        <v>89</v>
      </c>
      <c r="G246" s="570" t="s">
        <v>2071</v>
      </c>
    </row>
    <row r="247" spans="1:7">
      <c r="A247" s="314">
        <f t="shared" si="3"/>
        <v>241</v>
      </c>
      <c r="B247" s="1291" t="s">
        <v>731</v>
      </c>
      <c r="C247" s="1291" t="s">
        <v>228</v>
      </c>
      <c r="D247" s="1291" t="s">
        <v>196</v>
      </c>
      <c r="E247" s="1063">
        <v>46037</v>
      </c>
      <c r="F247" s="1291" t="s">
        <v>89</v>
      </c>
      <c r="G247" s="570" t="s">
        <v>2071</v>
      </c>
    </row>
    <row r="248" spans="1:7">
      <c r="A248" s="314">
        <f t="shared" si="3"/>
        <v>242</v>
      </c>
      <c r="B248" s="1293" t="s">
        <v>343</v>
      </c>
      <c r="C248" s="1293" t="s">
        <v>118</v>
      </c>
      <c r="D248" s="1291" t="s">
        <v>196</v>
      </c>
      <c r="E248" s="1063">
        <v>46038</v>
      </c>
      <c r="F248" s="1291" t="s">
        <v>89</v>
      </c>
      <c r="G248" s="570" t="s">
        <v>2072</v>
      </c>
    </row>
    <row r="249" spans="1:7">
      <c r="A249" s="314">
        <f t="shared" si="3"/>
        <v>243</v>
      </c>
      <c r="B249" s="1293" t="s">
        <v>351</v>
      </c>
      <c r="C249" s="1293" t="s">
        <v>168</v>
      </c>
      <c r="D249" s="1291" t="s">
        <v>196</v>
      </c>
      <c r="E249" s="1063">
        <v>46038</v>
      </c>
      <c r="F249" s="1291" t="s">
        <v>89</v>
      </c>
      <c r="G249" s="570" t="s">
        <v>2072</v>
      </c>
    </row>
    <row r="250" spans="1:7">
      <c r="A250" s="314">
        <f t="shared" si="3"/>
        <v>244</v>
      </c>
      <c r="B250" s="314" t="s">
        <v>342</v>
      </c>
      <c r="C250" s="314" t="s">
        <v>111</v>
      </c>
      <c r="D250" s="314" t="s">
        <v>196</v>
      </c>
      <c r="E250" s="1063">
        <v>46039</v>
      </c>
      <c r="F250" s="314" t="s">
        <v>89</v>
      </c>
      <c r="G250" s="570" t="s">
        <v>2072</v>
      </c>
    </row>
    <row r="251" spans="1:7">
      <c r="A251" s="314">
        <f t="shared" si="3"/>
        <v>245</v>
      </c>
      <c r="B251" s="314" t="s">
        <v>439</v>
      </c>
      <c r="C251" s="314" t="s">
        <v>101</v>
      </c>
      <c r="D251" s="314" t="s">
        <v>196</v>
      </c>
      <c r="E251" s="1063">
        <v>46042</v>
      </c>
      <c r="F251" s="314" t="s">
        <v>89</v>
      </c>
      <c r="G251" s="570" t="s">
        <v>2072</v>
      </c>
    </row>
    <row r="252" spans="1:7">
      <c r="A252" s="314">
        <f t="shared" si="3"/>
        <v>246</v>
      </c>
      <c r="B252" s="314" t="s">
        <v>1860</v>
      </c>
      <c r="C252" s="314" t="s">
        <v>123</v>
      </c>
      <c r="D252" s="314" t="s">
        <v>196</v>
      </c>
      <c r="E252" s="1063">
        <v>46046</v>
      </c>
      <c r="F252" s="314" t="s">
        <v>89</v>
      </c>
    </row>
    <row r="253" spans="1:7">
      <c r="A253" s="314">
        <f t="shared" si="3"/>
        <v>247</v>
      </c>
      <c r="B253" s="1351" t="s">
        <v>1207</v>
      </c>
      <c r="C253" s="1352" t="s">
        <v>171</v>
      </c>
      <c r="D253" s="1352" t="s">
        <v>196</v>
      </c>
      <c r="E253" s="1063">
        <v>46047</v>
      </c>
      <c r="F253" s="1352" t="s">
        <v>89</v>
      </c>
    </row>
    <row r="254" spans="1:7">
      <c r="A254" s="314">
        <f t="shared" si="3"/>
        <v>248</v>
      </c>
      <c r="B254" s="1324" t="s">
        <v>1862</v>
      </c>
      <c r="C254" s="1324" t="s">
        <v>101</v>
      </c>
      <c r="D254" s="1324" t="s">
        <v>196</v>
      </c>
      <c r="E254" s="1063">
        <v>46050</v>
      </c>
      <c r="F254" s="1324" t="s">
        <v>89</v>
      </c>
      <c r="G254" s="570" t="s">
        <v>2072</v>
      </c>
    </row>
    <row r="255" spans="1:7">
      <c r="A255" s="314">
        <f t="shared" si="3"/>
        <v>249</v>
      </c>
      <c r="B255" s="1328" t="s">
        <v>150</v>
      </c>
      <c r="C255" s="1328" t="s">
        <v>101</v>
      </c>
      <c r="D255" s="1328" t="s">
        <v>196</v>
      </c>
      <c r="E255" s="1063">
        <v>46051</v>
      </c>
      <c r="F255" s="1328" t="s">
        <v>89</v>
      </c>
      <c r="G255" s="570" t="s">
        <v>2072</v>
      </c>
    </row>
    <row r="256" spans="1:7">
      <c r="A256" s="314">
        <f t="shared" si="3"/>
        <v>250</v>
      </c>
      <c r="B256" s="1327" t="s">
        <v>1210</v>
      </c>
      <c r="C256" s="314" t="s">
        <v>168</v>
      </c>
      <c r="D256" s="314" t="s">
        <v>196</v>
      </c>
      <c r="E256" s="1063">
        <v>46052</v>
      </c>
      <c r="F256" s="314" t="s">
        <v>89</v>
      </c>
    </row>
    <row r="257" spans="1:8">
      <c r="A257" s="314">
        <f t="shared" si="3"/>
        <v>251</v>
      </c>
      <c r="B257" s="1327" t="s">
        <v>1209</v>
      </c>
      <c r="C257" s="314" t="s">
        <v>168</v>
      </c>
      <c r="D257" s="314" t="s">
        <v>196</v>
      </c>
      <c r="E257" s="1063">
        <v>46052</v>
      </c>
      <c r="F257" s="1353" t="s">
        <v>89</v>
      </c>
    </row>
    <row r="258" spans="1:8">
      <c r="A258" s="314">
        <f t="shared" si="3"/>
        <v>252</v>
      </c>
      <c r="B258" s="314" t="s">
        <v>151</v>
      </c>
      <c r="C258" s="314" t="s">
        <v>171</v>
      </c>
      <c r="D258" s="314" t="s">
        <v>196</v>
      </c>
      <c r="E258" s="1468">
        <v>46053</v>
      </c>
      <c r="F258" s="314" t="s">
        <v>89</v>
      </c>
      <c r="G258" s="570" t="s">
        <v>2072</v>
      </c>
      <c r="H258" s="188"/>
    </row>
    <row r="259" spans="1:8">
      <c r="A259" s="314">
        <f t="shared" si="3"/>
        <v>253</v>
      </c>
      <c r="B259" s="1327" t="s">
        <v>1211</v>
      </c>
      <c r="C259" s="314" t="s">
        <v>101</v>
      </c>
      <c r="D259" s="314" t="s">
        <v>196</v>
      </c>
      <c r="E259" s="1063">
        <v>46053</v>
      </c>
      <c r="F259" s="314" t="s">
        <v>89</v>
      </c>
    </row>
    <row r="260" spans="1:8">
      <c r="A260" s="314">
        <f t="shared" si="3"/>
        <v>254</v>
      </c>
      <c r="B260" s="1327" t="s">
        <v>1192</v>
      </c>
      <c r="C260" s="314" t="s">
        <v>171</v>
      </c>
      <c r="D260" s="314" t="s">
        <v>196</v>
      </c>
      <c r="E260" s="1063">
        <v>46058</v>
      </c>
      <c r="F260" s="314" t="s">
        <v>89</v>
      </c>
    </row>
    <row r="261" spans="1:8">
      <c r="A261" s="314">
        <f t="shared" si="3"/>
        <v>255</v>
      </c>
      <c r="B261" s="314" t="s">
        <v>457</v>
      </c>
      <c r="C261" s="314" t="s">
        <v>118</v>
      </c>
      <c r="D261" s="314" t="s">
        <v>196</v>
      </c>
      <c r="E261" s="1063">
        <v>46081</v>
      </c>
      <c r="F261" s="314" t="s">
        <v>89</v>
      </c>
      <c r="G261" s="570" t="s">
        <v>2071</v>
      </c>
    </row>
    <row r="262" spans="1:8">
      <c r="A262" s="314">
        <f t="shared" si="3"/>
        <v>256</v>
      </c>
      <c r="B262" s="314" t="s">
        <v>409</v>
      </c>
      <c r="C262" s="314" t="s">
        <v>168</v>
      </c>
      <c r="D262" s="1655" t="s">
        <v>196</v>
      </c>
      <c r="E262" s="1063">
        <v>46092</v>
      </c>
      <c r="F262" s="314" t="s">
        <v>89</v>
      </c>
      <c r="G262" s="570" t="s">
        <v>2072</v>
      </c>
    </row>
    <row r="263" spans="1:8">
      <c r="A263" s="314">
        <f t="shared" si="3"/>
        <v>257</v>
      </c>
      <c r="B263" s="314" t="s">
        <v>1866</v>
      </c>
      <c r="C263" s="314" t="s">
        <v>111</v>
      </c>
      <c r="D263" s="1655" t="s">
        <v>278</v>
      </c>
      <c r="E263" s="1063">
        <v>46092</v>
      </c>
      <c r="F263" s="314" t="s">
        <v>89</v>
      </c>
      <c r="G263" s="570" t="s">
        <v>2072</v>
      </c>
    </row>
    <row r="264" spans="1:8">
      <c r="A264" s="314">
        <f t="shared" ref="A264:A267" si="4">A263+1</f>
        <v>258</v>
      </c>
      <c r="B264" s="314" t="s">
        <v>1867</v>
      </c>
      <c r="C264" s="314" t="s">
        <v>111</v>
      </c>
      <c r="D264" s="1655" t="s">
        <v>278</v>
      </c>
      <c r="E264" s="1063">
        <v>46092</v>
      </c>
      <c r="F264" s="314" t="s">
        <v>89</v>
      </c>
      <c r="G264" s="570" t="s">
        <v>2072</v>
      </c>
    </row>
    <row r="265" spans="1:8">
      <c r="A265" s="314">
        <f t="shared" si="4"/>
        <v>259</v>
      </c>
      <c r="B265" s="314" t="s">
        <v>158</v>
      </c>
      <c r="C265" s="314" t="s">
        <v>101</v>
      </c>
      <c r="D265" s="314" t="s">
        <v>196</v>
      </c>
      <c r="E265" s="1063">
        <v>46101</v>
      </c>
      <c r="F265" s="314" t="s">
        <v>89</v>
      </c>
    </row>
    <row r="266" spans="1:8">
      <c r="A266" s="314">
        <f t="shared" si="4"/>
        <v>260</v>
      </c>
      <c r="B266" s="1677" t="s">
        <v>1212</v>
      </c>
      <c r="C266" s="314" t="s">
        <v>168</v>
      </c>
      <c r="D266" s="314" t="s">
        <v>196</v>
      </c>
      <c r="E266" s="1063">
        <v>46104</v>
      </c>
      <c r="F266" s="314" t="s">
        <v>89</v>
      </c>
    </row>
    <row r="267" spans="1:8">
      <c r="A267" s="314">
        <f t="shared" si="4"/>
        <v>261</v>
      </c>
      <c r="B267" s="314" t="s">
        <v>427</v>
      </c>
      <c r="C267" s="314" t="s">
        <v>228</v>
      </c>
      <c r="D267" s="314" t="s">
        <v>196</v>
      </c>
      <c r="E267" s="1063">
        <v>46123</v>
      </c>
      <c r="F267" s="314" t="s">
        <v>89</v>
      </c>
    </row>
  </sheetData>
  <mergeCells count="9">
    <mergeCell ref="A1:W1"/>
    <mergeCell ref="A2:W2"/>
    <mergeCell ref="A3:W3"/>
    <mergeCell ref="A5:A6"/>
    <mergeCell ref="B5:B6"/>
    <mergeCell ref="C5:C6"/>
    <mergeCell ref="D5:D6"/>
    <mergeCell ref="E5:E6"/>
    <mergeCell ref="F5:F6"/>
  </mergeCells>
  <phoneticPr fontId="270" type="noConversion"/>
  <conditionalFormatting sqref="B1:B1048576">
    <cfRule type="duplicateValues" dxfId="137" priority="29"/>
  </conditionalFormatting>
  <conditionalFormatting sqref="B7:B266">
    <cfRule type="duplicateValues" dxfId="136" priority="1"/>
  </conditionalFormatting>
  <conditionalFormatting sqref="B59:B266 K65:K84">
    <cfRule type="duplicateValues" dxfId="135" priority="2"/>
  </conditionalFormatting>
  <conditionalFormatting sqref="J65:K84">
    <cfRule type="duplicateValues" dxfId="134" priority="3"/>
  </conditionalFormatting>
  <conditionalFormatting sqref="K65">
    <cfRule type="duplicateValues" dxfId="133" priority="19"/>
    <cfRule type="duplicateValues" dxfId="132" priority="20"/>
    <cfRule type="duplicateValues" dxfId="131" priority="21"/>
    <cfRule type="duplicateValues" dxfId="130" priority="22"/>
    <cfRule type="duplicateValues" dxfId="129" priority="23"/>
  </conditionalFormatting>
  <conditionalFormatting sqref="K66">
    <cfRule type="duplicateValues" dxfId="128" priority="14"/>
    <cfRule type="duplicateValues" dxfId="127" priority="15"/>
    <cfRule type="duplicateValues" dxfId="126" priority="16"/>
    <cfRule type="duplicateValues" dxfId="125" priority="17"/>
    <cfRule type="duplicateValues" dxfId="124" priority="18"/>
  </conditionalFormatting>
  <conditionalFormatting sqref="K67">
    <cfRule type="duplicateValues" dxfId="123" priority="9"/>
    <cfRule type="duplicateValues" dxfId="122" priority="10"/>
    <cfRule type="duplicateValues" dxfId="121" priority="11"/>
    <cfRule type="duplicateValues" dxfId="120" priority="12"/>
    <cfRule type="duplicateValues" dxfId="119" priority="13"/>
  </conditionalFormatting>
  <conditionalFormatting sqref="K68">
    <cfRule type="duplicateValues" dxfId="118" priority="4"/>
    <cfRule type="duplicateValues" dxfId="117" priority="5"/>
    <cfRule type="duplicateValues" dxfId="116" priority="6"/>
    <cfRule type="duplicateValues" dxfId="115" priority="7"/>
    <cfRule type="duplicateValues" dxfId="114" priority="8"/>
  </conditionalFormatting>
  <conditionalFormatting sqref="K71:K85 K69">
    <cfRule type="duplicateValues" dxfId="113" priority="24"/>
    <cfRule type="duplicateValues" dxfId="112" priority="25"/>
    <cfRule type="duplicateValues" dxfId="111" priority="26"/>
    <cfRule type="duplicateValues" dxfId="110" priority="27"/>
    <cfRule type="duplicateValues" dxfId="109" priority="28"/>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sheetPr>
    <pageSetUpPr fitToPage="1"/>
  </sheetPr>
  <dimension ref="B1:J118"/>
  <sheetViews>
    <sheetView topLeftCell="A16" workbookViewId="0">
      <selection activeCell="O27" sqref="O27"/>
    </sheetView>
  </sheetViews>
  <sheetFormatPr defaultRowHeight="14.4"/>
  <cols>
    <col min="2" max="2" width="5.88671875" style="188" customWidth="1"/>
    <col min="3" max="3" width="8.88671875" style="188"/>
    <col min="4" max="4" width="9.77734375" style="188" customWidth="1"/>
    <col min="5" max="5" width="8.88671875" style="188"/>
  </cols>
  <sheetData>
    <row r="1" spans="2:5" ht="15.6">
      <c r="B1" s="1013" t="s">
        <v>64</v>
      </c>
      <c r="C1" s="1013"/>
      <c r="D1" s="1013"/>
      <c r="E1" s="1013"/>
    </row>
    <row r="2" spans="2:5" ht="15.6">
      <c r="B2" s="1588" t="s">
        <v>65</v>
      </c>
      <c r="C2" s="1588"/>
      <c r="D2" s="1588"/>
      <c r="E2" s="1588"/>
    </row>
    <row r="3" spans="2:5" ht="15.6">
      <c r="B3" s="2002" t="s">
        <v>66</v>
      </c>
      <c r="C3" s="2002"/>
      <c r="D3" s="2002"/>
      <c r="E3" s="2002"/>
    </row>
    <row r="4" spans="2:5" ht="31.2">
      <c r="B4" s="1585" t="s">
        <v>68</v>
      </c>
      <c r="C4" s="1585" t="s">
        <v>1105</v>
      </c>
      <c r="D4" s="1585" t="s">
        <v>2042</v>
      </c>
      <c r="E4" s="1585" t="s">
        <v>503</v>
      </c>
    </row>
    <row r="5" spans="2:5" ht="15.6">
      <c r="B5" s="1587">
        <v>1</v>
      </c>
      <c r="C5" s="1681" t="s">
        <v>342</v>
      </c>
      <c r="D5" s="1587" t="s">
        <v>2043</v>
      </c>
      <c r="E5" s="1585"/>
    </row>
    <row r="6" spans="2:5" ht="15.6">
      <c r="B6" s="1587">
        <f>B5+1</f>
        <v>2</v>
      </c>
      <c r="C6" s="1681" t="s">
        <v>343</v>
      </c>
      <c r="D6" s="1504" t="s">
        <v>2043</v>
      </c>
      <c r="E6" s="1587"/>
    </row>
    <row r="7" spans="2:5" ht="15.6">
      <c r="B7" s="1587">
        <f t="shared" ref="B7:B93" si="0">B6+1</f>
        <v>3</v>
      </c>
      <c r="C7" s="1681" t="s">
        <v>140</v>
      </c>
      <c r="D7" s="1504" t="s">
        <v>2043</v>
      </c>
      <c r="E7" s="1585"/>
    </row>
    <row r="8" spans="2:5" ht="15.6">
      <c r="B8" s="1587">
        <f t="shared" si="0"/>
        <v>4</v>
      </c>
      <c r="C8" s="1554" t="s">
        <v>1579</v>
      </c>
      <c r="D8" s="1504" t="s">
        <v>2043</v>
      </c>
      <c r="E8" s="1587"/>
    </row>
    <row r="9" spans="2:5" ht="15.6">
      <c r="B9" s="1587">
        <f t="shared" si="0"/>
        <v>5</v>
      </c>
      <c r="C9" s="1554" t="s">
        <v>717</v>
      </c>
      <c r="D9" s="1504" t="s">
        <v>2043</v>
      </c>
      <c r="E9" s="1585"/>
    </row>
    <row r="10" spans="2:5" ht="15.6">
      <c r="B10" s="1587">
        <f t="shared" si="0"/>
        <v>6</v>
      </c>
      <c r="C10" s="1685" t="s">
        <v>160</v>
      </c>
      <c r="D10" s="1504" t="s">
        <v>2043</v>
      </c>
      <c r="E10" s="1585"/>
    </row>
    <row r="11" spans="2:5" ht="15.6">
      <c r="B11" s="1587">
        <f t="shared" si="0"/>
        <v>7</v>
      </c>
      <c r="C11" s="1633" t="s">
        <v>1650</v>
      </c>
      <c r="D11" s="1504" t="s">
        <v>2043</v>
      </c>
      <c r="E11" s="1585"/>
    </row>
    <row r="12" spans="2:5" ht="15.6">
      <c r="B12" s="1587">
        <f t="shared" si="0"/>
        <v>8</v>
      </c>
      <c r="C12" s="1692" t="s">
        <v>1785</v>
      </c>
      <c r="D12" s="1504" t="s">
        <v>2043</v>
      </c>
      <c r="E12" s="1585"/>
    </row>
    <row r="13" spans="2:5" ht="15.6">
      <c r="B13" s="1587">
        <f t="shared" si="0"/>
        <v>9</v>
      </c>
      <c r="C13" s="1680" t="s">
        <v>1307</v>
      </c>
      <c r="D13" s="1504" t="s">
        <v>2043</v>
      </c>
      <c r="E13" s="1585"/>
    </row>
    <row r="14" spans="2:5" ht="15.6">
      <c r="B14" s="1587">
        <f t="shared" si="0"/>
        <v>10</v>
      </c>
      <c r="C14" s="1679" t="s">
        <v>1358</v>
      </c>
      <c r="D14" s="1504" t="s">
        <v>2043</v>
      </c>
      <c r="E14" s="1585"/>
    </row>
    <row r="15" spans="2:5" ht="15.6">
      <c r="B15" s="1587">
        <f t="shared" si="0"/>
        <v>11</v>
      </c>
      <c r="C15" s="1679" t="s">
        <v>449</v>
      </c>
      <c r="D15" s="1504" t="s">
        <v>2043</v>
      </c>
      <c r="E15" s="1585"/>
    </row>
    <row r="16" spans="2:5" ht="15.6">
      <c r="B16" s="1587">
        <f t="shared" si="0"/>
        <v>12</v>
      </c>
      <c r="C16" s="1679" t="s">
        <v>1594</v>
      </c>
      <c r="D16" s="1504" t="s">
        <v>2043</v>
      </c>
      <c r="E16" s="1585"/>
    </row>
    <row r="17" spans="2:5" ht="15.6">
      <c r="B17" s="1587">
        <f t="shared" si="0"/>
        <v>13</v>
      </c>
      <c r="C17" s="1679" t="s">
        <v>451</v>
      </c>
      <c r="D17" s="1504" t="s">
        <v>2043</v>
      </c>
      <c r="E17" s="1585"/>
    </row>
    <row r="18" spans="2:5" ht="15.6">
      <c r="B18" s="1587">
        <f t="shared" si="0"/>
        <v>14</v>
      </c>
      <c r="C18" s="1690" t="s">
        <v>1642</v>
      </c>
      <c r="D18" s="1504" t="s">
        <v>2043</v>
      </c>
      <c r="E18" s="1585"/>
    </row>
    <row r="19" spans="2:5" ht="15.6">
      <c r="B19" s="1587">
        <f t="shared" si="0"/>
        <v>15</v>
      </c>
      <c r="C19" s="1690" t="s">
        <v>454</v>
      </c>
      <c r="D19" s="1504" t="s">
        <v>2043</v>
      </c>
      <c r="E19" s="1585"/>
    </row>
    <row r="20" spans="2:5" ht="15.6">
      <c r="B20" s="1587">
        <f t="shared" si="0"/>
        <v>16</v>
      </c>
      <c r="C20" s="1755" t="s">
        <v>733</v>
      </c>
      <c r="D20" s="1504" t="s">
        <v>2043</v>
      </c>
      <c r="E20" s="1585"/>
    </row>
    <row r="21" spans="2:5" ht="15.6">
      <c r="B21" s="1587">
        <f t="shared" si="0"/>
        <v>17</v>
      </c>
      <c r="C21" s="1680" t="s">
        <v>854</v>
      </c>
      <c r="D21" s="1504" t="s">
        <v>2043</v>
      </c>
      <c r="E21" s="1585"/>
    </row>
    <row r="22" spans="2:5" ht="15.6">
      <c r="B22" s="1587">
        <f t="shared" si="0"/>
        <v>18</v>
      </c>
      <c r="C22" s="1680" t="s">
        <v>735</v>
      </c>
      <c r="D22" s="1504" t="s">
        <v>2043</v>
      </c>
      <c r="E22" s="1585"/>
    </row>
    <row r="23" spans="2:5" ht="15.6">
      <c r="B23" s="1587">
        <f t="shared" si="0"/>
        <v>19</v>
      </c>
      <c r="C23" s="1554" t="s">
        <v>855</v>
      </c>
      <c r="D23" s="1504" t="s">
        <v>2043</v>
      </c>
      <c r="E23" s="314"/>
    </row>
    <row r="24" spans="2:5" ht="15.6">
      <c r="B24" s="1587">
        <f t="shared" si="0"/>
        <v>20</v>
      </c>
      <c r="C24" s="1503" t="s">
        <v>737</v>
      </c>
      <c r="D24" s="1504" t="s">
        <v>2043</v>
      </c>
      <c r="E24" s="314"/>
    </row>
    <row r="25" spans="2:5" ht="15.6">
      <c r="B25" s="1587">
        <f t="shared" si="0"/>
        <v>21</v>
      </c>
      <c r="C25" s="1503" t="s">
        <v>738</v>
      </c>
      <c r="D25" s="1672" t="s">
        <v>2043</v>
      </c>
      <c r="E25" s="314"/>
    </row>
    <row r="26" spans="2:5" ht="15.6">
      <c r="B26" s="1587">
        <f t="shared" si="0"/>
        <v>22</v>
      </c>
      <c r="C26" s="1663" t="s">
        <v>856</v>
      </c>
      <c r="D26" s="1672" t="s">
        <v>2043</v>
      </c>
      <c r="E26" s="314"/>
    </row>
    <row r="27" spans="2:5" ht="15.6">
      <c r="B27" s="1587">
        <f t="shared" si="0"/>
        <v>23</v>
      </c>
      <c r="C27" s="1663" t="s">
        <v>740</v>
      </c>
      <c r="D27" s="1504" t="s">
        <v>2043</v>
      </c>
      <c r="E27" s="314"/>
    </row>
    <row r="28" spans="2:5" ht="15.6">
      <c r="B28" s="1587">
        <f t="shared" si="0"/>
        <v>24</v>
      </c>
      <c r="C28" s="1554" t="s">
        <v>164</v>
      </c>
      <c r="D28" s="1504" t="s">
        <v>2043</v>
      </c>
      <c r="E28" s="314"/>
    </row>
    <row r="29" spans="2:5" ht="15.6">
      <c r="B29" s="1587">
        <f t="shared" si="0"/>
        <v>25</v>
      </c>
      <c r="C29" s="1554" t="s">
        <v>741</v>
      </c>
      <c r="D29" s="1504" t="s">
        <v>2043</v>
      </c>
      <c r="E29" s="314"/>
    </row>
    <row r="30" spans="2:5" ht="15.6">
      <c r="B30" s="1587">
        <f t="shared" si="0"/>
        <v>26</v>
      </c>
      <c r="C30" s="1554" t="s">
        <v>742</v>
      </c>
      <c r="D30" s="1504" t="s">
        <v>2043</v>
      </c>
      <c r="E30" s="314"/>
    </row>
    <row r="31" spans="2:5" ht="15.6">
      <c r="B31" s="1587">
        <f t="shared" si="0"/>
        <v>27</v>
      </c>
      <c r="C31" s="1637" t="s">
        <v>743</v>
      </c>
      <c r="D31" s="1504" t="s">
        <v>2043</v>
      </c>
      <c r="E31" s="1655" t="s">
        <v>2043</v>
      </c>
    </row>
    <row r="32" spans="2:5" ht="15.6">
      <c r="B32" s="1587">
        <f t="shared" si="0"/>
        <v>28</v>
      </c>
      <c r="C32" s="1637" t="s">
        <v>744</v>
      </c>
      <c r="D32" s="1504" t="s">
        <v>2043</v>
      </c>
      <c r="E32" s="1655" t="s">
        <v>2043</v>
      </c>
    </row>
    <row r="33" spans="2:10" ht="15.6">
      <c r="B33" s="1587">
        <f t="shared" si="0"/>
        <v>29</v>
      </c>
      <c r="C33" s="1637" t="s">
        <v>745</v>
      </c>
      <c r="D33" s="1504" t="s">
        <v>2043</v>
      </c>
      <c r="E33" s="1655" t="s">
        <v>2043</v>
      </c>
    </row>
    <row r="34" spans="2:10" ht="15.6">
      <c r="B34" s="1587">
        <f t="shared" si="0"/>
        <v>30</v>
      </c>
      <c r="C34" s="1637" t="s">
        <v>746</v>
      </c>
      <c r="D34" s="1504" t="s">
        <v>2043</v>
      </c>
      <c r="E34" s="1655" t="s">
        <v>2043</v>
      </c>
    </row>
    <row r="35" spans="2:10" ht="15.6">
      <c r="B35" s="1587">
        <f t="shared" si="0"/>
        <v>31</v>
      </c>
      <c r="C35" s="1637" t="s">
        <v>747</v>
      </c>
      <c r="D35" s="1504" t="s">
        <v>2043</v>
      </c>
      <c r="E35" s="1655" t="s">
        <v>2043</v>
      </c>
    </row>
    <row r="36" spans="2:10" ht="15.6">
      <c r="B36" s="1587">
        <f t="shared" si="0"/>
        <v>32</v>
      </c>
      <c r="C36" s="1581" t="s">
        <v>165</v>
      </c>
      <c r="D36" s="1504" t="s">
        <v>2043</v>
      </c>
      <c r="E36" s="1655" t="s">
        <v>2043</v>
      </c>
    </row>
    <row r="37" spans="2:10" ht="15.6">
      <c r="B37" s="1587">
        <f t="shared" si="0"/>
        <v>33</v>
      </c>
      <c r="C37" s="1581" t="s">
        <v>166</v>
      </c>
      <c r="D37" s="1504" t="s">
        <v>2043</v>
      </c>
      <c r="E37" s="1655" t="s">
        <v>2043</v>
      </c>
    </row>
    <row r="38" spans="2:10" ht="15.6">
      <c r="B38" s="1587">
        <f t="shared" si="0"/>
        <v>34</v>
      </c>
      <c r="C38" s="1581" t="s">
        <v>167</v>
      </c>
      <c r="D38" s="1504" t="s">
        <v>2043</v>
      </c>
      <c r="E38" s="1655" t="s">
        <v>2043</v>
      </c>
    </row>
    <row r="39" spans="2:10" ht="15.6">
      <c r="B39" s="1587">
        <f t="shared" si="0"/>
        <v>35</v>
      </c>
      <c r="C39" s="1581" t="s">
        <v>169</v>
      </c>
      <c r="D39" s="1504" t="s">
        <v>2043</v>
      </c>
      <c r="E39" s="1655" t="s">
        <v>2043</v>
      </c>
    </row>
    <row r="40" spans="2:10" ht="15.6">
      <c r="B40" s="1587">
        <f t="shared" si="0"/>
        <v>36</v>
      </c>
      <c r="C40" s="1503" t="s">
        <v>749</v>
      </c>
      <c r="D40" s="1504" t="s">
        <v>2043</v>
      </c>
      <c r="E40" s="1655" t="s">
        <v>2043</v>
      </c>
      <c r="J40" t="s">
        <v>1868</v>
      </c>
    </row>
    <row r="41" spans="2:10" ht="15.6">
      <c r="B41" s="1587">
        <f t="shared" si="0"/>
        <v>37</v>
      </c>
      <c r="C41" s="1503" t="s">
        <v>750</v>
      </c>
      <c r="D41" s="1504" t="s">
        <v>2043</v>
      </c>
      <c r="E41" s="1655" t="s">
        <v>2043</v>
      </c>
    </row>
    <row r="42" spans="2:10" ht="15.6">
      <c r="B42" s="1587">
        <f t="shared" si="0"/>
        <v>38</v>
      </c>
      <c r="C42" s="1503" t="s">
        <v>751</v>
      </c>
      <c r="D42" s="1504" t="s">
        <v>2043</v>
      </c>
      <c r="E42" s="1658" t="s">
        <v>214</v>
      </c>
    </row>
    <row r="43" spans="2:10" ht="15.6">
      <c r="B43" s="1587">
        <f t="shared" si="0"/>
        <v>39</v>
      </c>
      <c r="C43" s="1526" t="s">
        <v>752</v>
      </c>
      <c r="D43" s="1504" t="s">
        <v>2043</v>
      </c>
      <c r="E43" s="1655" t="s">
        <v>2043</v>
      </c>
    </row>
    <row r="44" spans="2:10" ht="15.6">
      <c r="B44" s="1587">
        <f t="shared" si="0"/>
        <v>40</v>
      </c>
      <c r="C44" s="1522" t="s">
        <v>753</v>
      </c>
      <c r="D44" s="1504" t="s">
        <v>2043</v>
      </c>
      <c r="E44" s="1655" t="s">
        <v>2043</v>
      </c>
    </row>
    <row r="45" spans="2:10" ht="15.6">
      <c r="B45" s="1587">
        <f t="shared" si="0"/>
        <v>41</v>
      </c>
      <c r="C45" s="1522" t="s">
        <v>170</v>
      </c>
      <c r="D45" s="1504" t="s">
        <v>2043</v>
      </c>
      <c r="E45" s="1655" t="s">
        <v>2043</v>
      </c>
      <c r="J45" s="1662" t="s">
        <v>1868</v>
      </c>
    </row>
    <row r="46" spans="2:10" ht="15.6">
      <c r="B46" s="1587">
        <f t="shared" si="0"/>
        <v>42</v>
      </c>
      <c r="C46" s="1687" t="s">
        <v>1347</v>
      </c>
      <c r="D46" s="1688" t="s">
        <v>2043</v>
      </c>
      <c r="E46" s="314"/>
      <c r="J46" s="1662"/>
    </row>
    <row r="47" spans="2:10" ht="15.6">
      <c r="B47" s="1587">
        <f t="shared" si="0"/>
        <v>43</v>
      </c>
      <c r="C47" s="1687" t="s">
        <v>1343</v>
      </c>
      <c r="D47" s="1688" t="s">
        <v>2043</v>
      </c>
      <c r="E47" s="314"/>
      <c r="J47" s="1662"/>
    </row>
    <row r="48" spans="2:10" ht="15.6">
      <c r="B48" s="1587">
        <f t="shared" si="0"/>
        <v>44</v>
      </c>
      <c r="C48" s="1687" t="s">
        <v>1344</v>
      </c>
      <c r="D48" s="1688" t="s">
        <v>2043</v>
      </c>
      <c r="E48" s="314"/>
      <c r="J48" s="1662"/>
    </row>
    <row r="49" spans="2:10" ht="15.6">
      <c r="B49" s="1587">
        <f t="shared" si="0"/>
        <v>45</v>
      </c>
      <c r="C49" s="1687" t="s">
        <v>1345</v>
      </c>
      <c r="D49" s="1688" t="s">
        <v>2043</v>
      </c>
      <c r="E49" s="314"/>
      <c r="J49" s="1662"/>
    </row>
    <row r="50" spans="2:10" ht="15.6">
      <c r="B50" s="1587">
        <f t="shared" si="0"/>
        <v>46</v>
      </c>
      <c r="C50" s="1687" t="s">
        <v>1348</v>
      </c>
      <c r="D50" s="1688" t="s">
        <v>2043</v>
      </c>
      <c r="E50" s="314"/>
      <c r="J50" s="1662"/>
    </row>
    <row r="51" spans="2:10" ht="15.6">
      <c r="B51" s="1587">
        <f t="shared" si="0"/>
        <v>47</v>
      </c>
      <c r="C51" s="1690" t="s">
        <v>1659</v>
      </c>
      <c r="D51" s="1690" t="s">
        <v>2043</v>
      </c>
      <c r="E51" s="314"/>
      <c r="J51" s="1662"/>
    </row>
    <row r="52" spans="2:10" ht="15.6">
      <c r="B52" s="1587">
        <f t="shared" si="0"/>
        <v>48</v>
      </c>
      <c r="C52" s="1690" t="s">
        <v>760</v>
      </c>
      <c r="D52" s="1693" t="s">
        <v>214</v>
      </c>
      <c r="E52" s="314"/>
      <c r="J52" s="1662"/>
    </row>
    <row r="53" spans="2:10" ht="15.6">
      <c r="B53" s="1587">
        <f t="shared" si="0"/>
        <v>49</v>
      </c>
      <c r="C53" s="1690" t="s">
        <v>761</v>
      </c>
      <c r="D53" s="1707" t="s">
        <v>2043</v>
      </c>
      <c r="E53" s="314"/>
      <c r="J53" s="1662"/>
    </row>
    <row r="54" spans="2:10" ht="15.6">
      <c r="B54" s="1587">
        <f t="shared" si="0"/>
        <v>50</v>
      </c>
      <c r="C54" s="1690" t="s">
        <v>762</v>
      </c>
      <c r="D54" s="1707" t="s">
        <v>2043</v>
      </c>
      <c r="E54" s="314"/>
      <c r="J54" s="1662"/>
    </row>
    <row r="55" spans="2:10" ht="15.6">
      <c r="B55" s="1587">
        <f t="shared" si="0"/>
        <v>51</v>
      </c>
      <c r="C55" s="1750" t="s">
        <v>1696</v>
      </c>
      <c r="D55" s="1753" t="s">
        <v>2224</v>
      </c>
      <c r="E55" s="314"/>
      <c r="J55" s="1662"/>
    </row>
    <row r="56" spans="2:10" ht="15.6">
      <c r="B56" s="1587">
        <f t="shared" si="0"/>
        <v>52</v>
      </c>
      <c r="C56" s="1750" t="s">
        <v>172</v>
      </c>
      <c r="D56" s="1707" t="s">
        <v>2043</v>
      </c>
      <c r="E56" s="314"/>
      <c r="J56" s="1662"/>
    </row>
    <row r="57" spans="2:10" ht="15.6">
      <c r="B57" s="1587">
        <f t="shared" si="0"/>
        <v>53</v>
      </c>
      <c r="C57" s="1705" t="s">
        <v>173</v>
      </c>
      <c r="D57" s="1707" t="s">
        <v>2043</v>
      </c>
      <c r="E57" s="314"/>
      <c r="J57" s="1662"/>
    </row>
    <row r="58" spans="2:10" ht="15.6">
      <c r="B58" s="1587">
        <f t="shared" si="0"/>
        <v>54</v>
      </c>
      <c r="C58" s="1705" t="s">
        <v>766</v>
      </c>
      <c r="D58" s="1707" t="s">
        <v>2043</v>
      </c>
      <c r="E58" s="314"/>
      <c r="J58" s="1662"/>
    </row>
    <row r="59" spans="2:10" ht="15.6">
      <c r="B59" s="1587">
        <f t="shared" si="0"/>
        <v>55</v>
      </c>
      <c r="C59" s="1705" t="s">
        <v>767</v>
      </c>
      <c r="D59" s="1504" t="s">
        <v>2043</v>
      </c>
      <c r="E59" s="314"/>
      <c r="J59" s="1662"/>
    </row>
    <row r="60" spans="2:10" ht="15.6">
      <c r="B60" s="1587">
        <f t="shared" si="0"/>
        <v>56</v>
      </c>
      <c r="C60" s="1705" t="s">
        <v>768</v>
      </c>
      <c r="D60" s="1504" t="s">
        <v>2043</v>
      </c>
      <c r="E60" s="314"/>
      <c r="J60" s="1662"/>
    </row>
    <row r="61" spans="2:10" ht="15.6">
      <c r="B61" s="1587">
        <f t="shared" si="0"/>
        <v>57</v>
      </c>
      <c r="C61" s="1688" t="s">
        <v>1685</v>
      </c>
      <c r="D61" s="1504" t="s">
        <v>2043</v>
      </c>
      <c r="E61" s="314"/>
      <c r="J61" s="1662"/>
    </row>
    <row r="62" spans="2:10" ht="15.6">
      <c r="B62" s="1587">
        <f t="shared" si="0"/>
        <v>58</v>
      </c>
      <c r="C62" s="1688" t="s">
        <v>770</v>
      </c>
      <c r="D62" s="1504" t="s">
        <v>2043</v>
      </c>
      <c r="E62" s="1058" t="s">
        <v>264</v>
      </c>
      <c r="J62" s="1662"/>
    </row>
    <row r="63" spans="2:10" ht="15.6">
      <c r="B63" s="1587">
        <f t="shared" si="0"/>
        <v>59</v>
      </c>
      <c r="C63" s="1687" t="s">
        <v>1827</v>
      </c>
      <c r="D63" s="1504" t="s">
        <v>2043</v>
      </c>
      <c r="E63" s="1656" t="s">
        <v>2043</v>
      </c>
      <c r="J63" s="1662"/>
    </row>
    <row r="64" spans="2:10" ht="15.6">
      <c r="B64" s="1587">
        <f t="shared" si="0"/>
        <v>60</v>
      </c>
      <c r="C64" s="1679" t="s">
        <v>772</v>
      </c>
      <c r="D64" s="1504" t="s">
        <v>2043</v>
      </c>
      <c r="E64" s="1656" t="s">
        <v>2043</v>
      </c>
      <c r="J64" s="1662"/>
    </row>
    <row r="65" spans="2:10" ht="15.6">
      <c r="B65" s="1587">
        <f t="shared" si="0"/>
        <v>61</v>
      </c>
      <c r="C65" s="1679" t="s">
        <v>773</v>
      </c>
      <c r="D65" s="1504" t="s">
        <v>2043</v>
      </c>
      <c r="E65" s="1656" t="s">
        <v>2043</v>
      </c>
      <c r="J65" s="1662"/>
    </row>
    <row r="66" spans="2:10" ht="15.6">
      <c r="B66" s="1587">
        <f t="shared" si="0"/>
        <v>62</v>
      </c>
      <c r="C66" s="1678" t="s">
        <v>774</v>
      </c>
      <c r="D66" s="1504" t="s">
        <v>2043</v>
      </c>
      <c r="E66" s="1656" t="s">
        <v>2043</v>
      </c>
      <c r="J66" s="1662"/>
    </row>
    <row r="67" spans="2:10" ht="15.6">
      <c r="B67" s="1587">
        <f t="shared" si="0"/>
        <v>63</v>
      </c>
      <c r="C67" s="1659" t="s">
        <v>175</v>
      </c>
      <c r="D67" s="1674" t="s">
        <v>2043</v>
      </c>
      <c r="E67" s="1656" t="s">
        <v>2043</v>
      </c>
      <c r="J67" s="1662"/>
    </row>
    <row r="68" spans="2:10" ht="15.6">
      <c r="B68" s="1587">
        <f t="shared" si="0"/>
        <v>64</v>
      </c>
      <c r="C68" s="1659" t="s">
        <v>776</v>
      </c>
      <c r="D68" s="1504" t="s">
        <v>2043</v>
      </c>
      <c r="E68" s="1656" t="s">
        <v>2043</v>
      </c>
    </row>
    <row r="69" spans="2:10" ht="15.6">
      <c r="B69" s="1587">
        <f t="shared" si="0"/>
        <v>65</v>
      </c>
      <c r="C69" s="1659" t="s">
        <v>777</v>
      </c>
      <c r="D69" s="1504" t="s">
        <v>2043</v>
      </c>
      <c r="E69" s="1656" t="s">
        <v>2043</v>
      </c>
    </row>
    <row r="70" spans="2:10" ht="15.6">
      <c r="B70" s="1587">
        <f t="shared" si="0"/>
        <v>66</v>
      </c>
      <c r="C70" s="1657" t="s">
        <v>1601</v>
      </c>
      <c r="D70" s="1504" t="s">
        <v>2043</v>
      </c>
      <c r="E70" s="1656" t="s">
        <v>2043</v>
      </c>
    </row>
    <row r="71" spans="2:10" ht="15.6">
      <c r="B71" s="1587">
        <f t="shared" si="0"/>
        <v>67</v>
      </c>
      <c r="C71" s="1545" t="s">
        <v>1618</v>
      </c>
      <c r="D71" s="1504" t="s">
        <v>2043</v>
      </c>
      <c r="E71" s="1656" t="s">
        <v>2043</v>
      </c>
      <c r="I71" t="s">
        <v>1868</v>
      </c>
    </row>
    <row r="72" spans="2:10" ht="15.6">
      <c r="B72" s="1587">
        <f t="shared" si="0"/>
        <v>68</v>
      </c>
      <c r="C72" s="1545" t="s">
        <v>780</v>
      </c>
      <c r="D72" s="1504" t="s">
        <v>2043</v>
      </c>
      <c r="E72" s="1656" t="s">
        <v>2043</v>
      </c>
    </row>
    <row r="73" spans="2:10" ht="15.6">
      <c r="B73" s="1587">
        <f t="shared" si="0"/>
        <v>69</v>
      </c>
      <c r="C73" s="1508" t="s">
        <v>781</v>
      </c>
      <c r="D73" s="1509" t="s">
        <v>2043</v>
      </c>
      <c r="E73" s="1656" t="s">
        <v>2043</v>
      </c>
    </row>
    <row r="74" spans="2:10" ht="15.6">
      <c r="B74" s="1587">
        <f t="shared" si="0"/>
        <v>70</v>
      </c>
      <c r="C74" s="1508" t="s">
        <v>782</v>
      </c>
      <c r="D74" s="1509" t="s">
        <v>2043</v>
      </c>
      <c r="E74" s="1656" t="s">
        <v>2043</v>
      </c>
    </row>
    <row r="75" spans="2:10" ht="15.6">
      <c r="B75" s="1587">
        <f t="shared" si="0"/>
        <v>71</v>
      </c>
      <c r="C75" s="1503" t="s">
        <v>783</v>
      </c>
      <c r="D75" s="1504" t="s">
        <v>2043</v>
      </c>
      <c r="E75" s="1656" t="s">
        <v>2043</v>
      </c>
    </row>
    <row r="76" spans="2:10" ht="15.6">
      <c r="B76" s="1587">
        <f t="shared" si="0"/>
        <v>72</v>
      </c>
      <c r="C76" s="1503" t="s">
        <v>784</v>
      </c>
      <c r="D76" s="1504" t="s">
        <v>2043</v>
      </c>
      <c r="E76" s="314" t="s">
        <v>2043</v>
      </c>
    </row>
    <row r="77" spans="2:10" ht="15.6">
      <c r="B77" s="1587">
        <f t="shared" si="0"/>
        <v>73</v>
      </c>
      <c r="C77" s="1503" t="s">
        <v>785</v>
      </c>
      <c r="D77" s="1504" t="s">
        <v>2043</v>
      </c>
      <c r="E77" s="314" t="s">
        <v>2043</v>
      </c>
    </row>
    <row r="78" spans="2:10" ht="15.6">
      <c r="B78" s="1587">
        <f t="shared" si="0"/>
        <v>74</v>
      </c>
      <c r="C78" s="1503" t="s">
        <v>786</v>
      </c>
      <c r="D78" s="1504" t="s">
        <v>2043</v>
      </c>
      <c r="E78" s="314" t="s">
        <v>2043</v>
      </c>
    </row>
    <row r="79" spans="2:10" ht="15.6">
      <c r="B79" s="1587">
        <f t="shared" si="0"/>
        <v>75</v>
      </c>
      <c r="C79" s="1503" t="s">
        <v>176</v>
      </c>
      <c r="D79" s="1504" t="s">
        <v>2043</v>
      </c>
      <c r="E79" s="314" t="s">
        <v>2043</v>
      </c>
    </row>
    <row r="80" spans="2:10" ht="15.6">
      <c r="B80" s="1587">
        <f t="shared" si="0"/>
        <v>76</v>
      </c>
      <c r="C80" s="1503" t="s">
        <v>177</v>
      </c>
      <c r="D80" s="1504" t="s">
        <v>2043</v>
      </c>
      <c r="E80" s="1504" t="s">
        <v>2043</v>
      </c>
    </row>
    <row r="81" spans="2:5" ht="15.6">
      <c r="B81" s="1587">
        <f t="shared" si="0"/>
        <v>77</v>
      </c>
      <c r="C81" s="1503" t="s">
        <v>789</v>
      </c>
      <c r="D81" s="1504" t="s">
        <v>2043</v>
      </c>
      <c r="E81" s="1504" t="s">
        <v>2043</v>
      </c>
    </row>
    <row r="82" spans="2:5" ht="15.6">
      <c r="B82" s="1587">
        <f t="shared" si="0"/>
        <v>78</v>
      </c>
      <c r="C82" s="1503" t="s">
        <v>790</v>
      </c>
      <c r="D82" s="1504" t="s">
        <v>2043</v>
      </c>
      <c r="E82" s="1504" t="s">
        <v>2043</v>
      </c>
    </row>
    <row r="83" spans="2:5" ht="15.6">
      <c r="B83" s="1587">
        <f t="shared" si="0"/>
        <v>79</v>
      </c>
      <c r="C83" s="1503" t="s">
        <v>791</v>
      </c>
      <c r="D83" s="1504" t="s">
        <v>2043</v>
      </c>
      <c r="E83" s="1504" t="s">
        <v>2043</v>
      </c>
    </row>
    <row r="84" spans="2:5" ht="15.6">
      <c r="B84" s="1587">
        <f t="shared" si="0"/>
        <v>80</v>
      </c>
      <c r="C84" s="1503" t="s">
        <v>792</v>
      </c>
      <c r="D84" s="1504" t="s">
        <v>2043</v>
      </c>
      <c r="E84" s="1504" t="s">
        <v>2043</v>
      </c>
    </row>
    <row r="85" spans="2:5" ht="15.6">
      <c r="B85" s="1587">
        <f t="shared" si="0"/>
        <v>81</v>
      </c>
      <c r="C85" s="1503" t="s">
        <v>1555</v>
      </c>
      <c r="D85" s="1504" t="s">
        <v>2043</v>
      </c>
      <c r="E85" s="1504" t="s">
        <v>2043</v>
      </c>
    </row>
    <row r="86" spans="2:5" ht="15.6">
      <c r="B86" s="1587">
        <f t="shared" si="0"/>
        <v>82</v>
      </c>
      <c r="C86" s="1503" t="s">
        <v>794</v>
      </c>
      <c r="D86" s="1504" t="s">
        <v>2043</v>
      </c>
      <c r="E86" s="1504" t="s">
        <v>2043</v>
      </c>
    </row>
    <row r="87" spans="2:5" ht="15.6">
      <c r="B87" s="1587">
        <f t="shared" si="0"/>
        <v>83</v>
      </c>
      <c r="C87" s="1503" t="s">
        <v>795</v>
      </c>
      <c r="D87" s="1504" t="s">
        <v>2043</v>
      </c>
      <c r="E87" s="1504" t="s">
        <v>2043</v>
      </c>
    </row>
    <row r="88" spans="2:5" ht="15.6">
      <c r="B88" s="1587">
        <f t="shared" si="0"/>
        <v>84</v>
      </c>
      <c r="C88" s="1503" t="s">
        <v>179</v>
      </c>
      <c r="D88" s="1504" t="s">
        <v>2043</v>
      </c>
      <c r="E88" s="1504" t="s">
        <v>2043</v>
      </c>
    </row>
    <row r="89" spans="2:5" ht="15.6">
      <c r="B89" s="1587">
        <f t="shared" si="0"/>
        <v>85</v>
      </c>
      <c r="C89" s="1503" t="s">
        <v>796</v>
      </c>
      <c r="D89" s="1504" t="s">
        <v>2043</v>
      </c>
      <c r="E89" s="1504" t="s">
        <v>2043</v>
      </c>
    </row>
    <row r="90" spans="2:5" ht="15.6">
      <c r="B90" s="1587">
        <f t="shared" si="0"/>
        <v>86</v>
      </c>
      <c r="C90" s="1503" t="s">
        <v>797</v>
      </c>
      <c r="D90" s="1504" t="s">
        <v>2043</v>
      </c>
      <c r="E90" s="1504" t="s">
        <v>2043</v>
      </c>
    </row>
    <row r="91" spans="2:5" ht="15.6">
      <c r="B91" s="1587">
        <f t="shared" si="0"/>
        <v>87</v>
      </c>
      <c r="C91" s="1503" t="s">
        <v>798</v>
      </c>
      <c r="D91" s="1504" t="s">
        <v>2043</v>
      </c>
      <c r="E91" s="1504" t="s">
        <v>2043</v>
      </c>
    </row>
    <row r="92" spans="2:5" ht="15.6">
      <c r="B92" s="1587">
        <f t="shared" si="0"/>
        <v>88</v>
      </c>
      <c r="C92" s="1503" t="s">
        <v>799</v>
      </c>
      <c r="D92" s="1504" t="s">
        <v>2043</v>
      </c>
      <c r="E92" s="1504" t="s">
        <v>2043</v>
      </c>
    </row>
    <row r="93" spans="2:5" ht="15.6">
      <c r="B93" s="1587">
        <f t="shared" si="0"/>
        <v>89</v>
      </c>
      <c r="C93" s="1503" t="s">
        <v>800</v>
      </c>
      <c r="D93" s="1504" t="s">
        <v>2043</v>
      </c>
      <c r="E93" s="1504" t="s">
        <v>2043</v>
      </c>
    </row>
    <row r="94" spans="2:5" ht="15.6">
      <c r="B94" s="1587">
        <f t="shared" ref="B94:B117" si="1">B93+1</f>
        <v>90</v>
      </c>
      <c r="C94" s="1503" t="s">
        <v>801</v>
      </c>
      <c r="D94" s="1504" t="s">
        <v>2043</v>
      </c>
      <c r="E94" s="1504" t="s">
        <v>2043</v>
      </c>
    </row>
    <row r="95" spans="2:5" ht="15.6">
      <c r="B95" s="1587">
        <f t="shared" si="1"/>
        <v>91</v>
      </c>
      <c r="C95" s="1503" t="s">
        <v>802</v>
      </c>
      <c r="D95" s="1504" t="s">
        <v>2043</v>
      </c>
      <c r="E95" s="1504" t="s">
        <v>2043</v>
      </c>
    </row>
    <row r="96" spans="2:5" ht="15.6">
      <c r="B96" s="1587">
        <f t="shared" si="1"/>
        <v>92</v>
      </c>
      <c r="C96" s="1503" t="s">
        <v>803</v>
      </c>
      <c r="D96" s="1504" t="s">
        <v>2043</v>
      </c>
      <c r="E96" s="1504" t="s">
        <v>2043</v>
      </c>
    </row>
    <row r="97" spans="2:5" ht="15.6">
      <c r="B97" s="1587">
        <f t="shared" si="1"/>
        <v>93</v>
      </c>
      <c r="C97" s="1503" t="s">
        <v>1272</v>
      </c>
      <c r="D97" s="1504" t="s">
        <v>2043</v>
      </c>
      <c r="E97" s="1504" t="s">
        <v>2043</v>
      </c>
    </row>
    <row r="98" spans="2:5" ht="15.6">
      <c r="B98" s="1587">
        <f t="shared" si="1"/>
        <v>94</v>
      </c>
      <c r="C98" s="1503" t="s">
        <v>180</v>
      </c>
      <c r="D98" s="1504" t="s">
        <v>2043</v>
      </c>
      <c r="E98" s="1504" t="s">
        <v>2043</v>
      </c>
    </row>
    <row r="99" spans="2:5" ht="15.6">
      <c r="B99" s="1587">
        <f t="shared" si="1"/>
        <v>95</v>
      </c>
      <c r="C99" s="1503" t="s">
        <v>804</v>
      </c>
      <c r="D99" s="1504" t="s">
        <v>2043</v>
      </c>
      <c r="E99" s="1504" t="s">
        <v>2043</v>
      </c>
    </row>
    <row r="100" spans="2:5" ht="15.6">
      <c r="B100" s="1587">
        <f t="shared" si="1"/>
        <v>96</v>
      </c>
      <c r="C100" s="1503" t="s">
        <v>805</v>
      </c>
      <c r="D100" s="1504" t="s">
        <v>2043</v>
      </c>
      <c r="E100" s="1504" t="s">
        <v>2043</v>
      </c>
    </row>
    <row r="101" spans="2:5" ht="15.6">
      <c r="B101" s="1587">
        <f t="shared" si="1"/>
        <v>97</v>
      </c>
      <c r="C101" s="1503" t="s">
        <v>806</v>
      </c>
      <c r="D101" s="1504" t="s">
        <v>2043</v>
      </c>
      <c r="E101" s="1504" t="s">
        <v>2043</v>
      </c>
    </row>
    <row r="102" spans="2:5" ht="15.6">
      <c r="B102" s="1587">
        <f t="shared" si="1"/>
        <v>98</v>
      </c>
      <c r="C102" s="1503" t="s">
        <v>807</v>
      </c>
      <c r="D102" s="1504" t="s">
        <v>2043</v>
      </c>
      <c r="E102" s="1504" t="s">
        <v>2043</v>
      </c>
    </row>
    <row r="103" spans="2:5" ht="15.6">
      <c r="B103" s="1587">
        <f t="shared" si="1"/>
        <v>99</v>
      </c>
      <c r="C103" s="1503" t="s">
        <v>808</v>
      </c>
      <c r="D103" s="1504" t="s">
        <v>2043</v>
      </c>
      <c r="E103" s="1504" t="s">
        <v>2043</v>
      </c>
    </row>
    <row r="104" spans="2:5" ht="15.6">
      <c r="B104" s="1587">
        <f t="shared" si="1"/>
        <v>100</v>
      </c>
      <c r="C104" s="1503" t="s">
        <v>809</v>
      </c>
      <c r="D104" s="1504" t="s">
        <v>2043</v>
      </c>
      <c r="E104" s="1504" t="s">
        <v>2043</v>
      </c>
    </row>
    <row r="105" spans="2:5" ht="15.6">
      <c r="B105" s="1587">
        <f t="shared" si="1"/>
        <v>101</v>
      </c>
      <c r="C105" s="1503" t="s">
        <v>810</v>
      </c>
      <c r="D105" s="1504" t="s">
        <v>2043</v>
      </c>
      <c r="E105" s="1504" t="s">
        <v>2043</v>
      </c>
    </row>
    <row r="106" spans="2:5" ht="15.6">
      <c r="B106" s="1587">
        <f t="shared" si="1"/>
        <v>102</v>
      </c>
      <c r="C106" s="1503" t="s">
        <v>1660</v>
      </c>
      <c r="D106" s="1504" t="s">
        <v>2043</v>
      </c>
      <c r="E106" s="1504" t="s">
        <v>2043</v>
      </c>
    </row>
    <row r="107" spans="2:5" ht="15.6">
      <c r="B107" s="1587">
        <f t="shared" si="1"/>
        <v>103</v>
      </c>
      <c r="C107" s="1503" t="s">
        <v>1349</v>
      </c>
      <c r="D107" s="1504" t="s">
        <v>2043</v>
      </c>
      <c r="E107" s="1504" t="s">
        <v>2043</v>
      </c>
    </row>
    <row r="108" spans="2:5" ht="15.6">
      <c r="B108" s="1587">
        <f t="shared" si="1"/>
        <v>104</v>
      </c>
      <c r="C108" s="1503" t="s">
        <v>1654</v>
      </c>
      <c r="D108" s="1504" t="s">
        <v>2043</v>
      </c>
      <c r="E108" s="1504" t="s">
        <v>2043</v>
      </c>
    </row>
    <row r="109" spans="2:5" ht="15.6">
      <c r="B109" s="1587">
        <f t="shared" si="1"/>
        <v>105</v>
      </c>
      <c r="C109" s="1503" t="s">
        <v>1351</v>
      </c>
      <c r="D109" s="1504" t="s">
        <v>2043</v>
      </c>
      <c r="E109" s="1504" t="s">
        <v>2043</v>
      </c>
    </row>
    <row r="110" spans="2:5" ht="15.6">
      <c r="B110" s="1587">
        <f t="shared" si="1"/>
        <v>106</v>
      </c>
      <c r="C110" s="1503" t="s">
        <v>1352</v>
      </c>
      <c r="D110" s="1504" t="s">
        <v>2043</v>
      </c>
      <c r="E110" s="1504" t="s">
        <v>2043</v>
      </c>
    </row>
    <row r="111" spans="2:5" ht="15.6">
      <c r="B111" s="1587">
        <f t="shared" si="1"/>
        <v>107</v>
      </c>
      <c r="C111" s="1503" t="s">
        <v>1353</v>
      </c>
      <c r="D111" s="1504" t="s">
        <v>2043</v>
      </c>
      <c r="E111" s="1504" t="s">
        <v>2043</v>
      </c>
    </row>
    <row r="112" spans="2:5" ht="15.6">
      <c r="B112" s="1587">
        <f t="shared" si="1"/>
        <v>108</v>
      </c>
      <c r="C112" s="1227" t="s">
        <v>181</v>
      </c>
      <c r="D112" s="1504" t="s">
        <v>2043</v>
      </c>
      <c r="E112" s="1504" t="s">
        <v>2043</v>
      </c>
    </row>
    <row r="113" spans="2:5" ht="15.6">
      <c r="B113" s="1587">
        <f t="shared" si="1"/>
        <v>109</v>
      </c>
      <c r="C113" s="1227" t="s">
        <v>182</v>
      </c>
      <c r="D113" s="1504" t="s">
        <v>2043</v>
      </c>
      <c r="E113" s="1504" t="s">
        <v>2043</v>
      </c>
    </row>
    <row r="114" spans="2:5" ht="15.6">
      <c r="B114" s="1587">
        <f t="shared" si="1"/>
        <v>110</v>
      </c>
      <c r="C114" s="1503" t="s">
        <v>183</v>
      </c>
      <c r="D114" s="1504" t="s">
        <v>2043</v>
      </c>
      <c r="E114" s="1504" t="s">
        <v>2043</v>
      </c>
    </row>
    <row r="115" spans="2:5" ht="15.6">
      <c r="B115" s="1587">
        <f t="shared" si="1"/>
        <v>111</v>
      </c>
      <c r="C115" s="1505" t="s">
        <v>184</v>
      </c>
      <c r="D115" s="1504" t="s">
        <v>2043</v>
      </c>
      <c r="E115" s="1504" t="s">
        <v>2043</v>
      </c>
    </row>
    <row r="116" spans="2:5" ht="15.6">
      <c r="B116" s="1587">
        <f t="shared" si="1"/>
        <v>112</v>
      </c>
      <c r="C116" s="1503" t="s">
        <v>1707</v>
      </c>
      <c r="D116" s="1504" t="s">
        <v>2043</v>
      </c>
      <c r="E116" s="314" t="s">
        <v>2043</v>
      </c>
    </row>
    <row r="117" spans="2:5" ht="15.6">
      <c r="B117" s="1587">
        <f t="shared" si="1"/>
        <v>113</v>
      </c>
      <c r="C117" s="1227" t="s">
        <v>185</v>
      </c>
      <c r="D117" s="1504" t="s">
        <v>2043</v>
      </c>
      <c r="E117" s="314" t="s">
        <v>2043</v>
      </c>
    </row>
    <row r="118" spans="2:5">
      <c r="B118" s="1594"/>
    </row>
  </sheetData>
  <mergeCells count="1">
    <mergeCell ref="B3:E3"/>
  </mergeCells>
  <phoneticPr fontId="264" type="noConversion"/>
  <conditionalFormatting sqref="C1:C7">
    <cfRule type="duplicateValues" dxfId="108" priority="1"/>
    <cfRule type="duplicateValues" dxfId="107" priority="2"/>
    <cfRule type="duplicateValues" dxfId="106" priority="3"/>
    <cfRule type="duplicateValues" dxfId="105" priority="4"/>
    <cfRule type="duplicateValues" dxfId="104" priority="5"/>
    <cfRule type="duplicateValues" dxfId="103" priority="6"/>
    <cfRule type="duplicateValues" dxfId="102" priority="7"/>
    <cfRule type="duplicateValues" dxfId="101" priority="8"/>
    <cfRule type="duplicateValues" dxfId="100" priority="9"/>
    <cfRule type="duplicateValues" dxfId="99" priority="10"/>
    <cfRule type="duplicateValues" dxfId="98" priority="11"/>
    <cfRule type="duplicateValues" dxfId="97" priority="12"/>
    <cfRule type="duplicateValues" dxfId="96" priority="13"/>
    <cfRule type="duplicateValues" dxfId="95" priority="14"/>
    <cfRule type="duplicateValues" dxfId="94" priority="15"/>
    <cfRule type="duplicateValues" dxfId="93" priority="16"/>
    <cfRule type="duplicateValues" dxfId="92" priority="17"/>
    <cfRule type="duplicateValues" dxfId="91" priority="18"/>
    <cfRule type="duplicateValues" dxfId="90" priority="19"/>
    <cfRule type="duplicateValues" dxfId="89" priority="20"/>
    <cfRule type="duplicateValues" dxfId="88" priority="21"/>
    <cfRule type="duplicateValues" dxfId="87" priority="22"/>
    <cfRule type="duplicateValues" dxfId="86" priority="23"/>
    <cfRule type="duplicateValues" dxfId="85" priority="24"/>
  </conditionalFormatting>
  <conditionalFormatting sqref="C8:C114">
    <cfRule type="duplicateValues" dxfId="84" priority="17048"/>
  </conditionalFormatting>
  <conditionalFormatting sqref="C8:C117">
    <cfRule type="duplicateValues" dxfId="83" priority="17050"/>
  </conditionalFormatting>
  <conditionalFormatting sqref="C102:C104 C100">
    <cfRule type="duplicateValues" dxfId="82" priority="27"/>
    <cfRule type="duplicateValues" dxfId="81" priority="28"/>
  </conditionalFormatting>
  <conditionalFormatting sqref="C102:C105 C100">
    <cfRule type="duplicateValues" dxfId="80" priority="29"/>
  </conditionalFormatting>
  <conditionalFormatting sqref="C111:C112 C101 C8:C98">
    <cfRule type="duplicateValues" dxfId="79" priority="35"/>
  </conditionalFormatting>
  <conditionalFormatting sqref="C113 C106:C110">
    <cfRule type="duplicateValues" dxfId="78" priority="30"/>
  </conditionalFormatting>
  <conditionalFormatting sqref="C114">
    <cfRule type="duplicateValues" dxfId="77" priority="26"/>
  </conditionalFormatting>
  <conditionalFormatting sqref="C115 C117">
    <cfRule type="duplicateValues" dxfId="76" priority="33"/>
  </conditionalFormatting>
  <conditionalFormatting sqref="C115:C117">
    <cfRule type="duplicateValues" dxfId="75" priority="31"/>
    <cfRule type="duplicateValues" dxfId="74" priority="32"/>
  </conditionalFormatting>
  <conditionalFormatting sqref="C116">
    <cfRule type="duplicateValues" dxfId="73" priority="25"/>
  </conditionalFormatting>
  <pageMargins left="0.7" right="0.7" top="0.49" bottom="0.39" header="0.3" footer="0.3"/>
  <pageSetup paperSize="9" scale="94" fitToWidth="0"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20"/>
  <sheetViews>
    <sheetView view="pageBreakPreview" topLeftCell="E1" zoomScale="102" zoomScaleNormal="100" zoomScaleSheetLayoutView="102" workbookViewId="0">
      <selection activeCell="Q19" sqref="Q19"/>
    </sheetView>
  </sheetViews>
  <sheetFormatPr defaultRowHeight="14.4"/>
  <cols>
    <col min="1" max="1" width="6.5546875" customWidth="1"/>
    <col min="2" max="2" width="15.109375" customWidth="1"/>
    <col min="3" max="3" width="11.77734375" bestFit="1" customWidth="1"/>
    <col min="4" max="4" width="14.77734375" bestFit="1" customWidth="1"/>
    <col min="5" max="6" width="13.33203125" bestFit="1" customWidth="1"/>
    <col min="7" max="7" width="12.44140625" customWidth="1"/>
    <col min="8" max="8" width="14.109375" style="1321" bestFit="1" customWidth="1"/>
    <col min="9" max="9" width="15.109375" style="1321" bestFit="1" customWidth="1"/>
    <col min="10" max="10" width="13.33203125" bestFit="1" customWidth="1"/>
    <col min="11" max="11" width="14.109375" bestFit="1" customWidth="1"/>
    <col min="12" max="12" width="15.109375" style="1321" bestFit="1" customWidth="1"/>
    <col min="13" max="13" width="12.77734375" bestFit="1" customWidth="1"/>
    <col min="14" max="14" width="9.88671875" bestFit="1" customWidth="1"/>
    <col min="15" max="15" width="24" customWidth="1"/>
    <col min="16" max="16" width="10.44140625" bestFit="1" customWidth="1"/>
    <col min="17" max="17" width="27" customWidth="1"/>
  </cols>
  <sheetData>
    <row r="1" spans="1:17" ht="16.2" thickBot="1">
      <c r="A1" s="1472"/>
      <c r="B1" s="1473"/>
      <c r="C1" s="1472"/>
      <c r="D1" s="1751" t="s">
        <v>2016</v>
      </c>
      <c r="E1" s="1752">
        <v>1</v>
      </c>
      <c r="F1" s="1472"/>
      <c r="G1" s="1472"/>
      <c r="H1" s="1472"/>
      <c r="I1" s="1472"/>
      <c r="J1" s="1472"/>
      <c r="K1" s="1472"/>
      <c r="L1" s="1472"/>
      <c r="M1" s="1297"/>
    </row>
    <row r="2" spans="1:17" ht="16.2" thickBot="1">
      <c r="A2" s="1473"/>
      <c r="B2" s="1473"/>
      <c r="C2" s="1474"/>
      <c r="D2" s="1473"/>
      <c r="E2" s="1474"/>
      <c r="F2" s="1473"/>
      <c r="G2" s="1474"/>
      <c r="H2" s="1475"/>
      <c r="I2" s="1475"/>
      <c r="J2" s="1474"/>
      <c r="K2" s="1473"/>
      <c r="L2" s="1475"/>
      <c r="M2" s="1474"/>
    </row>
    <row r="3" spans="1:17" ht="29.4" thickBot="1">
      <c r="A3" s="1476" t="s">
        <v>2017</v>
      </c>
      <c r="B3" s="1477" t="s">
        <v>2018</v>
      </c>
      <c r="C3" s="1477" t="s">
        <v>2019</v>
      </c>
      <c r="D3" s="1477" t="s">
        <v>2020</v>
      </c>
      <c r="E3" s="1477" t="s">
        <v>2021</v>
      </c>
      <c r="F3" s="1478" t="s">
        <v>2022</v>
      </c>
      <c r="G3" s="1479" t="s">
        <v>2023</v>
      </c>
      <c r="H3" s="1478" t="s">
        <v>2024</v>
      </c>
      <c r="I3" s="1478" t="s">
        <v>2025</v>
      </c>
      <c r="J3" s="1477" t="s">
        <v>2026</v>
      </c>
      <c r="K3" s="1478" t="s">
        <v>2027</v>
      </c>
      <c r="L3" s="1478" t="s">
        <v>2028</v>
      </c>
      <c r="M3" s="1477" t="s">
        <v>289</v>
      </c>
      <c r="N3" s="1477" t="s">
        <v>1977</v>
      </c>
      <c r="O3" s="1477" t="s">
        <v>1769</v>
      </c>
      <c r="P3" s="1477" t="s">
        <v>2029</v>
      </c>
      <c r="Q3" s="1480" t="s">
        <v>20</v>
      </c>
    </row>
    <row r="4" spans="1:17" s="404" customFormat="1">
      <c r="A4" s="1482">
        <v>1</v>
      </c>
      <c r="B4" s="1481" t="s">
        <v>2030</v>
      </c>
      <c r="C4" s="571" t="s">
        <v>1555</v>
      </c>
      <c r="D4" s="1623" t="s">
        <v>177</v>
      </c>
      <c r="E4" s="1758">
        <v>1970</v>
      </c>
      <c r="F4" s="1623" t="s">
        <v>465</v>
      </c>
      <c r="G4" s="1625" t="s">
        <v>2031</v>
      </c>
      <c r="H4" s="1626">
        <v>46067</v>
      </c>
      <c r="I4" s="1626">
        <v>46069</v>
      </c>
      <c r="J4" s="1624"/>
      <c r="K4" s="1626">
        <v>46073</v>
      </c>
      <c r="L4" s="1626">
        <v>46075</v>
      </c>
      <c r="M4" s="1764">
        <f>E4</f>
        <v>1970</v>
      </c>
      <c r="N4" s="1481" t="s">
        <v>2056</v>
      </c>
      <c r="O4" s="1616" t="s">
        <v>1585</v>
      </c>
      <c r="P4" s="1623"/>
      <c r="Q4" s="1666" t="s">
        <v>2055</v>
      </c>
    </row>
    <row r="5" spans="1:17" s="404" customFormat="1">
      <c r="A5" s="1482">
        <f>A4+1</f>
        <v>2</v>
      </c>
      <c r="B5" s="1481" t="s">
        <v>2030</v>
      </c>
      <c r="C5" s="1612" t="s">
        <v>1349</v>
      </c>
      <c r="D5" s="1481" t="s">
        <v>1660</v>
      </c>
      <c r="E5" s="1757">
        <v>188</v>
      </c>
      <c r="F5" s="1481" t="s">
        <v>466</v>
      </c>
      <c r="G5" s="1614" t="s">
        <v>2031</v>
      </c>
      <c r="H5" s="1615">
        <v>46082</v>
      </c>
      <c r="I5" s="1615">
        <v>46084</v>
      </c>
      <c r="J5" s="1613"/>
      <c r="K5" s="1615">
        <v>46084</v>
      </c>
      <c r="L5" s="1615">
        <v>46084</v>
      </c>
      <c r="M5" s="1764">
        <f>E5</f>
        <v>188</v>
      </c>
      <c r="N5" s="1481" t="s">
        <v>2056</v>
      </c>
      <c r="O5" s="1616" t="s">
        <v>1585</v>
      </c>
      <c r="P5" s="1481"/>
      <c r="Q5" s="1586" t="s">
        <v>2055</v>
      </c>
    </row>
    <row r="6" spans="1:17" s="348" customFormat="1">
      <c r="A6" s="1482">
        <f t="shared" ref="A6:A17" si="0">A5+1</f>
        <v>3</v>
      </c>
      <c r="B6" s="1481" t="s">
        <v>2030</v>
      </c>
      <c r="C6" s="1481" t="s">
        <v>1660</v>
      </c>
      <c r="D6" s="1481" t="s">
        <v>180</v>
      </c>
      <c r="E6" s="1757">
        <v>3031</v>
      </c>
      <c r="F6" s="1481" t="s">
        <v>465</v>
      </c>
      <c r="G6" s="1481" t="s">
        <v>2031</v>
      </c>
      <c r="H6" s="1615">
        <v>46054</v>
      </c>
      <c r="I6" s="1615">
        <v>46059</v>
      </c>
      <c r="J6" s="1481"/>
      <c r="K6" s="1615">
        <v>46097</v>
      </c>
      <c r="L6" s="1615">
        <v>46099</v>
      </c>
      <c r="M6" s="1757">
        <f t="shared" ref="M6:M17" si="1">E6</f>
        <v>3031</v>
      </c>
      <c r="N6" s="1481" t="s">
        <v>2056</v>
      </c>
      <c r="O6" s="1754" t="s">
        <v>1585</v>
      </c>
      <c r="P6" s="1481"/>
      <c r="Q6" s="1481" t="s">
        <v>2055</v>
      </c>
    </row>
    <row r="7" spans="1:17" s="404" customFormat="1">
      <c r="A7" s="1482">
        <f t="shared" si="0"/>
        <v>4</v>
      </c>
      <c r="B7" s="1481" t="s">
        <v>2030</v>
      </c>
      <c r="C7" s="1630" t="s">
        <v>181</v>
      </c>
      <c r="D7" s="571" t="s">
        <v>1353</v>
      </c>
      <c r="E7" s="1758">
        <v>489</v>
      </c>
      <c r="F7" s="1631" t="s">
        <v>466</v>
      </c>
      <c r="G7" s="1625" t="s">
        <v>2031</v>
      </c>
      <c r="H7" s="1626">
        <v>46079</v>
      </c>
      <c r="I7" s="1626">
        <v>46080</v>
      </c>
      <c r="J7" s="1624"/>
      <c r="K7" s="1626">
        <v>46089</v>
      </c>
      <c r="L7" s="1626">
        <v>46089</v>
      </c>
      <c r="M7" s="1757">
        <f>E7</f>
        <v>489</v>
      </c>
      <c r="N7" s="1481" t="s">
        <v>2056</v>
      </c>
      <c r="O7" s="1616" t="s">
        <v>1585</v>
      </c>
      <c r="P7" s="1623"/>
      <c r="Q7" s="1632" t="s">
        <v>2055</v>
      </c>
    </row>
    <row r="8" spans="1:17" s="404" customFormat="1">
      <c r="A8" s="1482">
        <f t="shared" si="0"/>
        <v>5</v>
      </c>
      <c r="B8" s="1481" t="s">
        <v>2030</v>
      </c>
      <c r="C8" s="571" t="s">
        <v>1654</v>
      </c>
      <c r="D8" s="571" t="s">
        <v>1349</v>
      </c>
      <c r="E8" s="1758">
        <v>396</v>
      </c>
      <c r="F8" s="1631" t="s">
        <v>466</v>
      </c>
      <c r="G8" s="1625" t="s">
        <v>2031</v>
      </c>
      <c r="H8" s="1626">
        <v>46086</v>
      </c>
      <c r="I8" s="1626">
        <v>46086</v>
      </c>
      <c r="J8" s="1624"/>
      <c r="K8" s="1626">
        <v>46091</v>
      </c>
      <c r="L8" s="1626">
        <v>46091</v>
      </c>
      <c r="M8" s="1757">
        <f>E8</f>
        <v>396</v>
      </c>
      <c r="N8" s="1481" t="s">
        <v>2056</v>
      </c>
      <c r="O8" s="1616" t="s">
        <v>1585</v>
      </c>
      <c r="P8" s="1623"/>
      <c r="Q8" s="1632" t="s">
        <v>2055</v>
      </c>
    </row>
    <row r="9" spans="1:17" s="404" customFormat="1">
      <c r="A9" s="1482">
        <f t="shared" si="0"/>
        <v>6</v>
      </c>
      <c r="B9" s="1481" t="s">
        <v>2030</v>
      </c>
      <c r="C9" s="571" t="s">
        <v>1353</v>
      </c>
      <c r="D9" s="571" t="s">
        <v>1654</v>
      </c>
      <c r="E9" s="1758">
        <v>1265</v>
      </c>
      <c r="F9" s="1641" t="s">
        <v>465</v>
      </c>
      <c r="G9" s="1625" t="s">
        <v>2031</v>
      </c>
      <c r="H9" s="1626">
        <v>46086</v>
      </c>
      <c r="I9" s="1626">
        <v>46090</v>
      </c>
      <c r="J9" s="1624"/>
      <c r="K9" s="1626">
        <v>46089</v>
      </c>
      <c r="L9" s="1626">
        <v>46091</v>
      </c>
      <c r="M9" s="1757">
        <f>E9</f>
        <v>1265</v>
      </c>
      <c r="N9" s="1481" t="s">
        <v>2056</v>
      </c>
      <c r="O9" s="1616" t="s">
        <v>1585</v>
      </c>
      <c r="P9" s="1623"/>
      <c r="Q9" s="1632" t="s">
        <v>2055</v>
      </c>
    </row>
    <row r="10" spans="1:17" s="404" customFormat="1">
      <c r="A10" s="1482">
        <f t="shared" si="0"/>
        <v>7</v>
      </c>
      <c r="B10" s="1481" t="s">
        <v>2030</v>
      </c>
      <c r="C10" s="571" t="s">
        <v>176</v>
      </c>
      <c r="D10" s="571" t="s">
        <v>1618</v>
      </c>
      <c r="E10" s="1758">
        <v>3275</v>
      </c>
      <c r="F10" s="1703" t="s">
        <v>465</v>
      </c>
      <c r="G10" s="1625" t="s">
        <v>2031</v>
      </c>
      <c r="H10" s="1626">
        <v>46104</v>
      </c>
      <c r="I10" s="1626">
        <v>46116</v>
      </c>
      <c r="J10" s="1624"/>
      <c r="K10" s="1626"/>
      <c r="L10" s="1626">
        <v>46116</v>
      </c>
      <c r="M10" s="1764">
        <f>E10</f>
        <v>3275</v>
      </c>
      <c r="N10" s="1481" t="s">
        <v>2056</v>
      </c>
      <c r="O10" s="1616" t="s">
        <v>1585</v>
      </c>
      <c r="P10" s="1623"/>
      <c r="Q10" s="1632" t="s">
        <v>2055</v>
      </c>
    </row>
    <row r="11" spans="1:17" s="404" customFormat="1">
      <c r="A11" s="1482">
        <f t="shared" si="0"/>
        <v>8</v>
      </c>
      <c r="B11" s="1481" t="s">
        <v>2030</v>
      </c>
      <c r="C11" s="571" t="s">
        <v>177</v>
      </c>
      <c r="D11" s="571" t="s">
        <v>176</v>
      </c>
      <c r="E11" s="1758">
        <v>232</v>
      </c>
      <c r="F11" s="1756" t="s">
        <v>466</v>
      </c>
      <c r="G11" s="1625" t="s">
        <v>2031</v>
      </c>
      <c r="H11" s="1626">
        <v>46121</v>
      </c>
      <c r="I11" s="1626"/>
      <c r="J11" s="1624"/>
      <c r="K11" s="1626"/>
      <c r="L11" s="1626">
        <v>46122</v>
      </c>
      <c r="M11" s="1757">
        <f>E11</f>
        <v>232</v>
      </c>
      <c r="N11" s="1481" t="s">
        <v>2056</v>
      </c>
      <c r="O11" s="1616" t="s">
        <v>1585</v>
      </c>
      <c r="P11" s="1623"/>
      <c r="Q11" s="2310" t="s">
        <v>2236</v>
      </c>
    </row>
    <row r="12" spans="1:17" s="348" customFormat="1">
      <c r="A12" s="1482">
        <f t="shared" si="0"/>
        <v>9</v>
      </c>
      <c r="B12" s="1618" t="s">
        <v>2030</v>
      </c>
      <c r="C12" s="554" t="s">
        <v>179</v>
      </c>
      <c r="D12" s="1622" t="s">
        <v>1555</v>
      </c>
      <c r="E12" s="1759">
        <v>1223</v>
      </c>
      <c r="F12" s="1622" t="s">
        <v>465</v>
      </c>
      <c r="G12" s="1620" t="s">
        <v>2031</v>
      </c>
      <c r="H12" s="1009">
        <v>46071</v>
      </c>
      <c r="I12" s="1009">
        <v>46076</v>
      </c>
      <c r="J12" s="1619"/>
      <c r="K12" s="1009">
        <v>46101</v>
      </c>
      <c r="L12" s="1009"/>
      <c r="M12" s="1762">
        <f t="shared" si="1"/>
        <v>1223</v>
      </c>
      <c r="N12" s="1622" t="s">
        <v>264</v>
      </c>
      <c r="O12" s="1621" t="s">
        <v>1585</v>
      </c>
      <c r="P12" s="1617"/>
      <c r="Q12" s="1667" t="s">
        <v>2062</v>
      </c>
    </row>
    <row r="13" spans="1:17" s="348" customFormat="1">
      <c r="A13" s="1482">
        <f t="shared" si="0"/>
        <v>10</v>
      </c>
      <c r="B13" s="1618" t="s">
        <v>2030</v>
      </c>
      <c r="C13" s="554" t="s">
        <v>1618</v>
      </c>
      <c r="D13" s="554" t="s">
        <v>1601</v>
      </c>
      <c r="E13" s="1759">
        <v>437</v>
      </c>
      <c r="F13" s="1682" t="s">
        <v>466</v>
      </c>
      <c r="G13" s="1620" t="s">
        <v>2031</v>
      </c>
      <c r="H13" s="1009">
        <v>46104</v>
      </c>
      <c r="I13" s="1009">
        <v>46107</v>
      </c>
      <c r="J13" s="1619"/>
      <c r="K13" s="1009"/>
      <c r="L13" s="1009"/>
      <c r="M13" s="1762">
        <f t="shared" si="1"/>
        <v>437</v>
      </c>
      <c r="N13" s="1618" t="s">
        <v>264</v>
      </c>
      <c r="O13" s="1621" t="s">
        <v>1585</v>
      </c>
      <c r="P13" s="1617"/>
      <c r="Q13" s="1683" t="s">
        <v>2067</v>
      </c>
    </row>
    <row r="14" spans="1:17" s="348" customFormat="1">
      <c r="A14" s="1482">
        <f>A17+1</f>
        <v>13</v>
      </c>
      <c r="B14" s="1618" t="s">
        <v>2222</v>
      </c>
      <c r="C14" s="554" t="s">
        <v>1785</v>
      </c>
      <c r="D14" s="554" t="s">
        <v>1650</v>
      </c>
      <c r="E14" s="1759">
        <v>158</v>
      </c>
      <c r="F14" s="1766" t="s">
        <v>466</v>
      </c>
      <c r="G14" s="1620" t="s">
        <v>2031</v>
      </c>
      <c r="H14" s="1009">
        <v>46121</v>
      </c>
      <c r="I14" s="1009">
        <v>46122</v>
      </c>
      <c r="J14" s="1619"/>
      <c r="K14" s="1009"/>
      <c r="L14" s="1009"/>
      <c r="M14" s="1762">
        <f>E14</f>
        <v>158</v>
      </c>
      <c r="N14" s="1618" t="s">
        <v>264</v>
      </c>
      <c r="O14" s="1621" t="s">
        <v>2223</v>
      </c>
      <c r="P14" s="1617"/>
      <c r="Q14" s="1683" t="s">
        <v>2067</v>
      </c>
    </row>
    <row r="15" spans="1:17" s="348" customFormat="1">
      <c r="A15" s="1482">
        <f>A14+1</f>
        <v>14</v>
      </c>
      <c r="B15" s="1618" t="s">
        <v>2222</v>
      </c>
      <c r="C15" s="554" t="s">
        <v>1307</v>
      </c>
      <c r="D15" s="554" t="s">
        <v>1785</v>
      </c>
      <c r="E15" s="1759">
        <v>201</v>
      </c>
      <c r="F15" s="1767" t="s">
        <v>466</v>
      </c>
      <c r="G15" s="1620" t="s">
        <v>2031</v>
      </c>
      <c r="H15" s="1009">
        <v>46122</v>
      </c>
      <c r="I15" s="1009">
        <v>46122</v>
      </c>
      <c r="J15" s="1619"/>
      <c r="K15" s="1009"/>
      <c r="L15" s="1009"/>
      <c r="M15" s="1762">
        <f>E15</f>
        <v>201</v>
      </c>
      <c r="N15" s="1618" t="s">
        <v>264</v>
      </c>
      <c r="O15" s="1621" t="s">
        <v>2223</v>
      </c>
      <c r="P15" s="1617"/>
      <c r="Q15" s="1683" t="s">
        <v>2067</v>
      </c>
    </row>
    <row r="16" spans="1:17">
      <c r="A16" s="1482">
        <f>A13+1</f>
        <v>11</v>
      </c>
      <c r="B16" s="1482" t="s">
        <v>2030</v>
      </c>
      <c r="C16" s="1484" t="s">
        <v>180</v>
      </c>
      <c r="D16" s="1227" t="s">
        <v>179</v>
      </c>
      <c r="E16" s="1760">
        <v>3666</v>
      </c>
      <c r="F16" s="57" t="s">
        <v>465</v>
      </c>
      <c r="G16" s="1627" t="s">
        <v>2031</v>
      </c>
      <c r="H16" s="313">
        <v>46121</v>
      </c>
      <c r="I16" s="313"/>
      <c r="J16" s="1483"/>
      <c r="K16" s="313"/>
      <c r="L16" s="313"/>
      <c r="M16" s="1763">
        <f>E16</f>
        <v>3666</v>
      </c>
      <c r="N16" s="1471" t="s">
        <v>264</v>
      </c>
      <c r="O16" s="407" t="s">
        <v>1585</v>
      </c>
      <c r="P16" s="57"/>
      <c r="Q16" s="2313" t="s">
        <v>2240</v>
      </c>
    </row>
    <row r="17" spans="1:17" s="805" customFormat="1">
      <c r="A17" s="1482">
        <f t="shared" si="0"/>
        <v>12</v>
      </c>
      <c r="B17" s="1482" t="s">
        <v>2030</v>
      </c>
      <c r="C17" s="783" t="s">
        <v>170</v>
      </c>
      <c r="D17" s="783" t="s">
        <v>165</v>
      </c>
      <c r="E17" s="1761">
        <v>3486</v>
      </c>
      <c r="F17" s="1707" t="s">
        <v>465</v>
      </c>
      <c r="G17" s="1627" t="s">
        <v>2031</v>
      </c>
      <c r="H17" s="799"/>
      <c r="I17" s="799"/>
      <c r="J17" s="1706"/>
      <c r="K17" s="799"/>
      <c r="L17" s="799"/>
      <c r="M17" s="1763">
        <f t="shared" si="1"/>
        <v>3486</v>
      </c>
      <c r="N17" s="1482" t="s">
        <v>264</v>
      </c>
      <c r="O17" s="793" t="s">
        <v>1585</v>
      </c>
      <c r="P17" s="1227"/>
      <c r="Q17" s="1765" t="s">
        <v>2227</v>
      </c>
    </row>
    <row r="18" spans="1:17" s="403" customFormat="1">
      <c r="A18" s="1482"/>
      <c r="B18" s="1708"/>
      <c r="C18" s="1708"/>
      <c r="D18" s="1708" t="s">
        <v>467</v>
      </c>
      <c r="E18" s="1709"/>
      <c r="F18" s="1710"/>
      <c r="G18" s="1711"/>
      <c r="H18" s="1710"/>
      <c r="I18" s="1710"/>
      <c r="J18" s="1710"/>
      <c r="K18" s="1710"/>
      <c r="L18" s="1710"/>
      <c r="M18" s="1709"/>
      <c r="N18" s="1710"/>
      <c r="O18" s="1712"/>
      <c r="P18" s="1710"/>
      <c r="Q18" s="1710"/>
    </row>
    <row r="19" spans="1:17">
      <c r="E19" s="1584"/>
    </row>
    <row r="20" spans="1:17">
      <c r="H20" s="1595"/>
    </row>
  </sheetData>
  <phoneticPr fontId="385" type="noConversion"/>
  <conditionalFormatting sqref="B18:B1048576 B1:B3">
    <cfRule type="duplicateValues" dxfId="72" priority="1"/>
  </conditionalFormatting>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topLeftCell="A36" workbookViewId="0">
      <selection activeCell="P56" sqref="P56"/>
    </sheetView>
  </sheetViews>
  <sheetFormatPr defaultColWidth="9" defaultRowHeight="14.4"/>
  <cols>
    <col min="1" max="6" width="15.21875" customWidth="1"/>
  </cols>
  <sheetData>
    <row r="1" spans="1:19" ht="15.6">
      <c r="A1" s="1825" t="s">
        <v>64</v>
      </c>
      <c r="B1" s="1826"/>
      <c r="C1" s="1826"/>
      <c r="D1" s="1826"/>
      <c r="E1" s="1826"/>
      <c r="F1" s="1826"/>
      <c r="G1" s="1826"/>
      <c r="H1" s="1826"/>
      <c r="I1" s="1826"/>
      <c r="J1" s="1826"/>
      <c r="K1" s="1826"/>
      <c r="L1" s="1826"/>
      <c r="M1" s="1826"/>
      <c r="N1" s="1826"/>
      <c r="O1" s="1826"/>
      <c r="P1" s="1826"/>
      <c r="Q1" s="1826"/>
      <c r="R1" s="1826"/>
      <c r="S1" s="1827"/>
    </row>
    <row r="2" spans="1:19" ht="15.6">
      <c r="A2" s="1828" t="s">
        <v>65</v>
      </c>
      <c r="B2" s="1829"/>
      <c r="C2" s="1829"/>
      <c r="D2" s="1829"/>
      <c r="E2" s="1829"/>
      <c r="F2" s="1829"/>
      <c r="G2" s="1829"/>
      <c r="H2" s="1829"/>
      <c r="I2" s="1829"/>
      <c r="J2" s="1829"/>
      <c r="K2" s="1829"/>
      <c r="L2" s="1829"/>
      <c r="M2" s="1829"/>
      <c r="N2" s="1829"/>
      <c r="O2" s="1829"/>
      <c r="P2" s="1829"/>
      <c r="Q2" s="1829"/>
      <c r="R2" s="1829"/>
      <c r="S2" s="1830"/>
    </row>
    <row r="3" spans="1:19" ht="15.6">
      <c r="A3" s="1828" t="s">
        <v>66</v>
      </c>
      <c r="B3" s="1829"/>
      <c r="C3" s="1829"/>
      <c r="D3" s="1829"/>
      <c r="E3" s="1829"/>
      <c r="F3" s="1829"/>
      <c r="G3" s="1829"/>
      <c r="H3" s="1829"/>
      <c r="I3" s="1829"/>
      <c r="J3" s="1829"/>
      <c r="K3" s="1829"/>
      <c r="L3" s="1829"/>
      <c r="M3" s="1829"/>
      <c r="N3" s="1829"/>
      <c r="O3" s="1829"/>
      <c r="P3" s="1829"/>
      <c r="Q3" s="1829"/>
      <c r="R3" s="1829"/>
      <c r="S3" s="1830"/>
    </row>
    <row r="4" spans="1:19" ht="18">
      <c r="A4" s="2007" t="s">
        <v>92</v>
      </c>
      <c r="B4" s="2008"/>
      <c r="C4" s="2008"/>
      <c r="D4" s="2008"/>
      <c r="E4" s="349"/>
      <c r="F4" s="349"/>
    </row>
    <row r="5" spans="1:19" ht="43.2">
      <c r="A5" s="350" t="s">
        <v>93</v>
      </c>
      <c r="B5" s="350" t="s">
        <v>94</v>
      </c>
      <c r="C5" s="350" t="s">
        <v>95</v>
      </c>
      <c r="D5" s="351" t="s">
        <v>96</v>
      </c>
      <c r="E5" s="351" t="s">
        <v>97</v>
      </c>
      <c r="F5" s="351" t="s">
        <v>20</v>
      </c>
    </row>
    <row r="6" spans="1:19">
      <c r="A6" s="505">
        <v>1</v>
      </c>
      <c r="B6" s="57" t="s">
        <v>98</v>
      </c>
      <c r="C6" s="353" t="s">
        <v>99</v>
      </c>
      <c r="D6" s="354">
        <v>45689</v>
      </c>
      <c r="E6" s="355"/>
      <c r="F6" s="355"/>
    </row>
    <row r="7" spans="1:19">
      <c r="A7" s="505">
        <v>2</v>
      </c>
      <c r="B7" s="57" t="s">
        <v>100</v>
      </c>
      <c r="C7" s="353" t="s">
        <v>101</v>
      </c>
      <c r="D7" s="354">
        <v>45689</v>
      </c>
      <c r="E7" s="355"/>
      <c r="F7" s="355"/>
    </row>
    <row r="8" spans="1:19">
      <c r="A8" s="505">
        <v>3</v>
      </c>
      <c r="B8" s="57" t="s">
        <v>102</v>
      </c>
      <c r="C8" s="353" t="s">
        <v>103</v>
      </c>
      <c r="D8" s="356">
        <v>45688</v>
      </c>
      <c r="E8" s="355"/>
      <c r="F8" s="355"/>
    </row>
    <row r="9" spans="1:19">
      <c r="A9" s="505">
        <v>4</v>
      </c>
      <c r="B9" s="57" t="s">
        <v>104</v>
      </c>
      <c r="C9" s="353" t="s">
        <v>105</v>
      </c>
      <c r="D9" s="356">
        <v>45688</v>
      </c>
      <c r="E9" s="355"/>
      <c r="F9" s="355"/>
    </row>
    <row r="10" spans="1:19">
      <c r="A10" s="505">
        <v>5</v>
      </c>
      <c r="B10" s="57" t="s">
        <v>106</v>
      </c>
      <c r="C10" s="353" t="s">
        <v>105</v>
      </c>
      <c r="D10" s="356">
        <v>45688</v>
      </c>
      <c r="E10" s="355"/>
      <c r="F10" s="355"/>
    </row>
    <row r="11" spans="1:19">
      <c r="A11" s="505">
        <v>6</v>
      </c>
      <c r="B11" s="57" t="s">
        <v>107</v>
      </c>
      <c r="C11" s="353" t="s">
        <v>105</v>
      </c>
      <c r="D11" s="356">
        <v>45688</v>
      </c>
      <c r="E11" s="355"/>
      <c r="F11" s="355"/>
    </row>
    <row r="12" spans="1:19">
      <c r="A12" s="505">
        <v>7</v>
      </c>
      <c r="B12" s="57" t="s">
        <v>108</v>
      </c>
      <c r="C12" s="353" t="s">
        <v>109</v>
      </c>
      <c r="D12" s="356">
        <v>45687</v>
      </c>
      <c r="E12" s="355"/>
      <c r="F12" s="355"/>
    </row>
    <row r="13" spans="1:19">
      <c r="A13" s="505">
        <v>8</v>
      </c>
      <c r="B13" s="57" t="s">
        <v>110</v>
      </c>
      <c r="C13" s="357" t="s">
        <v>111</v>
      </c>
      <c r="D13" s="313">
        <v>45687</v>
      </c>
      <c r="E13" s="355"/>
      <c r="F13" s="355"/>
    </row>
    <row r="14" spans="1:19">
      <c r="A14" s="505">
        <v>9</v>
      </c>
      <c r="B14" s="57" t="s">
        <v>112</v>
      </c>
      <c r="C14" s="357" t="s">
        <v>101</v>
      </c>
      <c r="D14" s="313">
        <v>45687</v>
      </c>
      <c r="E14" s="355"/>
      <c r="F14" s="355"/>
    </row>
    <row r="15" spans="1:19">
      <c r="A15" s="505">
        <v>10</v>
      </c>
      <c r="B15" s="57" t="s">
        <v>113</v>
      </c>
      <c r="C15" s="357" t="s">
        <v>114</v>
      </c>
      <c r="D15" s="313">
        <v>45686</v>
      </c>
      <c r="E15" s="355"/>
      <c r="F15" s="355"/>
    </row>
    <row r="16" spans="1:19">
      <c r="A16" s="505">
        <v>11</v>
      </c>
      <c r="B16" s="57" t="s">
        <v>115</v>
      </c>
      <c r="C16" s="357" t="s">
        <v>101</v>
      </c>
      <c r="D16" s="313">
        <v>45686</v>
      </c>
      <c r="E16" s="355"/>
      <c r="F16" s="355"/>
    </row>
    <row r="17" spans="1:6">
      <c r="A17" s="505">
        <v>12</v>
      </c>
      <c r="B17" s="57" t="s">
        <v>116</v>
      </c>
      <c r="C17" s="357" t="s">
        <v>105</v>
      </c>
      <c r="D17" s="313">
        <v>45686</v>
      </c>
      <c r="E17" s="355"/>
      <c r="F17" s="355"/>
    </row>
    <row r="18" spans="1:6">
      <c r="A18" s="505">
        <v>13</v>
      </c>
      <c r="B18" s="57" t="s">
        <v>117</v>
      </c>
      <c r="C18" s="357" t="s">
        <v>118</v>
      </c>
      <c r="D18" s="313">
        <v>45686</v>
      </c>
      <c r="E18" s="355"/>
      <c r="F18" s="355"/>
    </row>
    <row r="19" spans="1:6">
      <c r="A19" s="505">
        <v>14</v>
      </c>
      <c r="B19" s="57" t="s">
        <v>119</v>
      </c>
      <c r="C19" s="357" t="s">
        <v>109</v>
      </c>
      <c r="D19" s="313">
        <v>45685</v>
      </c>
      <c r="E19" s="355"/>
      <c r="F19" s="355"/>
    </row>
    <row r="20" spans="1:6">
      <c r="A20" s="505">
        <v>15</v>
      </c>
      <c r="B20" s="57" t="s">
        <v>120</v>
      </c>
      <c r="C20" s="357" t="s">
        <v>103</v>
      </c>
      <c r="D20" s="313">
        <v>45685</v>
      </c>
      <c r="E20" s="355"/>
      <c r="F20" s="355"/>
    </row>
    <row r="21" spans="1:6">
      <c r="A21" s="505">
        <v>16</v>
      </c>
      <c r="B21" s="57" t="s">
        <v>121</v>
      </c>
      <c r="C21" s="357" t="s">
        <v>99</v>
      </c>
      <c r="D21" s="313">
        <v>45685</v>
      </c>
      <c r="E21" s="355"/>
      <c r="F21" s="355"/>
    </row>
    <row r="22" spans="1:6">
      <c r="A22" s="505">
        <v>17</v>
      </c>
      <c r="B22" s="57" t="s">
        <v>122</v>
      </c>
      <c r="C22" s="357" t="s">
        <v>123</v>
      </c>
      <c r="D22" s="313">
        <v>45684</v>
      </c>
      <c r="E22" s="355"/>
      <c r="F22" s="355"/>
    </row>
    <row r="23" spans="1:6">
      <c r="A23" s="505">
        <v>18</v>
      </c>
      <c r="B23" s="57" t="s">
        <v>124</v>
      </c>
      <c r="C23" s="357" t="s">
        <v>123</v>
      </c>
      <c r="D23" s="313">
        <v>45684</v>
      </c>
      <c r="E23" s="355"/>
      <c r="F23" s="355"/>
    </row>
    <row r="24" spans="1:6">
      <c r="A24" s="505">
        <v>19</v>
      </c>
      <c r="B24" s="57" t="s">
        <v>125</v>
      </c>
      <c r="C24" s="357" t="s">
        <v>109</v>
      </c>
      <c r="D24" s="313">
        <v>45684</v>
      </c>
      <c r="E24" s="355"/>
      <c r="F24" s="355"/>
    </row>
    <row r="25" spans="1:6">
      <c r="A25" s="505">
        <v>20</v>
      </c>
      <c r="B25" s="57" t="s">
        <v>126</v>
      </c>
      <c r="C25" s="357" t="s">
        <v>109</v>
      </c>
      <c r="D25" s="313">
        <v>45683</v>
      </c>
      <c r="E25" s="355"/>
      <c r="F25" s="355"/>
    </row>
    <row r="26" spans="1:6">
      <c r="A26" s="505">
        <v>21</v>
      </c>
      <c r="B26" s="57" t="s">
        <v>127</v>
      </c>
      <c r="C26" s="357" t="s">
        <v>105</v>
      </c>
      <c r="D26" s="313">
        <v>45683</v>
      </c>
      <c r="E26" s="355"/>
      <c r="F26" s="355"/>
    </row>
    <row r="27" spans="1:6">
      <c r="A27" s="505">
        <v>22</v>
      </c>
      <c r="B27" s="57" t="s">
        <v>128</v>
      </c>
      <c r="C27" s="357" t="s">
        <v>129</v>
      </c>
      <c r="D27" s="313">
        <v>45683</v>
      </c>
      <c r="E27" s="355"/>
      <c r="F27" s="355"/>
    </row>
    <row r="28" spans="1:6">
      <c r="A28" s="505">
        <v>23</v>
      </c>
      <c r="B28" s="57" t="s">
        <v>130</v>
      </c>
      <c r="C28" s="357" t="s">
        <v>114</v>
      </c>
      <c r="D28" s="313">
        <v>45682</v>
      </c>
      <c r="E28" s="57"/>
      <c r="F28" s="57"/>
    </row>
    <row r="29" spans="1:6">
      <c r="A29" s="505">
        <v>24</v>
      </c>
      <c r="B29" s="57" t="s">
        <v>131</v>
      </c>
      <c r="C29" s="357" t="s">
        <v>118</v>
      </c>
      <c r="D29" s="313">
        <v>45682</v>
      </c>
      <c r="E29" s="57"/>
      <c r="F29" s="57"/>
    </row>
    <row r="30" spans="1:6">
      <c r="A30" s="505">
        <v>25</v>
      </c>
      <c r="B30" s="57" t="s">
        <v>132</v>
      </c>
      <c r="C30" s="357" t="s">
        <v>133</v>
      </c>
      <c r="D30" s="313">
        <v>45682</v>
      </c>
      <c r="E30" s="57"/>
      <c r="F30" s="57"/>
    </row>
    <row r="31" spans="1:6">
      <c r="A31" s="505">
        <v>26</v>
      </c>
      <c r="B31" s="57" t="s">
        <v>134</v>
      </c>
      <c r="C31" s="357" t="s">
        <v>133</v>
      </c>
      <c r="D31" s="313">
        <v>45681</v>
      </c>
      <c r="E31" s="57"/>
      <c r="F31" s="57"/>
    </row>
    <row r="32" spans="1:6">
      <c r="A32" s="505">
        <v>27</v>
      </c>
      <c r="B32" s="57" t="s">
        <v>135</v>
      </c>
      <c r="C32" s="357" t="s">
        <v>103</v>
      </c>
      <c r="D32" s="313">
        <v>45681</v>
      </c>
      <c r="E32" s="57"/>
      <c r="F32" s="57"/>
    </row>
    <row r="33" spans="1:6">
      <c r="A33" s="505">
        <v>28</v>
      </c>
      <c r="B33" s="57" t="s">
        <v>136</v>
      </c>
      <c r="C33" s="358" t="s">
        <v>118</v>
      </c>
      <c r="D33" s="313">
        <v>45673</v>
      </c>
      <c r="E33" s="57"/>
      <c r="F33" s="57"/>
    </row>
    <row r="34" spans="1:6">
      <c r="A34" s="505">
        <v>29</v>
      </c>
      <c r="B34" s="57" t="s">
        <v>137</v>
      </c>
      <c r="C34" s="358" t="s">
        <v>133</v>
      </c>
      <c r="D34" s="313">
        <v>45673</v>
      </c>
      <c r="E34" s="57"/>
      <c r="F34" s="57"/>
    </row>
    <row r="35" spans="1:6">
      <c r="A35" s="505">
        <v>30</v>
      </c>
      <c r="B35" s="57" t="s">
        <v>138</v>
      </c>
      <c r="C35" s="358" t="s">
        <v>105</v>
      </c>
      <c r="D35" s="313">
        <v>45673</v>
      </c>
      <c r="E35" s="57"/>
      <c r="F35" s="57"/>
    </row>
    <row r="36" spans="1:6">
      <c r="A36" s="505">
        <v>31</v>
      </c>
      <c r="B36" s="57" t="s">
        <v>139</v>
      </c>
      <c r="C36" s="358" t="s">
        <v>118</v>
      </c>
      <c r="D36" s="313">
        <v>45672</v>
      </c>
      <c r="E36" s="57"/>
      <c r="F36" s="57"/>
    </row>
    <row r="37" spans="1:6">
      <c r="A37" s="505">
        <v>32</v>
      </c>
      <c r="B37" s="57" t="s">
        <v>140</v>
      </c>
      <c r="C37" s="358" t="s">
        <v>129</v>
      </c>
      <c r="D37" s="313">
        <v>45672</v>
      </c>
      <c r="E37" s="57"/>
      <c r="F37" s="57"/>
    </row>
    <row r="38" spans="1:6">
      <c r="A38" s="505">
        <v>33</v>
      </c>
      <c r="B38" s="57" t="s">
        <v>141</v>
      </c>
      <c r="C38" s="358" t="s">
        <v>118</v>
      </c>
      <c r="D38" s="313">
        <v>45672</v>
      </c>
      <c r="E38" s="57"/>
      <c r="F38" s="57"/>
    </row>
    <row r="39" spans="1:6">
      <c r="A39" s="505">
        <v>34</v>
      </c>
      <c r="B39" s="57" t="s">
        <v>142</v>
      </c>
      <c r="C39" s="358" t="s">
        <v>105</v>
      </c>
      <c r="D39" s="313">
        <v>45671</v>
      </c>
      <c r="E39" s="57"/>
      <c r="F39" s="57"/>
    </row>
    <row r="40" spans="1:6">
      <c r="A40" s="505">
        <v>35</v>
      </c>
      <c r="B40" s="57" t="s">
        <v>143</v>
      </c>
      <c r="C40" s="358" t="s">
        <v>118</v>
      </c>
      <c r="D40" s="313">
        <v>45671</v>
      </c>
      <c r="E40" s="57"/>
      <c r="F40" s="57"/>
    </row>
    <row r="41" spans="1:6">
      <c r="A41" s="505">
        <v>36</v>
      </c>
      <c r="B41" s="57" t="s">
        <v>144</v>
      </c>
      <c r="C41" s="358" t="s">
        <v>101</v>
      </c>
      <c r="D41" s="313">
        <v>45664</v>
      </c>
      <c r="E41" s="57"/>
      <c r="F41" s="57"/>
    </row>
    <row r="42" spans="1:6">
      <c r="A42" s="505">
        <v>37</v>
      </c>
      <c r="B42" s="57" t="s">
        <v>145</v>
      </c>
      <c r="C42" s="358" t="s">
        <v>101</v>
      </c>
      <c r="D42" s="313">
        <v>45664</v>
      </c>
      <c r="E42" s="57"/>
      <c r="F42" s="57"/>
    </row>
    <row r="43" spans="1:6">
      <c r="A43" s="505">
        <v>38</v>
      </c>
      <c r="B43" s="57" t="s">
        <v>146</v>
      </c>
      <c r="C43" s="358" t="s">
        <v>118</v>
      </c>
      <c r="D43" s="313">
        <v>45665</v>
      </c>
      <c r="E43" s="57"/>
      <c r="F43" s="57"/>
    </row>
    <row r="44" spans="1:6">
      <c r="A44" s="505">
        <v>39</v>
      </c>
      <c r="B44" s="57" t="s">
        <v>147</v>
      </c>
      <c r="C44" s="358" t="s">
        <v>105</v>
      </c>
      <c r="D44" s="313">
        <v>45666</v>
      </c>
      <c r="E44" s="57"/>
      <c r="F44" s="57"/>
    </row>
    <row r="45" spans="1:6">
      <c r="A45" s="505">
        <v>40</v>
      </c>
      <c r="B45" s="57" t="s">
        <v>148</v>
      </c>
      <c r="C45" s="358" t="s">
        <v>101</v>
      </c>
      <c r="D45" s="313">
        <v>45666</v>
      </c>
      <c r="E45" s="57"/>
      <c r="F45" s="57"/>
    </row>
    <row r="46" spans="1:6">
      <c r="A46" s="505">
        <v>41</v>
      </c>
      <c r="B46" s="57" t="s">
        <v>149</v>
      </c>
      <c r="C46" s="358" t="s">
        <v>111</v>
      </c>
      <c r="D46" s="313">
        <v>45666</v>
      </c>
      <c r="E46" s="57"/>
      <c r="F46" s="57"/>
    </row>
    <row r="47" spans="1:6">
      <c r="A47" s="505">
        <v>42</v>
      </c>
      <c r="B47" s="57" t="s">
        <v>150</v>
      </c>
      <c r="C47" s="358" t="s">
        <v>101</v>
      </c>
      <c r="D47" s="313">
        <v>45667</v>
      </c>
      <c r="E47" s="57"/>
      <c r="F47" s="57"/>
    </row>
    <row r="48" spans="1:6">
      <c r="A48" s="505">
        <v>43</v>
      </c>
      <c r="B48" s="57" t="s">
        <v>151</v>
      </c>
      <c r="C48" s="358" t="s">
        <v>101</v>
      </c>
      <c r="D48" s="313">
        <v>45667</v>
      </c>
      <c r="E48" s="57"/>
      <c r="F48" s="57"/>
    </row>
    <row r="49" spans="1:6">
      <c r="A49" s="505">
        <v>44</v>
      </c>
      <c r="B49" s="57" t="s">
        <v>152</v>
      </c>
      <c r="C49" s="358" t="s">
        <v>153</v>
      </c>
      <c r="D49" s="313">
        <v>45668</v>
      </c>
      <c r="E49" s="57"/>
      <c r="F49" s="57"/>
    </row>
    <row r="50" spans="1:6">
      <c r="A50" s="505">
        <v>45</v>
      </c>
      <c r="B50" s="57" t="s">
        <v>154</v>
      </c>
      <c r="C50" s="358" t="s">
        <v>153</v>
      </c>
      <c r="D50" s="313">
        <v>45668</v>
      </c>
      <c r="E50" s="57"/>
      <c r="F50" s="57"/>
    </row>
    <row r="51" spans="1:6">
      <c r="A51" s="505">
        <v>46</v>
      </c>
      <c r="B51" s="369" t="s">
        <v>155</v>
      </c>
      <c r="C51" s="358" t="s">
        <v>156</v>
      </c>
      <c r="D51" s="313">
        <v>45668</v>
      </c>
      <c r="E51" s="57"/>
      <c r="F51" s="57"/>
    </row>
    <row r="52" spans="1:6">
      <c r="A52" s="505">
        <v>47</v>
      </c>
      <c r="B52" s="369" t="s">
        <v>157</v>
      </c>
      <c r="C52" s="358" t="s">
        <v>105</v>
      </c>
      <c r="D52" s="313">
        <v>45669</v>
      </c>
      <c r="E52" s="57"/>
      <c r="F52" s="57"/>
    </row>
    <row r="53" spans="1:6">
      <c r="A53" s="505">
        <v>48</v>
      </c>
      <c r="B53" s="369" t="s">
        <v>158</v>
      </c>
      <c r="C53" s="358" t="s">
        <v>101</v>
      </c>
      <c r="D53" s="313">
        <v>45669</v>
      </c>
      <c r="E53" s="57"/>
      <c r="F53" s="57"/>
    </row>
    <row r="54" spans="1:6">
      <c r="A54" s="505">
        <v>49</v>
      </c>
      <c r="B54" s="369" t="s">
        <v>159</v>
      </c>
      <c r="C54" s="358" t="s">
        <v>129</v>
      </c>
      <c r="D54" s="313">
        <v>45669</v>
      </c>
      <c r="E54" s="57"/>
      <c r="F54" s="57"/>
    </row>
    <row r="55" spans="1:6">
      <c r="A55" s="505">
        <v>50</v>
      </c>
      <c r="B55" s="369" t="s">
        <v>160</v>
      </c>
      <c r="C55" s="358" t="s">
        <v>133</v>
      </c>
      <c r="D55" s="313">
        <v>45670</v>
      </c>
      <c r="E55" s="57"/>
      <c r="F55" s="57"/>
    </row>
    <row r="56" spans="1:6">
      <c r="A56" s="505">
        <v>51</v>
      </c>
      <c r="B56" s="369" t="s">
        <v>161</v>
      </c>
      <c r="C56" s="358" t="s">
        <v>101</v>
      </c>
      <c r="D56" s="313">
        <v>45670</v>
      </c>
      <c r="E56" s="57"/>
      <c r="F56" s="57"/>
    </row>
    <row r="57" spans="1:6">
      <c r="A57" s="505">
        <v>52</v>
      </c>
      <c r="B57" s="369" t="s">
        <v>162</v>
      </c>
      <c r="C57" s="358" t="s">
        <v>111</v>
      </c>
      <c r="D57" s="313">
        <v>45670</v>
      </c>
      <c r="E57" s="57"/>
      <c r="F57" s="57"/>
    </row>
    <row r="58" spans="1:6">
      <c r="A58" s="505">
        <v>53</v>
      </c>
      <c r="B58" s="369" t="s">
        <v>163</v>
      </c>
      <c r="C58" s="358" t="s">
        <v>123</v>
      </c>
      <c r="D58" s="313">
        <v>45674</v>
      </c>
      <c r="E58" s="57"/>
      <c r="F58" s="57"/>
    </row>
    <row r="59" spans="1:6">
      <c r="A59" s="505">
        <v>54</v>
      </c>
      <c r="B59" s="369" t="s">
        <v>164</v>
      </c>
      <c r="C59" s="358" t="s">
        <v>101</v>
      </c>
      <c r="D59" s="313">
        <v>45674</v>
      </c>
      <c r="E59" s="57"/>
      <c r="F59" s="57"/>
    </row>
    <row r="60" spans="1:6">
      <c r="A60" s="505">
        <v>55</v>
      </c>
      <c r="B60" s="369" t="s">
        <v>165</v>
      </c>
      <c r="C60" s="358" t="s">
        <v>111</v>
      </c>
      <c r="D60" s="313">
        <v>45675</v>
      </c>
      <c r="E60" s="57"/>
      <c r="F60" s="57"/>
    </row>
    <row r="61" spans="1:6">
      <c r="A61" s="505">
        <v>56</v>
      </c>
      <c r="B61" s="369" t="s">
        <v>166</v>
      </c>
      <c r="C61" s="358" t="s">
        <v>101</v>
      </c>
      <c r="D61" s="313">
        <v>45675</v>
      </c>
      <c r="E61" s="57"/>
      <c r="F61" s="57" t="s">
        <v>50</v>
      </c>
    </row>
    <row r="62" spans="1:6">
      <c r="A62" s="505">
        <v>57</v>
      </c>
      <c r="B62" s="369" t="s">
        <v>167</v>
      </c>
      <c r="C62" s="358" t="s">
        <v>168</v>
      </c>
      <c r="D62" s="313">
        <v>45675</v>
      </c>
      <c r="E62" s="57"/>
      <c r="F62" s="57" t="s">
        <v>50</v>
      </c>
    </row>
    <row r="63" spans="1:6">
      <c r="A63" s="505">
        <v>58</v>
      </c>
      <c r="B63" s="369" t="s">
        <v>169</v>
      </c>
      <c r="C63" s="358" t="s">
        <v>168</v>
      </c>
      <c r="D63" s="313">
        <v>45675</v>
      </c>
      <c r="E63" s="57"/>
      <c r="F63" s="57"/>
    </row>
    <row r="64" spans="1:6">
      <c r="A64" s="505">
        <v>59</v>
      </c>
      <c r="B64" s="369" t="s">
        <v>170</v>
      </c>
      <c r="C64" s="358" t="s">
        <v>171</v>
      </c>
      <c r="D64" s="313">
        <v>45676</v>
      </c>
      <c r="E64" s="57"/>
      <c r="F64" s="57"/>
    </row>
    <row r="65" spans="1:6">
      <c r="A65" s="505">
        <v>60</v>
      </c>
      <c r="B65" s="369" t="s">
        <v>172</v>
      </c>
      <c r="C65" s="358" t="s">
        <v>105</v>
      </c>
      <c r="D65" s="313">
        <v>45676</v>
      </c>
      <c r="E65" s="57"/>
      <c r="F65" s="57"/>
    </row>
    <row r="66" spans="1:6">
      <c r="A66" s="505">
        <v>61</v>
      </c>
      <c r="B66" s="369" t="s">
        <v>173</v>
      </c>
      <c r="C66" s="358" t="s">
        <v>174</v>
      </c>
      <c r="D66" s="313">
        <v>45677</v>
      </c>
      <c r="E66" s="57"/>
      <c r="F66" s="57"/>
    </row>
    <row r="67" spans="1:6">
      <c r="A67" s="505">
        <v>62</v>
      </c>
      <c r="B67" s="369" t="s">
        <v>175</v>
      </c>
      <c r="C67" s="358" t="s">
        <v>174</v>
      </c>
      <c r="D67" s="313">
        <v>45677</v>
      </c>
      <c r="E67" s="57"/>
      <c r="F67" s="57"/>
    </row>
    <row r="68" spans="1:6">
      <c r="A68" s="505">
        <v>63</v>
      </c>
      <c r="B68" s="369" t="s">
        <v>176</v>
      </c>
      <c r="C68" s="358" t="s">
        <v>101</v>
      </c>
      <c r="D68" s="313">
        <v>45677</v>
      </c>
      <c r="E68" s="57"/>
      <c r="F68" s="57"/>
    </row>
    <row r="69" spans="1:6">
      <c r="A69" s="505">
        <v>64</v>
      </c>
      <c r="B69" s="369" t="s">
        <v>177</v>
      </c>
      <c r="C69" s="358" t="s">
        <v>178</v>
      </c>
      <c r="D69" s="313">
        <v>45678</v>
      </c>
      <c r="E69" s="57"/>
      <c r="F69" s="57"/>
    </row>
    <row r="70" spans="1:6">
      <c r="A70" s="505">
        <v>65</v>
      </c>
      <c r="B70" s="369" t="s">
        <v>179</v>
      </c>
      <c r="C70" s="358" t="s">
        <v>178</v>
      </c>
      <c r="D70" s="313">
        <v>45678</v>
      </c>
      <c r="E70" s="57"/>
      <c r="F70" s="57"/>
    </row>
    <row r="71" spans="1:6">
      <c r="A71" s="505">
        <v>66</v>
      </c>
      <c r="B71" s="369" t="s">
        <v>180</v>
      </c>
      <c r="C71" s="358" t="s">
        <v>101</v>
      </c>
      <c r="D71" s="313">
        <v>45679</v>
      </c>
      <c r="E71" s="57"/>
      <c r="F71" s="57"/>
    </row>
    <row r="72" spans="1:6">
      <c r="A72" s="505">
        <v>67</v>
      </c>
      <c r="B72" s="369" t="s">
        <v>181</v>
      </c>
      <c r="C72" s="358" t="s">
        <v>105</v>
      </c>
      <c r="D72" s="313">
        <v>45678</v>
      </c>
      <c r="E72" s="57"/>
      <c r="F72" s="57"/>
    </row>
    <row r="73" spans="1:6">
      <c r="A73" s="505">
        <v>68</v>
      </c>
      <c r="B73" s="369" t="s">
        <v>182</v>
      </c>
      <c r="C73" s="358" t="s">
        <v>133</v>
      </c>
      <c r="D73" s="313">
        <v>45679</v>
      </c>
      <c r="E73" s="57"/>
      <c r="F73" s="57"/>
    </row>
    <row r="74" spans="1:6">
      <c r="A74" s="505">
        <v>69</v>
      </c>
      <c r="B74" s="369" t="s">
        <v>183</v>
      </c>
      <c r="C74" s="358" t="s">
        <v>133</v>
      </c>
      <c r="D74" s="313">
        <v>45679</v>
      </c>
      <c r="E74" s="57"/>
      <c r="F74" s="57"/>
    </row>
    <row r="75" spans="1:6">
      <c r="A75" s="505">
        <v>70</v>
      </c>
      <c r="B75" s="369" t="s">
        <v>184</v>
      </c>
      <c r="C75" s="358" t="s">
        <v>103</v>
      </c>
      <c r="D75" s="313">
        <v>45679</v>
      </c>
      <c r="E75" s="57"/>
      <c r="F75" s="57"/>
    </row>
    <row r="76" spans="1:6">
      <c r="A76" s="505">
        <v>71</v>
      </c>
      <c r="B76" s="369" t="s">
        <v>185</v>
      </c>
      <c r="C76" s="358" t="s">
        <v>103</v>
      </c>
      <c r="D76" s="313">
        <v>45680</v>
      </c>
      <c r="E76" s="57"/>
      <c r="F76" s="57"/>
    </row>
    <row r="77" spans="1:6">
      <c r="A77" s="505">
        <v>72</v>
      </c>
      <c r="B77" s="369" t="s">
        <v>186</v>
      </c>
      <c r="C77" s="358" t="s">
        <v>187</v>
      </c>
      <c r="D77" s="313">
        <v>45680</v>
      </c>
      <c r="E77" s="57"/>
      <c r="F77" s="57"/>
    </row>
    <row r="78" spans="1:6">
      <c r="A78" s="505">
        <v>73</v>
      </c>
      <c r="B78" s="510" t="s">
        <v>1275</v>
      </c>
      <c r="C78" s="357" t="s">
        <v>99</v>
      </c>
      <c r="D78" s="313">
        <v>45744</v>
      </c>
      <c r="E78" s="57"/>
      <c r="F78" s="57"/>
    </row>
    <row r="79" spans="1:6">
      <c r="A79" s="2009" t="s">
        <v>188</v>
      </c>
      <c r="B79" s="2009"/>
      <c r="C79" s="2009"/>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77734375" defaultRowHeight="12"/>
  <cols>
    <col min="1" max="1" width="11.21875" style="440" customWidth="1"/>
    <col min="2" max="2" width="17.6640625" style="440" customWidth="1"/>
    <col min="3" max="3" width="11.21875" style="440" customWidth="1"/>
    <col min="4" max="4" width="17.6640625" style="440" customWidth="1"/>
    <col min="5" max="5" width="13" style="440" customWidth="1"/>
    <col min="6" max="6" width="17.6640625" style="440" customWidth="1"/>
    <col min="7" max="7" width="11.21875" style="440" customWidth="1"/>
    <col min="8" max="8" width="17.6640625" style="440" customWidth="1"/>
    <col min="9" max="9" width="15.77734375" style="440" customWidth="1"/>
    <col min="10" max="10" width="17.6640625" style="440" customWidth="1"/>
    <col min="11" max="11" width="11.21875" style="440" customWidth="1"/>
    <col min="12" max="12" width="17.6640625" style="440" customWidth="1"/>
    <col min="13" max="13" width="11.21875" style="440" customWidth="1"/>
    <col min="14" max="14" width="17.6640625" style="440" customWidth="1"/>
    <col min="15" max="15" width="11.21875" style="440" customWidth="1"/>
    <col min="16" max="16" width="17.6640625" style="440" customWidth="1"/>
    <col min="17" max="17" width="16.88671875" style="440" customWidth="1"/>
    <col min="18" max="18" width="17.6640625" style="440" customWidth="1"/>
    <col min="19" max="19" width="14.21875" style="440" customWidth="1"/>
    <col min="20" max="20" width="17.6640625" style="440" customWidth="1"/>
    <col min="21" max="21" width="19.33203125" style="440" customWidth="1"/>
    <col min="22" max="22" width="23.109375" style="440" customWidth="1"/>
    <col min="23" max="23" width="19.109375" style="440" customWidth="1"/>
    <col min="24" max="24" width="17.6640625" style="440" customWidth="1"/>
    <col min="25" max="25" width="13" style="440" customWidth="1"/>
    <col min="26" max="26" width="17.6640625" style="440" customWidth="1"/>
    <col min="27" max="27" width="11.21875" style="440" customWidth="1"/>
    <col min="28" max="28" width="17.6640625" style="440" customWidth="1"/>
    <col min="29" max="29" width="13.44140625" style="440" customWidth="1"/>
    <col min="30" max="30" width="14.77734375" style="440" customWidth="1"/>
    <col min="31" max="31" width="14.33203125" style="440" customWidth="1"/>
    <col min="32" max="32" width="15.44140625" style="440" customWidth="1"/>
    <col min="33" max="33" width="8.44140625" style="440" customWidth="1"/>
    <col min="34" max="38" width="11" style="440" hidden="1" customWidth="1"/>
    <col min="39" max="39" width="28.77734375" style="440" customWidth="1"/>
    <col min="40" max="40" width="12.21875" style="440" bestFit="1" customWidth="1"/>
    <col min="41" max="41" width="32" style="440" bestFit="1" customWidth="1"/>
    <col min="42" max="16384" width="8.77734375" style="440"/>
  </cols>
  <sheetData>
    <row r="1" spans="1:41" ht="46.05" customHeight="1" thickBot="1">
      <c r="A1" s="2010" t="s">
        <v>1488</v>
      </c>
      <c r="B1" s="2011"/>
      <c r="C1" s="2011"/>
      <c r="D1" s="2011"/>
      <c r="E1" s="2011"/>
      <c r="F1" s="2011"/>
      <c r="G1" s="2011"/>
      <c r="H1" s="2011"/>
      <c r="I1" s="2011"/>
      <c r="J1" s="2011"/>
      <c r="K1" s="2011"/>
      <c r="L1" s="2011"/>
      <c r="M1" s="2011"/>
      <c r="N1" s="2011"/>
      <c r="O1" s="2011"/>
      <c r="P1" s="2011"/>
      <c r="Q1" s="2011"/>
      <c r="R1" s="2011"/>
      <c r="S1" s="2011"/>
      <c r="T1" s="2011"/>
      <c r="U1" s="2011"/>
      <c r="V1" s="2011"/>
      <c r="W1" s="2011"/>
      <c r="X1" s="2011"/>
      <c r="Y1" s="2011"/>
      <c r="Z1" s="2012"/>
      <c r="AA1" s="2012"/>
      <c r="AB1" s="2012"/>
      <c r="AC1" s="2012"/>
      <c r="AD1" s="2012"/>
      <c r="AE1" s="438"/>
      <c r="AF1" s="438"/>
      <c r="AG1" s="438"/>
    </row>
    <row r="2" spans="1:41" ht="48.45" customHeight="1" thickBot="1">
      <c r="A2" s="2013" t="s">
        <v>1149</v>
      </c>
      <c r="B2" s="2014"/>
      <c r="C2" s="2014"/>
      <c r="D2" s="2014"/>
      <c r="E2" s="2014"/>
      <c r="F2" s="2014"/>
      <c r="G2" s="2014"/>
      <c r="H2" s="2014"/>
      <c r="I2" s="2014"/>
      <c r="J2" s="2014"/>
      <c r="K2" s="2014"/>
      <c r="L2" s="2014"/>
      <c r="M2" s="2014"/>
      <c r="N2" s="2014"/>
      <c r="O2" s="2014"/>
      <c r="P2" s="2014"/>
      <c r="Q2" s="2014"/>
      <c r="R2" s="2014"/>
      <c r="S2" s="2014"/>
      <c r="T2" s="2014"/>
      <c r="U2" s="2014"/>
      <c r="V2" s="2014"/>
      <c r="W2" s="2014"/>
      <c r="X2" s="2014"/>
      <c r="Y2" s="2014"/>
      <c r="Z2" s="2015" t="s">
        <v>1489</v>
      </c>
      <c r="AA2" s="2015"/>
      <c r="AB2" s="2015">
        <f ca="1">NOW()-1</f>
        <v>46123.97970196759</v>
      </c>
      <c r="AC2" s="2015"/>
      <c r="AD2" s="2015"/>
    </row>
    <row r="3" spans="1:41" ht="15">
      <c r="A3" s="2016" t="s">
        <v>1150</v>
      </c>
      <c r="B3" s="2017"/>
      <c r="C3" s="2017"/>
      <c r="D3" s="2017"/>
      <c r="E3" s="2017"/>
      <c r="F3" s="2017"/>
      <c r="G3" s="2017"/>
      <c r="H3" s="2017"/>
      <c r="I3" s="2017"/>
      <c r="J3" s="2017"/>
      <c r="K3" s="2017"/>
      <c r="L3" s="2017"/>
      <c r="M3" s="2017"/>
      <c r="N3" s="2017"/>
      <c r="O3" s="2017"/>
      <c r="P3" s="2018"/>
      <c r="Q3" s="634"/>
      <c r="R3" s="634"/>
      <c r="S3" s="2022"/>
      <c r="T3" s="2022"/>
      <c r="U3" s="2022"/>
      <c r="V3" s="635"/>
      <c r="W3" s="2023"/>
      <c r="X3" s="2023"/>
      <c r="Y3" s="2023"/>
      <c r="Z3" s="2024"/>
      <c r="AA3" s="635"/>
      <c r="AB3" s="635"/>
      <c r="AC3" s="636"/>
      <c r="AD3" s="636"/>
    </row>
    <row r="4" spans="1:41" ht="25.2">
      <c r="A4" s="2019"/>
      <c r="B4" s="2020"/>
      <c r="C4" s="2020"/>
      <c r="D4" s="2020"/>
      <c r="E4" s="2020"/>
      <c r="F4" s="2020"/>
      <c r="G4" s="2020"/>
      <c r="H4" s="2020"/>
      <c r="I4" s="2020"/>
      <c r="J4" s="2020"/>
      <c r="K4" s="2020"/>
      <c r="L4" s="2020"/>
      <c r="M4" s="2020"/>
      <c r="N4" s="2020"/>
      <c r="O4" s="2020"/>
      <c r="P4" s="2021"/>
      <c r="Q4" s="634"/>
      <c r="R4" s="634"/>
      <c r="S4" s="2025" t="s">
        <v>1151</v>
      </c>
      <c r="T4" s="2025"/>
      <c r="U4" s="2025"/>
      <c r="V4" s="637"/>
      <c r="W4" s="2026" t="s">
        <v>1152</v>
      </c>
      <c r="X4" s="2026"/>
      <c r="Y4" s="2026"/>
      <c r="Z4" s="2026"/>
      <c r="AA4" s="637"/>
      <c r="AB4" s="637"/>
      <c r="AC4" s="637"/>
      <c r="AD4" s="637"/>
    </row>
    <row r="5" spans="1:41" ht="30">
      <c r="A5" s="2028" t="s">
        <v>998</v>
      </c>
      <c r="B5" s="2029"/>
      <c r="C5" s="2029" t="s">
        <v>13</v>
      </c>
      <c r="D5" s="2029"/>
      <c r="E5" s="2029"/>
      <c r="F5" s="2029" t="s">
        <v>1153</v>
      </c>
      <c r="G5" s="2029"/>
      <c r="H5" s="2029" t="s">
        <v>1154</v>
      </c>
      <c r="I5" s="2029"/>
      <c r="J5" s="2029"/>
      <c r="K5" s="2029" t="s">
        <v>1490</v>
      </c>
      <c r="L5" s="2029"/>
      <c r="M5" s="2029"/>
      <c r="N5" s="2029" t="s">
        <v>843</v>
      </c>
      <c r="O5" s="2029"/>
      <c r="P5" s="2035"/>
      <c r="Q5" s="634"/>
      <c r="R5" s="634"/>
      <c r="S5" s="639"/>
      <c r="T5" s="637"/>
      <c r="U5" s="637"/>
      <c r="V5" s="637"/>
      <c r="W5" s="637"/>
      <c r="X5" s="637"/>
      <c r="Y5" s="637"/>
      <c r="Z5" s="637"/>
      <c r="AA5" s="2027" t="s">
        <v>50</v>
      </c>
      <c r="AB5" s="2027"/>
      <c r="AC5" s="2027"/>
      <c r="AD5" s="640"/>
    </row>
    <row r="6" spans="1:41" ht="17.399999999999999">
      <c r="A6" s="2028"/>
      <c r="B6" s="2029"/>
      <c r="C6" s="2029"/>
      <c r="D6" s="2029"/>
      <c r="E6" s="2029"/>
      <c r="F6" s="2029"/>
      <c r="G6" s="2029"/>
      <c r="H6" s="2029"/>
      <c r="I6" s="2029"/>
      <c r="J6" s="2029"/>
      <c r="K6" s="2029"/>
      <c r="L6" s="2029"/>
      <c r="M6" s="2029"/>
      <c r="N6" s="2029"/>
      <c r="O6" s="2029"/>
      <c r="P6" s="2035"/>
      <c r="Q6" s="634"/>
      <c r="R6" s="634"/>
      <c r="S6" s="639"/>
      <c r="T6" s="637"/>
      <c r="U6" s="637"/>
      <c r="V6" s="637"/>
      <c r="W6" s="637"/>
      <c r="X6" s="637"/>
      <c r="Y6" s="637"/>
      <c r="Z6" s="637"/>
      <c r="AA6" s="641"/>
      <c r="AB6" s="641"/>
      <c r="AC6" s="641"/>
      <c r="AD6" s="641"/>
    </row>
    <row r="7" spans="1:41" ht="40.049999999999997" customHeight="1">
      <c r="A7" s="2028">
        <v>1</v>
      </c>
      <c r="B7" s="2029"/>
      <c r="C7" s="2020" t="s">
        <v>1156</v>
      </c>
      <c r="D7" s="2020"/>
      <c r="E7" s="2020"/>
      <c r="F7" s="2029" t="s">
        <v>1051</v>
      </c>
      <c r="G7" s="2029"/>
      <c r="H7" s="2030">
        <v>188.44399999999999</v>
      </c>
      <c r="I7" s="2030"/>
      <c r="J7" s="2030"/>
      <c r="K7" s="2031">
        <v>188.44399999999999</v>
      </c>
      <c r="L7" s="2032"/>
      <c r="M7" s="2033"/>
      <c r="N7" s="2030">
        <f t="shared" ref="N7:N14" si="0">H7-K7</f>
        <v>0</v>
      </c>
      <c r="O7" s="2030"/>
      <c r="P7" s="2034"/>
      <c r="Q7" s="634"/>
      <c r="R7" s="634"/>
      <c r="S7" s="639"/>
      <c r="T7" s="637"/>
      <c r="U7" s="637"/>
      <c r="V7" s="637"/>
      <c r="W7" s="637"/>
      <c r="X7" s="637"/>
      <c r="Y7" s="637"/>
      <c r="Z7" s="637"/>
      <c r="AA7" s="641"/>
      <c r="AB7" s="641"/>
      <c r="AC7" s="641"/>
      <c r="AD7" s="641"/>
    </row>
    <row r="8" spans="1:41" ht="40.049999999999997" customHeight="1">
      <c r="A8" s="2028">
        <f t="shared" ref="A8:A16" si="1">A7+1</f>
        <v>2</v>
      </c>
      <c r="B8" s="2029"/>
      <c r="C8" s="2020" t="s">
        <v>1157</v>
      </c>
      <c r="D8" s="2020"/>
      <c r="E8" s="2020"/>
      <c r="F8" s="2029" t="s">
        <v>1051</v>
      </c>
      <c r="G8" s="2029"/>
      <c r="H8" s="2030">
        <v>188.44399999999999</v>
      </c>
      <c r="I8" s="2030"/>
      <c r="J8" s="2030"/>
      <c r="K8" s="2030">
        <v>178.07499999999999</v>
      </c>
      <c r="L8" s="2030"/>
      <c r="M8" s="2030"/>
      <c r="N8" s="2030">
        <f t="shared" si="0"/>
        <v>10.369</v>
      </c>
      <c r="O8" s="2030"/>
      <c r="P8" s="2034"/>
      <c r="Q8" s="634"/>
      <c r="R8" s="634"/>
      <c r="S8" s="634"/>
      <c r="T8" s="636"/>
      <c r="U8" s="636"/>
      <c r="V8" s="636"/>
      <c r="W8" s="636"/>
      <c r="X8" s="636"/>
      <c r="Y8" s="636"/>
      <c r="Z8" s="636"/>
      <c r="AA8" s="642"/>
      <c r="AB8" s="642"/>
      <c r="AC8" s="642"/>
      <c r="AD8" s="642"/>
    </row>
    <row r="9" spans="1:41" ht="40.049999999999997" customHeight="1">
      <c r="A9" s="2028">
        <f t="shared" si="1"/>
        <v>3</v>
      </c>
      <c r="B9" s="2029"/>
      <c r="C9" s="2020" t="s">
        <v>1491</v>
      </c>
      <c r="D9" s="2020"/>
      <c r="E9" s="2020"/>
      <c r="F9" s="2029" t="s">
        <v>1051</v>
      </c>
      <c r="G9" s="2029"/>
      <c r="H9" s="2030">
        <v>188.44399999999999</v>
      </c>
      <c r="I9" s="2030"/>
      <c r="J9" s="2030"/>
      <c r="K9" s="2031">
        <v>178.07499999999999</v>
      </c>
      <c r="L9" s="2032"/>
      <c r="M9" s="2033"/>
      <c r="N9" s="2030">
        <f t="shared" si="0"/>
        <v>10.369</v>
      </c>
      <c r="O9" s="2030"/>
      <c r="P9" s="2034"/>
      <c r="Q9" s="634"/>
      <c r="R9" s="634"/>
      <c r="S9" s="634"/>
      <c r="T9" s="636"/>
      <c r="U9" s="636"/>
      <c r="V9" s="636"/>
      <c r="W9" s="636"/>
      <c r="X9" s="636"/>
      <c r="Y9" s="636"/>
      <c r="Z9" s="636"/>
      <c r="AA9" s="642"/>
      <c r="AB9" s="642"/>
      <c r="AC9" s="642"/>
      <c r="AD9" s="642"/>
    </row>
    <row r="10" spans="1:41" ht="40.049999999999997" customHeight="1">
      <c r="A10" s="2028">
        <f t="shared" si="1"/>
        <v>4</v>
      </c>
      <c r="B10" s="2029"/>
      <c r="C10" s="2020" t="s">
        <v>1158</v>
      </c>
      <c r="D10" s="2020"/>
      <c r="E10" s="2020"/>
      <c r="F10" s="2036" t="s">
        <v>1159</v>
      </c>
      <c r="G10" s="2037"/>
      <c r="H10" s="2038">
        <v>73</v>
      </c>
      <c r="I10" s="2039"/>
      <c r="J10" s="2040"/>
      <c r="K10" s="2038">
        <v>73</v>
      </c>
      <c r="L10" s="2039"/>
      <c r="M10" s="2040"/>
      <c r="N10" s="2042">
        <f t="shared" si="0"/>
        <v>0</v>
      </c>
      <c r="O10" s="2042"/>
      <c r="P10" s="2043"/>
      <c r="Q10" s="634"/>
      <c r="R10" s="634"/>
      <c r="S10" s="634"/>
      <c r="T10" s="636"/>
      <c r="U10" s="636"/>
      <c r="V10" s="636"/>
      <c r="W10" s="636"/>
      <c r="X10" s="636"/>
      <c r="Y10" s="636"/>
      <c r="Z10" s="636"/>
      <c r="AA10" s="642"/>
      <c r="AB10" s="642"/>
      <c r="AC10" s="642"/>
      <c r="AD10" s="642"/>
    </row>
    <row r="11" spans="1:41" ht="40.049999999999997" customHeight="1">
      <c r="A11" s="2028">
        <f t="shared" si="1"/>
        <v>5</v>
      </c>
      <c r="B11" s="2029"/>
      <c r="C11" s="2020" t="s">
        <v>290</v>
      </c>
      <c r="D11" s="2020"/>
      <c r="E11" s="2020"/>
      <c r="F11" s="2036" t="s">
        <v>1159</v>
      </c>
      <c r="G11" s="2037"/>
      <c r="H11" s="2038">
        <v>512</v>
      </c>
      <c r="I11" s="2039"/>
      <c r="J11" s="2040"/>
      <c r="K11" s="2041">
        <v>208</v>
      </c>
      <c r="L11" s="2041"/>
      <c r="M11" s="2041"/>
      <c r="N11" s="2042">
        <f t="shared" si="0"/>
        <v>304</v>
      </c>
      <c r="O11" s="2042"/>
      <c r="P11" s="2043"/>
      <c r="Q11" s="634"/>
      <c r="R11" s="634"/>
      <c r="S11" s="636"/>
      <c r="T11" s="636"/>
      <c r="U11" s="636"/>
      <c r="V11" s="636"/>
      <c r="W11" s="636"/>
      <c r="X11" s="636"/>
      <c r="Y11" s="636"/>
      <c r="Z11" s="636"/>
      <c r="AA11" s="643" t="s">
        <v>1160</v>
      </c>
      <c r="AB11" s="644"/>
      <c r="AC11" s="642"/>
      <c r="AD11" s="642"/>
    </row>
    <row r="12" spans="1:41" ht="40.049999999999997" customHeight="1">
      <c r="A12" s="2028">
        <f t="shared" si="1"/>
        <v>6</v>
      </c>
      <c r="B12" s="2029"/>
      <c r="C12" s="2020" t="s">
        <v>291</v>
      </c>
      <c r="D12" s="2020"/>
      <c r="E12" s="2020"/>
      <c r="F12" s="2036" t="s">
        <v>1161</v>
      </c>
      <c r="G12" s="2037"/>
      <c r="H12" s="2038">
        <v>514</v>
      </c>
      <c r="I12" s="2039"/>
      <c r="J12" s="2040"/>
      <c r="K12" s="2041">
        <v>190</v>
      </c>
      <c r="L12" s="2041"/>
      <c r="M12" s="2041"/>
      <c r="N12" s="2042">
        <f t="shared" si="0"/>
        <v>324</v>
      </c>
      <c r="O12" s="2042"/>
      <c r="P12" s="2043"/>
      <c r="Q12" s="634"/>
      <c r="R12" s="645"/>
      <c r="S12" s="646" t="s">
        <v>1162</v>
      </c>
      <c r="T12" s="638"/>
      <c r="U12" s="636"/>
      <c r="V12" s="2044" t="s">
        <v>205</v>
      </c>
      <c r="W12" s="2044"/>
      <c r="X12" s="2044"/>
      <c r="Y12" s="636"/>
      <c r="Z12" s="636"/>
      <c r="AA12" s="642"/>
      <c r="AB12" s="647"/>
      <c r="AC12" s="643" t="s">
        <v>1492</v>
      </c>
      <c r="AD12" s="644"/>
    </row>
    <row r="13" spans="1:41" ht="40.049999999999997" customHeight="1">
      <c r="A13" s="2028">
        <f t="shared" si="1"/>
        <v>7</v>
      </c>
      <c r="B13" s="2029"/>
      <c r="C13" s="2020" t="s">
        <v>1164</v>
      </c>
      <c r="D13" s="2020"/>
      <c r="E13" s="2020"/>
      <c r="F13" s="2036" t="s">
        <v>1159</v>
      </c>
      <c r="G13" s="2037"/>
      <c r="H13" s="2038">
        <v>512</v>
      </c>
      <c r="I13" s="2039"/>
      <c r="J13" s="2040"/>
      <c r="K13" s="2041">
        <v>75</v>
      </c>
      <c r="L13" s="2041"/>
      <c r="M13" s="2041"/>
      <c r="N13" s="2042">
        <f t="shared" si="0"/>
        <v>437</v>
      </c>
      <c r="O13" s="2042"/>
      <c r="P13" s="2043"/>
      <c r="Q13" s="634"/>
      <c r="R13" s="645"/>
      <c r="S13" s="638" t="s">
        <v>291</v>
      </c>
      <c r="T13" s="638"/>
      <c r="U13" s="636"/>
      <c r="V13" s="2045"/>
      <c r="W13" s="2045"/>
      <c r="X13" s="2045"/>
      <c r="Y13" s="636"/>
      <c r="Z13" s="636"/>
      <c r="AA13" s="648"/>
      <c r="AB13" s="642"/>
      <c r="AC13" s="642"/>
      <c r="AD13" s="642"/>
    </row>
    <row r="14" spans="1:41" ht="40.049999999999997" customHeight="1">
      <c r="A14" s="2028">
        <f t="shared" si="1"/>
        <v>8</v>
      </c>
      <c r="B14" s="2029"/>
      <c r="C14" s="2020" t="s">
        <v>503</v>
      </c>
      <c r="D14" s="2020"/>
      <c r="E14" s="2020"/>
      <c r="F14" s="2036" t="s">
        <v>1161</v>
      </c>
      <c r="G14" s="2037"/>
      <c r="H14" s="2038">
        <v>512</v>
      </c>
      <c r="I14" s="2039"/>
      <c r="J14" s="2040"/>
      <c r="K14" s="2041"/>
      <c r="L14" s="2041"/>
      <c r="M14" s="2041"/>
      <c r="N14" s="2042">
        <f t="shared" si="0"/>
        <v>512</v>
      </c>
      <c r="O14" s="2042"/>
      <c r="P14" s="2043"/>
      <c r="Q14" s="634"/>
      <c r="R14" s="634"/>
      <c r="S14" s="634"/>
      <c r="T14" s="636"/>
      <c r="U14" s="636"/>
      <c r="V14" s="636"/>
      <c r="W14" s="636"/>
      <c r="X14" s="636"/>
      <c r="Y14" s="636"/>
      <c r="Z14" s="636"/>
      <c r="AA14" s="642"/>
      <c r="AB14" s="642"/>
      <c r="AC14" s="642"/>
      <c r="AD14" s="642"/>
    </row>
    <row r="15" spans="1:41" ht="40.049999999999997" customHeight="1">
      <c r="A15" s="2028">
        <f t="shared" si="1"/>
        <v>9</v>
      </c>
      <c r="B15" s="2029"/>
      <c r="C15" s="2047" t="s">
        <v>1493</v>
      </c>
      <c r="D15" s="2047"/>
      <c r="E15" s="2047"/>
      <c r="F15" s="2029" t="s">
        <v>1051</v>
      </c>
      <c r="G15" s="2029"/>
      <c r="H15" s="2030">
        <v>188.44399999999999</v>
      </c>
      <c r="I15" s="2030"/>
      <c r="J15" s="2030"/>
      <c r="K15" s="2029"/>
      <c r="L15" s="2029"/>
      <c r="M15" s="2029"/>
      <c r="N15" s="2030">
        <v>188.44399999999999</v>
      </c>
      <c r="O15" s="2030"/>
      <c r="P15" s="2034"/>
      <c r="Q15" s="634"/>
      <c r="R15" s="634"/>
      <c r="S15" s="2046" t="s">
        <v>1494</v>
      </c>
      <c r="T15" s="2046"/>
      <c r="U15" s="636"/>
      <c r="V15" s="636"/>
      <c r="W15" s="637"/>
      <c r="X15" s="646" t="s">
        <v>1166</v>
      </c>
      <c r="Y15" s="637"/>
      <c r="Z15" s="637"/>
      <c r="AA15" s="637"/>
      <c r="AB15" s="637"/>
      <c r="AC15" s="637"/>
      <c r="AD15" s="637"/>
      <c r="AO15" s="649"/>
    </row>
    <row r="16" spans="1:41" ht="40.049999999999997" customHeight="1">
      <c r="A16" s="2028">
        <f t="shared" si="1"/>
        <v>10</v>
      </c>
      <c r="B16" s="2029"/>
      <c r="C16" s="2047" t="s">
        <v>1495</v>
      </c>
      <c r="D16" s="2047"/>
      <c r="E16" s="2047"/>
      <c r="F16" s="2029" t="s">
        <v>1051</v>
      </c>
      <c r="G16" s="2029"/>
      <c r="H16" s="2030">
        <v>188.44399999999999</v>
      </c>
      <c r="I16" s="2030"/>
      <c r="J16" s="2030"/>
      <c r="K16" s="2029"/>
      <c r="L16" s="2029"/>
      <c r="M16" s="2029"/>
      <c r="N16" s="2030">
        <v>188.44399999999999</v>
      </c>
      <c r="O16" s="2030"/>
      <c r="P16" s="2034"/>
      <c r="Q16" s="650"/>
      <c r="R16" s="650"/>
      <c r="S16" s="650"/>
      <c r="T16" s="651"/>
      <c r="U16" s="651"/>
      <c r="V16" s="651"/>
      <c r="W16" s="652"/>
      <c r="X16" s="652"/>
      <c r="Y16" s="652"/>
      <c r="Z16" s="653" t="s">
        <v>1496</v>
      </c>
      <c r="AA16" s="654" t="s">
        <v>1497</v>
      </c>
      <c r="AB16" s="2051" t="s">
        <v>1498</v>
      </c>
      <c r="AC16" s="2051"/>
      <c r="AD16" s="2051"/>
    </row>
    <row r="17" spans="1:41" ht="67.05" customHeight="1">
      <c r="A17" s="2052" t="s">
        <v>1499</v>
      </c>
      <c r="B17" s="2053"/>
      <c r="C17" s="656"/>
      <c r="D17" s="655" t="s">
        <v>506</v>
      </c>
      <c r="E17" s="656"/>
      <c r="F17" s="2054" t="s">
        <v>1500</v>
      </c>
      <c r="G17" s="2054"/>
      <c r="H17" s="657" t="s">
        <v>507</v>
      </c>
      <c r="I17" s="656"/>
      <c r="J17" s="657" t="s">
        <v>508</v>
      </c>
      <c r="K17" s="656"/>
      <c r="L17" s="657" t="s">
        <v>1172</v>
      </c>
      <c r="M17" s="656"/>
      <c r="N17" s="657" t="s">
        <v>510</v>
      </c>
      <c r="O17" s="656"/>
      <c r="P17" s="657" t="s">
        <v>511</v>
      </c>
      <c r="Q17" s="656"/>
      <c r="R17" s="657" t="s">
        <v>518</v>
      </c>
      <c r="S17" s="656"/>
      <c r="T17" s="657" t="s">
        <v>519</v>
      </c>
      <c r="U17" s="656"/>
      <c r="V17" s="657" t="s">
        <v>1173</v>
      </c>
      <c r="W17" s="656"/>
      <c r="X17" s="657" t="s">
        <v>1174</v>
      </c>
      <c r="Y17" s="656"/>
      <c r="Z17" s="657" t="s">
        <v>1175</v>
      </c>
      <c r="AA17" s="656"/>
      <c r="AB17" s="657" t="s">
        <v>1176</v>
      </c>
      <c r="AC17" s="658" t="s">
        <v>1497</v>
      </c>
      <c r="AD17" s="659"/>
      <c r="AE17" s="460"/>
      <c r="AF17" s="460"/>
      <c r="AG17" s="460"/>
    </row>
    <row r="18" spans="1:41" ht="33.6">
      <c r="A18" s="452"/>
      <c r="B18" s="368"/>
      <c r="C18" s="659"/>
      <c r="D18" s="368"/>
      <c r="E18" s="659"/>
      <c r="F18" s="368"/>
      <c r="G18" s="659"/>
      <c r="H18" s="368"/>
      <c r="I18" s="659"/>
      <c r="J18" s="368"/>
      <c r="K18" s="659"/>
      <c r="L18" s="368"/>
      <c r="M18" s="659"/>
      <c r="N18" s="368"/>
      <c r="O18" s="660"/>
      <c r="P18" s="368"/>
      <c r="Q18" s="659"/>
      <c r="R18" s="368"/>
      <c r="S18" s="659"/>
      <c r="T18" s="368"/>
      <c r="U18" s="659"/>
      <c r="V18" s="368"/>
      <c r="W18" s="659"/>
      <c r="X18" s="368"/>
      <c r="Y18" s="659"/>
      <c r="Z18" s="368"/>
      <c r="AA18" s="659"/>
      <c r="AB18" s="368"/>
      <c r="AC18" s="659"/>
      <c r="AD18" s="368"/>
      <c r="AE18" s="460"/>
      <c r="AF18" s="460"/>
      <c r="AG18" s="460"/>
      <c r="AM18" s="657" t="s">
        <v>376</v>
      </c>
      <c r="AN18" s="657" t="s">
        <v>214</v>
      </c>
      <c r="AO18" s="657" t="s">
        <v>361</v>
      </c>
    </row>
    <row r="19" spans="1:41" ht="15" thickBot="1">
      <c r="A19" s="452"/>
      <c r="B19" s="661"/>
      <c r="C19" s="659"/>
      <c r="D19" s="661"/>
      <c r="E19" s="659"/>
      <c r="F19" s="661"/>
      <c r="G19" s="659"/>
      <c r="H19" s="661"/>
      <c r="I19" s="659"/>
      <c r="J19" s="661"/>
      <c r="K19" s="659"/>
      <c r="L19" s="661"/>
      <c r="M19" s="659"/>
      <c r="N19" s="661"/>
      <c r="O19" s="660"/>
      <c r="P19" s="661"/>
      <c r="Q19" s="659"/>
      <c r="R19" s="661"/>
      <c r="S19" s="659"/>
      <c r="T19" s="661"/>
      <c r="U19" s="659"/>
      <c r="V19" s="661"/>
      <c r="W19" s="659"/>
      <c r="X19" s="661"/>
      <c r="Y19" s="659"/>
      <c r="Z19" s="661"/>
      <c r="AA19" s="659"/>
      <c r="AB19" s="661"/>
      <c r="AC19" s="659"/>
      <c r="AD19" s="659"/>
      <c r="AE19" s="460"/>
      <c r="AF19" s="460"/>
      <c r="AG19" s="460"/>
    </row>
    <row r="20" spans="1:41" ht="101.55" customHeight="1" thickBot="1">
      <c r="A20" s="452"/>
      <c r="B20" s="662"/>
      <c r="C20" s="663">
        <v>89</v>
      </c>
      <c r="D20" s="664"/>
      <c r="E20" s="663">
        <v>113</v>
      </c>
      <c r="F20" s="664"/>
      <c r="G20" s="663">
        <v>264</v>
      </c>
      <c r="H20" s="664"/>
      <c r="I20" s="663">
        <v>244</v>
      </c>
      <c r="J20" s="664"/>
      <c r="K20" s="663">
        <v>657</v>
      </c>
      <c r="L20" s="664"/>
      <c r="M20" s="663">
        <v>419.226</v>
      </c>
      <c r="N20" s="664"/>
      <c r="O20" s="663">
        <v>420.01</v>
      </c>
      <c r="P20" s="664"/>
      <c r="Q20" s="663">
        <v>416.53100000000001</v>
      </c>
      <c r="R20" s="664"/>
      <c r="S20" s="663">
        <v>356.262</v>
      </c>
      <c r="T20" s="664"/>
      <c r="U20" s="663">
        <v>343.07400000000001</v>
      </c>
      <c r="V20" s="664"/>
      <c r="W20" s="663">
        <v>381.32900000000001</v>
      </c>
      <c r="X20" s="664"/>
      <c r="Y20" s="663">
        <v>373.32299999999998</v>
      </c>
      <c r="Z20" s="664"/>
      <c r="AA20" s="663">
        <v>246.012</v>
      </c>
      <c r="AB20" s="664"/>
      <c r="AC20" s="665">
        <v>249.42400000000001</v>
      </c>
      <c r="AD20" s="659"/>
      <c r="AE20" s="669"/>
      <c r="AF20" s="669"/>
      <c r="AG20" s="669"/>
      <c r="AM20" s="843">
        <f>COUNTIF(B20:AB20,"U/P")</f>
        <v>0</v>
      </c>
      <c r="AN20" s="843">
        <f>COUNTIF(C20:AC20,"ROW")</f>
        <v>0</v>
      </c>
      <c r="AO20" s="843">
        <f>COUNTIF(D20:AD20,"C")</f>
        <v>0</v>
      </c>
    </row>
    <row r="21" spans="1:41" ht="15" thickBot="1">
      <c r="A21" s="452"/>
      <c r="B21" s="666"/>
      <c r="C21" s="660"/>
      <c r="D21" s="667"/>
      <c r="E21" s="660"/>
      <c r="F21" s="667"/>
      <c r="G21" s="660"/>
      <c r="H21" s="667"/>
      <c r="I21" s="660"/>
      <c r="J21" s="667"/>
      <c r="K21" s="660"/>
      <c r="L21" s="667"/>
      <c r="M21" s="660"/>
      <c r="N21" s="667"/>
      <c r="O21" s="660"/>
      <c r="P21" s="667"/>
      <c r="Q21" s="660"/>
      <c r="R21" s="667"/>
      <c r="S21" s="660"/>
      <c r="T21" s="667"/>
      <c r="U21" s="660"/>
      <c r="V21" s="667"/>
      <c r="W21" s="660"/>
      <c r="X21" s="667"/>
      <c r="Y21" s="660"/>
      <c r="Z21" s="667"/>
      <c r="AA21" s="660"/>
      <c r="AB21" s="667"/>
      <c r="AC21" s="660"/>
      <c r="AD21" s="659"/>
      <c r="AE21" s="668"/>
      <c r="AF21" s="669"/>
      <c r="AG21" s="669"/>
    </row>
    <row r="22" spans="1:41" ht="33.6">
      <c r="A22" s="670"/>
      <c r="B22" s="671"/>
      <c r="C22" s="671"/>
      <c r="D22" s="672" t="s">
        <v>111</v>
      </c>
      <c r="E22" s="673"/>
      <c r="F22" s="672" t="s">
        <v>129</v>
      </c>
      <c r="G22" s="673"/>
      <c r="H22" s="672" t="s">
        <v>99</v>
      </c>
      <c r="I22" s="674"/>
      <c r="J22" s="672" t="s">
        <v>99</v>
      </c>
      <c r="K22" s="674"/>
      <c r="L22" s="672" t="s">
        <v>153</v>
      </c>
      <c r="M22" s="671"/>
      <c r="N22" s="671" t="s">
        <v>168</v>
      </c>
      <c r="O22" s="671"/>
      <c r="P22" s="671" t="s">
        <v>234</v>
      </c>
      <c r="Q22" s="671"/>
      <c r="R22" s="672" t="s">
        <v>101</v>
      </c>
      <c r="S22" s="671"/>
      <c r="T22" s="671" t="s">
        <v>168</v>
      </c>
      <c r="U22" s="671"/>
      <c r="V22" s="671" t="s">
        <v>168</v>
      </c>
      <c r="W22" s="671"/>
      <c r="X22" s="671" t="s">
        <v>228</v>
      </c>
      <c r="Y22" s="671"/>
      <c r="Z22" s="671" t="s">
        <v>171</v>
      </c>
      <c r="AA22" s="671"/>
      <c r="AB22" s="672" t="s">
        <v>105</v>
      </c>
      <c r="AC22" s="675"/>
      <c r="AD22" s="659"/>
      <c r="AE22" s="668"/>
      <c r="AF22" s="669"/>
      <c r="AG22" s="669"/>
      <c r="AM22" s="843"/>
      <c r="AN22" s="843"/>
      <c r="AO22" s="843"/>
    </row>
    <row r="23" spans="1:41" ht="28.95" customHeight="1">
      <c r="A23" s="2055" t="s">
        <v>1691</v>
      </c>
      <c r="B23" s="2056"/>
      <c r="C23" s="2056"/>
      <c r="D23" s="2056"/>
      <c r="E23" s="2056"/>
      <c r="F23" s="2056"/>
      <c r="G23" s="2056"/>
      <c r="H23" s="2056"/>
      <c r="I23" s="2056"/>
      <c r="J23" s="2056"/>
      <c r="K23" s="2056"/>
      <c r="L23" s="2056"/>
      <c r="M23" s="2056"/>
      <c r="N23" s="2056"/>
      <c r="O23" s="2056"/>
      <c r="P23" s="2056"/>
      <c r="Q23" s="2056"/>
      <c r="R23" s="2056"/>
      <c r="S23" s="2056"/>
      <c r="T23" s="2056"/>
      <c r="U23" s="2056"/>
      <c r="V23" s="2056"/>
      <c r="W23" s="2056"/>
      <c r="X23" s="2056"/>
      <c r="Y23" s="2056"/>
      <c r="Z23" s="2056"/>
      <c r="AA23" s="2056"/>
      <c r="AB23" s="2056"/>
      <c r="AC23" s="2056"/>
      <c r="AD23" s="2056"/>
      <c r="AE23" s="2056"/>
      <c r="AF23" s="2056"/>
      <c r="AG23" s="2056"/>
      <c r="AH23" s="2056"/>
      <c r="AI23" s="855"/>
      <c r="AJ23" s="855"/>
      <c r="AK23" s="855"/>
      <c r="AL23" s="855"/>
      <c r="AM23" s="843"/>
      <c r="AN23" s="843"/>
      <c r="AO23" s="843"/>
    </row>
    <row r="24" spans="1:41" ht="29.55" customHeight="1">
      <c r="A24" s="670"/>
      <c r="B24" s="657" t="s">
        <v>1181</v>
      </c>
      <c r="C24" s="656"/>
      <c r="D24" s="657" t="s">
        <v>1182</v>
      </c>
      <c r="E24" s="656"/>
      <c r="F24" s="657" t="s">
        <v>1183</v>
      </c>
      <c r="G24" s="656"/>
      <c r="H24" s="657" t="s">
        <v>1184</v>
      </c>
      <c r="I24" s="656"/>
      <c r="J24" s="657" t="s">
        <v>520</v>
      </c>
      <c r="K24" s="656"/>
      <c r="L24" s="657" t="s">
        <v>523</v>
      </c>
      <c r="M24" s="656"/>
      <c r="N24" s="657" t="s">
        <v>1185</v>
      </c>
      <c r="O24" s="656"/>
      <c r="P24" s="657" t="s">
        <v>1186</v>
      </c>
      <c r="Q24" s="656"/>
      <c r="R24" s="657" t="s">
        <v>1187</v>
      </c>
      <c r="S24" s="656"/>
      <c r="T24" s="657" t="s">
        <v>1188</v>
      </c>
      <c r="U24" s="656"/>
      <c r="V24" s="657" t="s">
        <v>1189</v>
      </c>
      <c r="W24" s="656"/>
      <c r="X24" s="657" t="s">
        <v>1190</v>
      </c>
      <c r="Y24" s="656"/>
      <c r="Z24" s="657" t="s">
        <v>1191</v>
      </c>
      <c r="AA24" s="656"/>
      <c r="AB24" s="657" t="s">
        <v>524</v>
      </c>
      <c r="AC24" s="675"/>
      <c r="AD24" s="676"/>
      <c r="AE24" s="669"/>
      <c r="AF24" s="669"/>
      <c r="AG24" s="669"/>
      <c r="AM24" s="843"/>
      <c r="AN24" s="843"/>
      <c r="AO24" s="843"/>
    </row>
    <row r="25" spans="1:41" ht="31.2">
      <c r="A25" s="452"/>
      <c r="B25" s="677"/>
      <c r="C25" s="678"/>
      <c r="D25" s="677"/>
      <c r="E25" s="678"/>
      <c r="F25" s="677"/>
      <c r="G25" s="678"/>
      <c r="H25" s="677"/>
      <c r="I25" s="678"/>
      <c r="J25" s="677"/>
      <c r="K25" s="678"/>
      <c r="L25" s="677"/>
      <c r="M25" s="678"/>
      <c r="N25" s="677"/>
      <c r="O25" s="678"/>
      <c r="P25" s="677"/>
      <c r="Q25" s="678"/>
      <c r="R25" s="677"/>
      <c r="S25" s="678"/>
      <c r="T25" s="677"/>
      <c r="U25" s="678"/>
      <c r="V25" s="677"/>
      <c r="W25" s="678"/>
      <c r="X25" s="677"/>
      <c r="Y25" s="678"/>
      <c r="Z25" s="677"/>
      <c r="AA25" s="678"/>
      <c r="AB25" s="677"/>
      <c r="AC25" s="678"/>
      <c r="AD25" s="676"/>
      <c r="AE25" s="669"/>
      <c r="AF25" s="669"/>
      <c r="AG25" s="669"/>
      <c r="AM25" s="843"/>
      <c r="AN25" s="843"/>
      <c r="AO25" s="843"/>
    </row>
    <row r="26" spans="1:41" ht="16.5" customHeight="1" thickBot="1">
      <c r="A26" s="452"/>
      <c r="B26" s="679"/>
      <c r="C26" s="678"/>
      <c r="D26" s="679"/>
      <c r="E26" s="678"/>
      <c r="F26" s="679"/>
      <c r="G26" s="678"/>
      <c r="H26" s="679"/>
      <c r="I26" s="678"/>
      <c r="J26" s="679"/>
      <c r="K26" s="678"/>
      <c r="L26" s="679"/>
      <c r="M26" s="678"/>
      <c r="N26" s="679"/>
      <c r="O26" s="678"/>
      <c r="P26" s="679"/>
      <c r="Q26" s="678"/>
      <c r="R26" s="679"/>
      <c r="S26" s="678"/>
      <c r="T26" s="679"/>
      <c r="U26" s="678"/>
      <c r="V26" s="679"/>
      <c r="W26" s="678"/>
      <c r="X26" s="679"/>
      <c r="Y26" s="678"/>
      <c r="Z26" s="679"/>
      <c r="AA26" s="678"/>
      <c r="AB26" s="679"/>
      <c r="AC26" s="678"/>
      <c r="AD26" s="676"/>
      <c r="AE26" s="669"/>
      <c r="AF26" s="669"/>
      <c r="AG26" s="669"/>
      <c r="AM26" s="843"/>
      <c r="AN26" s="843"/>
      <c r="AO26" s="843"/>
    </row>
    <row r="27" spans="1:41" ht="100.05" customHeight="1" thickBot="1">
      <c r="A27" s="452"/>
      <c r="B27" s="545"/>
      <c r="C27" s="680">
        <v>399.70699999999999</v>
      </c>
      <c r="D27" s="664"/>
      <c r="E27" s="680">
        <v>438.61599999999999</v>
      </c>
      <c r="F27" s="664"/>
      <c r="G27" s="680">
        <v>400.60399999999998</v>
      </c>
      <c r="H27" s="664"/>
      <c r="I27" s="680">
        <v>438.76499999999999</v>
      </c>
      <c r="J27" s="664"/>
      <c r="K27" s="680">
        <v>226.315</v>
      </c>
      <c r="L27" s="664"/>
      <c r="M27" s="680">
        <v>442.553</v>
      </c>
      <c r="N27" s="664"/>
      <c r="O27" s="680">
        <v>389.32900000000001</v>
      </c>
      <c r="P27" s="664"/>
      <c r="Q27" s="680">
        <v>359.36099999999999</v>
      </c>
      <c r="R27" s="664"/>
      <c r="S27" s="680">
        <v>405.00599999999997</v>
      </c>
      <c r="T27" s="664"/>
      <c r="U27" s="680">
        <v>426.51799999999997</v>
      </c>
      <c r="V27" s="664"/>
      <c r="W27" s="680">
        <v>356.05500000000001</v>
      </c>
      <c r="X27" s="664"/>
      <c r="Y27" s="680">
        <v>369.29500000000002</v>
      </c>
      <c r="Z27" s="664"/>
      <c r="AA27" s="680">
        <v>374.99299999999999</v>
      </c>
      <c r="AB27" s="664"/>
      <c r="AC27" s="681">
        <v>383.76799999999997</v>
      </c>
      <c r="AD27" s="676"/>
      <c r="AE27" s="669"/>
      <c r="AF27" s="669"/>
      <c r="AG27" s="669"/>
      <c r="AM27" s="843">
        <f>COUNTIF(B27:AB27,"U/P")</f>
        <v>0</v>
      </c>
      <c r="AN27" s="843">
        <f>COUNTIF(C27:AC27,"ROW")</f>
        <v>0</v>
      </c>
      <c r="AO27" s="843">
        <f>COUNTIF(D27:AD27,"C")</f>
        <v>0</v>
      </c>
    </row>
    <row r="28" spans="1:41" ht="34.200000000000003" thickBot="1">
      <c r="A28" s="452"/>
      <c r="B28" s="682"/>
      <c r="C28" s="675"/>
      <c r="D28" s="683"/>
      <c r="E28" s="675"/>
      <c r="F28" s="683"/>
      <c r="G28" s="675"/>
      <c r="H28" s="683"/>
      <c r="I28" s="675"/>
      <c r="J28" s="683"/>
      <c r="K28" s="675"/>
      <c r="L28" s="683"/>
      <c r="M28" s="675"/>
      <c r="N28" s="683"/>
      <c r="O28" s="675"/>
      <c r="P28" s="683"/>
      <c r="Q28" s="675"/>
      <c r="R28" s="683"/>
      <c r="S28" s="675"/>
      <c r="T28" s="683"/>
      <c r="U28" s="675"/>
      <c r="V28" s="683"/>
      <c r="W28" s="675"/>
      <c r="X28" s="683"/>
      <c r="Y28" s="675"/>
      <c r="Z28" s="683"/>
      <c r="AA28" s="675"/>
      <c r="AB28" s="683"/>
      <c r="AC28" s="678"/>
      <c r="AD28" s="676"/>
      <c r="AE28" s="669"/>
      <c r="AF28" s="669"/>
      <c r="AG28" s="669"/>
      <c r="AM28" s="843"/>
      <c r="AN28" s="843"/>
      <c r="AO28" s="843"/>
    </row>
    <row r="29" spans="1:41" ht="33.6">
      <c r="A29" s="452"/>
      <c r="B29" s="671" t="s">
        <v>168</v>
      </c>
      <c r="C29" s="671"/>
      <c r="D29" s="671" t="s">
        <v>228</v>
      </c>
      <c r="E29" s="671"/>
      <c r="F29" s="671" t="s">
        <v>228</v>
      </c>
      <c r="G29" s="671"/>
      <c r="H29" s="671" t="s">
        <v>171</v>
      </c>
      <c r="I29" s="671"/>
      <c r="J29" s="672" t="s">
        <v>103</v>
      </c>
      <c r="K29" s="671"/>
      <c r="L29" s="672" t="s">
        <v>103</v>
      </c>
      <c r="M29" s="671"/>
      <c r="N29" s="671" t="s">
        <v>171</v>
      </c>
      <c r="O29" s="671"/>
      <c r="P29" s="671" t="s">
        <v>168</v>
      </c>
      <c r="Q29" s="671"/>
      <c r="R29" s="671" t="s">
        <v>168</v>
      </c>
      <c r="S29" s="671"/>
      <c r="T29" s="671" t="s">
        <v>168</v>
      </c>
      <c r="U29" s="671"/>
      <c r="V29" s="671" t="s">
        <v>168</v>
      </c>
      <c r="W29" s="671"/>
      <c r="X29" s="671" t="s">
        <v>168</v>
      </c>
      <c r="Y29" s="671"/>
      <c r="Z29" s="671" t="s">
        <v>168</v>
      </c>
      <c r="AA29" s="671"/>
      <c r="AB29" s="672" t="s">
        <v>105</v>
      </c>
      <c r="AC29" s="678"/>
      <c r="AD29" s="676"/>
      <c r="AE29" s="668"/>
      <c r="AF29" s="669"/>
      <c r="AG29" s="669"/>
      <c r="AM29" s="843"/>
      <c r="AN29" s="843"/>
      <c r="AO29" s="843"/>
    </row>
    <row r="30" spans="1:41" ht="28.5" customHeight="1">
      <c r="A30" s="2055" t="s">
        <v>1691</v>
      </c>
      <c r="B30" s="2056"/>
      <c r="C30" s="2056"/>
      <c r="D30" s="2056"/>
      <c r="E30" s="2056"/>
      <c r="F30" s="2056"/>
      <c r="G30" s="2056"/>
      <c r="H30" s="2056"/>
      <c r="I30" s="2056"/>
      <c r="J30" s="2056"/>
      <c r="K30" s="2056"/>
      <c r="L30" s="2056"/>
      <c r="M30" s="2056"/>
      <c r="N30" s="2056"/>
      <c r="O30" s="2056"/>
      <c r="P30" s="2056"/>
      <c r="Q30" s="2056"/>
      <c r="R30" s="2056"/>
      <c r="S30" s="2056"/>
      <c r="T30" s="2056"/>
      <c r="U30" s="2056"/>
      <c r="V30" s="2056"/>
      <c r="W30" s="2056"/>
      <c r="X30" s="2056"/>
      <c r="Y30" s="2056"/>
      <c r="Z30" s="2056"/>
      <c r="AA30" s="2056"/>
      <c r="AB30" s="2056"/>
      <c r="AC30" s="2056"/>
      <c r="AD30" s="2056"/>
      <c r="AE30" s="2056"/>
      <c r="AF30" s="2056"/>
      <c r="AG30" s="2056"/>
      <c r="AH30" s="2056"/>
      <c r="AI30" s="855"/>
      <c r="AJ30" s="855"/>
      <c r="AK30" s="855"/>
      <c r="AL30" s="855"/>
    </row>
    <row r="31" spans="1:41" ht="21" customHeight="1">
      <c r="A31" s="452"/>
      <c r="B31" s="657" t="s">
        <v>525</v>
      </c>
      <c r="C31" s="656"/>
      <c r="D31" s="657"/>
      <c r="E31" s="656"/>
      <c r="F31" s="657" t="s">
        <v>528</v>
      </c>
      <c r="G31" s="656"/>
      <c r="H31" s="657" t="s">
        <v>529</v>
      </c>
      <c r="I31" s="656"/>
      <c r="J31" s="657" t="s">
        <v>530</v>
      </c>
      <c r="K31" s="656"/>
      <c r="L31" s="657" t="s">
        <v>531</v>
      </c>
      <c r="M31" s="656"/>
      <c r="N31" s="657" t="s">
        <v>532</v>
      </c>
      <c r="O31" s="656"/>
      <c r="P31" s="657" t="s">
        <v>1192</v>
      </c>
      <c r="Q31" s="656"/>
      <c r="R31" s="657" t="s">
        <v>1193</v>
      </c>
      <c r="S31" s="656"/>
      <c r="T31" s="657" t="s">
        <v>1194</v>
      </c>
      <c r="U31" s="656"/>
      <c r="V31" s="657" t="s">
        <v>1195</v>
      </c>
      <c r="W31" s="656"/>
      <c r="X31" s="657" t="s">
        <v>534</v>
      </c>
      <c r="Y31" s="656"/>
      <c r="Z31" s="684" t="s">
        <v>1196</v>
      </c>
      <c r="AA31" s="656"/>
      <c r="AB31" s="657" t="s">
        <v>1197</v>
      </c>
      <c r="AC31" s="675"/>
      <c r="AD31" s="676"/>
      <c r="AE31" s="669"/>
      <c r="AF31" s="669"/>
      <c r="AG31" s="669"/>
    </row>
    <row r="32" spans="1:41" ht="33.6">
      <c r="A32" s="452"/>
      <c r="B32" s="685"/>
      <c r="C32" s="675"/>
      <c r="D32" s="685"/>
      <c r="E32" s="671"/>
      <c r="F32" s="685"/>
      <c r="G32" s="686"/>
      <c r="H32" s="685"/>
      <c r="I32" s="675"/>
      <c r="J32" s="685"/>
      <c r="K32" s="675"/>
      <c r="L32" s="685"/>
      <c r="M32" s="675"/>
      <c r="N32" s="685"/>
      <c r="O32" s="675"/>
      <c r="P32" s="685"/>
      <c r="Q32" s="675"/>
      <c r="R32" s="685"/>
      <c r="S32" s="675"/>
      <c r="T32" s="685"/>
      <c r="U32" s="675"/>
      <c r="V32" s="685"/>
      <c r="W32" s="671"/>
      <c r="X32" s="685"/>
      <c r="Y32" s="671"/>
      <c r="Z32" s="685"/>
      <c r="AA32" s="675"/>
      <c r="AB32" s="685"/>
      <c r="AC32" s="675"/>
      <c r="AD32" s="676"/>
      <c r="AE32" s="669"/>
      <c r="AF32" s="669"/>
      <c r="AG32" s="669"/>
    </row>
    <row r="33" spans="1:41" ht="15" customHeight="1" thickBot="1">
      <c r="A33" s="452"/>
      <c r="B33" s="687"/>
      <c r="C33" s="675"/>
      <c r="D33" s="687"/>
      <c r="E33" s="675"/>
      <c r="F33" s="687"/>
      <c r="G33" s="675"/>
      <c r="H33" s="687"/>
      <c r="I33" s="675"/>
      <c r="J33" s="687"/>
      <c r="K33" s="675"/>
      <c r="L33" s="687"/>
      <c r="M33" s="675"/>
      <c r="N33" s="687"/>
      <c r="O33" s="675"/>
      <c r="P33" s="687"/>
      <c r="Q33" s="675"/>
      <c r="R33" s="687"/>
      <c r="S33" s="675"/>
      <c r="T33" s="687"/>
      <c r="U33" s="675"/>
      <c r="V33" s="687"/>
      <c r="W33" s="675"/>
      <c r="X33" s="687"/>
      <c r="Y33" s="675"/>
      <c r="Z33" s="687"/>
      <c r="AA33" s="675"/>
      <c r="AB33" s="687"/>
      <c r="AC33" s="675"/>
      <c r="AD33" s="676"/>
      <c r="AE33" s="669"/>
      <c r="AF33" s="669"/>
      <c r="AG33" s="669"/>
    </row>
    <row r="34" spans="1:41" ht="100.05" customHeight="1" thickBot="1">
      <c r="A34" s="452"/>
      <c r="B34" s="664"/>
      <c r="C34" s="680"/>
      <c r="D34" s="680">
        <v>396.38</v>
      </c>
      <c r="E34" s="680"/>
      <c r="F34" s="664"/>
      <c r="G34" s="680">
        <v>392.53399999999999</v>
      </c>
      <c r="H34" s="664"/>
      <c r="I34" s="680">
        <v>332.16199999999998</v>
      </c>
      <c r="J34" s="664"/>
      <c r="K34" s="680">
        <v>352.11200000000002</v>
      </c>
      <c r="L34" s="664"/>
      <c r="M34" s="680">
        <v>389.39299999999997</v>
      </c>
      <c r="N34" s="664"/>
      <c r="O34" s="680">
        <v>374.47699999999998</v>
      </c>
      <c r="P34" s="664"/>
      <c r="Q34" s="680">
        <v>419.97699999999998</v>
      </c>
      <c r="R34" s="664"/>
      <c r="S34" s="680">
        <v>387.899</v>
      </c>
      <c r="T34" s="664"/>
      <c r="U34" s="680">
        <v>407.654</v>
      </c>
      <c r="V34" s="664"/>
      <c r="W34" s="680">
        <v>402.35700000000003</v>
      </c>
      <c r="X34" s="664"/>
      <c r="Y34" s="663">
        <v>372.25900000000001</v>
      </c>
      <c r="Z34" s="664"/>
      <c r="AA34" s="680">
        <v>410.94900000000001</v>
      </c>
      <c r="AB34" s="664"/>
      <c r="AC34" s="680">
        <v>379.07499999999999</v>
      </c>
      <c r="AD34" s="676"/>
      <c r="AE34" s="669"/>
      <c r="AF34" s="669"/>
      <c r="AG34" s="669"/>
      <c r="AM34" s="843">
        <f>COUNTIF(B34:AB34,"U/P")</f>
        <v>0</v>
      </c>
      <c r="AN34" s="843">
        <f>COUNTIF(C34:AC34,"ROW")</f>
        <v>0</v>
      </c>
      <c r="AO34" s="843">
        <f>COUNTIF(D34:AD34,"C")</f>
        <v>0</v>
      </c>
    </row>
    <row r="35" spans="1:41" ht="34.200000000000003" thickBot="1">
      <c r="A35" s="452"/>
      <c r="B35" s="683"/>
      <c r="C35" s="675"/>
      <c r="D35" s="685"/>
      <c r="E35" s="675"/>
      <c r="F35" s="683"/>
      <c r="G35" s="675"/>
      <c r="H35" s="683"/>
      <c r="I35" s="675"/>
      <c r="J35" s="683"/>
      <c r="K35" s="675"/>
      <c r="L35" s="683"/>
      <c r="M35" s="675"/>
      <c r="N35" s="683"/>
      <c r="O35" s="675"/>
      <c r="P35" s="683"/>
      <c r="Q35" s="675"/>
      <c r="R35" s="683"/>
      <c r="S35" s="675"/>
      <c r="T35" s="849" t="s">
        <v>440</v>
      </c>
      <c r="U35" s="675"/>
      <c r="V35" s="683"/>
      <c r="W35" s="675"/>
      <c r="X35" s="683"/>
      <c r="Y35" s="675"/>
      <c r="Z35" s="683"/>
      <c r="AA35" s="675"/>
      <c r="AB35" s="683"/>
      <c r="AC35" s="675"/>
      <c r="AD35" s="676"/>
      <c r="AE35" s="669"/>
      <c r="AF35" s="669"/>
      <c r="AG35" s="669"/>
    </row>
    <row r="36" spans="1:41" ht="33.6">
      <c r="A36" s="452"/>
      <c r="B36" s="688" t="s">
        <v>168</v>
      </c>
      <c r="C36" s="671"/>
      <c r="D36" s="688"/>
      <c r="E36" s="671"/>
      <c r="F36" s="688" t="s">
        <v>168</v>
      </c>
      <c r="G36" s="671"/>
      <c r="H36" s="688" t="s">
        <v>168</v>
      </c>
      <c r="I36" s="671"/>
      <c r="J36" s="688" t="s">
        <v>168</v>
      </c>
      <c r="K36" s="671"/>
      <c r="L36" s="688" t="s">
        <v>168</v>
      </c>
      <c r="M36" s="671"/>
      <c r="N36" s="688" t="s">
        <v>168</v>
      </c>
      <c r="O36" s="671"/>
      <c r="P36" s="688" t="s">
        <v>168</v>
      </c>
      <c r="Q36" s="671"/>
      <c r="R36" s="688" t="s">
        <v>171</v>
      </c>
      <c r="S36" s="671"/>
      <c r="T36" s="688" t="s">
        <v>168</v>
      </c>
      <c r="U36" s="671"/>
      <c r="V36" s="688" t="s">
        <v>171</v>
      </c>
      <c r="W36" s="671"/>
      <c r="X36" s="672" t="s">
        <v>105</v>
      </c>
      <c r="Y36" s="671"/>
      <c r="Z36" s="688" t="s">
        <v>168</v>
      </c>
      <c r="AA36" s="671"/>
      <c r="AB36" s="688" t="s">
        <v>168</v>
      </c>
      <c r="AC36" s="678"/>
      <c r="AD36" s="676"/>
      <c r="AE36" s="668"/>
      <c r="AF36" s="669"/>
      <c r="AG36" s="669"/>
    </row>
    <row r="37" spans="1:41" ht="30.45" customHeight="1">
      <c r="A37" s="2057" t="s">
        <v>1692</v>
      </c>
      <c r="B37" s="2058"/>
      <c r="C37" s="2058"/>
      <c r="D37" s="2058"/>
      <c r="E37" s="2058"/>
      <c r="F37" s="2058"/>
      <c r="G37" s="2058"/>
      <c r="H37" s="2058"/>
      <c r="I37" s="2058"/>
      <c r="J37" s="2058"/>
      <c r="K37" s="2058"/>
      <c r="L37" s="2058"/>
      <c r="M37" s="2058"/>
      <c r="N37" s="2058"/>
      <c r="O37" s="2058"/>
      <c r="P37" s="2058"/>
      <c r="Q37" s="2058"/>
      <c r="R37" s="2058"/>
      <c r="S37" s="2058"/>
      <c r="T37" s="2058"/>
      <c r="U37" s="2058"/>
      <c r="V37" s="2058"/>
      <c r="W37" s="2058"/>
      <c r="X37" s="2058"/>
      <c r="Y37" s="2058"/>
      <c r="Z37" s="2058"/>
      <c r="AA37" s="2058"/>
      <c r="AB37" s="2058"/>
      <c r="AC37" s="2058"/>
      <c r="AD37" s="2058"/>
      <c r="AE37" s="2058"/>
      <c r="AF37" s="2058"/>
      <c r="AG37" s="2058"/>
      <c r="AH37" s="2058"/>
      <c r="AI37" s="855"/>
      <c r="AJ37" s="855"/>
      <c r="AK37" s="855"/>
      <c r="AL37" s="855"/>
    </row>
    <row r="38" spans="1:41" ht="25.05" customHeight="1">
      <c r="A38" s="452"/>
      <c r="B38" s="657" t="s">
        <v>1198</v>
      </c>
      <c r="C38" s="656"/>
      <c r="D38" s="657" t="s">
        <v>1199</v>
      </c>
      <c r="E38" s="656"/>
      <c r="F38" s="657" t="s">
        <v>542</v>
      </c>
      <c r="G38" s="656"/>
      <c r="H38" s="657" t="s">
        <v>1200</v>
      </c>
      <c r="I38" s="656"/>
      <c r="J38" s="657" t="s">
        <v>1201</v>
      </c>
      <c r="K38" s="656"/>
      <c r="L38" s="657" t="s">
        <v>1202</v>
      </c>
      <c r="M38" s="656"/>
      <c r="N38" s="657" t="s">
        <v>1203</v>
      </c>
      <c r="O38" s="656"/>
      <c r="P38" s="657" t="s">
        <v>1204</v>
      </c>
      <c r="Q38" s="656"/>
      <c r="R38" s="657" t="s">
        <v>1501</v>
      </c>
      <c r="S38" s="656"/>
      <c r="T38" s="657" t="s">
        <v>1205</v>
      </c>
      <c r="U38" s="656"/>
      <c r="V38" s="657" t="s">
        <v>1206</v>
      </c>
      <c r="W38" s="656"/>
      <c r="X38" s="657" t="s">
        <v>1207</v>
      </c>
      <c r="Y38" s="656"/>
      <c r="Z38" s="657" t="s">
        <v>1208</v>
      </c>
      <c r="AA38" s="656"/>
      <c r="AB38" s="657" t="s">
        <v>1209</v>
      </c>
      <c r="AC38" s="675"/>
      <c r="AD38" s="676"/>
      <c r="AE38" s="669"/>
      <c r="AF38" s="669"/>
      <c r="AG38" s="669"/>
    </row>
    <row r="39" spans="1:41" ht="33.6">
      <c r="A39" s="452"/>
      <c r="B39" s="685"/>
      <c r="C39" s="675"/>
      <c r="D39" s="685"/>
      <c r="E39" s="675"/>
      <c r="F39" s="685"/>
      <c r="G39" s="675"/>
      <c r="H39" s="685"/>
      <c r="I39" s="675"/>
      <c r="J39" s="685"/>
      <c r="K39" s="675"/>
      <c r="L39" s="685"/>
      <c r="M39" s="675"/>
      <c r="N39" s="685"/>
      <c r="O39" s="675"/>
      <c r="P39" s="685"/>
      <c r="Q39" s="675"/>
      <c r="R39" s="685"/>
      <c r="S39" s="675"/>
      <c r="T39" s="685"/>
      <c r="U39" s="675"/>
      <c r="V39" s="685"/>
      <c r="W39" s="675"/>
      <c r="X39" s="685"/>
      <c r="Y39" s="675"/>
      <c r="Z39" s="685"/>
      <c r="AA39" s="675"/>
      <c r="AB39" s="685"/>
      <c r="AC39" s="675"/>
      <c r="AD39" s="676"/>
      <c r="AE39" s="669"/>
      <c r="AF39" s="669"/>
      <c r="AG39" s="669"/>
    </row>
    <row r="40" spans="1:41" ht="15" customHeight="1" thickBot="1">
      <c r="A40" s="452"/>
      <c r="B40" s="687"/>
      <c r="C40" s="675"/>
      <c r="D40" s="687"/>
      <c r="E40" s="675"/>
      <c r="F40" s="687"/>
      <c r="G40" s="675"/>
      <c r="H40" s="687"/>
      <c r="I40" s="675"/>
      <c r="J40" s="687"/>
      <c r="K40" s="675"/>
      <c r="L40" s="687"/>
      <c r="M40" s="675"/>
      <c r="N40" s="687"/>
      <c r="O40" s="675"/>
      <c r="P40" s="687"/>
      <c r="Q40" s="675"/>
      <c r="R40" s="687"/>
      <c r="S40" s="675"/>
      <c r="T40" s="687"/>
      <c r="U40" s="675"/>
      <c r="V40" s="687"/>
      <c r="W40" s="675"/>
      <c r="X40" s="687"/>
      <c r="Y40" s="675"/>
      <c r="Z40" s="687"/>
      <c r="AA40" s="675"/>
      <c r="AB40" s="687"/>
      <c r="AC40" s="675"/>
      <c r="AD40" s="676"/>
      <c r="AE40" s="669"/>
      <c r="AF40" s="669"/>
      <c r="AG40" s="669"/>
    </row>
    <row r="41" spans="1:41" ht="100.05" customHeight="1" thickBot="1">
      <c r="A41" s="452"/>
      <c r="B41" s="664"/>
      <c r="C41" s="680">
        <v>412.596</v>
      </c>
      <c r="D41" s="664"/>
      <c r="E41" s="680">
        <v>340.11200000000002</v>
      </c>
      <c r="F41" s="664"/>
      <c r="G41" s="680">
        <v>410.76</v>
      </c>
      <c r="H41" s="664"/>
      <c r="I41" s="680">
        <v>427.9</v>
      </c>
      <c r="J41" s="664"/>
      <c r="K41" s="680">
        <v>404.21</v>
      </c>
      <c r="L41" s="664"/>
      <c r="M41" s="680">
        <v>398.44600000000003</v>
      </c>
      <c r="N41" s="664"/>
      <c r="O41" s="680">
        <v>431.93900000000002</v>
      </c>
      <c r="P41" s="664"/>
      <c r="Q41" s="680">
        <v>486.19600000000003</v>
      </c>
      <c r="R41" s="664"/>
      <c r="S41" s="680">
        <v>369.71699999999998</v>
      </c>
      <c r="T41" s="664"/>
      <c r="U41" s="680">
        <v>389.34399999999999</v>
      </c>
      <c r="V41" s="664"/>
      <c r="W41" s="680">
        <v>395.60199999999998</v>
      </c>
      <c r="X41" s="664"/>
      <c r="Y41" s="680">
        <v>375</v>
      </c>
      <c r="Z41" s="664"/>
      <c r="AA41" s="680">
        <v>462</v>
      </c>
      <c r="AB41" s="664"/>
      <c r="AC41" s="680">
        <v>382</v>
      </c>
      <c r="AD41" s="676"/>
      <c r="AE41" s="669"/>
      <c r="AF41" s="669"/>
      <c r="AG41" s="669"/>
      <c r="AM41" s="843">
        <f>COUNTIF(B41:AB41,"U/P")</f>
        <v>0</v>
      </c>
      <c r="AN41" s="843">
        <f>COUNTIF(C41:AC41,"ROW")</f>
        <v>0</v>
      </c>
      <c r="AO41" s="843">
        <f>COUNTIF(D41:AD41,"C")</f>
        <v>0</v>
      </c>
    </row>
    <row r="42" spans="1:41" ht="34.200000000000003" thickBot="1">
      <c r="A42" s="452"/>
      <c r="B42" s="683"/>
      <c r="C42" s="675"/>
      <c r="D42" s="683"/>
      <c r="E42" s="675"/>
      <c r="F42" s="683"/>
      <c r="G42" s="675"/>
      <c r="H42" s="683"/>
      <c r="I42" s="675"/>
      <c r="J42" s="683"/>
      <c r="K42" s="675"/>
      <c r="L42" s="683"/>
      <c r="M42" s="675"/>
      <c r="N42" s="683"/>
      <c r="O42" s="675"/>
      <c r="P42" s="683"/>
      <c r="Q42" s="675"/>
      <c r="R42" s="683"/>
      <c r="S42" s="675"/>
      <c r="T42" s="683"/>
      <c r="U42" s="675"/>
      <c r="V42" s="683"/>
      <c r="W42" s="675"/>
      <c r="X42" s="683"/>
      <c r="Y42" s="675"/>
      <c r="Z42" s="683"/>
      <c r="AA42" s="675"/>
      <c r="AB42" s="683"/>
      <c r="AC42" s="675"/>
      <c r="AD42" s="676"/>
      <c r="AE42" s="669"/>
      <c r="AF42" s="669"/>
      <c r="AG42" s="669"/>
    </row>
    <row r="43" spans="1:41" ht="33.6">
      <c r="A43" s="452"/>
      <c r="B43" s="671" t="s">
        <v>168</v>
      </c>
      <c r="C43" s="671"/>
      <c r="D43" s="671" t="s">
        <v>171</v>
      </c>
      <c r="E43" s="671"/>
      <c r="F43" s="672" t="s">
        <v>105</v>
      </c>
      <c r="G43" s="671"/>
      <c r="H43" s="671" t="s">
        <v>171</v>
      </c>
      <c r="I43" s="671"/>
      <c r="J43" s="671" t="s">
        <v>228</v>
      </c>
      <c r="K43" s="671"/>
      <c r="L43" s="671" t="s">
        <v>168</v>
      </c>
      <c r="M43" s="671"/>
      <c r="N43" s="671" t="s">
        <v>171</v>
      </c>
      <c r="O43" s="671"/>
      <c r="P43" s="672" t="s">
        <v>118</v>
      </c>
      <c r="Q43" s="671"/>
      <c r="R43" s="672" t="s">
        <v>123</v>
      </c>
      <c r="S43" s="671"/>
      <c r="T43" s="671" t="s">
        <v>171</v>
      </c>
      <c r="U43" s="671"/>
      <c r="V43" s="671" t="s">
        <v>168</v>
      </c>
      <c r="W43" s="671"/>
      <c r="X43" s="671" t="s">
        <v>171</v>
      </c>
      <c r="Y43" s="671"/>
      <c r="Z43" s="671" t="s">
        <v>228</v>
      </c>
      <c r="AA43" s="671"/>
      <c r="AB43" s="671" t="s">
        <v>168</v>
      </c>
      <c r="AC43" s="675"/>
      <c r="AD43" s="676"/>
      <c r="AE43" s="669"/>
      <c r="AF43" s="669"/>
      <c r="AG43" s="669"/>
    </row>
    <row r="44" spans="1:41" ht="30.45" customHeight="1">
      <c r="A44" s="2048" t="s">
        <v>1502</v>
      </c>
      <c r="B44" s="2049"/>
      <c r="C44" s="2049"/>
      <c r="D44" s="2049"/>
      <c r="E44" s="2049"/>
      <c r="F44" s="2049"/>
      <c r="G44" s="2049"/>
      <c r="H44" s="2049"/>
      <c r="I44" s="2049"/>
      <c r="J44" s="2049"/>
      <c r="K44" s="2049"/>
      <c r="L44" s="2049"/>
      <c r="M44" s="2049"/>
      <c r="N44" s="2049"/>
      <c r="O44" s="2049"/>
      <c r="P44" s="2049"/>
      <c r="Q44" s="2049"/>
      <c r="R44" s="2049"/>
      <c r="S44" s="2049"/>
      <c r="T44" s="2049"/>
      <c r="U44" s="2049"/>
      <c r="V44" s="2049"/>
      <c r="W44" s="2049"/>
      <c r="X44" s="2049"/>
      <c r="Y44" s="2049"/>
      <c r="Z44" s="2049"/>
      <c r="AA44" s="2049"/>
      <c r="AB44" s="2049"/>
      <c r="AC44" s="2049"/>
      <c r="AD44" s="2049"/>
      <c r="AE44" s="2049"/>
      <c r="AF44" s="2049"/>
      <c r="AG44" s="2049"/>
      <c r="AH44" s="2049"/>
      <c r="AI44" s="852"/>
      <c r="AJ44" s="852"/>
      <c r="AK44" s="852"/>
      <c r="AL44" s="852"/>
    </row>
    <row r="45" spans="1:41" ht="67.05" customHeight="1">
      <c r="A45" s="452"/>
      <c r="B45" s="657" t="s">
        <v>1210</v>
      </c>
      <c r="C45" s="656"/>
      <c r="D45" s="657" t="s">
        <v>1211</v>
      </c>
      <c r="E45" s="656"/>
      <c r="F45" s="657" t="s">
        <v>1212</v>
      </c>
      <c r="G45" s="656"/>
      <c r="H45" s="657" t="s">
        <v>1213</v>
      </c>
      <c r="I45" s="656"/>
      <c r="J45" s="657" t="s">
        <v>1214</v>
      </c>
      <c r="K45" s="656"/>
      <c r="L45" s="2050" t="s">
        <v>1215</v>
      </c>
      <c r="M45" s="2050"/>
      <c r="N45" s="2050" t="s">
        <v>1216</v>
      </c>
      <c r="O45" s="2050"/>
      <c r="P45" s="2050" t="s">
        <v>1217</v>
      </c>
      <c r="Q45" s="2050"/>
      <c r="R45" s="2050" t="s">
        <v>1218</v>
      </c>
      <c r="S45" s="2050"/>
      <c r="T45" s="2050" t="s">
        <v>1219</v>
      </c>
      <c r="U45" s="2050"/>
      <c r="V45" s="2050" t="s">
        <v>559</v>
      </c>
      <c r="W45" s="2050"/>
      <c r="X45" s="657" t="s">
        <v>1220</v>
      </c>
      <c r="Y45" s="656"/>
      <c r="Z45" s="657" t="s">
        <v>1221</v>
      </c>
      <c r="AA45" s="656"/>
      <c r="AB45" s="657" t="s">
        <v>1222</v>
      </c>
      <c r="AC45" s="675"/>
      <c r="AD45" s="676"/>
      <c r="AE45" s="669"/>
      <c r="AF45" s="669"/>
      <c r="AG45" s="669"/>
    </row>
    <row r="46" spans="1:41" ht="33.6">
      <c r="A46" s="452"/>
      <c r="B46" s="685"/>
      <c r="C46" s="675"/>
      <c r="D46" s="685"/>
      <c r="E46" s="675"/>
      <c r="F46" s="685"/>
      <c r="G46" s="675"/>
      <c r="H46" s="685"/>
      <c r="I46" s="675"/>
      <c r="J46" s="685"/>
      <c r="K46" s="675"/>
      <c r="L46" s="685"/>
      <c r="M46" s="675"/>
      <c r="N46" s="685"/>
      <c r="O46" s="675"/>
      <c r="P46" s="685"/>
      <c r="Q46" s="675"/>
      <c r="R46" s="685"/>
      <c r="S46" s="675"/>
      <c r="T46" s="685"/>
      <c r="U46" s="675"/>
      <c r="V46" s="685"/>
      <c r="W46" s="675"/>
      <c r="X46" s="685"/>
      <c r="Y46" s="675"/>
      <c r="Z46" s="685"/>
      <c r="AA46" s="675"/>
      <c r="AB46" s="685"/>
      <c r="AC46" s="675"/>
      <c r="AD46" s="676"/>
      <c r="AE46" s="669"/>
      <c r="AF46" s="669"/>
      <c r="AG46" s="669"/>
    </row>
    <row r="47" spans="1:41" ht="16.5" customHeight="1" thickBot="1">
      <c r="A47" s="452"/>
      <c r="B47" s="687"/>
      <c r="C47" s="675"/>
      <c r="D47" s="687"/>
      <c r="E47" s="675"/>
      <c r="F47" s="687"/>
      <c r="G47" s="675"/>
      <c r="H47" s="687"/>
      <c r="I47" s="675"/>
      <c r="J47" s="687"/>
      <c r="K47" s="675"/>
      <c r="L47" s="687"/>
      <c r="M47" s="675"/>
      <c r="N47" s="687"/>
      <c r="O47" s="675"/>
      <c r="P47" s="687"/>
      <c r="Q47" s="675"/>
      <c r="R47" s="687"/>
      <c r="S47" s="675"/>
      <c r="T47" s="687"/>
      <c r="U47" s="675"/>
      <c r="V47" s="687"/>
      <c r="W47" s="675"/>
      <c r="X47" s="687"/>
      <c r="Y47" s="675"/>
      <c r="Z47" s="687"/>
      <c r="AA47" s="675"/>
      <c r="AB47" s="687"/>
      <c r="AC47" s="675"/>
      <c r="AD47" s="676"/>
      <c r="AE47" s="669"/>
      <c r="AF47" s="669"/>
      <c r="AG47" s="669"/>
    </row>
    <row r="48" spans="1:41" ht="100.05" customHeight="1" thickBot="1">
      <c r="A48" s="452"/>
      <c r="B48" s="664"/>
      <c r="C48" s="680">
        <v>428</v>
      </c>
      <c r="D48" s="664"/>
      <c r="E48" s="680">
        <v>411</v>
      </c>
      <c r="F48" s="664"/>
      <c r="G48" s="680">
        <v>352</v>
      </c>
      <c r="H48" s="664"/>
      <c r="I48" s="680">
        <v>405</v>
      </c>
      <c r="J48" s="664"/>
      <c r="K48" s="680">
        <v>400.12599999999998</v>
      </c>
      <c r="L48" s="664"/>
      <c r="M48" s="680">
        <v>384</v>
      </c>
      <c r="N48" s="664"/>
      <c r="O48" s="680">
        <v>406</v>
      </c>
      <c r="P48" s="664"/>
      <c r="Q48" s="680">
        <v>378</v>
      </c>
      <c r="R48" s="664"/>
      <c r="S48" s="680">
        <v>373</v>
      </c>
      <c r="T48" s="664"/>
      <c r="U48" s="680">
        <v>378.36200000000002</v>
      </c>
      <c r="V48" s="664"/>
      <c r="W48" s="680">
        <v>433.995</v>
      </c>
      <c r="X48" s="664"/>
      <c r="Y48" s="680">
        <v>370.685</v>
      </c>
      <c r="Z48" s="664"/>
      <c r="AA48" s="680">
        <v>323.97199999999998</v>
      </c>
      <c r="AB48" s="664"/>
      <c r="AC48" s="680">
        <v>384.46199999999999</v>
      </c>
      <c r="AD48" s="676"/>
      <c r="AE48" s="669"/>
      <c r="AF48" s="669"/>
      <c r="AG48" s="669"/>
      <c r="AM48" s="843">
        <f>COUNTIF(B48:AB48,"U/P")</f>
        <v>0</v>
      </c>
      <c r="AN48" s="843">
        <f>COUNTIF(C48:AC48,"ROW")</f>
        <v>0</v>
      </c>
      <c r="AO48" s="843">
        <f>COUNTIF(D48:AD48,"C")</f>
        <v>0</v>
      </c>
    </row>
    <row r="49" spans="1:41" ht="34.200000000000003" thickBot="1">
      <c r="A49" s="452"/>
      <c r="B49" s="683"/>
      <c r="C49" s="675"/>
      <c r="D49" s="683"/>
      <c r="E49" s="675"/>
      <c r="F49" s="683"/>
      <c r="G49" s="675"/>
      <c r="H49" s="683"/>
      <c r="I49" s="675"/>
      <c r="J49" s="683"/>
      <c r="K49" s="675"/>
      <c r="L49" s="683"/>
      <c r="M49" s="675"/>
      <c r="N49" s="683"/>
      <c r="O49" s="675"/>
      <c r="P49" s="683"/>
      <c r="Q49" s="675"/>
      <c r="R49" s="683"/>
      <c r="S49" s="675"/>
      <c r="T49" s="683"/>
      <c r="U49" s="675"/>
      <c r="V49" s="683"/>
      <c r="W49" s="675"/>
      <c r="X49" s="683"/>
      <c r="Y49" s="675"/>
      <c r="Z49" s="683"/>
      <c r="AA49" s="675"/>
      <c r="AB49" s="683"/>
      <c r="AC49" s="675"/>
      <c r="AD49" s="676"/>
      <c r="AE49" s="669"/>
      <c r="AF49" s="669"/>
      <c r="AG49" s="669"/>
    </row>
    <row r="50" spans="1:41" ht="33.6">
      <c r="A50" s="452"/>
      <c r="B50" s="671" t="s">
        <v>168</v>
      </c>
      <c r="C50" s="671"/>
      <c r="D50" s="671" t="s">
        <v>168</v>
      </c>
      <c r="E50" s="671"/>
      <c r="F50" s="671" t="s">
        <v>168</v>
      </c>
      <c r="G50" s="671"/>
      <c r="H50" s="672" t="s">
        <v>105</v>
      </c>
      <c r="I50" s="671"/>
      <c r="J50" s="671" t="s">
        <v>168</v>
      </c>
      <c r="K50" s="671"/>
      <c r="L50" s="671" t="s">
        <v>171</v>
      </c>
      <c r="M50" s="671"/>
      <c r="N50" s="671" t="s">
        <v>171</v>
      </c>
      <c r="O50" s="671"/>
      <c r="P50" s="671" t="s">
        <v>171</v>
      </c>
      <c r="Q50" s="671"/>
      <c r="R50" s="671" t="s">
        <v>168</v>
      </c>
      <c r="S50" s="671"/>
      <c r="T50" s="671" t="s">
        <v>228</v>
      </c>
      <c r="U50" s="671"/>
      <c r="V50" s="672" t="s">
        <v>105</v>
      </c>
      <c r="W50" s="671"/>
      <c r="X50" s="671" t="s">
        <v>171</v>
      </c>
      <c r="Y50" s="671"/>
      <c r="Z50" s="671" t="s">
        <v>168</v>
      </c>
      <c r="AA50" s="671"/>
      <c r="AB50" s="671" t="s">
        <v>168</v>
      </c>
      <c r="AC50" s="675"/>
      <c r="AD50" s="676"/>
      <c r="AE50" s="668"/>
      <c r="AF50" s="669"/>
      <c r="AG50" s="669"/>
    </row>
    <row r="51" spans="1:41" ht="29.55" customHeight="1">
      <c r="A51" s="452"/>
      <c r="B51" s="689"/>
      <c r="C51" s="689"/>
      <c r="D51" s="690" t="s">
        <v>1604</v>
      </c>
      <c r="E51" s="689"/>
      <c r="F51" s="689"/>
      <c r="G51" s="689"/>
      <c r="H51" s="689"/>
      <c r="I51" s="689"/>
      <c r="J51" s="690" t="s">
        <v>1604</v>
      </c>
      <c r="K51" s="689"/>
      <c r="L51" s="689"/>
      <c r="M51" s="689"/>
      <c r="N51" s="689"/>
      <c r="O51" s="689"/>
      <c r="P51" s="689"/>
      <c r="Q51" s="689"/>
      <c r="R51" s="689"/>
      <c r="S51" s="689"/>
      <c r="T51" s="689"/>
      <c r="U51" s="689"/>
      <c r="V51" s="689"/>
      <c r="W51" s="689"/>
      <c r="X51" s="689"/>
      <c r="Y51" s="689"/>
      <c r="Z51" s="689"/>
      <c r="AA51" s="689"/>
      <c r="AB51" s="689"/>
      <c r="AC51" s="678"/>
      <c r="AD51" s="676"/>
      <c r="AE51" s="668"/>
      <c r="AF51" s="669"/>
      <c r="AG51" s="669"/>
    </row>
    <row r="52" spans="1:41" ht="41.55" customHeight="1">
      <c r="A52" s="2057" t="s">
        <v>1502</v>
      </c>
      <c r="B52" s="2058"/>
      <c r="C52" s="2058"/>
      <c r="D52" s="2058"/>
      <c r="E52" s="2058"/>
      <c r="F52" s="2058"/>
      <c r="G52" s="2058"/>
      <c r="H52" s="2058"/>
      <c r="I52" s="2058"/>
      <c r="J52" s="2058"/>
      <c r="K52" s="2058"/>
      <c r="L52" s="2058"/>
      <c r="M52" s="2058"/>
      <c r="N52" s="2058"/>
      <c r="O52" s="2058"/>
      <c r="P52" s="2058"/>
      <c r="Q52" s="2058"/>
      <c r="R52" s="2058"/>
      <c r="S52" s="2058"/>
      <c r="T52" s="2058"/>
      <c r="U52" s="2058"/>
      <c r="V52" s="2058"/>
      <c r="W52" s="2058"/>
      <c r="X52" s="2058"/>
      <c r="Y52" s="2058"/>
      <c r="Z52" s="2058"/>
      <c r="AA52" s="2058"/>
      <c r="AB52" s="2058"/>
      <c r="AC52" s="2058"/>
      <c r="AD52" s="2058"/>
      <c r="AE52" s="2058"/>
      <c r="AF52" s="2058"/>
      <c r="AG52" s="2058"/>
      <c r="AH52" s="2058"/>
      <c r="AI52" s="852"/>
      <c r="AJ52" s="852"/>
      <c r="AK52" s="852"/>
      <c r="AL52" s="852"/>
    </row>
    <row r="53" spans="1:41" ht="29.55" customHeight="1">
      <c r="A53" s="691"/>
      <c r="B53" s="692"/>
      <c r="C53" s="692"/>
      <c r="D53" s="692"/>
      <c r="E53" s="692"/>
      <c r="F53" s="692"/>
      <c r="G53" s="692"/>
      <c r="H53" s="692"/>
      <c r="I53" s="692"/>
      <c r="J53" s="692"/>
      <c r="K53" s="692"/>
      <c r="L53" s="692"/>
      <c r="M53" s="692"/>
      <c r="N53" s="692"/>
      <c r="O53" s="692"/>
      <c r="P53" s="692"/>
      <c r="Q53" s="692"/>
      <c r="R53" s="692"/>
      <c r="S53" s="692"/>
      <c r="T53" s="692"/>
      <c r="U53" s="692"/>
      <c r="V53" s="692"/>
      <c r="W53" s="692"/>
      <c r="X53" s="692"/>
      <c r="Y53" s="692"/>
      <c r="Z53" s="692"/>
      <c r="AA53" s="692"/>
      <c r="AB53" s="692"/>
      <c r="AC53" s="692"/>
      <c r="AD53" s="692"/>
      <c r="AE53" s="692"/>
      <c r="AF53" s="692"/>
      <c r="AG53" s="692"/>
      <c r="AH53" s="692"/>
      <c r="AI53" s="692"/>
      <c r="AJ53" s="692"/>
      <c r="AK53" s="692"/>
      <c r="AL53" s="692"/>
    </row>
    <row r="54" spans="1:41" ht="67.05" customHeight="1">
      <c r="A54" s="452"/>
      <c r="B54" s="657" t="s">
        <v>1223</v>
      </c>
      <c r="C54" s="656"/>
      <c r="D54" s="657" t="s">
        <v>1224</v>
      </c>
      <c r="E54" s="656"/>
      <c r="F54" s="657" t="s">
        <v>1225</v>
      </c>
      <c r="G54" s="656"/>
      <c r="H54" s="657" t="s">
        <v>561</v>
      </c>
      <c r="I54" s="656"/>
      <c r="J54" s="657" t="s">
        <v>1226</v>
      </c>
      <c r="K54" s="656"/>
      <c r="L54" s="657" t="s">
        <v>1227</v>
      </c>
      <c r="M54" s="656"/>
      <c r="N54" s="2061" t="s">
        <v>570</v>
      </c>
      <c r="O54" s="2061"/>
      <c r="P54" s="657" t="s">
        <v>1228</v>
      </c>
      <c r="Q54" s="656"/>
      <c r="R54" s="657" t="s">
        <v>1229</v>
      </c>
      <c r="S54" s="656"/>
      <c r="T54" s="657" t="s">
        <v>1230</v>
      </c>
      <c r="U54" s="656"/>
      <c r="V54" s="2061" t="s">
        <v>575</v>
      </c>
      <c r="W54" s="2061"/>
      <c r="X54" s="657" t="s">
        <v>1231</v>
      </c>
      <c r="Y54" s="656"/>
      <c r="Z54" s="2061" t="s">
        <v>576</v>
      </c>
      <c r="AA54" s="2061"/>
      <c r="AB54" s="657" t="s">
        <v>1232</v>
      </c>
      <c r="AC54" s="675"/>
      <c r="AD54" s="693"/>
      <c r="AE54" s="669"/>
      <c r="AF54" s="669"/>
      <c r="AG54" s="669"/>
    </row>
    <row r="55" spans="1:41" ht="33.6">
      <c r="A55" s="452"/>
      <c r="B55" s="685"/>
      <c r="C55" s="675"/>
      <c r="D55" s="685"/>
      <c r="E55" s="686"/>
      <c r="F55" s="685"/>
      <c r="G55" s="686"/>
      <c r="H55" s="685"/>
      <c r="I55" s="675"/>
      <c r="J55" s="685"/>
      <c r="K55" s="675"/>
      <c r="L55" s="685"/>
      <c r="M55" s="675"/>
      <c r="N55" s="685"/>
      <c r="O55" s="675"/>
      <c r="P55" s="685"/>
      <c r="Q55" s="675"/>
      <c r="R55" s="685"/>
      <c r="S55" s="686"/>
      <c r="T55" s="685"/>
      <c r="U55" s="686"/>
      <c r="V55" s="685"/>
      <c r="W55" s="671"/>
      <c r="X55" s="685"/>
      <c r="Y55" s="675"/>
      <c r="Z55" s="685"/>
      <c r="AA55" s="694"/>
      <c r="AB55" s="685"/>
      <c r="AC55" s="675"/>
      <c r="AD55" s="693"/>
      <c r="AE55" s="669"/>
      <c r="AF55" s="669"/>
      <c r="AG55" s="669"/>
    </row>
    <row r="56" spans="1:41" ht="13.95" customHeight="1" thickBot="1">
      <c r="A56" s="452"/>
      <c r="B56" s="687"/>
      <c r="C56" s="675"/>
      <c r="D56" s="687"/>
      <c r="E56" s="675"/>
      <c r="F56" s="687"/>
      <c r="G56" s="675"/>
      <c r="H56" s="687"/>
      <c r="I56" s="675"/>
      <c r="J56" s="687"/>
      <c r="K56" s="675"/>
      <c r="L56" s="687"/>
      <c r="M56" s="675"/>
      <c r="N56" s="687"/>
      <c r="O56" s="675"/>
      <c r="P56" s="687"/>
      <c r="Q56" s="675"/>
      <c r="R56" s="687"/>
      <c r="S56" s="675"/>
      <c r="T56" s="687"/>
      <c r="U56" s="675"/>
      <c r="V56" s="687"/>
      <c r="W56" s="675"/>
      <c r="X56" s="687"/>
      <c r="Y56" s="675"/>
      <c r="Z56" s="687"/>
      <c r="AA56" s="675"/>
      <c r="AB56" s="687"/>
      <c r="AC56" s="675"/>
      <c r="AD56" s="693"/>
      <c r="AE56" s="669"/>
      <c r="AF56" s="669"/>
      <c r="AG56" s="669"/>
    </row>
    <row r="57" spans="1:41" ht="100.05" customHeight="1" thickBot="1">
      <c r="A57" s="452"/>
      <c r="B57" s="664"/>
      <c r="C57" s="680">
        <v>381.18799999999999</v>
      </c>
      <c r="D57" s="664"/>
      <c r="E57" s="680">
        <v>336.40899999999999</v>
      </c>
      <c r="F57" s="664"/>
      <c r="G57" s="680">
        <v>438.97</v>
      </c>
      <c r="H57" s="664"/>
      <c r="I57" s="680">
        <v>395.17899999999997</v>
      </c>
      <c r="J57" s="664"/>
      <c r="K57" s="680">
        <v>388.12</v>
      </c>
      <c r="L57" s="664"/>
      <c r="M57" s="680">
        <v>364.44600000000003</v>
      </c>
      <c r="N57" s="664"/>
      <c r="O57" s="680">
        <v>404.572</v>
      </c>
      <c r="P57" s="664"/>
      <c r="Q57" s="680">
        <v>432.27</v>
      </c>
      <c r="R57" s="664"/>
      <c r="S57" s="680">
        <v>404.23</v>
      </c>
      <c r="T57" s="664"/>
      <c r="U57" s="680">
        <v>416.62099999999998</v>
      </c>
      <c r="V57" s="664"/>
      <c r="W57" s="680">
        <v>468.03899999999999</v>
      </c>
      <c r="X57" s="664"/>
      <c r="Y57" s="680">
        <v>432.31799999999998</v>
      </c>
      <c r="Z57" s="664"/>
      <c r="AA57" s="680">
        <v>464.52100000000002</v>
      </c>
      <c r="AB57" s="664"/>
      <c r="AC57" s="680">
        <v>369.74299999999999</v>
      </c>
      <c r="AD57" s="693"/>
      <c r="AE57" s="669"/>
      <c r="AF57" s="669"/>
      <c r="AG57" s="669"/>
      <c r="AM57" s="843">
        <f>COUNTIF(B57:AB57,"U/P")</f>
        <v>0</v>
      </c>
      <c r="AN57" s="843">
        <f>COUNTIF(C57:AC57,"ROW")</f>
        <v>0</v>
      </c>
      <c r="AO57" s="843">
        <f>COUNTIF(D57:AD57,"C")</f>
        <v>0</v>
      </c>
    </row>
    <row r="58" spans="1:41" ht="34.200000000000003" thickBot="1">
      <c r="A58" s="452"/>
      <c r="B58" s="683"/>
      <c r="C58" s="675"/>
      <c r="D58" s="683"/>
      <c r="E58" s="675"/>
      <c r="F58" s="683"/>
      <c r="G58" s="675"/>
      <c r="H58" s="683"/>
      <c r="I58" s="675"/>
      <c r="J58" s="683"/>
      <c r="K58" s="675"/>
      <c r="L58" s="683"/>
      <c r="M58" s="675"/>
      <c r="N58" s="683"/>
      <c r="O58" s="675"/>
      <c r="P58" s="683"/>
      <c r="Q58" s="675"/>
      <c r="R58" s="683"/>
      <c r="S58" s="675"/>
      <c r="T58" s="683"/>
      <c r="U58" s="675"/>
      <c r="V58" s="683"/>
      <c r="W58" s="675"/>
      <c r="X58" s="683"/>
      <c r="Y58" s="675"/>
      <c r="Z58" s="683"/>
      <c r="AA58" s="675"/>
      <c r="AB58" s="683"/>
      <c r="AC58" s="675"/>
      <c r="AD58" s="693"/>
      <c r="AE58" s="669"/>
      <c r="AF58" s="669"/>
      <c r="AG58" s="669"/>
    </row>
    <row r="59" spans="1:41" ht="33.6">
      <c r="A59" s="452"/>
      <c r="B59" s="671" t="s">
        <v>168</v>
      </c>
      <c r="C59" s="671"/>
      <c r="D59" s="671" t="s">
        <v>168</v>
      </c>
      <c r="E59" s="671"/>
      <c r="F59" s="671" t="s">
        <v>168</v>
      </c>
      <c r="G59" s="671"/>
      <c r="H59" s="672" t="s">
        <v>105</v>
      </c>
      <c r="I59" s="671"/>
      <c r="J59" s="671" t="s">
        <v>168</v>
      </c>
      <c r="K59" s="671"/>
      <c r="L59" s="671" t="s">
        <v>171</v>
      </c>
      <c r="M59" s="671"/>
      <c r="N59" s="672" t="s">
        <v>101</v>
      </c>
      <c r="O59" s="671"/>
      <c r="P59" s="671" t="s">
        <v>234</v>
      </c>
      <c r="Q59" s="671"/>
      <c r="R59" s="671" t="s">
        <v>228</v>
      </c>
      <c r="S59" s="671"/>
      <c r="T59" s="671" t="s">
        <v>171</v>
      </c>
      <c r="U59" s="671"/>
      <c r="V59" s="672" t="s">
        <v>105</v>
      </c>
      <c r="W59" s="671"/>
      <c r="X59" s="672" t="s">
        <v>118</v>
      </c>
      <c r="Y59" s="671"/>
      <c r="Z59" s="672" t="s">
        <v>109</v>
      </c>
      <c r="AA59" s="671"/>
      <c r="AB59" s="671" t="s">
        <v>228</v>
      </c>
      <c r="AC59" s="675"/>
      <c r="AD59" s="693"/>
      <c r="AE59" s="669"/>
      <c r="AF59" s="669"/>
      <c r="AG59" s="669"/>
    </row>
    <row r="60" spans="1:41" ht="51" customHeight="1">
      <c r="A60" s="452"/>
      <c r="B60" s="671"/>
      <c r="C60" s="671"/>
      <c r="D60" s="671"/>
      <c r="E60" s="671"/>
      <c r="F60" s="671"/>
      <c r="G60" s="671"/>
      <c r="H60" s="671"/>
      <c r="I60" s="2059" t="s">
        <v>1503</v>
      </c>
      <c r="J60" s="2059"/>
      <c r="K60" s="680"/>
      <c r="L60" s="2060" t="s">
        <v>1504</v>
      </c>
      <c r="M60" s="2060"/>
      <c r="N60" s="671"/>
      <c r="O60" s="671"/>
      <c r="P60" s="671"/>
      <c r="Q60" s="671"/>
      <c r="R60" s="671"/>
      <c r="S60" s="671"/>
      <c r="T60" s="671"/>
      <c r="U60" s="671"/>
      <c r="V60" s="702" t="s">
        <v>1665</v>
      </c>
      <c r="W60" s="671"/>
      <c r="X60" s="671"/>
      <c r="Y60" s="671"/>
      <c r="Z60" s="671"/>
      <c r="AA60" s="671"/>
      <c r="AB60" s="671"/>
      <c r="AC60" s="675"/>
      <c r="AD60" s="693"/>
      <c r="AE60" s="669"/>
      <c r="AF60" s="669"/>
      <c r="AG60" s="669"/>
    </row>
    <row r="61" spans="1:41" ht="33.450000000000003" customHeight="1">
      <c r="A61" s="2057" t="s">
        <v>1502</v>
      </c>
      <c r="B61" s="2058"/>
      <c r="C61" s="2058"/>
      <c r="D61" s="2058"/>
      <c r="E61" s="2058"/>
      <c r="F61" s="2058"/>
      <c r="G61" s="2058"/>
      <c r="H61" s="2058"/>
      <c r="I61" s="2058"/>
      <c r="J61" s="2058"/>
      <c r="K61" s="2058"/>
      <c r="L61" s="2058"/>
      <c r="M61" s="2058"/>
      <c r="N61" s="2058"/>
      <c r="O61" s="2058"/>
      <c r="P61" s="2058"/>
      <c r="Q61" s="2058"/>
      <c r="R61" s="2058"/>
      <c r="S61" s="2058"/>
      <c r="T61" s="2058"/>
      <c r="U61" s="2058"/>
      <c r="V61" s="2058"/>
      <c r="W61" s="2058"/>
      <c r="X61" s="2058"/>
      <c r="Y61" s="2058"/>
      <c r="Z61" s="2058"/>
      <c r="AA61" s="2058"/>
      <c r="AB61" s="2058"/>
      <c r="AC61" s="2058"/>
      <c r="AD61" s="2058"/>
      <c r="AE61" s="2058"/>
      <c r="AF61" s="2058"/>
      <c r="AG61" s="2058"/>
      <c r="AH61" s="2058"/>
      <c r="AI61" s="852"/>
      <c r="AJ61" s="852"/>
      <c r="AK61" s="852"/>
      <c r="AL61" s="852"/>
    </row>
    <row r="62" spans="1:41" ht="23.55" customHeight="1">
      <c r="A62" s="452"/>
      <c r="B62" s="657" t="s">
        <v>581</v>
      </c>
      <c r="C62" s="656"/>
      <c r="D62" s="657" t="s">
        <v>1233</v>
      </c>
      <c r="E62" s="656"/>
      <c r="F62" s="657" t="s">
        <v>590</v>
      </c>
      <c r="G62" s="656"/>
      <c r="H62" s="657" t="s">
        <v>1234</v>
      </c>
      <c r="I62" s="656"/>
      <c r="J62" s="657" t="s">
        <v>594</v>
      </c>
      <c r="K62" s="656"/>
      <c r="L62" s="657" t="s">
        <v>1235</v>
      </c>
      <c r="M62" s="656"/>
      <c r="N62" s="657" t="s">
        <v>595</v>
      </c>
      <c r="O62" s="656"/>
      <c r="P62" s="657" t="s">
        <v>1236</v>
      </c>
      <c r="Q62" s="656"/>
      <c r="R62" s="657" t="s">
        <v>1237</v>
      </c>
      <c r="S62" s="656"/>
      <c r="T62" s="657" t="s">
        <v>1238</v>
      </c>
      <c r="U62" s="656"/>
      <c r="V62" s="657" t="s">
        <v>596</v>
      </c>
      <c r="W62" s="656"/>
      <c r="X62" s="657" t="s">
        <v>1239</v>
      </c>
      <c r="Y62" s="656"/>
      <c r="Z62" s="657" t="s">
        <v>1240</v>
      </c>
      <c r="AA62" s="656"/>
      <c r="AB62" s="657" t="s">
        <v>1241</v>
      </c>
      <c r="AC62" s="675"/>
      <c r="AD62" s="693"/>
      <c r="AE62" s="696"/>
      <c r="AF62" s="696"/>
      <c r="AG62" s="696"/>
      <c r="AH62" s="693"/>
      <c r="AI62" s="693"/>
      <c r="AJ62" s="693"/>
      <c r="AK62" s="693"/>
      <c r="AL62" s="693"/>
    </row>
    <row r="63" spans="1:41" ht="33.6">
      <c r="A63" s="452"/>
      <c r="B63" s="685"/>
      <c r="C63" s="675"/>
      <c r="D63" s="685"/>
      <c r="E63" s="675"/>
      <c r="F63" s="685"/>
      <c r="G63" s="675"/>
      <c r="H63" s="685"/>
      <c r="I63" s="675"/>
      <c r="J63" s="685"/>
      <c r="K63" s="675"/>
      <c r="L63" s="685"/>
      <c r="M63" s="686"/>
      <c r="N63" s="685"/>
      <c r="O63" s="671"/>
      <c r="P63" s="685"/>
      <c r="Q63" s="675"/>
      <c r="R63" s="685"/>
      <c r="S63" s="675"/>
      <c r="T63" s="685"/>
      <c r="U63" s="675"/>
      <c r="V63" s="685"/>
      <c r="W63" s="675"/>
      <c r="X63" s="685"/>
      <c r="Y63" s="675"/>
      <c r="Z63" s="685"/>
      <c r="AA63" s="675"/>
      <c r="AB63" s="685"/>
      <c r="AC63" s="675"/>
      <c r="AD63" s="693"/>
      <c r="AE63" s="696"/>
      <c r="AF63" s="696"/>
      <c r="AG63" s="696"/>
      <c r="AH63" s="693"/>
      <c r="AI63" s="693"/>
      <c r="AJ63" s="693"/>
      <c r="AK63" s="693"/>
      <c r="AL63" s="693"/>
    </row>
    <row r="64" spans="1:41" ht="15" customHeight="1" thickBot="1">
      <c r="A64" s="452"/>
      <c r="B64" s="687"/>
      <c r="C64" s="675"/>
      <c r="D64" s="687"/>
      <c r="E64" s="675"/>
      <c r="F64" s="687"/>
      <c r="G64" s="675"/>
      <c r="H64" s="687"/>
      <c r="I64" s="675"/>
      <c r="J64" s="687"/>
      <c r="K64" s="675"/>
      <c r="L64" s="687"/>
      <c r="M64" s="675"/>
      <c r="N64" s="687"/>
      <c r="O64" s="675"/>
      <c r="P64" s="687"/>
      <c r="Q64" s="675"/>
      <c r="R64" s="687"/>
      <c r="S64" s="675"/>
      <c r="T64" s="687"/>
      <c r="U64" s="675"/>
      <c r="V64" s="687"/>
      <c r="W64" s="675"/>
      <c r="X64" s="687"/>
      <c r="Y64" s="675"/>
      <c r="Z64" s="687"/>
      <c r="AA64" s="675"/>
      <c r="AB64" s="687"/>
      <c r="AC64" s="675"/>
      <c r="AD64" s="693"/>
      <c r="AE64" s="696"/>
      <c r="AF64" s="696"/>
      <c r="AG64" s="696"/>
      <c r="AH64" s="693"/>
      <c r="AI64" s="693"/>
      <c r="AJ64" s="693"/>
      <c r="AK64" s="693"/>
      <c r="AL64" s="693"/>
    </row>
    <row r="65" spans="1:41" ht="100.05" customHeight="1" thickBot="1">
      <c r="A65" s="452"/>
      <c r="B65" s="664"/>
      <c r="C65" s="680">
        <v>284.16000000000003</v>
      </c>
      <c r="D65" s="664"/>
      <c r="E65" s="680">
        <v>270.74200000000002</v>
      </c>
      <c r="F65" s="664"/>
      <c r="G65" s="680">
        <v>286.64</v>
      </c>
      <c r="H65" s="664"/>
      <c r="I65" s="680">
        <v>291.69900000000001</v>
      </c>
      <c r="J65" s="664"/>
      <c r="K65" s="680">
        <v>398.71899999999999</v>
      </c>
      <c r="L65" s="664"/>
      <c r="M65" s="680">
        <v>425.46499999999997</v>
      </c>
      <c r="N65" s="664"/>
      <c r="O65" s="680">
        <v>383.81299999999999</v>
      </c>
      <c r="P65" s="664"/>
      <c r="Q65" s="680">
        <v>403.279</v>
      </c>
      <c r="R65" s="664"/>
      <c r="S65" s="680">
        <v>355.21499999999997</v>
      </c>
      <c r="T65" s="664"/>
      <c r="U65" s="680">
        <v>399.839</v>
      </c>
      <c r="V65" s="664"/>
      <c r="W65" s="680">
        <v>287.44200000000001</v>
      </c>
      <c r="X65" s="664"/>
      <c r="Y65" s="680">
        <v>390.74799999999999</v>
      </c>
      <c r="Z65" s="664"/>
      <c r="AA65" s="680">
        <v>364.274</v>
      </c>
      <c r="AB65" s="664"/>
      <c r="AC65" s="680">
        <v>337.54599999999999</v>
      </c>
      <c r="AD65" s="693"/>
      <c r="AE65" s="696"/>
      <c r="AF65" s="696"/>
      <c r="AG65" s="696"/>
      <c r="AH65" s="693"/>
      <c r="AI65" s="693"/>
      <c r="AJ65" s="693"/>
      <c r="AK65" s="693"/>
      <c r="AL65" s="693"/>
      <c r="AM65" s="843">
        <f>COUNTIF(B65:AB65,"U/P")</f>
        <v>0</v>
      </c>
      <c r="AN65" s="843">
        <f>COUNTIF(C65:AC65,"ROW")</f>
        <v>0</v>
      </c>
      <c r="AO65" s="843">
        <f>COUNTIF(D65:AD65,"C")</f>
        <v>0</v>
      </c>
    </row>
    <row r="66" spans="1:41" ht="34.200000000000003" thickBot="1">
      <c r="A66" s="452"/>
      <c r="B66" s="683"/>
      <c r="C66" s="675"/>
      <c r="D66" s="683"/>
      <c r="E66" s="675"/>
      <c r="F66" s="683"/>
      <c r="G66" s="675"/>
      <c r="H66" s="683"/>
      <c r="I66" s="675"/>
      <c r="J66" s="683"/>
      <c r="K66" s="675"/>
      <c r="L66" s="683"/>
      <c r="M66" s="675"/>
      <c r="N66" s="683"/>
      <c r="O66" s="675"/>
      <c r="P66" s="683"/>
      <c r="Q66" s="675"/>
      <c r="R66" s="683"/>
      <c r="S66" s="675"/>
      <c r="T66" s="683"/>
      <c r="U66" s="675"/>
      <c r="V66" s="683"/>
      <c r="W66" s="675"/>
      <c r="X66" s="683"/>
      <c r="Y66" s="675"/>
      <c r="Z66" s="683"/>
      <c r="AA66" s="675"/>
      <c r="AB66" s="683"/>
      <c r="AC66" s="675"/>
      <c r="AD66" s="693"/>
      <c r="AE66" s="696"/>
      <c r="AF66" s="696"/>
      <c r="AG66" s="696"/>
      <c r="AH66" s="693"/>
      <c r="AI66" s="693"/>
      <c r="AJ66" s="693"/>
      <c r="AK66" s="693"/>
      <c r="AL66" s="693"/>
    </row>
    <row r="67" spans="1:41" ht="21" customHeight="1">
      <c r="A67" s="452"/>
      <c r="B67" s="672" t="s">
        <v>111</v>
      </c>
      <c r="C67" s="671"/>
      <c r="D67" s="671" t="s">
        <v>168</v>
      </c>
      <c r="E67" s="671"/>
      <c r="F67" s="672" t="s">
        <v>105</v>
      </c>
      <c r="G67" s="671"/>
      <c r="H67" s="671" t="s">
        <v>168</v>
      </c>
      <c r="I67" s="671"/>
      <c r="J67" s="672" t="s">
        <v>101</v>
      </c>
      <c r="K67" s="671"/>
      <c r="L67" s="671" t="s">
        <v>228</v>
      </c>
      <c r="M67" s="671"/>
      <c r="N67" s="672" t="s">
        <v>111</v>
      </c>
      <c r="O67" s="671"/>
      <c r="P67" s="671" t="s">
        <v>171</v>
      </c>
      <c r="Q67" s="671"/>
      <c r="R67" s="671" t="s">
        <v>168</v>
      </c>
      <c r="S67" s="671"/>
      <c r="T67" s="671" t="s">
        <v>171</v>
      </c>
      <c r="U67" s="671"/>
      <c r="V67" s="672" t="s">
        <v>101</v>
      </c>
      <c r="W67" s="671"/>
      <c r="X67" s="671" t="s">
        <v>168</v>
      </c>
      <c r="Y67" s="671"/>
      <c r="Z67" s="671" t="s">
        <v>168</v>
      </c>
      <c r="AA67" s="671"/>
      <c r="AB67" s="671" t="s">
        <v>168</v>
      </c>
      <c r="AC67" s="675"/>
      <c r="AD67" s="693"/>
      <c r="AE67" s="696"/>
      <c r="AF67" s="696"/>
      <c r="AG67" s="696"/>
      <c r="AH67" s="693"/>
      <c r="AI67" s="693"/>
      <c r="AJ67" s="693"/>
      <c r="AK67" s="693"/>
      <c r="AL67" s="693"/>
    </row>
    <row r="68" spans="1:41" ht="37.5" customHeight="1">
      <c r="A68" s="452"/>
      <c r="B68" s="671"/>
      <c r="C68" s="671"/>
      <c r="D68" s="671"/>
      <c r="E68" s="671"/>
      <c r="F68" s="671"/>
      <c r="G68" s="671"/>
      <c r="H68" s="671"/>
      <c r="I68" s="671"/>
      <c r="J68" s="671"/>
      <c r="K68" s="671"/>
      <c r="L68" s="671"/>
      <c r="M68" s="2059" t="s">
        <v>1505</v>
      </c>
      <c r="N68" s="2059"/>
      <c r="O68" s="671"/>
      <c r="P68" s="671"/>
      <c r="Q68" s="671"/>
      <c r="R68" s="671"/>
      <c r="S68" s="671"/>
      <c r="T68" s="671"/>
      <c r="U68" s="671"/>
      <c r="V68" s="671"/>
      <c r="W68" s="671"/>
      <c r="X68" s="2060" t="s">
        <v>1506</v>
      </c>
      <c r="Y68" s="2060"/>
      <c r="Z68" s="671"/>
      <c r="AA68" s="671"/>
      <c r="AB68" s="671"/>
      <c r="AC68" s="675"/>
      <c r="AD68" s="693"/>
      <c r="AE68" s="696"/>
      <c r="AF68" s="696"/>
      <c r="AG68" s="696"/>
      <c r="AH68" s="693"/>
      <c r="AI68" s="693"/>
      <c r="AJ68" s="693"/>
      <c r="AK68" s="693"/>
      <c r="AL68" s="693"/>
    </row>
    <row r="69" spans="1:41" ht="41.55" customHeight="1">
      <c r="A69" s="2057" t="s">
        <v>1502</v>
      </c>
      <c r="B69" s="2058"/>
      <c r="C69" s="2058"/>
      <c r="D69" s="2058"/>
      <c r="E69" s="2058"/>
      <c r="F69" s="2058"/>
      <c r="G69" s="2058"/>
      <c r="H69" s="2058"/>
      <c r="I69" s="2058"/>
      <c r="J69" s="2058"/>
      <c r="K69" s="2058"/>
      <c r="L69" s="2058"/>
      <c r="M69" s="2058"/>
      <c r="N69" s="2058"/>
      <c r="O69" s="2058"/>
      <c r="P69" s="2058"/>
      <c r="Q69" s="2058"/>
      <c r="R69" s="2058"/>
      <c r="S69" s="2058"/>
      <c r="T69" s="2058"/>
      <c r="U69" s="2058"/>
      <c r="V69" s="2058"/>
      <c r="W69" s="2058"/>
      <c r="X69" s="2058"/>
      <c r="Y69" s="2058"/>
      <c r="Z69" s="2058"/>
      <c r="AA69" s="2058"/>
      <c r="AB69" s="2058"/>
      <c r="AC69" s="2058"/>
      <c r="AD69" s="2058"/>
      <c r="AE69" s="2058"/>
      <c r="AF69" s="2058"/>
      <c r="AG69" s="2058"/>
      <c r="AH69" s="2058"/>
      <c r="AI69" s="852"/>
      <c r="AJ69" s="852"/>
      <c r="AK69" s="852"/>
      <c r="AL69" s="852"/>
    </row>
    <row r="70" spans="1:41" ht="35.549999999999997" customHeight="1">
      <c r="A70" s="452"/>
      <c r="B70" s="657" t="s">
        <v>1242</v>
      </c>
      <c r="C70" s="656"/>
      <c r="D70" s="657" t="s">
        <v>1243</v>
      </c>
      <c r="E70" s="656"/>
      <c r="F70" s="657" t="s">
        <v>1244</v>
      </c>
      <c r="G70" s="656"/>
      <c r="H70" s="657" t="s">
        <v>602</v>
      </c>
      <c r="I70" s="656"/>
      <c r="J70" s="657" t="s">
        <v>1245</v>
      </c>
      <c r="K70" s="656"/>
      <c r="L70" s="657" t="s">
        <v>1246</v>
      </c>
      <c r="M70" s="656"/>
      <c r="N70" s="2061" t="s">
        <v>606</v>
      </c>
      <c r="O70" s="2061"/>
      <c r="P70" s="2061" t="s">
        <v>609</v>
      </c>
      <c r="Q70" s="2061"/>
      <c r="R70" s="657" t="s">
        <v>1247</v>
      </c>
      <c r="S70" s="656"/>
      <c r="T70" s="657" t="s">
        <v>1248</v>
      </c>
      <c r="U70" s="656"/>
      <c r="V70" s="657" t="s">
        <v>1249</v>
      </c>
      <c r="W70" s="656"/>
      <c r="X70" s="657" t="s">
        <v>610</v>
      </c>
      <c r="Y70" s="656"/>
      <c r="Z70" s="657" t="s">
        <v>1250</v>
      </c>
      <c r="AA70" s="656"/>
      <c r="AB70" s="657" t="s">
        <v>611</v>
      </c>
      <c r="AC70" s="675"/>
      <c r="AD70" s="693"/>
      <c r="AE70" s="696"/>
      <c r="AF70" s="696"/>
      <c r="AG70" s="696"/>
      <c r="AH70" s="693"/>
      <c r="AI70" s="693"/>
      <c r="AJ70" s="693"/>
      <c r="AK70" s="693"/>
      <c r="AL70" s="693"/>
    </row>
    <row r="71" spans="1:41" ht="33.6">
      <c r="A71" s="452"/>
      <c r="B71" s="685"/>
      <c r="C71" s="675"/>
      <c r="D71" s="685"/>
      <c r="E71" s="675"/>
      <c r="F71" s="685"/>
      <c r="G71" s="675"/>
      <c r="H71" s="685"/>
      <c r="I71" s="675"/>
      <c r="J71" s="685"/>
      <c r="K71" s="675"/>
      <c r="L71" s="685"/>
      <c r="M71" s="675"/>
      <c r="N71" s="685"/>
      <c r="O71" s="675"/>
      <c r="P71" s="685"/>
      <c r="Q71" s="675"/>
      <c r="R71" s="685"/>
      <c r="S71" s="686"/>
      <c r="T71" s="685"/>
      <c r="U71" s="686"/>
      <c r="V71" s="685"/>
      <c r="W71" s="675"/>
      <c r="X71" s="685"/>
      <c r="Y71" s="675"/>
      <c r="Z71" s="685"/>
      <c r="AA71" s="675"/>
      <c r="AB71" s="685"/>
      <c r="AC71" s="675"/>
      <c r="AD71" s="693"/>
      <c r="AE71" s="696"/>
      <c r="AF71" s="696"/>
      <c r="AG71" s="696"/>
      <c r="AH71" s="693"/>
      <c r="AI71" s="693"/>
      <c r="AJ71" s="693"/>
      <c r="AK71" s="693"/>
      <c r="AL71" s="693"/>
    </row>
    <row r="72" spans="1:41" ht="15.45" customHeight="1" thickBot="1">
      <c r="A72" s="452"/>
      <c r="B72" s="687"/>
      <c r="C72" s="675"/>
      <c r="D72" s="687"/>
      <c r="E72" s="675"/>
      <c r="F72" s="687"/>
      <c r="G72" s="675"/>
      <c r="H72" s="687"/>
      <c r="I72" s="675"/>
      <c r="J72" s="687"/>
      <c r="K72" s="675"/>
      <c r="L72" s="687"/>
      <c r="M72" s="675"/>
      <c r="N72" s="687"/>
      <c r="O72" s="675"/>
      <c r="P72" s="687"/>
      <c r="Q72" s="675"/>
      <c r="R72" s="687"/>
      <c r="S72" s="675"/>
      <c r="T72" s="687"/>
      <c r="U72" s="675"/>
      <c r="V72" s="687"/>
      <c r="W72" s="675"/>
      <c r="X72" s="687"/>
      <c r="Y72" s="675"/>
      <c r="Z72" s="687"/>
      <c r="AA72" s="675"/>
      <c r="AB72" s="687"/>
      <c r="AC72" s="675"/>
      <c r="AD72" s="693"/>
      <c r="AE72" s="696"/>
      <c r="AF72" s="696"/>
      <c r="AG72" s="696"/>
      <c r="AH72" s="693"/>
      <c r="AI72" s="693"/>
      <c r="AJ72" s="693"/>
      <c r="AK72" s="693"/>
      <c r="AL72" s="693"/>
    </row>
    <row r="73" spans="1:41" ht="100.05" customHeight="1" thickBot="1">
      <c r="A73" s="452"/>
      <c r="B73" s="664"/>
      <c r="C73" s="680">
        <v>348.29199999999997</v>
      </c>
      <c r="D73" s="664"/>
      <c r="E73" s="680">
        <v>418.83499999999998</v>
      </c>
      <c r="F73" s="664"/>
      <c r="G73" s="680">
        <v>408.96300000000002</v>
      </c>
      <c r="H73" s="664"/>
      <c r="I73" s="680">
        <v>365.46699999999998</v>
      </c>
      <c r="J73" s="664"/>
      <c r="K73" s="680">
        <v>437.07400000000001</v>
      </c>
      <c r="L73" s="664"/>
      <c r="M73" s="680">
        <v>363.142</v>
      </c>
      <c r="N73" s="664"/>
      <c r="O73" s="680">
        <v>159.78899999999999</v>
      </c>
      <c r="P73" s="664"/>
      <c r="Q73" s="680">
        <v>300.15800000000002</v>
      </c>
      <c r="R73" s="664"/>
      <c r="S73" s="680">
        <v>293.13099999999997</v>
      </c>
      <c r="T73" s="664"/>
      <c r="U73" s="680">
        <v>357.37700000000001</v>
      </c>
      <c r="V73" s="664"/>
      <c r="W73" s="680">
        <v>341.40899999999999</v>
      </c>
      <c r="X73" s="664"/>
      <c r="Y73" s="680">
        <v>362.90499999999997</v>
      </c>
      <c r="Z73" s="664"/>
      <c r="AA73" s="680">
        <v>421.05200000000002</v>
      </c>
      <c r="AB73" s="664"/>
      <c r="AC73" s="680">
        <v>216.44800000000001</v>
      </c>
      <c r="AD73" s="693"/>
      <c r="AE73" s="696"/>
      <c r="AF73" s="696"/>
      <c r="AG73" s="696"/>
      <c r="AH73" s="693"/>
      <c r="AI73" s="693"/>
      <c r="AJ73" s="693"/>
      <c r="AK73" s="693"/>
      <c r="AL73" s="693"/>
      <c r="AM73" s="843">
        <f>COUNTIF(B73:AB73,"U/P")</f>
        <v>0</v>
      </c>
      <c r="AN73" s="843">
        <f>COUNTIF(C73:AC73,"ROW")</f>
        <v>0</v>
      </c>
      <c r="AO73" s="843">
        <f>COUNTIF(D73:AD73,"C")</f>
        <v>0</v>
      </c>
    </row>
    <row r="74" spans="1:41" ht="34.200000000000003" thickBot="1">
      <c r="A74" s="452"/>
      <c r="B74" s="683"/>
      <c r="C74" s="675"/>
      <c r="D74" s="683"/>
      <c r="E74" s="675"/>
      <c r="F74" s="683"/>
      <c r="G74" s="675"/>
      <c r="H74" s="683"/>
      <c r="I74" s="675"/>
      <c r="J74" s="683"/>
      <c r="K74" s="675"/>
      <c r="L74" s="683"/>
      <c r="M74" s="675"/>
      <c r="N74" s="683"/>
      <c r="O74" s="675"/>
      <c r="P74" s="683"/>
      <c r="Q74" s="675"/>
      <c r="R74" s="683"/>
      <c r="S74" s="675"/>
      <c r="T74" s="683"/>
      <c r="U74" s="675"/>
      <c r="V74" s="683"/>
      <c r="W74" s="675"/>
      <c r="X74" s="683"/>
      <c r="Y74" s="675"/>
      <c r="Z74" s="683"/>
      <c r="AA74" s="675"/>
      <c r="AB74" s="683"/>
      <c r="AC74" s="675"/>
      <c r="AD74" s="693"/>
      <c r="AE74" s="696"/>
      <c r="AF74" s="696"/>
      <c r="AG74" s="696"/>
      <c r="AH74" s="693"/>
      <c r="AI74" s="693"/>
      <c r="AJ74" s="693"/>
      <c r="AK74" s="693"/>
      <c r="AL74" s="693"/>
    </row>
    <row r="75" spans="1:41" ht="33.6">
      <c r="A75" s="452"/>
      <c r="B75" s="671" t="s">
        <v>168</v>
      </c>
      <c r="C75" s="671"/>
      <c r="D75" s="671" t="s">
        <v>171</v>
      </c>
      <c r="E75" s="671"/>
      <c r="F75" s="671" t="s">
        <v>234</v>
      </c>
      <c r="G75" s="671"/>
      <c r="H75" s="672" t="s">
        <v>129</v>
      </c>
      <c r="I75" s="671"/>
      <c r="J75" s="671" t="s">
        <v>168</v>
      </c>
      <c r="K75" s="671"/>
      <c r="L75" s="671" t="s">
        <v>228</v>
      </c>
      <c r="M75" s="671"/>
      <c r="N75" s="672" t="s">
        <v>174</v>
      </c>
      <c r="O75" s="671"/>
      <c r="P75" s="672" t="s">
        <v>111</v>
      </c>
      <c r="Q75" s="671"/>
      <c r="R75" s="672" t="s">
        <v>174</v>
      </c>
      <c r="S75" s="671"/>
      <c r="T75" s="671" t="s">
        <v>168</v>
      </c>
      <c r="U75" s="671"/>
      <c r="V75" s="671" t="s">
        <v>168</v>
      </c>
      <c r="W75" s="671"/>
      <c r="X75" s="672" t="s">
        <v>109</v>
      </c>
      <c r="Y75" s="671"/>
      <c r="Z75" s="671" t="s">
        <v>234</v>
      </c>
      <c r="AA75" s="671"/>
      <c r="AB75" s="672" t="s">
        <v>178</v>
      </c>
      <c r="AC75" s="675"/>
      <c r="AD75" s="693"/>
      <c r="AE75" s="696"/>
      <c r="AF75" s="696"/>
      <c r="AG75" s="696"/>
      <c r="AH75" s="693"/>
      <c r="AI75" s="693"/>
      <c r="AJ75" s="693"/>
      <c r="AK75" s="693"/>
      <c r="AL75" s="693"/>
    </row>
    <row r="76" spans="1:41" ht="33.6">
      <c r="A76" s="452"/>
      <c r="B76" s="671"/>
      <c r="C76" s="671"/>
      <c r="D76" s="671"/>
      <c r="E76" s="702" t="s">
        <v>1605</v>
      </c>
      <c r="G76" s="671"/>
      <c r="H76" s="672"/>
      <c r="I76" s="671"/>
      <c r="J76" s="671"/>
      <c r="K76" s="671"/>
      <c r="L76" s="671"/>
      <c r="M76" s="671"/>
      <c r="N76" s="672"/>
      <c r="O76" s="671"/>
      <c r="P76" s="672"/>
      <c r="Q76" s="671"/>
      <c r="R76" s="672"/>
      <c r="S76" s="671"/>
      <c r="T76" s="671"/>
      <c r="U76" s="671"/>
      <c r="V76" s="671"/>
      <c r="W76" s="671"/>
      <c r="X76" s="672"/>
      <c r="Y76" s="671"/>
      <c r="Z76" s="671"/>
      <c r="AA76" s="671"/>
      <c r="AB76" s="672"/>
      <c r="AC76" s="675"/>
      <c r="AD76" s="693"/>
      <c r="AE76" s="696"/>
      <c r="AF76" s="696"/>
      <c r="AG76" s="696"/>
      <c r="AH76" s="693"/>
      <c r="AI76" s="693"/>
      <c r="AJ76" s="693"/>
      <c r="AK76" s="693"/>
      <c r="AL76" s="693"/>
    </row>
    <row r="77" spans="1:41" ht="36" customHeight="1">
      <c r="A77" s="2057" t="s">
        <v>1502</v>
      </c>
      <c r="B77" s="2058"/>
      <c r="C77" s="2058"/>
      <c r="D77" s="2058"/>
      <c r="E77" s="2058"/>
      <c r="F77" s="2058"/>
      <c r="G77" s="2058"/>
      <c r="H77" s="2058"/>
      <c r="I77" s="2058"/>
      <c r="J77" s="2058"/>
      <c r="K77" s="2058"/>
      <c r="L77" s="2058"/>
      <c r="M77" s="2058"/>
      <c r="N77" s="2058"/>
      <c r="O77" s="2058"/>
      <c r="P77" s="2058"/>
      <c r="Q77" s="2058"/>
      <c r="R77" s="2058"/>
      <c r="S77" s="2058"/>
      <c r="T77" s="2058"/>
      <c r="U77" s="2058"/>
      <c r="V77" s="2058"/>
      <c r="W77" s="2058"/>
      <c r="X77" s="2056" t="s">
        <v>1563</v>
      </c>
      <c r="Y77" s="2056"/>
      <c r="Z77" s="2056"/>
      <c r="AA77" s="2056"/>
      <c r="AB77" s="2056"/>
      <c r="AC77" s="2056"/>
      <c r="AD77" s="2056"/>
      <c r="AE77" s="2056"/>
      <c r="AF77" s="2056"/>
      <c r="AG77" s="2056"/>
      <c r="AH77" s="2056"/>
      <c r="AI77" s="855"/>
      <c r="AJ77" s="855"/>
      <c r="AK77" s="855"/>
      <c r="AL77" s="855"/>
    </row>
    <row r="78" spans="1:41" ht="22.05" customHeight="1">
      <c r="A78" s="698"/>
      <c r="B78" s="699"/>
      <c r="C78" s="699"/>
      <c r="D78" s="699"/>
      <c r="E78" s="699"/>
      <c r="F78" s="699"/>
      <c r="G78" s="699"/>
      <c r="H78" s="700"/>
      <c r="I78" s="699"/>
      <c r="J78" s="699"/>
      <c r="K78" s="699"/>
      <c r="L78" s="699"/>
      <c r="M78" s="699"/>
      <c r="N78" s="700"/>
      <c r="O78" s="699"/>
      <c r="P78" s="700"/>
      <c r="Q78" s="699"/>
      <c r="R78" s="700"/>
      <c r="S78" s="699"/>
      <c r="T78" s="699"/>
      <c r="U78" s="699"/>
      <c r="V78" s="699"/>
      <c r="W78" s="699"/>
      <c r="X78" s="700"/>
      <c r="Y78" s="699"/>
      <c r="Z78" s="699"/>
      <c r="AA78" s="699"/>
      <c r="AB78" s="700"/>
      <c r="AC78" s="678"/>
      <c r="AD78" s="676"/>
      <c r="AE78" s="668"/>
      <c r="AF78" s="669"/>
      <c r="AG78" s="669"/>
    </row>
    <row r="79" spans="1:41" ht="44.55" customHeight="1">
      <c r="A79" s="452"/>
      <c r="B79" s="657" t="s">
        <v>1619</v>
      </c>
      <c r="C79" s="656"/>
      <c r="D79" s="2061" t="s">
        <v>1621</v>
      </c>
      <c r="E79" s="2061"/>
      <c r="F79" s="2061" t="s">
        <v>1623</v>
      </c>
      <c r="G79" s="2061"/>
      <c r="H79" s="2061" t="s">
        <v>1624</v>
      </c>
      <c r="I79" s="2061"/>
      <c r="J79" s="2061" t="s">
        <v>1625</v>
      </c>
      <c r="K79" s="2061"/>
      <c r="L79" s="2061" t="s">
        <v>1252</v>
      </c>
      <c r="M79" s="2061"/>
      <c r="N79" s="2061" t="s">
        <v>1253</v>
      </c>
      <c r="O79" s="2061"/>
      <c r="P79" s="2061" t="s">
        <v>1255</v>
      </c>
      <c r="Q79" s="2061"/>
      <c r="R79" s="2061" t="s">
        <v>1256</v>
      </c>
      <c r="S79" s="2061"/>
      <c r="T79" s="2061" t="s">
        <v>1257</v>
      </c>
      <c r="U79" s="2061"/>
      <c r="V79" s="2061" t="s">
        <v>1258</v>
      </c>
      <c r="W79" s="2061"/>
      <c r="X79" s="2061" t="s">
        <v>623</v>
      </c>
      <c r="Y79" s="2061"/>
      <c r="Z79" s="657" t="s">
        <v>624</v>
      </c>
      <c r="AA79" s="656"/>
      <c r="AB79" s="657" t="s">
        <v>628</v>
      </c>
      <c r="AC79" s="657"/>
      <c r="AD79" s="675"/>
      <c r="AE79" s="693"/>
      <c r="AF79" s="668"/>
      <c r="AG79" s="669"/>
      <c r="AH79" s="669"/>
    </row>
    <row r="80" spans="1:41" ht="33.6">
      <c r="A80" s="452"/>
      <c r="B80" s="685"/>
      <c r="C80" s="675"/>
      <c r="D80" s="685"/>
      <c r="E80" s="675"/>
      <c r="F80" s="685"/>
      <c r="G80" s="675"/>
      <c r="H80" s="685"/>
      <c r="I80" s="675"/>
      <c r="J80" s="685"/>
      <c r="K80" s="675"/>
      <c r="L80" s="685"/>
      <c r="M80" s="675"/>
      <c r="N80" s="685"/>
      <c r="O80" s="675"/>
      <c r="P80" s="685"/>
      <c r="Q80" s="675"/>
      <c r="R80" s="685"/>
      <c r="S80" s="675"/>
      <c r="T80" s="685"/>
      <c r="U80" s="675"/>
      <c r="V80" s="685"/>
      <c r="W80" s="675"/>
      <c r="X80" s="685"/>
      <c r="Y80" s="675"/>
      <c r="Z80" s="685"/>
      <c r="AA80" s="675"/>
      <c r="AB80" s="685"/>
      <c r="AC80" s="675"/>
      <c r="AD80" s="693"/>
      <c r="AE80" s="669"/>
      <c r="AF80" s="669"/>
      <c r="AG80" s="669"/>
    </row>
    <row r="81" spans="1:43" ht="16.05" customHeight="1" thickBot="1">
      <c r="A81" s="452"/>
      <c r="B81" s="687"/>
      <c r="C81" s="675"/>
      <c r="D81" s="687"/>
      <c r="E81" s="675"/>
      <c r="F81" s="687"/>
      <c r="G81" s="675"/>
      <c r="H81" s="687"/>
      <c r="I81" s="675"/>
      <c r="J81" s="687"/>
      <c r="K81" s="675"/>
      <c r="L81" s="687"/>
      <c r="M81" s="675"/>
      <c r="N81" s="687"/>
      <c r="O81" s="675"/>
      <c r="P81" s="687"/>
      <c r="Q81" s="675"/>
      <c r="R81" s="687"/>
      <c r="S81" s="675"/>
      <c r="T81" s="687"/>
      <c r="U81" s="675"/>
      <c r="V81" s="687"/>
      <c r="W81" s="675"/>
      <c r="X81" s="687"/>
      <c r="Y81" s="675"/>
      <c r="Z81" s="687"/>
      <c r="AA81" s="675"/>
      <c r="AB81" s="687"/>
      <c r="AC81" s="675"/>
      <c r="AD81" s="693"/>
      <c r="AE81" s="669"/>
      <c r="AF81" s="669"/>
      <c r="AG81" s="669"/>
      <c r="AM81" s="843"/>
      <c r="AN81" s="843"/>
      <c r="AO81" s="843"/>
    </row>
    <row r="82" spans="1:43" ht="100.05" customHeight="1" thickBot="1">
      <c r="A82" s="452"/>
      <c r="B82" s="664"/>
      <c r="C82" s="680">
        <v>439.69499999999999</v>
      </c>
      <c r="D82" s="664"/>
      <c r="E82" s="680">
        <v>243.18799999999999</v>
      </c>
      <c r="F82" s="664"/>
      <c r="G82" s="680">
        <v>333.21899999999999</v>
      </c>
      <c r="H82" s="664"/>
      <c r="I82" s="680">
        <v>333.21899999999999</v>
      </c>
      <c r="J82" s="664"/>
      <c r="K82" s="680">
        <v>363.00099999999998</v>
      </c>
      <c r="L82" s="664"/>
      <c r="M82" s="680">
        <v>363.00099999999998</v>
      </c>
      <c r="N82" s="664"/>
      <c r="O82" s="680">
        <v>356.12400000000002</v>
      </c>
      <c r="P82" s="664"/>
      <c r="Q82" s="680">
        <v>376.245</v>
      </c>
      <c r="R82" s="664"/>
      <c r="S82" s="680">
        <v>381.12200000000001</v>
      </c>
      <c r="T82" s="664"/>
      <c r="U82" s="680">
        <v>364.43299999999999</v>
      </c>
      <c r="V82" s="664"/>
      <c r="W82" s="680">
        <v>263.077</v>
      </c>
      <c r="X82" s="664"/>
      <c r="Y82" s="680">
        <v>356.19299999999998</v>
      </c>
      <c r="Z82" s="664"/>
      <c r="AA82" s="680">
        <v>352.42</v>
      </c>
      <c r="AB82" s="664"/>
      <c r="AC82" s="680">
        <v>381.02800000000002</v>
      </c>
      <c r="AD82" s="693"/>
      <c r="AE82" s="669"/>
      <c r="AF82" s="669"/>
      <c r="AG82" s="669"/>
      <c r="AM82" s="843">
        <f>COUNTIF(B82:AB82,"U/P")</f>
        <v>0</v>
      </c>
      <c r="AN82" s="843">
        <f>COUNTIF(C82:AC82,"ROW")</f>
        <v>0</v>
      </c>
      <c r="AO82" s="843">
        <f>COUNTIF(D82:AD82,"C")</f>
        <v>0</v>
      </c>
    </row>
    <row r="83" spans="1:43" ht="34.200000000000003" thickBot="1">
      <c r="A83" s="452"/>
      <c r="B83" s="683"/>
      <c r="C83" s="675"/>
      <c r="D83" s="683"/>
      <c r="E83" s="675"/>
      <c r="F83" s="683"/>
      <c r="G83" s="675"/>
      <c r="H83" s="683"/>
      <c r="I83" s="675"/>
      <c r="J83" s="683"/>
      <c r="K83" s="675"/>
      <c r="L83" s="683"/>
      <c r="M83" s="675"/>
      <c r="N83" s="683"/>
      <c r="O83" s="675"/>
      <c r="P83" s="683"/>
      <c r="Q83" s="675"/>
      <c r="R83" s="683"/>
      <c r="S83" s="675"/>
      <c r="T83" s="683"/>
      <c r="U83" s="675"/>
      <c r="V83" s="683"/>
      <c r="W83" s="675"/>
      <c r="X83" s="683"/>
      <c r="Y83" s="675"/>
      <c r="Z83" s="683"/>
      <c r="AA83" s="675"/>
      <c r="AB83" s="683"/>
      <c r="AC83" s="675"/>
      <c r="AD83" s="693"/>
      <c r="AE83" s="669"/>
      <c r="AF83" s="669"/>
      <c r="AG83" s="669"/>
    </row>
    <row r="84" spans="1:43" ht="33.6">
      <c r="A84" s="452"/>
      <c r="B84" s="672" t="s">
        <v>1620</v>
      </c>
      <c r="C84" s="671"/>
      <c r="D84" s="672" t="s">
        <v>1622</v>
      </c>
      <c r="E84" s="671"/>
      <c r="F84" s="672" t="s">
        <v>105</v>
      </c>
      <c r="G84" s="671"/>
      <c r="H84" s="672" t="s">
        <v>109</v>
      </c>
      <c r="I84" s="671"/>
      <c r="J84" s="672" t="s">
        <v>133</v>
      </c>
      <c r="K84" s="671"/>
      <c r="L84" s="671" t="s">
        <v>168</v>
      </c>
      <c r="M84" s="671"/>
      <c r="N84" s="671" t="s">
        <v>228</v>
      </c>
      <c r="O84" s="671"/>
      <c r="P84" s="672" t="s">
        <v>101</v>
      </c>
      <c r="Q84" s="671"/>
      <c r="R84" s="671" t="s">
        <v>228</v>
      </c>
      <c r="S84" s="671"/>
      <c r="T84" s="671" t="s">
        <v>168</v>
      </c>
      <c r="U84" s="671"/>
      <c r="V84" s="671" t="s">
        <v>234</v>
      </c>
      <c r="W84" s="671"/>
      <c r="X84" s="672" t="s">
        <v>174</v>
      </c>
      <c r="Y84" s="671"/>
      <c r="Z84" s="671" t="s">
        <v>171</v>
      </c>
      <c r="AA84" s="671"/>
      <c r="AB84" s="672" t="s">
        <v>118</v>
      </c>
      <c r="AC84" s="675"/>
      <c r="AD84" s="693"/>
      <c r="AE84" s="669"/>
      <c r="AF84" s="669"/>
      <c r="AG84" s="669"/>
    </row>
    <row r="85" spans="1:43" ht="37.049999999999997" customHeight="1">
      <c r="A85" s="2055" t="s">
        <v>1562</v>
      </c>
      <c r="B85" s="2056"/>
      <c r="C85" s="2056"/>
      <c r="D85" s="2056"/>
      <c r="E85" s="2056"/>
      <c r="F85" s="2056"/>
      <c r="G85" s="2056"/>
      <c r="H85" s="2056"/>
      <c r="I85" s="2058" t="s">
        <v>1692</v>
      </c>
      <c r="J85" s="2058"/>
      <c r="K85" s="2058"/>
      <c r="L85" s="2058"/>
      <c r="M85" s="2058"/>
      <c r="N85" s="2058"/>
      <c r="O85" s="2058"/>
      <c r="P85" s="2058"/>
      <c r="Q85" s="2058"/>
      <c r="R85" s="2058"/>
      <c r="S85" s="2058"/>
      <c r="T85" s="2058"/>
      <c r="U85" s="2058"/>
      <c r="V85" s="2058"/>
      <c r="W85" s="2058"/>
      <c r="X85" s="2058"/>
      <c r="Y85" s="2058"/>
      <c r="Z85" s="2058"/>
      <c r="AA85" s="2058"/>
      <c r="AB85" s="2058"/>
      <c r="AC85" s="2058"/>
      <c r="AD85" s="2058"/>
      <c r="AE85" s="2058"/>
      <c r="AF85" s="2058"/>
      <c r="AG85" s="963"/>
      <c r="AH85" s="963"/>
      <c r="AI85" s="855"/>
      <c r="AJ85" s="855"/>
      <c r="AK85" s="855"/>
      <c r="AL85" s="855"/>
    </row>
    <row r="86" spans="1:43" ht="21.45" customHeight="1">
      <c r="A86" s="452"/>
      <c r="B86" s="689"/>
      <c r="C86" s="689"/>
      <c r="D86" s="689"/>
      <c r="E86" s="689"/>
      <c r="F86" s="689"/>
      <c r="G86" s="689"/>
      <c r="H86" s="689"/>
      <c r="I86" s="689"/>
      <c r="J86" s="689"/>
      <c r="K86" s="689"/>
      <c r="L86" s="689"/>
      <c r="M86" s="689"/>
      <c r="N86" s="689"/>
      <c r="O86" s="689"/>
      <c r="P86" s="689"/>
      <c r="Q86" s="689"/>
      <c r="R86" s="689"/>
      <c r="S86" s="689"/>
      <c r="T86" s="689"/>
      <c r="U86" s="689"/>
      <c r="V86" s="689"/>
      <c r="W86" s="689"/>
      <c r="X86" s="689"/>
      <c r="Y86" s="689"/>
      <c r="Z86" s="689"/>
      <c r="AA86" s="689"/>
      <c r="AB86" s="689"/>
      <c r="AC86" s="678"/>
      <c r="AD86" s="676"/>
      <c r="AE86" s="668"/>
      <c r="AF86" s="669"/>
      <c r="AG86" s="669"/>
    </row>
    <row r="87" spans="1:43" ht="31.95" customHeight="1">
      <c r="A87" s="452"/>
      <c r="B87" s="657" t="s">
        <v>629</v>
      </c>
      <c r="C87" s="656"/>
      <c r="D87" s="657" t="s">
        <v>630</v>
      </c>
      <c r="E87" s="656"/>
      <c r="F87" s="657" t="s">
        <v>1626</v>
      </c>
      <c r="G87" s="656"/>
      <c r="H87" s="657" t="s">
        <v>631</v>
      </c>
      <c r="I87" s="656"/>
      <c r="J87" s="657" t="s">
        <v>632</v>
      </c>
      <c r="K87" s="656"/>
      <c r="L87" s="657" t="s">
        <v>633</v>
      </c>
      <c r="M87" s="656"/>
      <c r="N87" s="657" t="s">
        <v>634</v>
      </c>
      <c r="O87" s="656"/>
      <c r="P87" s="657" t="s">
        <v>635</v>
      </c>
      <c r="Q87" s="656"/>
      <c r="R87" s="657" t="s">
        <v>636</v>
      </c>
      <c r="S87" s="656"/>
      <c r="T87" s="657" t="s">
        <v>637</v>
      </c>
      <c r="U87" s="656"/>
      <c r="V87" s="657" t="s">
        <v>638</v>
      </c>
      <c r="W87" s="656"/>
      <c r="X87" s="657" t="s">
        <v>639</v>
      </c>
      <c r="Y87" s="656"/>
      <c r="Z87" s="657" t="s">
        <v>640</v>
      </c>
      <c r="AA87" s="656"/>
      <c r="AB87" s="657" t="s">
        <v>641</v>
      </c>
      <c r="AC87" s="656"/>
      <c r="AD87" s="657" t="s">
        <v>642</v>
      </c>
      <c r="AE87" s="675"/>
      <c r="AF87" s="693"/>
      <c r="AG87" s="669"/>
      <c r="AH87" s="669"/>
      <c r="AI87" s="669"/>
    </row>
    <row r="88" spans="1:43" ht="33.6">
      <c r="A88" s="452"/>
      <c r="B88" s="685"/>
      <c r="C88" s="675"/>
      <c r="D88" s="685"/>
      <c r="E88" s="675"/>
      <c r="F88" s="685"/>
      <c r="G88" s="675"/>
      <c r="H88" s="685"/>
      <c r="I88" s="675"/>
      <c r="J88" s="685"/>
      <c r="K88" s="686"/>
      <c r="L88" s="685"/>
      <c r="M88" s="675"/>
      <c r="N88" s="685"/>
      <c r="O88" s="675"/>
      <c r="P88" s="685"/>
      <c r="Q88" s="675"/>
      <c r="R88" s="685"/>
      <c r="S88" s="675"/>
      <c r="T88" s="685"/>
      <c r="U88" s="675"/>
      <c r="V88" s="685"/>
      <c r="W88" s="675"/>
      <c r="X88" s="685"/>
      <c r="Y88" s="675"/>
      <c r="Z88" s="685"/>
      <c r="AA88" s="675"/>
      <c r="AB88" s="685"/>
      <c r="AC88" s="686"/>
      <c r="AD88" s="685"/>
      <c r="AE88" s="675"/>
      <c r="AF88" s="693"/>
      <c r="AG88" s="669"/>
      <c r="AH88" s="669"/>
      <c r="AI88" s="669"/>
    </row>
    <row r="89" spans="1:43" ht="15.45" customHeight="1" thickBot="1">
      <c r="A89" s="452"/>
      <c r="B89" s="687"/>
      <c r="C89" s="675"/>
      <c r="D89" s="687"/>
      <c r="E89" s="675"/>
      <c r="F89" s="687"/>
      <c r="G89" s="675"/>
      <c r="H89" s="687"/>
      <c r="I89" s="675"/>
      <c r="J89" s="687"/>
      <c r="K89" s="675"/>
      <c r="L89" s="687"/>
      <c r="M89" s="675"/>
      <c r="N89" s="687"/>
      <c r="O89" s="675"/>
      <c r="P89" s="687"/>
      <c r="Q89" s="675"/>
      <c r="R89" s="687"/>
      <c r="S89" s="675"/>
      <c r="T89" s="687"/>
      <c r="U89" s="675"/>
      <c r="V89" s="687"/>
      <c r="W89" s="675"/>
      <c r="X89" s="687"/>
      <c r="Y89" s="675"/>
      <c r="Z89" s="687"/>
      <c r="AA89" s="675"/>
      <c r="AB89" s="687"/>
      <c r="AC89" s="675"/>
      <c r="AD89" s="687"/>
      <c r="AE89" s="675"/>
      <c r="AF89" s="693"/>
      <c r="AG89" s="669"/>
      <c r="AH89" s="669"/>
      <c r="AI89" s="669"/>
    </row>
    <row r="90" spans="1:43" ht="100.05" customHeight="1" thickBot="1">
      <c r="A90" s="452"/>
      <c r="B90" s="664"/>
      <c r="C90" s="680">
        <v>419.60300000000001</v>
      </c>
      <c r="D90" s="664"/>
      <c r="E90" s="680">
        <v>425.18</v>
      </c>
      <c r="F90" s="664"/>
      <c r="G90" s="680">
        <v>425.18</v>
      </c>
      <c r="H90" s="664"/>
      <c r="I90" s="680">
        <v>287.53699999999998</v>
      </c>
      <c r="J90" s="664"/>
      <c r="K90" s="680">
        <v>336.512</v>
      </c>
      <c r="L90" s="664"/>
      <c r="M90" s="680">
        <v>325.30399999999997</v>
      </c>
      <c r="N90" s="664"/>
      <c r="O90" s="680">
        <v>214.25299999999999</v>
      </c>
      <c r="P90" s="664"/>
      <c r="Q90" s="680">
        <v>455.94600000000003</v>
      </c>
      <c r="R90" s="664"/>
      <c r="S90" s="680">
        <v>421</v>
      </c>
      <c r="T90" s="664"/>
      <c r="U90" s="680">
        <v>419</v>
      </c>
      <c r="V90" s="664"/>
      <c r="W90" s="680">
        <v>408</v>
      </c>
      <c r="X90" s="664"/>
      <c r="Y90" s="680">
        <v>409.74900000000002</v>
      </c>
      <c r="Z90" s="664"/>
      <c r="AA90" s="680">
        <v>324.02999999999997</v>
      </c>
      <c r="AB90" s="664"/>
      <c r="AC90" s="680">
        <v>366.7</v>
      </c>
      <c r="AD90" s="664"/>
      <c r="AE90" s="663">
        <v>473.30500000000001</v>
      </c>
      <c r="AF90" s="693"/>
      <c r="AG90" s="669"/>
      <c r="AH90" s="669"/>
      <c r="AI90" s="669"/>
      <c r="AM90" s="843">
        <f>COUNTIF(A90:AB90,"U/P")</f>
        <v>0</v>
      </c>
      <c r="AN90" s="843">
        <f>COUNTIF(A90:AC90,"ROW")</f>
        <v>0</v>
      </c>
      <c r="AO90" s="843">
        <f>COUNTIF(B90:AD90,"C")</f>
        <v>0</v>
      </c>
      <c r="AP90" s="843"/>
      <c r="AQ90" s="843"/>
    </row>
    <row r="91" spans="1:43" ht="34.200000000000003" thickBot="1">
      <c r="A91" s="452"/>
      <c r="B91" s="683"/>
      <c r="C91" s="675"/>
      <c r="D91" s="683"/>
      <c r="E91" s="675"/>
      <c r="F91" s="683"/>
      <c r="G91" s="675"/>
      <c r="H91" s="683"/>
      <c r="I91" s="675"/>
      <c r="J91" s="683"/>
      <c r="K91" s="675"/>
      <c r="L91" s="683"/>
      <c r="M91" s="675"/>
      <c r="N91" s="683"/>
      <c r="O91" s="675"/>
      <c r="P91" s="683"/>
      <c r="Q91" s="675"/>
      <c r="R91" s="683"/>
      <c r="S91" s="675"/>
      <c r="T91" s="683"/>
      <c r="U91" s="675"/>
      <c r="V91" s="683"/>
      <c r="W91" s="675"/>
      <c r="X91" s="683"/>
      <c r="Y91" s="675"/>
      <c r="Z91" s="683"/>
      <c r="AA91" s="675"/>
      <c r="AB91" s="683"/>
      <c r="AC91" s="675"/>
      <c r="AD91" s="683"/>
      <c r="AE91" s="675"/>
      <c r="AF91" s="693"/>
      <c r="AG91" s="669"/>
      <c r="AH91" s="669"/>
      <c r="AI91" s="669"/>
    </row>
    <row r="92" spans="1:43" ht="33.6">
      <c r="A92" s="452"/>
      <c r="B92" s="671" t="s">
        <v>228</v>
      </c>
      <c r="C92" s="671"/>
      <c r="D92" s="671" t="s">
        <v>234</v>
      </c>
      <c r="E92" s="671"/>
      <c r="F92" s="671" t="s">
        <v>118</v>
      </c>
      <c r="G92" s="671"/>
      <c r="H92" s="672" t="s">
        <v>101</v>
      </c>
      <c r="I92" s="671"/>
      <c r="J92" s="671" t="s">
        <v>168</v>
      </c>
      <c r="K92" s="671"/>
      <c r="L92" s="671" t="s">
        <v>168</v>
      </c>
      <c r="M92" s="671"/>
      <c r="N92" s="671" t="s">
        <v>168</v>
      </c>
      <c r="O92" s="671"/>
      <c r="P92" s="672" t="s">
        <v>109</v>
      </c>
      <c r="Q92" s="673"/>
      <c r="R92" s="672" t="s">
        <v>109</v>
      </c>
      <c r="S92" s="671"/>
      <c r="T92" s="671" t="s">
        <v>171</v>
      </c>
      <c r="U92" s="671"/>
      <c r="V92" s="671" t="s">
        <v>171</v>
      </c>
      <c r="W92" s="671"/>
      <c r="X92" s="671" t="s">
        <v>234</v>
      </c>
      <c r="Y92" s="671"/>
      <c r="Z92" s="672" t="s">
        <v>105</v>
      </c>
      <c r="AA92" s="673"/>
      <c r="AB92" s="672" t="s">
        <v>114</v>
      </c>
      <c r="AC92" s="671"/>
      <c r="AD92" s="671" t="s">
        <v>234</v>
      </c>
      <c r="AE92" s="675"/>
      <c r="AF92" s="693"/>
      <c r="AG92" s="669"/>
      <c r="AH92" s="669"/>
      <c r="AI92" s="669"/>
    </row>
    <row r="93" spans="1:43" ht="37.049999999999997" customHeight="1">
      <c r="A93" s="2057" t="s">
        <v>1693</v>
      </c>
      <c r="B93" s="2058"/>
      <c r="C93" s="2058"/>
      <c r="D93" s="2058"/>
      <c r="E93" s="2058"/>
      <c r="F93" s="2058"/>
      <c r="G93" s="2058"/>
      <c r="H93" s="2058"/>
      <c r="I93" s="2058"/>
      <c r="J93" s="2058"/>
      <c r="K93" s="2058"/>
      <c r="L93" s="2058"/>
      <c r="M93" s="2058"/>
      <c r="N93" s="2058"/>
      <c r="O93" s="2058"/>
      <c r="P93" s="2058"/>
      <c r="Q93" s="2058"/>
      <c r="R93" s="2058"/>
      <c r="S93" s="2058"/>
      <c r="T93" s="2058"/>
      <c r="U93" s="2058"/>
      <c r="V93" s="2058"/>
      <c r="W93" s="2058"/>
      <c r="X93" s="2058"/>
      <c r="Y93" s="2058"/>
      <c r="Z93" s="2058"/>
      <c r="AA93" s="2058"/>
      <c r="AB93" s="2058"/>
      <c r="AC93" s="2058"/>
      <c r="AD93" s="2058"/>
      <c r="AE93" s="2058"/>
      <c r="AF93" s="2058"/>
      <c r="AG93" s="2058"/>
      <c r="AH93" s="2058"/>
      <c r="AI93" s="855"/>
      <c r="AJ93" s="855"/>
      <c r="AK93" s="855"/>
      <c r="AL93" s="855"/>
    </row>
    <row r="94" spans="1:43" ht="15" customHeight="1">
      <c r="A94" s="452"/>
      <c r="B94" s="689"/>
      <c r="C94" s="689"/>
      <c r="D94" s="689"/>
      <c r="E94" s="689"/>
      <c r="F94" s="689"/>
      <c r="G94" s="689"/>
      <c r="H94" s="689"/>
      <c r="I94" s="689"/>
      <c r="J94" s="689"/>
      <c r="K94" s="689"/>
      <c r="L94" s="689"/>
      <c r="M94" s="678"/>
      <c r="N94" s="689"/>
      <c r="O94" s="689"/>
      <c r="P94" s="689"/>
      <c r="Q94" s="689"/>
      <c r="R94" s="689"/>
      <c r="S94" s="689"/>
      <c r="T94" s="689"/>
      <c r="U94" s="689"/>
      <c r="V94" s="689"/>
      <c r="W94" s="689"/>
      <c r="X94" s="689"/>
      <c r="Y94" s="689"/>
      <c r="Z94" s="689"/>
      <c r="AA94" s="689"/>
      <c r="AB94" s="689"/>
      <c r="AC94" s="678"/>
      <c r="AD94" s="676"/>
      <c r="AE94" s="668"/>
      <c r="AF94" s="669"/>
      <c r="AG94" s="669"/>
    </row>
    <row r="95" spans="1:43" ht="18" customHeight="1">
      <c r="A95" s="452"/>
      <c r="B95" s="676"/>
      <c r="C95" s="678"/>
      <c r="D95" s="676"/>
      <c r="E95" s="678"/>
      <c r="F95" s="676"/>
      <c r="G95" s="678"/>
      <c r="H95" s="676"/>
      <c r="I95" s="678"/>
      <c r="J95" s="676"/>
      <c r="K95" s="678"/>
      <c r="L95" s="676"/>
      <c r="M95" s="678"/>
      <c r="N95" s="676"/>
      <c r="O95" s="678"/>
      <c r="P95" s="676"/>
      <c r="Q95" s="678"/>
      <c r="R95" s="676"/>
      <c r="S95" s="678"/>
      <c r="T95" s="676"/>
      <c r="U95" s="678"/>
      <c r="V95" s="676"/>
      <c r="W95" s="678"/>
      <c r="X95" s="676"/>
      <c r="Y95" s="678"/>
      <c r="Z95" s="676"/>
      <c r="AA95" s="678"/>
      <c r="AB95" s="676"/>
      <c r="AC95" s="678"/>
      <c r="AD95" s="676"/>
      <c r="AE95" s="668"/>
      <c r="AF95" s="669"/>
      <c r="AG95" s="669"/>
    </row>
    <row r="96" spans="1:43" ht="28.05" customHeight="1">
      <c r="A96" s="452"/>
      <c r="B96" s="657" t="s">
        <v>643</v>
      </c>
      <c r="C96" s="656"/>
      <c r="D96" s="657" t="s">
        <v>644</v>
      </c>
      <c r="E96" s="656"/>
      <c r="F96" s="657" t="s">
        <v>645</v>
      </c>
      <c r="G96" s="656"/>
      <c r="H96" s="657" t="s">
        <v>646</v>
      </c>
      <c r="I96" s="656"/>
      <c r="J96" s="657" t="s">
        <v>647</v>
      </c>
      <c r="K96" s="656"/>
      <c r="L96" s="657" t="s">
        <v>1405</v>
      </c>
      <c r="M96" s="693"/>
      <c r="N96" s="657" t="s">
        <v>648</v>
      </c>
      <c r="O96" s="656"/>
      <c r="P96" s="657" t="s">
        <v>650</v>
      </c>
      <c r="Q96" s="656"/>
      <c r="R96" s="657" t="s">
        <v>651</v>
      </c>
      <c r="S96" s="656"/>
      <c r="T96" s="657" t="s">
        <v>652</v>
      </c>
      <c r="U96" s="656"/>
      <c r="V96" s="657" t="s">
        <v>653</v>
      </c>
      <c r="W96" s="656"/>
      <c r="X96" s="657" t="s">
        <v>1627</v>
      </c>
      <c r="Y96" s="656"/>
      <c r="Z96" s="657" t="s">
        <v>1628</v>
      </c>
      <c r="AA96" s="656"/>
      <c r="AB96" s="657" t="s">
        <v>654</v>
      </c>
      <c r="AC96" s="656"/>
      <c r="AD96" s="657" t="s">
        <v>655</v>
      </c>
      <c r="AE96" s="656"/>
      <c r="AF96" s="657" t="s">
        <v>656</v>
      </c>
      <c r="AG96" s="678"/>
      <c r="AH96" s="669"/>
      <c r="AI96" s="669"/>
    </row>
    <row r="97" spans="1:45" ht="33.6">
      <c r="A97" s="452"/>
      <c r="B97" s="685"/>
      <c r="C97" s="675"/>
      <c r="D97" s="685"/>
      <c r="E97" s="675"/>
      <c r="F97" s="685"/>
      <c r="G97" s="675"/>
      <c r="H97" s="685"/>
      <c r="I97" s="675"/>
      <c r="J97" s="685"/>
      <c r="K97" s="675"/>
      <c r="L97" s="685"/>
      <c r="M97" s="693"/>
      <c r="N97" s="685"/>
      <c r="O97" s="675"/>
      <c r="P97" s="685"/>
      <c r="Q97" s="675"/>
      <c r="R97" s="685"/>
      <c r="S97" s="675"/>
      <c r="T97" s="685"/>
      <c r="U97" s="675"/>
      <c r="V97" s="685"/>
      <c r="W97" s="675"/>
      <c r="X97" s="685"/>
      <c r="Y97" s="675"/>
      <c r="Z97" s="685"/>
      <c r="AA97" s="675"/>
      <c r="AB97" s="685"/>
      <c r="AC97" s="675"/>
      <c r="AD97" s="685"/>
      <c r="AE97" s="675"/>
      <c r="AF97" s="685"/>
      <c r="AG97" s="678"/>
      <c r="AH97" s="669"/>
      <c r="AI97" s="669"/>
    </row>
    <row r="98" spans="1:45" ht="15.45" customHeight="1" thickBot="1">
      <c r="A98" s="452"/>
      <c r="B98" s="687"/>
      <c r="C98" s="675"/>
      <c r="D98" s="687"/>
      <c r="E98" s="675"/>
      <c r="F98" s="687"/>
      <c r="G98" s="675"/>
      <c r="H98" s="687"/>
      <c r="I98" s="675"/>
      <c r="J98" s="687"/>
      <c r="K98" s="675"/>
      <c r="L98" s="687"/>
      <c r="M98" s="693"/>
      <c r="N98" s="687"/>
      <c r="O98" s="675"/>
      <c r="P98" s="687"/>
      <c r="Q98" s="675"/>
      <c r="R98" s="687"/>
      <c r="S98" s="675"/>
      <c r="T98" s="687"/>
      <c r="U98" s="675"/>
      <c r="V98" s="687"/>
      <c r="W98" s="675"/>
      <c r="X98" s="687"/>
      <c r="Y98" s="675"/>
      <c r="Z98" s="687"/>
      <c r="AA98" s="675"/>
      <c r="AB98" s="687"/>
      <c r="AC98" s="675"/>
      <c r="AD98" s="687"/>
      <c r="AE98" s="675"/>
      <c r="AF98" s="687"/>
      <c r="AG98" s="678"/>
      <c r="AH98" s="669"/>
      <c r="AI98" s="669"/>
    </row>
    <row r="99" spans="1:45" ht="100.05" customHeight="1" thickBot="1">
      <c r="A99" s="452"/>
      <c r="B99" s="664"/>
      <c r="C99" s="680">
        <v>358.32100000000003</v>
      </c>
      <c r="D99" s="664"/>
      <c r="E99" s="680">
        <v>477.815</v>
      </c>
      <c r="F99" s="664"/>
      <c r="G99" s="680">
        <v>415.464</v>
      </c>
      <c r="H99" s="664"/>
      <c r="I99" s="680">
        <v>402.22899999999998</v>
      </c>
      <c r="J99" s="664"/>
      <c r="K99" s="680">
        <v>437.43400000000003</v>
      </c>
      <c r="L99" s="664"/>
      <c r="M99" s="693"/>
      <c r="N99" s="664"/>
      <c r="O99" s="680">
        <v>455.92200000000003</v>
      </c>
      <c r="P99" s="664"/>
      <c r="Q99" s="680">
        <v>419.76499999999999</v>
      </c>
      <c r="R99" s="664"/>
      <c r="S99" s="680">
        <v>418.91699999999997</v>
      </c>
      <c r="T99" s="664"/>
      <c r="U99" s="680">
        <v>386.48599999999999</v>
      </c>
      <c r="V99" s="664"/>
      <c r="W99" s="680">
        <v>376.53</v>
      </c>
      <c r="X99" s="664"/>
      <c r="Y99" s="680"/>
      <c r="Z99" s="664"/>
      <c r="AA99" s="680"/>
      <c r="AB99" s="664"/>
      <c r="AC99" s="680">
        <v>404.73899999999998</v>
      </c>
      <c r="AD99" s="664"/>
      <c r="AE99" s="680">
        <v>366.72899999999998</v>
      </c>
      <c r="AF99" s="664"/>
      <c r="AG99" s="681">
        <v>274.58699999999999</v>
      </c>
      <c r="AH99" s="669"/>
      <c r="AI99" s="669"/>
      <c r="AM99" s="843">
        <f>COUNTIF(A99:AB99,"U/P")</f>
        <v>0</v>
      </c>
      <c r="AN99" s="843">
        <f>COUNTIF(A99:AC99,"ROW")</f>
        <v>0</v>
      </c>
      <c r="AO99" s="843">
        <f>COUNTIF(B99:AC99,"C")</f>
        <v>0</v>
      </c>
      <c r="AP99" s="843"/>
      <c r="AQ99" s="843"/>
      <c r="AR99" s="843"/>
      <c r="AS99" s="843"/>
    </row>
    <row r="100" spans="1:45" ht="34.200000000000003" thickBot="1">
      <c r="A100" s="452"/>
      <c r="B100" s="683"/>
      <c r="C100" s="675"/>
      <c r="D100" s="683"/>
      <c r="E100" s="675"/>
      <c r="F100" s="683"/>
      <c r="G100" s="675"/>
      <c r="H100" s="683"/>
      <c r="I100" s="675"/>
      <c r="J100" s="683"/>
      <c r="K100" s="675"/>
      <c r="L100" s="683"/>
      <c r="M100" s="693"/>
      <c r="N100" s="683"/>
      <c r="O100" s="675"/>
      <c r="P100" s="683"/>
      <c r="Q100" s="675"/>
      <c r="R100" s="683"/>
      <c r="S100" s="675"/>
      <c r="T100" s="683"/>
      <c r="U100" s="675"/>
      <c r="V100" s="683"/>
      <c r="W100" s="675"/>
      <c r="X100" s="683"/>
      <c r="Y100" s="675"/>
      <c r="Z100" s="683"/>
      <c r="AA100" s="675"/>
      <c r="AB100" s="683"/>
      <c r="AC100" s="675"/>
      <c r="AD100" s="683"/>
      <c r="AE100" s="675"/>
      <c r="AF100" s="683"/>
      <c r="AG100" s="678"/>
      <c r="AH100" s="669"/>
      <c r="AI100" s="669"/>
    </row>
    <row r="101" spans="1:45" ht="33.6">
      <c r="A101" s="452"/>
      <c r="B101" s="672" t="s">
        <v>109</v>
      </c>
      <c r="C101" s="671"/>
      <c r="D101" s="671" t="s">
        <v>234</v>
      </c>
      <c r="E101" s="671"/>
      <c r="F101" s="672" t="s">
        <v>114</v>
      </c>
      <c r="G101" s="671"/>
      <c r="H101" s="671" t="s">
        <v>234</v>
      </c>
      <c r="I101" s="671"/>
      <c r="J101" s="671" t="s">
        <v>168</v>
      </c>
      <c r="K101" s="671"/>
      <c r="L101" s="671" t="s">
        <v>111</v>
      </c>
      <c r="M101" s="693"/>
      <c r="N101" s="672" t="s">
        <v>111</v>
      </c>
      <c r="O101" s="671"/>
      <c r="P101" s="672" t="s">
        <v>105</v>
      </c>
      <c r="Q101" s="671"/>
      <c r="R101" s="671" t="s">
        <v>153</v>
      </c>
      <c r="S101" s="671"/>
      <c r="T101" s="671" t="s">
        <v>171</v>
      </c>
      <c r="U101" s="671"/>
      <c r="V101" s="671" t="s">
        <v>234</v>
      </c>
      <c r="W101" s="671"/>
      <c r="X101" s="671" t="s">
        <v>168</v>
      </c>
      <c r="Y101" s="671"/>
      <c r="Z101" s="671" t="s">
        <v>234</v>
      </c>
      <c r="AA101" s="671"/>
      <c r="AB101" s="672" t="s">
        <v>174</v>
      </c>
      <c r="AC101" s="671"/>
      <c r="AD101" s="671" t="s">
        <v>228</v>
      </c>
      <c r="AE101" s="671"/>
      <c r="AF101" s="671" t="s">
        <v>168</v>
      </c>
      <c r="AG101" s="678"/>
      <c r="AH101" s="669"/>
      <c r="AI101" s="669"/>
    </row>
    <row r="102" spans="1:45" ht="34.950000000000003" customHeight="1">
      <c r="A102" s="2057" t="s">
        <v>1693</v>
      </c>
      <c r="B102" s="2058"/>
      <c r="C102" s="2058"/>
      <c r="D102" s="2058"/>
      <c r="E102" s="2058"/>
      <c r="F102" s="2058"/>
      <c r="G102" s="2058"/>
      <c r="H102" s="2058"/>
      <c r="I102" s="2058"/>
      <c r="J102" s="2058"/>
      <c r="K102" s="2058"/>
      <c r="L102" s="2058"/>
      <c r="M102" s="2058"/>
      <c r="N102" s="2058"/>
      <c r="O102" s="2058"/>
      <c r="P102" s="2058"/>
      <c r="Q102" s="2058"/>
      <c r="R102" s="2058"/>
      <c r="S102" s="2058"/>
      <c r="T102" s="2058"/>
      <c r="U102" s="2058"/>
      <c r="V102" s="2058"/>
      <c r="W102" s="2058"/>
      <c r="X102" s="2058"/>
      <c r="Y102" s="2058"/>
      <c r="Z102" s="2058"/>
      <c r="AA102" s="2058"/>
      <c r="AB102" s="2058"/>
      <c r="AC102" s="2058"/>
      <c r="AD102" s="2058"/>
      <c r="AE102" s="2058"/>
      <c r="AF102" s="2058"/>
      <c r="AG102" s="2058"/>
      <c r="AH102" s="2058"/>
      <c r="AI102" s="855"/>
      <c r="AJ102" s="855"/>
      <c r="AK102" s="855"/>
      <c r="AL102" s="855"/>
    </row>
    <row r="103" spans="1:45" ht="14.55" customHeight="1">
      <c r="A103" s="452"/>
      <c r="B103" s="689"/>
      <c r="C103" s="689"/>
      <c r="D103" s="689"/>
      <c r="E103" s="689"/>
      <c r="F103" s="689"/>
      <c r="G103" s="689"/>
      <c r="H103" s="689"/>
      <c r="I103" s="689"/>
      <c r="J103" s="689"/>
      <c r="K103" s="689"/>
      <c r="L103" s="689"/>
      <c r="M103" s="689"/>
      <c r="N103" s="689"/>
      <c r="O103" s="689"/>
      <c r="P103" s="689"/>
      <c r="Q103" s="689"/>
      <c r="R103" s="689"/>
      <c r="S103" s="689"/>
      <c r="T103" s="689"/>
      <c r="U103" s="689"/>
      <c r="V103" s="689"/>
      <c r="W103" s="689"/>
      <c r="X103" s="689"/>
      <c r="Y103" s="689"/>
      <c r="Z103" s="689"/>
      <c r="AA103" s="689"/>
      <c r="AB103" s="689"/>
      <c r="AC103" s="678"/>
      <c r="AD103" s="676"/>
      <c r="AE103" s="668"/>
      <c r="AF103" s="669"/>
      <c r="AG103" s="669"/>
    </row>
    <row r="104" spans="1:45" ht="67.2">
      <c r="A104" s="452"/>
      <c r="B104" s="657" t="s">
        <v>657</v>
      </c>
      <c r="C104" s="656"/>
      <c r="D104" s="657" t="s">
        <v>658</v>
      </c>
      <c r="E104" s="656"/>
      <c r="F104" s="657" t="s">
        <v>660</v>
      </c>
      <c r="G104" s="656"/>
      <c r="H104" s="656"/>
      <c r="I104" s="657" t="s">
        <v>663</v>
      </c>
      <c r="J104" s="656"/>
      <c r="K104" s="657" t="s">
        <v>664</v>
      </c>
      <c r="L104" s="656"/>
      <c r="M104" s="657" t="s">
        <v>665</v>
      </c>
      <c r="N104" s="656"/>
      <c r="O104" s="657" t="s">
        <v>666</v>
      </c>
      <c r="P104" s="656"/>
      <c r="Q104" s="657" t="s">
        <v>667</v>
      </c>
      <c r="R104" s="656"/>
      <c r="S104" s="657" t="s">
        <v>668</v>
      </c>
      <c r="T104" s="656"/>
      <c r="U104" s="657" t="s">
        <v>669</v>
      </c>
      <c r="V104" s="656"/>
      <c r="W104" s="657" t="s">
        <v>670</v>
      </c>
      <c r="X104" s="675"/>
      <c r="Y104" s="676"/>
      <c r="Z104" s="669"/>
      <c r="AA104" s="669"/>
      <c r="AB104" s="669"/>
    </row>
    <row r="105" spans="1:45" ht="33.6">
      <c r="A105" s="452"/>
      <c r="B105" s="685"/>
      <c r="C105" s="671"/>
      <c r="D105" s="685"/>
      <c r="E105" s="675"/>
      <c r="F105" s="685"/>
      <c r="G105" s="675"/>
      <c r="H105" s="675"/>
      <c r="I105" s="685"/>
      <c r="J105" s="675"/>
      <c r="K105" s="685"/>
      <c r="L105" s="686"/>
      <c r="M105" s="685"/>
      <c r="N105" s="686"/>
      <c r="O105" s="685"/>
      <c r="P105" s="675"/>
      <c r="Q105" s="685"/>
      <c r="R105" s="675"/>
      <c r="S105" s="685"/>
      <c r="T105" s="675"/>
      <c r="U105" s="685"/>
      <c r="V105" s="675"/>
      <c r="W105" s="685"/>
      <c r="X105" s="675"/>
      <c r="Y105" s="676"/>
      <c r="Z105" s="669"/>
      <c r="AA105" s="669"/>
      <c r="AB105" s="669"/>
    </row>
    <row r="106" spans="1:45" ht="15.45" customHeight="1" thickBot="1">
      <c r="A106" s="452"/>
      <c r="B106" s="687"/>
      <c r="C106" s="675"/>
      <c r="D106" s="687"/>
      <c r="E106" s="675"/>
      <c r="F106" s="687"/>
      <c r="G106" s="675"/>
      <c r="H106" s="675"/>
      <c r="I106" s="687"/>
      <c r="J106" s="675"/>
      <c r="K106" s="687"/>
      <c r="L106" s="675"/>
      <c r="M106" s="687"/>
      <c r="N106" s="675"/>
      <c r="O106" s="687"/>
      <c r="P106" s="675"/>
      <c r="Q106" s="687"/>
      <c r="R106" s="675"/>
      <c r="S106" s="687"/>
      <c r="T106" s="675"/>
      <c r="U106" s="687"/>
      <c r="V106" s="675"/>
      <c r="W106" s="687"/>
      <c r="X106" s="675"/>
      <c r="Y106" s="676"/>
      <c r="Z106" s="669"/>
      <c r="AA106" s="669"/>
      <c r="AB106" s="669"/>
    </row>
    <row r="107" spans="1:45" ht="100.05" customHeight="1" thickBot="1">
      <c r="A107" s="452"/>
      <c r="B107" s="664"/>
      <c r="C107" s="680">
        <v>341.66800000000001</v>
      </c>
      <c r="D107" s="664"/>
      <c r="E107" s="680">
        <v>425.863</v>
      </c>
      <c r="F107" s="664"/>
      <c r="G107" s="680">
        <v>370.45</v>
      </c>
      <c r="H107" s="680">
        <v>397.61</v>
      </c>
      <c r="I107" s="664"/>
      <c r="J107" s="680">
        <v>413.4</v>
      </c>
      <c r="K107" s="664"/>
      <c r="L107" s="663">
        <v>423.65</v>
      </c>
      <c r="M107" s="664"/>
      <c r="N107" s="680">
        <v>415.97</v>
      </c>
      <c r="O107" s="664"/>
      <c r="P107" s="680">
        <v>415.35</v>
      </c>
      <c r="Q107" s="664"/>
      <c r="R107" s="663">
        <v>394.875</v>
      </c>
      <c r="S107" s="978" t="s">
        <v>376</v>
      </c>
      <c r="T107" s="663">
        <v>429.62</v>
      </c>
      <c r="U107" s="664"/>
      <c r="V107" s="663">
        <v>381.90499999999997</v>
      </c>
      <c r="W107" s="664"/>
      <c r="X107" s="663">
        <v>405.26</v>
      </c>
      <c r="Y107" s="676"/>
      <c r="Z107" s="669"/>
      <c r="AA107" s="669"/>
      <c r="AB107" s="669"/>
      <c r="AH107" s="843">
        <f>COUNTIF(B107:W107,"U/P")</f>
        <v>1</v>
      </c>
      <c r="AI107" s="843">
        <f>COUNTIF(C107:X107,"ROW")</f>
        <v>0</v>
      </c>
      <c r="AJ107" s="843">
        <f>COUNTIF(D107:Y107,"C")</f>
        <v>0</v>
      </c>
      <c r="AM107" s="843">
        <f>COUNTIF(B107:AB107,"U/P")</f>
        <v>1</v>
      </c>
      <c r="AN107" s="843">
        <f>COUNTIF(C107:AC107,"ROW")</f>
        <v>0</v>
      </c>
      <c r="AO107" s="843">
        <f>COUNTIF(D107:AD107,"C")</f>
        <v>0</v>
      </c>
    </row>
    <row r="108" spans="1:45" ht="34.200000000000003" thickBot="1">
      <c r="A108" s="452"/>
      <c r="B108" s="683"/>
      <c r="C108" s="675"/>
      <c r="D108" s="683"/>
      <c r="E108" s="675"/>
      <c r="F108" s="683"/>
      <c r="G108" s="675"/>
      <c r="H108" s="675"/>
      <c r="I108" s="683"/>
      <c r="J108" s="675"/>
      <c r="K108" s="683"/>
      <c r="L108" s="675"/>
      <c r="M108" s="683"/>
      <c r="N108" s="675"/>
      <c r="O108" s="683"/>
      <c r="P108" s="675"/>
      <c r="Q108" s="683"/>
      <c r="R108" s="675"/>
      <c r="S108" s="757" t="s">
        <v>214</v>
      </c>
      <c r="T108" s="675"/>
      <c r="U108" s="683"/>
      <c r="V108" s="675"/>
      <c r="W108" s="683"/>
      <c r="X108" s="675"/>
      <c r="Y108" s="676"/>
      <c r="Z108" s="669"/>
      <c r="AA108" s="669"/>
      <c r="AB108" s="669"/>
    </row>
    <row r="109" spans="1:45" ht="33.6">
      <c r="A109" s="452"/>
      <c r="B109" s="671" t="s">
        <v>168</v>
      </c>
      <c r="C109" s="671"/>
      <c r="D109" s="671" t="s">
        <v>228</v>
      </c>
      <c r="E109" s="671"/>
      <c r="F109" s="672" t="s">
        <v>129</v>
      </c>
      <c r="G109" s="671"/>
      <c r="H109" s="671"/>
      <c r="I109" s="672" t="s">
        <v>105</v>
      </c>
      <c r="J109" s="671"/>
      <c r="K109" s="671" t="s">
        <v>234</v>
      </c>
      <c r="L109" s="671"/>
      <c r="M109" s="671" t="s">
        <v>168</v>
      </c>
      <c r="N109" s="671"/>
      <c r="O109" s="671" t="s">
        <v>234</v>
      </c>
      <c r="P109" s="671"/>
      <c r="Q109" s="672" t="s">
        <v>123</v>
      </c>
      <c r="R109" s="671"/>
      <c r="S109" s="671" t="s">
        <v>234</v>
      </c>
      <c r="T109" s="671"/>
      <c r="U109" s="701" t="s">
        <v>1259</v>
      </c>
      <c r="V109" s="671"/>
      <c r="W109" s="671" t="s">
        <v>234</v>
      </c>
      <c r="X109" s="675"/>
      <c r="Y109" s="676"/>
      <c r="Z109" s="669"/>
      <c r="AA109" s="669"/>
      <c r="AB109" s="669"/>
    </row>
    <row r="110" spans="1:45" ht="69" customHeight="1">
      <c r="A110" s="452"/>
      <c r="B110" s="671"/>
      <c r="C110" s="671"/>
      <c r="D110" s="671"/>
      <c r="E110" s="671"/>
      <c r="F110" s="671"/>
      <c r="G110" s="671"/>
      <c r="H110" s="671"/>
      <c r="I110" s="671"/>
      <c r="J110" s="671"/>
      <c r="K110" s="671"/>
      <c r="L110" s="671"/>
      <c r="M110" s="702" t="s">
        <v>1666</v>
      </c>
      <c r="N110" s="671"/>
      <c r="O110" s="671"/>
      <c r="P110" s="671"/>
      <c r="Q110" s="671"/>
      <c r="R110" s="702" t="s">
        <v>1606</v>
      </c>
      <c r="S110" s="671"/>
      <c r="T110" s="671"/>
      <c r="U110" s="671"/>
      <c r="V110" s="671"/>
      <c r="W110" s="2062" t="s">
        <v>1605</v>
      </c>
      <c r="X110" s="2062"/>
      <c r="Y110" s="2062"/>
      <c r="Z110" s="702"/>
      <c r="AA110" s="671"/>
      <c r="AB110" s="703"/>
      <c r="AC110" s="675"/>
      <c r="AD110" s="676"/>
      <c r="AE110" s="669"/>
      <c r="AF110" s="669"/>
      <c r="AG110" s="669"/>
    </row>
    <row r="111" spans="1:45" ht="40.950000000000003" customHeight="1">
      <c r="A111" s="2057" t="s">
        <v>1502</v>
      </c>
      <c r="B111" s="2058"/>
      <c r="C111" s="2058"/>
      <c r="D111" s="2058"/>
      <c r="E111" s="2058"/>
      <c r="F111" s="2058"/>
      <c r="G111" s="2058"/>
      <c r="H111" s="2058"/>
      <c r="I111" s="2058"/>
      <c r="J111" s="2058"/>
      <c r="K111" s="2058"/>
      <c r="L111" s="2058"/>
      <c r="M111" s="2058"/>
      <c r="N111" s="2058"/>
      <c r="O111" s="2058"/>
      <c r="P111" s="2058"/>
      <c r="Q111" s="2058"/>
      <c r="R111" s="2058"/>
      <c r="S111" s="2058"/>
      <c r="T111" s="2058"/>
      <c r="U111" s="2058"/>
      <c r="V111" s="2058"/>
      <c r="W111" s="2058"/>
      <c r="X111" s="2058"/>
      <c r="Y111" s="2058"/>
      <c r="Z111" s="2058"/>
      <c r="AA111" s="2058"/>
      <c r="AB111" s="2058"/>
      <c r="AC111" s="2058"/>
      <c r="AD111" s="2058"/>
      <c r="AE111" s="2058"/>
      <c r="AF111" s="2058"/>
      <c r="AG111" s="2058"/>
      <c r="AH111" s="2058"/>
      <c r="AI111" s="852"/>
      <c r="AJ111" s="852"/>
      <c r="AK111" s="852"/>
      <c r="AL111" s="852"/>
    </row>
    <row r="112" spans="1:45" ht="67.05" customHeight="1">
      <c r="A112" s="452"/>
      <c r="B112" s="657" t="s">
        <v>671</v>
      </c>
      <c r="C112" s="656"/>
      <c r="D112" s="657" t="s">
        <v>672</v>
      </c>
      <c r="E112" s="656"/>
      <c r="F112" s="657" t="s">
        <v>673</v>
      </c>
      <c r="G112" s="656"/>
      <c r="H112" s="657" t="s">
        <v>674</v>
      </c>
      <c r="I112" s="656"/>
      <c r="J112" s="657" t="s">
        <v>675</v>
      </c>
      <c r="K112" s="704" t="s">
        <v>1496</v>
      </c>
      <c r="L112" s="2061" t="s">
        <v>676</v>
      </c>
      <c r="M112" s="2061"/>
      <c r="N112" s="657" t="s">
        <v>677</v>
      </c>
      <c r="O112" s="656"/>
      <c r="P112" s="2061" t="s">
        <v>678</v>
      </c>
      <c r="Q112" s="2061"/>
      <c r="R112" s="657" t="s">
        <v>679</v>
      </c>
      <c r="S112" s="656"/>
      <c r="T112" s="657" t="s">
        <v>680</v>
      </c>
      <c r="U112" s="656"/>
      <c r="V112" s="657" t="s">
        <v>681</v>
      </c>
      <c r="W112" s="656"/>
      <c r="X112" s="657" t="s">
        <v>682</v>
      </c>
      <c r="Y112" s="656"/>
      <c r="Z112" s="2061" t="s">
        <v>683</v>
      </c>
      <c r="AA112" s="2061"/>
      <c r="AB112" s="657" t="s">
        <v>684</v>
      </c>
      <c r="AC112" s="675"/>
      <c r="AD112" s="676"/>
      <c r="AE112" s="669"/>
      <c r="AF112" s="669"/>
      <c r="AG112" s="669"/>
    </row>
    <row r="113" spans="1:41" ht="33.6">
      <c r="A113" s="452"/>
      <c r="B113" s="685"/>
      <c r="C113" s="675"/>
      <c r="D113" s="685"/>
      <c r="E113" s="675"/>
      <c r="F113" s="685"/>
      <c r="G113" s="675"/>
      <c r="H113" s="685"/>
      <c r="I113" s="675"/>
      <c r="J113" s="685"/>
      <c r="K113" s="675"/>
      <c r="L113" s="685"/>
      <c r="M113" s="675"/>
      <c r="N113" s="685"/>
      <c r="O113" s="675"/>
      <c r="P113" s="685"/>
      <c r="Q113" s="675"/>
      <c r="R113" s="685"/>
      <c r="S113" s="675"/>
      <c r="T113" s="685"/>
      <c r="U113" s="675"/>
      <c r="V113" s="685"/>
      <c r="W113" s="675"/>
      <c r="X113" s="685"/>
      <c r="Y113" s="675"/>
      <c r="Z113" s="685"/>
      <c r="AA113" s="675"/>
      <c r="AB113" s="685"/>
      <c r="AC113" s="675"/>
      <c r="AD113" s="676"/>
      <c r="AE113" s="669"/>
      <c r="AF113" s="669"/>
      <c r="AG113" s="669"/>
    </row>
    <row r="114" spans="1:41" ht="13.95" customHeight="1" thickBot="1">
      <c r="A114" s="452"/>
      <c r="B114" s="687"/>
      <c r="C114" s="675"/>
      <c r="D114" s="687"/>
      <c r="E114" s="675"/>
      <c r="F114" s="687"/>
      <c r="G114" s="675"/>
      <c r="H114" s="687"/>
      <c r="I114" s="675"/>
      <c r="J114" s="687"/>
      <c r="K114" s="675"/>
      <c r="L114" s="687"/>
      <c r="M114" s="675"/>
      <c r="N114" s="687"/>
      <c r="O114" s="675"/>
      <c r="P114" s="687"/>
      <c r="Q114" s="675"/>
      <c r="R114" s="687"/>
      <c r="S114" s="675"/>
      <c r="T114" s="687"/>
      <c r="U114" s="675"/>
      <c r="V114" s="687"/>
      <c r="W114" s="675"/>
      <c r="X114" s="687"/>
      <c r="Y114" s="675"/>
      <c r="Z114" s="687"/>
      <c r="AA114" s="675"/>
      <c r="AB114" s="687"/>
      <c r="AC114" s="675"/>
      <c r="AD114" s="676"/>
      <c r="AE114" s="669"/>
      <c r="AF114" s="669"/>
      <c r="AG114" s="669"/>
    </row>
    <row r="115" spans="1:41" ht="100.05" customHeight="1" thickBot="1">
      <c r="A115" s="452"/>
      <c r="B115" s="664"/>
      <c r="C115" s="680">
        <v>338.15600000000001</v>
      </c>
      <c r="D115" s="664"/>
      <c r="E115" s="680">
        <v>288.303</v>
      </c>
      <c r="F115" s="664"/>
      <c r="G115" s="680">
        <v>297.14999999999998</v>
      </c>
      <c r="H115" s="664"/>
      <c r="I115" s="680">
        <v>195.90299999999999</v>
      </c>
      <c r="J115" s="664"/>
      <c r="K115" s="680">
        <v>249.66</v>
      </c>
      <c r="L115" s="664"/>
      <c r="M115" s="680">
        <v>374.48</v>
      </c>
      <c r="N115" s="664"/>
      <c r="O115" s="680">
        <v>430.3</v>
      </c>
      <c r="P115" s="664"/>
      <c r="Q115" s="680">
        <v>404.38600000000002</v>
      </c>
      <c r="R115" s="664"/>
      <c r="S115" s="680">
        <v>341.423</v>
      </c>
      <c r="T115" s="664"/>
      <c r="U115" s="680">
        <v>305.40100000000001</v>
      </c>
      <c r="V115" s="664"/>
      <c r="W115" s="680">
        <v>319.98099999999999</v>
      </c>
      <c r="X115" s="664"/>
      <c r="Y115" s="680">
        <v>345.62099999999998</v>
      </c>
      <c r="Z115" s="664"/>
      <c r="AA115" s="680">
        <v>223.15100000000001</v>
      </c>
      <c r="AB115" s="664"/>
      <c r="AC115" s="680">
        <v>393.81700000000001</v>
      </c>
      <c r="AD115" s="676"/>
      <c r="AE115" s="669"/>
      <c r="AF115" s="669"/>
      <c r="AG115" s="669"/>
      <c r="AM115" s="843">
        <f>COUNTIF(B115:AB115,"U/P")</f>
        <v>0</v>
      </c>
      <c r="AN115" s="843">
        <f>COUNTIF(C115:AC115,"ROW")</f>
        <v>0</v>
      </c>
      <c r="AO115" s="843">
        <f>COUNTIF(D115:AD115,"C")</f>
        <v>0</v>
      </c>
    </row>
    <row r="116" spans="1:41" ht="34.200000000000003" thickBot="1">
      <c r="A116" s="452"/>
      <c r="B116" s="683"/>
      <c r="C116" s="675"/>
      <c r="D116" s="683"/>
      <c r="E116" s="675"/>
      <c r="F116" s="683"/>
      <c r="G116" s="675"/>
      <c r="H116" s="683"/>
      <c r="I116" s="675"/>
      <c r="J116" s="683"/>
      <c r="K116" s="675"/>
      <c r="L116" s="683"/>
      <c r="M116" s="675"/>
      <c r="N116" s="683"/>
      <c r="O116" s="675"/>
      <c r="P116" s="683"/>
      <c r="Q116" s="675"/>
      <c r="R116" s="683"/>
      <c r="S116" s="675"/>
      <c r="T116" s="683"/>
      <c r="U116" s="675"/>
      <c r="V116" s="683"/>
      <c r="W116" s="675"/>
      <c r="X116" s="683"/>
      <c r="Y116" s="675"/>
      <c r="Z116" s="683"/>
      <c r="AA116" s="675"/>
      <c r="AB116" s="683"/>
      <c r="AC116" s="675"/>
      <c r="AD116" s="676"/>
      <c r="AE116" s="669"/>
      <c r="AF116" s="669"/>
      <c r="AG116" s="669"/>
    </row>
    <row r="117" spans="1:41" ht="33.6">
      <c r="A117" s="452"/>
      <c r="B117" s="671" t="s">
        <v>234</v>
      </c>
      <c r="C117" s="671"/>
      <c r="D117" s="671" t="s">
        <v>168</v>
      </c>
      <c r="E117" s="671"/>
      <c r="F117" s="671" t="s">
        <v>171</v>
      </c>
      <c r="G117" s="671"/>
      <c r="H117" s="671" t="s">
        <v>168</v>
      </c>
      <c r="I117" s="671"/>
      <c r="J117" s="672" t="s">
        <v>114</v>
      </c>
      <c r="K117" s="671"/>
      <c r="L117" s="672" t="s">
        <v>118</v>
      </c>
      <c r="M117" s="671"/>
      <c r="N117" s="671" t="s">
        <v>234</v>
      </c>
      <c r="O117" s="671"/>
      <c r="P117" s="672" t="s">
        <v>133</v>
      </c>
      <c r="Q117" s="671"/>
      <c r="R117" s="671" t="s">
        <v>168</v>
      </c>
      <c r="S117" s="671"/>
      <c r="T117" s="671" t="s">
        <v>171</v>
      </c>
      <c r="U117" s="671"/>
      <c r="V117" s="671" t="s">
        <v>168</v>
      </c>
      <c r="W117" s="671"/>
      <c r="X117" s="671" t="s">
        <v>228</v>
      </c>
      <c r="Y117" s="671"/>
      <c r="Z117" s="672" t="s">
        <v>129</v>
      </c>
      <c r="AA117" s="671"/>
      <c r="AB117" s="672" t="s">
        <v>133</v>
      </c>
      <c r="AC117" s="675"/>
      <c r="AD117" s="676"/>
      <c r="AE117" s="669"/>
      <c r="AF117" s="669"/>
      <c r="AG117" s="669"/>
    </row>
    <row r="118" spans="1:41" ht="37.5" customHeight="1">
      <c r="A118" s="702" t="s">
        <v>1605</v>
      </c>
      <c r="C118" s="675"/>
      <c r="D118" s="702" t="s">
        <v>352</v>
      </c>
      <c r="E118" s="675"/>
      <c r="F118" s="702" t="s">
        <v>1607</v>
      </c>
      <c r="G118" s="675"/>
      <c r="H118" s="702" t="s">
        <v>352</v>
      </c>
      <c r="I118" s="675"/>
      <c r="J118" s="693"/>
      <c r="K118" s="675"/>
      <c r="L118" s="702" t="s">
        <v>1508</v>
      </c>
      <c r="M118" s="675"/>
      <c r="N118" s="702" t="s">
        <v>1508</v>
      </c>
      <c r="O118" s="675"/>
      <c r="P118" s="693"/>
      <c r="Q118" s="675"/>
      <c r="R118" s="693"/>
      <c r="S118" s="675"/>
      <c r="T118" s="693"/>
      <c r="U118" s="675"/>
      <c r="V118" s="693"/>
      <c r="W118" s="675"/>
      <c r="X118" s="693"/>
      <c r="Y118" s="675"/>
      <c r="Z118" s="693"/>
      <c r="AA118" s="675"/>
      <c r="AB118" s="693"/>
      <c r="AC118" s="675"/>
      <c r="AD118" s="676"/>
      <c r="AE118" s="669"/>
      <c r="AF118" s="669"/>
      <c r="AG118" s="669"/>
    </row>
    <row r="119" spans="1:41" ht="34.950000000000003" customHeight="1">
      <c r="A119" s="2057" t="s">
        <v>1502</v>
      </c>
      <c r="B119" s="2058"/>
      <c r="C119" s="2058"/>
      <c r="D119" s="2058"/>
      <c r="E119" s="2058"/>
      <c r="F119" s="2058"/>
      <c r="G119" s="2058"/>
      <c r="H119" s="2058"/>
      <c r="I119" s="2058"/>
      <c r="J119" s="2058"/>
      <c r="K119" s="2058"/>
      <c r="L119" s="2058"/>
      <c r="M119" s="2058"/>
      <c r="N119" s="2058"/>
      <c r="O119" s="2058"/>
      <c r="P119" s="2058"/>
      <c r="Q119" s="2056" t="s">
        <v>1694</v>
      </c>
      <c r="R119" s="2056"/>
      <c r="S119" s="2056"/>
      <c r="T119" s="2056"/>
      <c r="U119" s="2056"/>
      <c r="V119" s="2056"/>
      <c r="W119" s="2056"/>
      <c r="X119" s="2056"/>
      <c r="Y119" s="2056"/>
      <c r="Z119" s="2056"/>
      <c r="AA119" s="2056"/>
      <c r="AB119" s="2056"/>
      <c r="AC119" s="2056"/>
      <c r="AD119" s="2056"/>
      <c r="AE119" s="2056"/>
      <c r="AF119" s="2056"/>
      <c r="AG119" s="963"/>
      <c r="AH119" s="963"/>
      <c r="AI119" s="855"/>
      <c r="AJ119" s="855"/>
      <c r="AK119" s="855"/>
      <c r="AL119" s="855"/>
    </row>
    <row r="120" spans="1:41" ht="31.05" customHeight="1">
      <c r="A120" s="452"/>
      <c r="B120" s="657" t="s">
        <v>685</v>
      </c>
      <c r="C120" s="656"/>
      <c r="D120" s="657" t="s">
        <v>686</v>
      </c>
      <c r="E120" s="656"/>
      <c r="F120" s="657" t="s">
        <v>687</v>
      </c>
      <c r="G120" s="656"/>
      <c r="H120" s="657" t="s">
        <v>688</v>
      </c>
      <c r="I120" s="656"/>
      <c r="J120" s="657" t="s">
        <v>1261</v>
      </c>
      <c r="K120" s="656"/>
      <c r="L120" s="657" t="s">
        <v>296</v>
      </c>
      <c r="M120" s="656"/>
      <c r="N120" s="657" t="s">
        <v>258</v>
      </c>
      <c r="O120" s="656"/>
      <c r="P120" s="657" t="s">
        <v>259</v>
      </c>
      <c r="Q120" s="656"/>
      <c r="R120" s="657" t="s">
        <v>297</v>
      </c>
      <c r="S120" s="656"/>
      <c r="T120" s="657" t="s">
        <v>298</v>
      </c>
      <c r="U120" s="656"/>
      <c r="V120" s="657" t="s">
        <v>299</v>
      </c>
      <c r="W120" s="656"/>
      <c r="X120" s="657" t="s">
        <v>300</v>
      </c>
      <c r="Y120" s="658" t="s">
        <v>1497</v>
      </c>
      <c r="Z120" s="657" t="s">
        <v>301</v>
      </c>
      <c r="AA120" s="656"/>
      <c r="AB120" s="657" t="s">
        <v>302</v>
      </c>
      <c r="AC120" s="675"/>
      <c r="AD120" s="693"/>
      <c r="AE120" s="696"/>
      <c r="AF120" s="696"/>
      <c r="AG120" s="696"/>
      <c r="AH120" s="693"/>
      <c r="AI120" s="693"/>
      <c r="AJ120" s="693"/>
      <c r="AK120" s="693"/>
      <c r="AL120" s="693"/>
    </row>
    <row r="121" spans="1:41" ht="33.6">
      <c r="A121" s="452"/>
      <c r="B121" s="685"/>
      <c r="C121" s="675"/>
      <c r="D121" s="685"/>
      <c r="E121" s="675"/>
      <c r="F121" s="685"/>
      <c r="G121" s="675"/>
      <c r="H121" s="685"/>
      <c r="I121" s="675"/>
      <c r="J121" s="685"/>
      <c r="K121" s="675"/>
      <c r="L121" s="685"/>
      <c r="M121" s="675"/>
      <c r="N121" s="685"/>
      <c r="O121" s="675"/>
      <c r="P121" s="685"/>
      <c r="Q121" s="675"/>
      <c r="R121" s="685"/>
      <c r="S121" s="675"/>
      <c r="T121" s="685"/>
      <c r="U121" s="675"/>
      <c r="V121" s="685"/>
      <c r="W121" s="675"/>
      <c r="X121" s="685"/>
      <c r="Y121" s="686"/>
      <c r="Z121" s="685"/>
      <c r="AA121" s="686"/>
      <c r="AB121" s="685"/>
      <c r="AC121" s="675"/>
      <c r="AD121" s="693"/>
      <c r="AE121" s="696"/>
      <c r="AF121" s="696"/>
      <c r="AG121" s="696"/>
      <c r="AH121" s="693"/>
      <c r="AI121" s="693"/>
      <c r="AJ121" s="693"/>
      <c r="AK121" s="693"/>
      <c r="AL121" s="693"/>
    </row>
    <row r="122" spans="1:41" ht="13.05" customHeight="1" thickBot="1">
      <c r="A122" s="452"/>
      <c r="B122" s="687"/>
      <c r="C122" s="675"/>
      <c r="D122" s="687"/>
      <c r="E122" s="675"/>
      <c r="F122" s="687"/>
      <c r="G122" s="675"/>
      <c r="H122" s="687"/>
      <c r="I122" s="675"/>
      <c r="J122" s="687"/>
      <c r="K122" s="675"/>
      <c r="L122" s="687"/>
      <c r="M122" s="675"/>
      <c r="N122" s="687"/>
      <c r="O122" s="675"/>
      <c r="P122" s="687"/>
      <c r="Q122" s="675"/>
      <c r="R122" s="687"/>
      <c r="S122" s="675"/>
      <c r="T122" s="687"/>
      <c r="U122" s="675"/>
      <c r="V122" s="687"/>
      <c r="W122" s="675"/>
      <c r="X122" s="687"/>
      <c r="Y122" s="675"/>
      <c r="Z122" s="687"/>
      <c r="AA122" s="675"/>
      <c r="AB122" s="687"/>
      <c r="AC122" s="675"/>
      <c r="AD122" s="693"/>
      <c r="AE122" s="696"/>
      <c r="AF122" s="696"/>
      <c r="AG122" s="696"/>
      <c r="AH122" s="693"/>
      <c r="AI122" s="693"/>
      <c r="AJ122" s="693"/>
      <c r="AK122" s="693"/>
      <c r="AL122" s="693"/>
    </row>
    <row r="123" spans="1:41" ht="100.05" customHeight="1" thickBot="1">
      <c r="A123" s="452"/>
      <c r="B123" s="664"/>
      <c r="C123" s="680">
        <v>435.13600000000002</v>
      </c>
      <c r="D123" s="664" t="s">
        <v>376</v>
      </c>
      <c r="E123" s="680">
        <v>403.209</v>
      </c>
      <c r="F123" s="706"/>
      <c r="G123" s="680">
        <v>422.55399999999997</v>
      </c>
      <c r="H123" s="664"/>
      <c r="I123" s="680">
        <v>353.48399999999998</v>
      </c>
      <c r="J123" s="664"/>
      <c r="K123" s="680">
        <v>274.89999999999998</v>
      </c>
      <c r="L123" s="664"/>
      <c r="M123" s="680">
        <v>465.03300000000002</v>
      </c>
      <c r="N123" s="705"/>
      <c r="O123" s="680">
        <v>373.98</v>
      </c>
      <c r="P123" s="706"/>
      <c r="Q123" s="680">
        <v>416.86399999999998</v>
      </c>
      <c r="R123" s="706"/>
      <c r="S123" s="680">
        <v>381.01900000000001</v>
      </c>
      <c r="T123" s="664"/>
      <c r="U123" s="680">
        <v>391.52</v>
      </c>
      <c r="V123" s="664"/>
      <c r="W123" s="680">
        <v>374.93</v>
      </c>
      <c r="X123" s="664"/>
      <c r="Y123" s="663">
        <v>248.57</v>
      </c>
      <c r="Z123" s="664"/>
      <c r="AA123" s="680">
        <v>384.17</v>
      </c>
      <c r="AB123" s="664"/>
      <c r="AC123" s="663">
        <v>330.76</v>
      </c>
      <c r="AD123" s="693"/>
      <c r="AE123" s="696"/>
      <c r="AF123" s="696"/>
      <c r="AG123" s="696"/>
      <c r="AH123" s="693"/>
      <c r="AI123" s="693"/>
      <c r="AJ123" s="693"/>
      <c r="AK123" s="693"/>
      <c r="AL123" s="693"/>
      <c r="AM123" s="843">
        <f>COUNTIF(B123:AB123,"U/P")</f>
        <v>1</v>
      </c>
      <c r="AN123" s="843">
        <f>COUNTIF(C123:AC123,"ROW")</f>
        <v>0</v>
      </c>
      <c r="AO123" s="843">
        <f>COUNTIF(D123:AD123,"C")</f>
        <v>0</v>
      </c>
    </row>
    <row r="124" spans="1:41" ht="34.200000000000003" thickBot="1">
      <c r="A124" s="452"/>
      <c r="B124" s="683"/>
      <c r="C124" s="675"/>
      <c r="D124" s="757" t="s">
        <v>214</v>
      </c>
      <c r="E124" s="675"/>
      <c r="F124" s="683"/>
      <c r="G124" s="675"/>
      <c r="H124" s="683"/>
      <c r="I124" s="675"/>
      <c r="J124" s="683"/>
      <c r="K124" s="675"/>
      <c r="L124" s="683"/>
      <c r="M124" s="675"/>
      <c r="N124" s="683"/>
      <c r="O124" s="675"/>
      <c r="P124" s="683"/>
      <c r="Q124" s="675"/>
      <c r="R124" s="683"/>
      <c r="S124" s="675"/>
      <c r="T124" s="683"/>
      <c r="U124" s="675"/>
      <c r="V124" s="683"/>
      <c r="W124" s="675"/>
      <c r="X124" s="683"/>
      <c r="Y124" s="675"/>
      <c r="Z124" s="683"/>
      <c r="AA124" s="675"/>
      <c r="AB124" s="683"/>
      <c r="AC124" s="675"/>
      <c r="AD124" s="693"/>
      <c r="AE124" s="696"/>
      <c r="AF124" s="696"/>
      <c r="AG124" s="696"/>
      <c r="AH124" s="693"/>
      <c r="AI124" s="693"/>
      <c r="AJ124" s="693"/>
      <c r="AK124" s="693"/>
      <c r="AL124" s="693"/>
    </row>
    <row r="125" spans="1:41" ht="33.6">
      <c r="A125" s="452"/>
      <c r="B125" s="688" t="s">
        <v>234</v>
      </c>
      <c r="C125" s="671"/>
      <c r="D125" s="688" t="s">
        <v>234</v>
      </c>
      <c r="E125" s="671"/>
      <c r="F125" s="672" t="s">
        <v>129</v>
      </c>
      <c r="G125" s="671"/>
      <c r="H125" s="672" t="s">
        <v>129</v>
      </c>
      <c r="I125" s="671"/>
      <c r="J125" s="672" t="s">
        <v>133</v>
      </c>
      <c r="K125" s="671"/>
      <c r="L125" s="672" t="s">
        <v>103</v>
      </c>
      <c r="M125" s="671"/>
      <c r="N125" s="688" t="s">
        <v>171</v>
      </c>
      <c r="O125" s="671"/>
      <c r="P125" s="688" t="s">
        <v>168</v>
      </c>
      <c r="Q125" s="671"/>
      <c r="R125" s="688" t="s">
        <v>171</v>
      </c>
      <c r="S125" s="671"/>
      <c r="T125" s="672" t="s">
        <v>105</v>
      </c>
      <c r="U125" s="671"/>
      <c r="V125" s="688" t="s">
        <v>228</v>
      </c>
      <c r="W125" s="671"/>
      <c r="X125" s="672" t="s">
        <v>111</v>
      </c>
      <c r="Y125" s="671"/>
      <c r="Z125" s="672" t="s">
        <v>101</v>
      </c>
      <c r="AA125" s="671"/>
      <c r="AB125" s="688" t="s">
        <v>171</v>
      </c>
      <c r="AC125" s="675"/>
      <c r="AD125" s="693"/>
      <c r="AE125" s="696"/>
      <c r="AF125" s="696"/>
      <c r="AG125" s="696"/>
      <c r="AH125" s="693"/>
      <c r="AI125" s="693"/>
      <c r="AJ125" s="693"/>
      <c r="AK125" s="693"/>
      <c r="AL125" s="693"/>
    </row>
    <row r="126" spans="1:41" ht="33.6">
      <c r="A126" s="452"/>
      <c r="B126" s="688"/>
      <c r="C126" s="671"/>
      <c r="D126" s="688"/>
      <c r="E126" s="671"/>
      <c r="F126" s="688"/>
      <c r="G126" s="671"/>
      <c r="H126" s="688"/>
      <c r="I126" s="671"/>
      <c r="J126" s="702" t="s">
        <v>1508</v>
      </c>
      <c r="K126" s="671"/>
      <c r="L126" s="688"/>
      <c r="M126" s="671"/>
      <c r="N126" s="688"/>
      <c r="O126" s="671"/>
      <c r="P126" s="688"/>
      <c r="Q126" s="671"/>
      <c r="R126" s="688"/>
      <c r="S126" s="671"/>
      <c r="T126" s="707" t="s">
        <v>1667</v>
      </c>
      <c r="U126" s="671"/>
      <c r="V126" s="707" t="s">
        <v>1608</v>
      </c>
      <c r="W126" s="671"/>
      <c r="X126" s="688"/>
      <c r="Y126" s="671"/>
      <c r="Z126" s="688"/>
      <c r="AA126" s="671"/>
      <c r="AB126" s="688"/>
      <c r="AC126" s="675"/>
      <c r="AD126" s="693"/>
      <c r="AE126" s="696"/>
      <c r="AF126" s="696"/>
      <c r="AG126" s="696"/>
      <c r="AH126" s="693"/>
      <c r="AI126" s="693"/>
      <c r="AJ126" s="693"/>
      <c r="AK126" s="693"/>
      <c r="AL126" s="693"/>
    </row>
    <row r="127" spans="1:41" ht="38.549999999999997" customHeight="1">
      <c r="A127" s="2066" t="s">
        <v>1695</v>
      </c>
      <c r="B127" s="2067"/>
      <c r="C127" s="2067"/>
      <c r="D127" s="2067"/>
      <c r="E127" s="2067"/>
      <c r="F127" s="2068"/>
      <c r="G127" s="2048" t="s">
        <v>1509</v>
      </c>
      <c r="H127" s="2049"/>
      <c r="I127" s="2049"/>
      <c r="J127" s="2049"/>
      <c r="K127" s="2049"/>
      <c r="L127" s="2049"/>
      <c r="M127" s="2049"/>
      <c r="N127" s="2049"/>
      <c r="O127" s="2069"/>
      <c r="P127" s="708"/>
      <c r="Q127" s="708"/>
      <c r="R127" s="708"/>
      <c r="S127" s="2058" t="s">
        <v>1502</v>
      </c>
      <c r="T127" s="2058"/>
      <c r="U127" s="2058"/>
      <c r="V127" s="2058"/>
      <c r="W127" s="2058"/>
      <c r="X127" s="2058"/>
      <c r="Y127" s="2058"/>
      <c r="Z127" s="2058"/>
      <c r="AA127" s="2058"/>
      <c r="AB127" s="2058"/>
      <c r="AC127" s="2058"/>
      <c r="AD127" s="2058"/>
      <c r="AE127" s="2058"/>
      <c r="AF127" s="2058"/>
      <c r="AG127" s="2058"/>
      <c r="AH127" s="2058"/>
      <c r="AI127" s="852"/>
      <c r="AJ127" s="852"/>
      <c r="AK127" s="852"/>
      <c r="AL127" s="852"/>
    </row>
    <row r="128" spans="1:41" ht="13.95" customHeight="1">
      <c r="B128" s="709"/>
      <c r="C128" s="678"/>
      <c r="D128" s="709"/>
      <c r="E128" s="678"/>
      <c r="F128" s="709"/>
      <c r="G128" s="678"/>
      <c r="H128" s="709"/>
      <c r="I128" s="678"/>
      <c r="J128" s="709"/>
      <c r="K128" s="678"/>
      <c r="L128" s="709"/>
      <c r="M128" s="678"/>
      <c r="N128" s="709"/>
      <c r="O128" s="678"/>
      <c r="P128" s="709"/>
      <c r="Q128" s="678"/>
      <c r="R128" s="709"/>
      <c r="S128" s="678"/>
      <c r="T128" s="709"/>
      <c r="U128" s="678"/>
      <c r="V128" s="709"/>
      <c r="W128" s="678"/>
      <c r="X128" s="709"/>
      <c r="Y128" s="678"/>
      <c r="Z128" s="709"/>
      <c r="AA128" s="678"/>
      <c r="AB128" s="709"/>
      <c r="AC128" s="678"/>
      <c r="AD128" s="676"/>
      <c r="AE128" s="669"/>
      <c r="AF128" s="669"/>
      <c r="AG128" s="669"/>
    </row>
    <row r="129" spans="1:41" ht="67.05" customHeight="1">
      <c r="A129" s="452"/>
      <c r="B129" s="657" t="s">
        <v>306</v>
      </c>
      <c r="C129" s="656"/>
      <c r="D129" s="657" t="s">
        <v>307</v>
      </c>
      <c r="E129" s="656"/>
      <c r="F129" s="2061" t="s">
        <v>308</v>
      </c>
      <c r="G129" s="2061"/>
      <c r="H129" s="657" t="s">
        <v>309</v>
      </c>
      <c r="I129" s="657"/>
      <c r="J129" s="657" t="s">
        <v>310</v>
      </c>
      <c r="K129" s="656"/>
      <c r="L129" s="657" t="s">
        <v>311</v>
      </c>
      <c r="M129" s="656"/>
      <c r="N129" s="657" t="s">
        <v>312</v>
      </c>
      <c r="O129" s="656"/>
      <c r="P129" s="657" t="s">
        <v>313</v>
      </c>
      <c r="Q129" s="656"/>
      <c r="R129" s="657" t="s">
        <v>314</v>
      </c>
      <c r="S129" s="656"/>
      <c r="T129" s="2061" t="s">
        <v>315</v>
      </c>
      <c r="U129" s="2061"/>
      <c r="V129" s="2061" t="s">
        <v>319</v>
      </c>
      <c r="W129" s="2061"/>
      <c r="X129" s="657" t="s">
        <v>320</v>
      </c>
      <c r="Y129" s="656"/>
      <c r="Z129" s="657" t="s">
        <v>321</v>
      </c>
      <c r="AA129" s="656"/>
      <c r="AB129" s="657" t="s">
        <v>322</v>
      </c>
      <c r="AC129" s="675"/>
      <c r="AD129" s="676"/>
      <c r="AE129" s="669"/>
      <c r="AF129" s="669"/>
      <c r="AG129" s="669"/>
    </row>
    <row r="130" spans="1:41" ht="33.6">
      <c r="A130" s="452"/>
      <c r="B130" s="685"/>
      <c r="C130" s="686"/>
      <c r="D130" s="685"/>
      <c r="E130" s="686"/>
      <c r="F130" s="685"/>
      <c r="G130" s="686"/>
      <c r="H130" s="685"/>
      <c r="I130" s="710"/>
      <c r="J130" s="685"/>
      <c r="K130" s="711"/>
      <c r="L130" s="685"/>
      <c r="M130" s="671"/>
      <c r="N130" s="685"/>
      <c r="O130" s="675"/>
      <c r="P130" s="685"/>
      <c r="Q130" s="671"/>
      <c r="R130" s="685"/>
      <c r="S130" s="675"/>
      <c r="T130" s="685"/>
      <c r="U130" s="675"/>
      <c r="V130" s="685"/>
      <c r="W130" s="675"/>
      <c r="X130" s="685"/>
      <c r="Y130" s="671"/>
      <c r="Z130" s="685"/>
      <c r="AA130" s="671"/>
      <c r="AB130" s="685"/>
      <c r="AC130" s="675"/>
      <c r="AD130" s="676"/>
      <c r="AE130" s="669"/>
      <c r="AF130" s="669"/>
      <c r="AG130" s="669"/>
    </row>
    <row r="131" spans="1:41" ht="16.5" customHeight="1" thickBot="1">
      <c r="A131" s="452"/>
      <c r="B131" s="687"/>
      <c r="C131" s="675"/>
      <c r="D131" s="687"/>
      <c r="E131" s="675"/>
      <c r="F131" s="687"/>
      <c r="G131" s="675"/>
      <c r="H131" s="687"/>
      <c r="I131" s="675"/>
      <c r="J131" s="687"/>
      <c r="K131" s="675"/>
      <c r="L131" s="687" t="s">
        <v>57</v>
      </c>
      <c r="M131" s="675"/>
      <c r="N131" s="687"/>
      <c r="O131" s="675"/>
      <c r="P131" s="687"/>
      <c r="Q131" s="675"/>
      <c r="R131" s="687"/>
      <c r="S131" s="675"/>
      <c r="T131" s="687"/>
      <c r="U131" s="675"/>
      <c r="V131" s="687"/>
      <c r="W131" s="675"/>
      <c r="X131" s="687"/>
      <c r="Y131" s="675"/>
      <c r="Z131" s="687"/>
      <c r="AA131" s="675"/>
      <c r="AB131" s="687"/>
      <c r="AC131" s="675"/>
      <c r="AD131" s="676"/>
      <c r="AE131" s="669"/>
      <c r="AF131" s="669"/>
      <c r="AG131" s="669"/>
    </row>
    <row r="132" spans="1:41" ht="100.05" customHeight="1" thickBot="1">
      <c r="A132" s="452"/>
      <c r="B132" s="664" t="s">
        <v>57</v>
      </c>
      <c r="C132" s="680">
        <v>285.32</v>
      </c>
      <c r="D132" s="664"/>
      <c r="E132" s="680">
        <v>354.7</v>
      </c>
      <c r="F132" s="664"/>
      <c r="G132" s="680">
        <v>420.54</v>
      </c>
      <c r="H132" s="664"/>
      <c r="I132" s="680">
        <v>340.56</v>
      </c>
      <c r="J132" s="706"/>
      <c r="K132" s="680">
        <v>336.52</v>
      </c>
      <c r="L132" s="706"/>
      <c r="M132" s="680">
        <v>375.99</v>
      </c>
      <c r="N132" s="664"/>
      <c r="O132" s="663">
        <v>308.41000000000003</v>
      </c>
      <c r="P132" s="706"/>
      <c r="Q132" s="712">
        <v>444.84</v>
      </c>
      <c r="R132" s="706"/>
      <c r="S132" s="680">
        <v>392.02</v>
      </c>
      <c r="T132" s="706"/>
      <c r="U132" s="680">
        <v>407.803</v>
      </c>
      <c r="V132" s="706"/>
      <c r="W132" s="680">
        <v>206.06200000000001</v>
      </c>
      <c r="X132" s="706"/>
      <c r="Y132" s="663">
        <v>417.38400000000001</v>
      </c>
      <c r="Z132" s="664"/>
      <c r="AA132" s="680">
        <v>304.56400000000002</v>
      </c>
      <c r="AB132" s="664"/>
      <c r="AC132" s="663">
        <v>395.51</v>
      </c>
      <c r="AD132" s="676"/>
      <c r="AE132" s="669"/>
      <c r="AF132" s="669"/>
      <c r="AG132" s="669"/>
      <c r="AM132" s="843">
        <f>COUNTIF(B132:AB132,"U/P")</f>
        <v>0</v>
      </c>
      <c r="AN132" s="843">
        <f>COUNTIF(C132:AC132,"ROW")</f>
        <v>0</v>
      </c>
      <c r="AO132" s="843">
        <f>COUNTIF(B132:AD132,"C")</f>
        <v>1</v>
      </c>
    </row>
    <row r="133" spans="1:41" ht="34.200000000000003" thickBot="1">
      <c r="A133" s="452"/>
      <c r="B133" s="683"/>
      <c r="C133" s="675"/>
      <c r="D133" s="683"/>
      <c r="E133" s="675"/>
      <c r="F133" s="683"/>
      <c r="G133" s="675"/>
      <c r="H133" s="683"/>
      <c r="I133" s="675"/>
      <c r="J133" s="683"/>
      <c r="K133" s="675"/>
      <c r="L133" s="683"/>
      <c r="M133" s="675"/>
      <c r="N133" s="683"/>
      <c r="O133" s="675"/>
      <c r="P133" s="683"/>
      <c r="Q133" s="675"/>
      <c r="R133" s="683"/>
      <c r="S133" s="675"/>
      <c r="T133" s="683"/>
      <c r="U133" s="675"/>
      <c r="V133" s="683"/>
      <c r="W133" s="675"/>
      <c r="X133" s="683"/>
      <c r="Y133" s="675"/>
      <c r="Z133" s="683"/>
      <c r="AA133" s="675"/>
      <c r="AB133" s="683"/>
      <c r="AC133" s="675"/>
      <c r="AD133" s="676"/>
      <c r="AE133" s="669"/>
      <c r="AF133" s="669"/>
      <c r="AG133" s="669"/>
    </row>
    <row r="134" spans="1:41" ht="33.6">
      <c r="A134" s="452"/>
      <c r="B134" s="671" t="s">
        <v>228</v>
      </c>
      <c r="C134" s="671"/>
      <c r="D134" s="671" t="s">
        <v>171</v>
      </c>
      <c r="E134" s="671"/>
      <c r="F134" s="672" t="s">
        <v>103</v>
      </c>
      <c r="G134" s="671"/>
      <c r="H134" s="672" t="s">
        <v>118</v>
      </c>
      <c r="I134" s="671"/>
      <c r="J134" s="672" t="s">
        <v>118</v>
      </c>
      <c r="K134" s="671"/>
      <c r="L134" s="671" t="s">
        <v>168</v>
      </c>
      <c r="M134" s="671"/>
      <c r="N134" s="672" t="s">
        <v>118</v>
      </c>
      <c r="O134" s="671"/>
      <c r="P134" s="671" t="s">
        <v>228</v>
      </c>
      <c r="Q134" s="671"/>
      <c r="R134" s="671" t="s">
        <v>228</v>
      </c>
      <c r="S134" s="671"/>
      <c r="T134" s="672" t="s">
        <v>118</v>
      </c>
      <c r="U134" s="671"/>
      <c r="V134" s="672" t="s">
        <v>118</v>
      </c>
      <c r="W134" s="671"/>
      <c r="X134" s="672" t="s">
        <v>109</v>
      </c>
      <c r="Y134" s="671"/>
      <c r="Z134" s="687" t="s">
        <v>168</v>
      </c>
      <c r="AA134" s="671"/>
      <c r="AB134" s="672" t="s">
        <v>111</v>
      </c>
      <c r="AC134" s="675"/>
      <c r="AD134" s="676"/>
      <c r="AE134" s="669"/>
      <c r="AF134" s="669"/>
      <c r="AG134" s="669"/>
    </row>
    <row r="135" spans="1:41" ht="33.6">
      <c r="A135" s="452"/>
      <c r="B135" s="954"/>
      <c r="C135" s="671"/>
      <c r="D135" s="707" t="s">
        <v>1609</v>
      </c>
      <c r="E135" s="671"/>
      <c r="F135" s="707" t="s">
        <v>1610</v>
      </c>
      <c r="G135" s="671"/>
      <c r="H135" s="707" t="s">
        <v>1668</v>
      </c>
      <c r="I135" s="671"/>
      <c r="J135" s="671"/>
      <c r="K135" s="671"/>
      <c r="L135" s="702" t="s">
        <v>1507</v>
      </c>
      <c r="M135" s="671"/>
      <c r="N135" s="671"/>
      <c r="O135" s="671"/>
      <c r="P135" s="671"/>
      <c r="Q135" s="671"/>
      <c r="R135" s="702" t="s">
        <v>1669</v>
      </c>
      <c r="S135" s="671"/>
      <c r="T135" s="702" t="s">
        <v>1669</v>
      </c>
      <c r="U135" s="702"/>
      <c r="V135" s="702"/>
      <c r="W135" s="671"/>
      <c r="X135" s="671"/>
      <c r="Y135" s="671"/>
      <c r="Z135" s="702" t="s">
        <v>352</v>
      </c>
      <c r="AA135" s="671"/>
      <c r="AB135" s="671"/>
      <c r="AC135" s="675"/>
      <c r="AD135" s="676"/>
      <c r="AE135" s="669"/>
      <c r="AF135" s="669"/>
      <c r="AG135" s="669"/>
    </row>
    <row r="136" spans="1:41" ht="36.6">
      <c r="A136" s="2057" t="s">
        <v>1502</v>
      </c>
      <c r="B136" s="2058"/>
      <c r="C136" s="2058"/>
      <c r="D136" s="2058"/>
      <c r="E136" s="2058"/>
      <c r="F136" s="2058"/>
      <c r="G136" s="2058"/>
      <c r="H136" s="2058"/>
      <c r="I136" s="2058"/>
      <c r="J136" s="2058"/>
      <c r="K136" s="814"/>
      <c r="L136" s="814"/>
      <c r="M136" s="814"/>
      <c r="N136" s="734" t="s">
        <v>214</v>
      </c>
      <c r="O136" s="814"/>
      <c r="P136" s="814"/>
      <c r="Q136" s="814"/>
      <c r="R136" s="814"/>
      <c r="S136" s="814"/>
      <c r="T136" s="814"/>
      <c r="U136" s="2058" t="s">
        <v>1502</v>
      </c>
      <c r="V136" s="2058"/>
      <c r="W136" s="2058"/>
      <c r="X136" s="2058"/>
      <c r="Y136" s="2058"/>
      <c r="Z136" s="2058"/>
      <c r="AA136" s="2058"/>
      <c r="AB136" s="2058"/>
      <c r="AC136" s="2058"/>
      <c r="AD136" s="2058"/>
      <c r="AE136" s="2058"/>
      <c r="AF136" s="2058"/>
      <c r="AG136" s="734"/>
      <c r="AH136" s="734"/>
      <c r="AI136" s="852"/>
      <c r="AJ136" s="852"/>
      <c r="AK136" s="852"/>
      <c r="AL136" s="852"/>
    </row>
    <row r="137" spans="1:41" ht="25.05" customHeight="1">
      <c r="A137" s="452"/>
      <c r="B137" s="693"/>
      <c r="C137" s="675"/>
      <c r="D137" s="693"/>
      <c r="E137" s="675"/>
      <c r="F137" s="693"/>
      <c r="G137" s="675"/>
      <c r="H137" s="693"/>
      <c r="I137" s="675"/>
      <c r="J137" s="693"/>
      <c r="K137" s="675"/>
      <c r="L137" s="693"/>
      <c r="M137" s="675"/>
      <c r="N137" s="693"/>
      <c r="O137" s="675"/>
      <c r="P137" s="693"/>
      <c r="Q137" s="675"/>
      <c r="R137" s="693"/>
      <c r="S137" s="675"/>
      <c r="T137" s="693"/>
      <c r="U137" s="675"/>
      <c r="V137" s="693"/>
      <c r="W137" s="675"/>
      <c r="X137" s="693"/>
      <c r="Y137" s="675"/>
      <c r="Z137" s="693"/>
      <c r="AA137" s="675"/>
      <c r="AB137" s="693"/>
      <c r="AC137" s="675"/>
      <c r="AD137" s="693"/>
      <c r="AE137" s="669"/>
      <c r="AF137" s="669"/>
      <c r="AG137" s="669"/>
    </row>
    <row r="138" spans="1:41" ht="33.450000000000003" customHeight="1">
      <c r="A138" s="452"/>
      <c r="B138" s="657" t="s">
        <v>323</v>
      </c>
      <c r="C138" s="656"/>
      <c r="D138" s="657" t="s">
        <v>324</v>
      </c>
      <c r="E138" s="656"/>
      <c r="F138" s="657" t="s">
        <v>325</v>
      </c>
      <c r="G138" s="713"/>
      <c r="H138" s="657" t="s">
        <v>326</v>
      </c>
      <c r="I138" s="656"/>
      <c r="J138" s="657" t="s">
        <v>267</v>
      </c>
      <c r="K138" s="656"/>
      <c r="L138" s="657" t="s">
        <v>327</v>
      </c>
      <c r="M138" s="656"/>
      <c r="N138" s="657" t="s">
        <v>332</v>
      </c>
      <c r="O138" s="656"/>
      <c r="P138" s="657" t="s">
        <v>333</v>
      </c>
      <c r="Q138" s="656"/>
      <c r="R138" s="657" t="s">
        <v>334</v>
      </c>
      <c r="S138" s="656"/>
      <c r="T138" s="657" t="s">
        <v>268</v>
      </c>
      <c r="U138" s="656"/>
      <c r="V138" s="657" t="s">
        <v>269</v>
      </c>
      <c r="W138" s="656"/>
      <c r="X138" s="657" t="s">
        <v>335</v>
      </c>
      <c r="Y138" s="656"/>
      <c r="Z138" s="657" t="s">
        <v>336</v>
      </c>
      <c r="AA138" s="656"/>
      <c r="AB138" s="657" t="s">
        <v>337</v>
      </c>
      <c r="AC138" s="675"/>
      <c r="AD138" s="693"/>
      <c r="AE138" s="669"/>
      <c r="AF138" s="669"/>
      <c r="AG138" s="669"/>
    </row>
    <row r="139" spans="1:41" ht="33.6">
      <c r="A139" s="452"/>
      <c r="B139" s="685"/>
      <c r="C139" s="675"/>
      <c r="D139" s="685"/>
      <c r="E139" s="671"/>
      <c r="F139" s="685"/>
      <c r="G139" s="714"/>
      <c r="H139" s="685"/>
      <c r="I139" s="675"/>
      <c r="J139" s="685"/>
      <c r="K139" s="675"/>
      <c r="L139" s="685"/>
      <c r="M139" s="675"/>
      <c r="N139" s="685"/>
      <c r="O139" s="675"/>
      <c r="P139" s="685"/>
      <c r="Q139" s="715"/>
      <c r="R139" s="685"/>
      <c r="S139" s="675"/>
      <c r="T139" s="685"/>
      <c r="U139" s="675"/>
      <c r="V139" s="685"/>
      <c r="W139" s="675"/>
      <c r="X139" s="685"/>
      <c r="Y139" s="675"/>
      <c r="Z139" s="685"/>
      <c r="AA139" s="675"/>
      <c r="AB139" s="685"/>
      <c r="AC139" s="675"/>
      <c r="AD139" s="693"/>
      <c r="AE139" s="669"/>
      <c r="AF139" s="669"/>
      <c r="AG139" s="669"/>
    </row>
    <row r="140" spans="1:41" ht="15.45" customHeight="1" thickBot="1">
      <c r="A140" s="452"/>
      <c r="B140" s="687"/>
      <c r="C140" s="675"/>
      <c r="D140" s="687"/>
      <c r="E140" s="675"/>
      <c r="F140" s="687"/>
      <c r="G140" s="675"/>
      <c r="H140" s="687"/>
      <c r="I140" s="675"/>
      <c r="J140" s="687"/>
      <c r="K140" s="675"/>
      <c r="L140" s="687"/>
      <c r="M140" s="675"/>
      <c r="N140" s="687"/>
      <c r="O140" s="675"/>
      <c r="P140" s="687"/>
      <c r="Q140" s="675"/>
      <c r="R140" s="687"/>
      <c r="S140" s="675"/>
      <c r="T140" s="687"/>
      <c r="U140" s="675"/>
      <c r="V140" s="687" t="s">
        <v>214</v>
      </c>
      <c r="W140" s="675"/>
      <c r="X140" s="687"/>
      <c r="Y140" s="675"/>
      <c r="Z140" s="687"/>
      <c r="AA140" s="675"/>
      <c r="AB140" s="687"/>
      <c r="AC140" s="675"/>
      <c r="AD140" s="693"/>
      <c r="AE140" s="669"/>
      <c r="AF140" s="669"/>
      <c r="AG140" s="669"/>
    </row>
    <row r="141" spans="1:41" ht="100.05" customHeight="1" thickBot="1">
      <c r="A141" s="452"/>
      <c r="B141" s="664"/>
      <c r="C141" s="680">
        <v>431.02</v>
      </c>
      <c r="D141" s="664"/>
      <c r="E141" s="680">
        <v>403.43</v>
      </c>
      <c r="F141" s="664"/>
      <c r="G141" s="680">
        <v>420.36</v>
      </c>
      <c r="H141" s="664"/>
      <c r="I141" s="680">
        <v>446.37</v>
      </c>
      <c r="J141" s="705"/>
      <c r="K141" s="680">
        <v>297.58</v>
      </c>
      <c r="L141" s="664"/>
      <c r="M141" s="680">
        <v>280.47000000000003</v>
      </c>
      <c r="N141" s="664"/>
      <c r="O141" s="680">
        <v>272.69</v>
      </c>
      <c r="P141" s="664"/>
      <c r="Q141" s="680">
        <v>347.88</v>
      </c>
      <c r="R141" s="664"/>
      <c r="S141" s="680">
        <v>379.25</v>
      </c>
      <c r="T141" s="706"/>
      <c r="U141" s="680">
        <v>398.7</v>
      </c>
      <c r="V141" s="706"/>
      <c r="W141" s="680">
        <v>439.06</v>
      </c>
      <c r="X141" s="664" t="s">
        <v>214</v>
      </c>
      <c r="Y141" s="663">
        <v>360.21</v>
      </c>
      <c r="Z141" s="706"/>
      <c r="AA141" s="680">
        <v>379.58</v>
      </c>
      <c r="AB141" s="706"/>
      <c r="AC141" s="680">
        <v>384</v>
      </c>
      <c r="AD141" s="693"/>
      <c r="AE141" s="669"/>
      <c r="AF141" s="669"/>
      <c r="AG141" s="669"/>
      <c r="AM141" s="843">
        <f>COUNTIF(B141:AB141,"U/P")</f>
        <v>0</v>
      </c>
      <c r="AN141" s="843">
        <f>COUNTIF(C141:AC141,"ROW")</f>
        <v>1</v>
      </c>
      <c r="AO141" s="843">
        <f>COUNTIF(B141:AD141,"C")</f>
        <v>0</v>
      </c>
    </row>
    <row r="142" spans="1:41" ht="14.25" customHeight="1" thickBot="1">
      <c r="A142" s="452"/>
      <c r="B142" s="683"/>
      <c r="C142" s="675"/>
      <c r="D142" s="683"/>
      <c r="E142" s="675"/>
      <c r="F142" s="683"/>
      <c r="G142" s="675"/>
      <c r="H142" s="683"/>
      <c r="I142" s="675"/>
      <c r="J142" s="683"/>
      <c r="K142" s="675"/>
      <c r="L142" s="683"/>
      <c r="M142" s="675"/>
      <c r="N142" s="683"/>
      <c r="O142" s="675"/>
      <c r="P142" s="683"/>
      <c r="Q142" s="675"/>
      <c r="R142" s="683"/>
      <c r="S142" s="675"/>
      <c r="T142" s="683"/>
      <c r="U142" s="675"/>
      <c r="V142" s="716"/>
      <c r="W142" s="675"/>
      <c r="X142" s="683"/>
      <c r="Y142" s="675"/>
      <c r="Z142" s="683"/>
      <c r="AA142" s="675"/>
      <c r="AB142" s="683"/>
      <c r="AC142" s="675"/>
      <c r="AD142" s="693"/>
      <c r="AE142" s="669"/>
      <c r="AF142" s="669"/>
      <c r="AG142" s="669"/>
    </row>
    <row r="143" spans="1:41" ht="33.6">
      <c r="A143" s="452"/>
      <c r="B143" s="717" t="s">
        <v>234</v>
      </c>
      <c r="C143" s="671"/>
      <c r="D143" s="688" t="s">
        <v>171</v>
      </c>
      <c r="E143" s="671"/>
      <c r="F143" s="717" t="s">
        <v>234</v>
      </c>
      <c r="G143" s="671"/>
      <c r="H143" s="672" t="s">
        <v>101</v>
      </c>
      <c r="I143" s="671"/>
      <c r="J143" s="717" t="s">
        <v>234</v>
      </c>
      <c r="K143" s="671"/>
      <c r="L143" s="672" t="s">
        <v>105</v>
      </c>
      <c r="M143" s="671"/>
      <c r="N143" s="717" t="s">
        <v>168</v>
      </c>
      <c r="O143" s="671"/>
      <c r="P143" s="717" t="s">
        <v>168</v>
      </c>
      <c r="Q143" s="671"/>
      <c r="R143" s="717" t="s">
        <v>234</v>
      </c>
      <c r="S143" s="671"/>
      <c r="T143" s="717" t="s">
        <v>228</v>
      </c>
      <c r="U143" s="671"/>
      <c r="V143" s="717" t="s">
        <v>228</v>
      </c>
      <c r="W143" s="671"/>
      <c r="X143" s="672" t="s">
        <v>101</v>
      </c>
      <c r="Y143" s="671"/>
      <c r="Z143" s="717" t="s">
        <v>168</v>
      </c>
      <c r="AA143" s="671"/>
      <c r="AB143" s="672" t="s">
        <v>109</v>
      </c>
      <c r="AC143" s="675"/>
      <c r="AD143" s="693"/>
      <c r="AE143" s="669"/>
      <c r="AF143" s="669"/>
      <c r="AG143" s="669"/>
    </row>
    <row r="144" spans="1:41" ht="28.05" customHeight="1">
      <c r="A144" s="452"/>
      <c r="B144" s="717"/>
      <c r="C144" s="671"/>
      <c r="D144" s="693"/>
      <c r="E144" s="671"/>
      <c r="F144" s="718" t="s">
        <v>1611</v>
      </c>
      <c r="G144" s="671"/>
      <c r="H144" s="717"/>
      <c r="I144" s="671"/>
      <c r="J144" s="717"/>
      <c r="K144" s="671"/>
      <c r="L144" s="717"/>
      <c r="M144" s="671"/>
      <c r="N144" s="718" t="s">
        <v>1612</v>
      </c>
      <c r="O144" s="671"/>
      <c r="P144" s="717"/>
      <c r="Q144" s="671"/>
      <c r="R144" s="718" t="s">
        <v>1610</v>
      </c>
      <c r="S144" s="671"/>
      <c r="T144" s="717"/>
      <c r="U144" s="671"/>
      <c r="V144" s="717"/>
      <c r="W144" s="671"/>
      <c r="X144" s="717"/>
      <c r="Y144" s="671"/>
      <c r="Z144" s="717"/>
      <c r="AA144" s="671"/>
      <c r="AC144" s="675"/>
      <c r="AD144" s="718" t="s">
        <v>1614</v>
      </c>
      <c r="AE144" s="668"/>
      <c r="AF144" s="669"/>
      <c r="AG144" s="669"/>
    </row>
    <row r="145" spans="1:41" ht="27" customHeight="1">
      <c r="A145" s="2063" t="s">
        <v>1502</v>
      </c>
      <c r="B145" s="2063"/>
      <c r="C145" s="2063"/>
      <c r="D145" s="2063"/>
      <c r="E145" s="2063"/>
      <c r="F145" s="2063"/>
      <c r="G145" s="2063"/>
      <c r="H145" s="2063"/>
      <c r="I145" s="2063"/>
      <c r="J145" s="2063"/>
      <c r="K145" s="2063"/>
      <c r="L145" s="2063"/>
      <c r="M145" s="2063"/>
      <c r="N145" s="2063"/>
      <c r="O145" s="2063"/>
      <c r="P145" s="2063"/>
      <c r="Q145" s="2063"/>
      <c r="R145" s="2063"/>
      <c r="S145" s="2063"/>
      <c r="T145" s="708"/>
      <c r="U145" s="708"/>
      <c r="V145" s="708"/>
      <c r="W145" s="814"/>
      <c r="X145" s="721" t="s">
        <v>214</v>
      </c>
      <c r="Y145" s="814"/>
      <c r="Z145" s="814"/>
      <c r="AA145" s="814"/>
      <c r="AB145" s="964"/>
      <c r="AC145" s="814"/>
      <c r="AD145" s="814"/>
      <c r="AE145" s="814"/>
      <c r="AF145" s="814"/>
      <c r="AG145" s="734"/>
      <c r="AH145" s="965"/>
      <c r="AI145" s="734"/>
      <c r="AJ145" s="734"/>
      <c r="AK145" s="734"/>
      <c r="AL145" s="734"/>
    </row>
    <row r="146" spans="1:41" ht="12" customHeight="1">
      <c r="A146" s="452"/>
      <c r="B146" s="719"/>
      <c r="C146" s="678"/>
      <c r="D146" s="719"/>
      <c r="E146" s="678"/>
      <c r="F146" s="719"/>
      <c r="G146" s="678"/>
      <c r="H146" s="719"/>
      <c r="I146" s="678"/>
      <c r="J146" s="719"/>
      <c r="K146" s="678"/>
      <c r="L146" s="719"/>
      <c r="M146" s="678"/>
      <c r="N146" s="719"/>
      <c r="O146" s="678"/>
      <c r="P146" s="719"/>
      <c r="Q146" s="678"/>
      <c r="R146" s="719"/>
      <c r="S146" s="678"/>
      <c r="T146" s="719"/>
      <c r="U146" s="678"/>
      <c r="V146" s="719"/>
      <c r="W146" s="678"/>
      <c r="X146" s="719"/>
      <c r="Y146" s="678"/>
      <c r="Z146" s="719"/>
      <c r="AA146" s="678"/>
      <c r="AB146" s="719"/>
      <c r="AC146" s="678"/>
      <c r="AD146" s="676"/>
      <c r="AE146" s="668"/>
      <c r="AF146" s="669"/>
      <c r="AG146" s="669"/>
    </row>
    <row r="147" spans="1:41" ht="22.05" customHeight="1">
      <c r="A147" s="452"/>
      <c r="B147" s="657" t="s">
        <v>338</v>
      </c>
      <c r="C147" s="656"/>
      <c r="D147" s="657" t="s">
        <v>339</v>
      </c>
      <c r="E147" s="656"/>
      <c r="F147" s="657" t="s">
        <v>260</v>
      </c>
      <c r="G147" s="656"/>
      <c r="H147" s="657" t="s">
        <v>261</v>
      </c>
      <c r="I147" s="656"/>
      <c r="J147" s="657" t="s">
        <v>341</v>
      </c>
      <c r="K147" s="656"/>
      <c r="L147" s="657" t="s">
        <v>270</v>
      </c>
      <c r="M147" s="656"/>
      <c r="N147" s="657" t="s">
        <v>271</v>
      </c>
      <c r="O147" s="656"/>
      <c r="P147" s="657" t="s">
        <v>691</v>
      </c>
      <c r="Q147" s="656"/>
      <c r="R147" s="657" t="s">
        <v>343</v>
      </c>
      <c r="S147" s="656"/>
      <c r="T147" s="657" t="s">
        <v>692</v>
      </c>
      <c r="U147" s="656"/>
      <c r="V147" s="657" t="s">
        <v>233</v>
      </c>
      <c r="W147" s="656"/>
      <c r="X147" s="657" t="s">
        <v>246</v>
      </c>
      <c r="Y147" s="656"/>
      <c r="Z147" s="657" t="s">
        <v>247</v>
      </c>
      <c r="AA147" s="656"/>
      <c r="AB147" s="657" t="s">
        <v>272</v>
      </c>
      <c r="AC147" s="675"/>
      <c r="AD147" s="676"/>
      <c r="AE147" s="669"/>
      <c r="AF147" s="669"/>
      <c r="AG147" s="669"/>
    </row>
    <row r="148" spans="1:41" ht="33.6">
      <c r="A148" s="452"/>
      <c r="B148" s="685"/>
      <c r="C148" s="675"/>
      <c r="D148" s="685"/>
      <c r="E148" s="675"/>
      <c r="F148" s="685"/>
      <c r="G148" s="675"/>
      <c r="H148" s="685"/>
      <c r="I148" s="686"/>
      <c r="J148" s="685"/>
      <c r="K148" s="671"/>
      <c r="L148" s="685"/>
      <c r="M148" s="675"/>
      <c r="N148" s="685"/>
      <c r="O148" s="675"/>
      <c r="P148" s="685"/>
      <c r="Q148" s="671"/>
      <c r="R148" s="685"/>
      <c r="S148" s="686"/>
      <c r="T148" s="685"/>
      <c r="U148" s="675"/>
      <c r="V148" s="685"/>
      <c r="W148" s="675"/>
      <c r="X148" s="685"/>
      <c r="Y148" s="680"/>
      <c r="Z148" s="685"/>
      <c r="AA148" s="671"/>
      <c r="AB148" s="685"/>
      <c r="AC148" s="675"/>
      <c r="AD148" s="676"/>
      <c r="AE148" s="669"/>
      <c r="AF148" s="669"/>
      <c r="AG148" s="669"/>
    </row>
    <row r="149" spans="1:41" ht="13.05" customHeight="1" thickBot="1">
      <c r="A149" s="452"/>
      <c r="B149" s="687"/>
      <c r="C149" s="675"/>
      <c r="D149" s="687"/>
      <c r="E149" s="675"/>
      <c r="F149" s="687"/>
      <c r="G149" s="675"/>
      <c r="H149" s="687"/>
      <c r="I149" s="675"/>
      <c r="J149" s="687"/>
      <c r="K149" s="675"/>
      <c r="L149" s="687"/>
      <c r="M149" s="675"/>
      <c r="N149" s="687"/>
      <c r="O149" s="675"/>
      <c r="P149" s="687"/>
      <c r="Q149" s="675"/>
      <c r="R149" s="687"/>
      <c r="S149" s="675"/>
      <c r="T149" s="687"/>
      <c r="U149" s="675"/>
      <c r="V149" s="687"/>
      <c r="W149" s="675"/>
      <c r="X149" s="687"/>
      <c r="Y149" s="675"/>
      <c r="Z149" s="687"/>
      <c r="AA149" s="675"/>
      <c r="AB149" s="687"/>
      <c r="AC149" s="675"/>
      <c r="AD149" s="676"/>
      <c r="AE149" s="669"/>
      <c r="AF149" s="669"/>
      <c r="AG149" s="669"/>
    </row>
    <row r="150" spans="1:41" ht="100.05" customHeight="1" thickBot="1">
      <c r="A150" s="452"/>
      <c r="B150" s="664" t="s">
        <v>214</v>
      </c>
      <c r="C150" s="680">
        <v>442</v>
      </c>
      <c r="D150" s="664" t="s">
        <v>214</v>
      </c>
      <c r="E150" s="680">
        <v>397</v>
      </c>
      <c r="F150" s="706"/>
      <c r="G150" s="680">
        <v>395</v>
      </c>
      <c r="H150" s="706"/>
      <c r="I150" s="680">
        <v>432</v>
      </c>
      <c r="J150" s="706"/>
      <c r="K150" s="680">
        <v>408</v>
      </c>
      <c r="L150" s="706"/>
      <c r="M150" s="680">
        <v>426</v>
      </c>
      <c r="N150" s="706"/>
      <c r="O150" s="680">
        <v>392.95</v>
      </c>
      <c r="P150" s="664"/>
      <c r="Q150" s="680">
        <v>431.96</v>
      </c>
      <c r="R150" s="664"/>
      <c r="S150" s="680">
        <v>426.02</v>
      </c>
      <c r="T150" s="664"/>
      <c r="U150" s="680">
        <v>401</v>
      </c>
      <c r="V150" s="706"/>
      <c r="W150" s="680">
        <v>437</v>
      </c>
      <c r="X150" s="706"/>
      <c r="Y150" s="663">
        <v>402</v>
      </c>
      <c r="Z150" s="706"/>
      <c r="AA150" s="680">
        <v>436</v>
      </c>
      <c r="AB150" s="664"/>
      <c r="AC150" s="663">
        <v>392.28</v>
      </c>
      <c r="AD150" s="676"/>
      <c r="AE150" s="669"/>
      <c r="AF150" s="669"/>
      <c r="AG150" s="669"/>
      <c r="AM150" s="843">
        <f>COUNTIF(B150:AB150,"U/P")</f>
        <v>0</v>
      </c>
      <c r="AN150" s="843">
        <f>COUNTIF(C150:AC150,"ROW")</f>
        <v>1</v>
      </c>
      <c r="AO150" s="843">
        <f>COUNTIF(D150:AD150,"C")</f>
        <v>0</v>
      </c>
    </row>
    <row r="151" spans="1:41" ht="34.200000000000003" thickBot="1">
      <c r="A151" s="452"/>
      <c r="B151" s="683"/>
      <c r="C151" s="675"/>
      <c r="D151" s="683"/>
      <c r="E151" s="675"/>
      <c r="F151" s="683"/>
      <c r="G151" s="675"/>
      <c r="H151" s="683"/>
      <c r="I151" s="675"/>
      <c r="J151" s="683"/>
      <c r="K151" s="675"/>
      <c r="L151" s="683"/>
      <c r="M151" s="675"/>
      <c r="N151" s="683"/>
      <c r="O151" s="675"/>
      <c r="P151" s="683"/>
      <c r="Q151" s="675"/>
      <c r="R151" s="683"/>
      <c r="S151" s="675"/>
      <c r="T151" s="683"/>
      <c r="U151" s="675"/>
      <c r="V151" s="683"/>
      <c r="W151" s="675"/>
      <c r="X151" s="683"/>
      <c r="Y151" s="675"/>
      <c r="Z151" s="683"/>
      <c r="AA151" s="675"/>
      <c r="AB151" s="683"/>
      <c r="AC151" s="675"/>
      <c r="AD151" s="676"/>
      <c r="AE151" s="669"/>
      <c r="AF151" s="669"/>
      <c r="AG151" s="669"/>
    </row>
    <row r="152" spans="1:41" ht="33.6">
      <c r="A152" s="452"/>
      <c r="B152" s="671" t="s">
        <v>234</v>
      </c>
      <c r="C152" s="671"/>
      <c r="D152" s="671" t="s">
        <v>234</v>
      </c>
      <c r="E152" s="671"/>
      <c r="F152" s="671" t="s">
        <v>234</v>
      </c>
      <c r="G152" s="671"/>
      <c r="H152" s="671" t="s">
        <v>234</v>
      </c>
      <c r="I152" s="671"/>
      <c r="J152" s="671" t="s">
        <v>234</v>
      </c>
      <c r="K152" s="671"/>
      <c r="L152" s="671" t="s">
        <v>171</v>
      </c>
      <c r="M152" s="671"/>
      <c r="N152" s="671" t="s">
        <v>171</v>
      </c>
      <c r="O152" s="671"/>
      <c r="P152" s="672" t="s">
        <v>111</v>
      </c>
      <c r="Q152" s="671"/>
      <c r="R152" s="672" t="s">
        <v>118</v>
      </c>
      <c r="S152" s="671"/>
      <c r="T152" s="672" t="s">
        <v>111</v>
      </c>
      <c r="U152" s="671"/>
      <c r="V152" s="671" t="s">
        <v>234</v>
      </c>
      <c r="W152" s="671"/>
      <c r="X152" s="671" t="s">
        <v>168</v>
      </c>
      <c r="Y152" s="671"/>
      <c r="Z152" s="671" t="s">
        <v>171</v>
      </c>
      <c r="AA152" s="671"/>
      <c r="AB152" s="671" t="s">
        <v>234</v>
      </c>
      <c r="AC152" s="675"/>
      <c r="AD152" s="676"/>
      <c r="AE152" s="669"/>
      <c r="AF152" s="669"/>
      <c r="AG152" s="669"/>
    </row>
    <row r="153" spans="1:41" ht="33.6">
      <c r="A153" s="452"/>
      <c r="B153" s="702" t="s">
        <v>1610</v>
      </c>
      <c r="C153" s="671"/>
      <c r="D153" s="702" t="s">
        <v>1613</v>
      </c>
      <c r="E153" s="671"/>
      <c r="F153" s="671"/>
      <c r="G153" s="671"/>
      <c r="H153" s="671"/>
      <c r="I153" s="671"/>
      <c r="J153" s="671"/>
      <c r="K153" s="671"/>
      <c r="L153" s="671"/>
      <c r="M153" s="671"/>
      <c r="N153" s="671"/>
      <c r="O153" s="671"/>
      <c r="P153" s="671"/>
      <c r="Q153" s="671"/>
      <c r="R153" s="671"/>
      <c r="S153" s="671"/>
      <c r="T153" s="702" t="s">
        <v>1613</v>
      </c>
      <c r="U153" s="671"/>
      <c r="V153" s="671"/>
      <c r="W153" s="671"/>
      <c r="X153" s="671"/>
      <c r="Y153" s="671"/>
      <c r="Z153" s="671"/>
      <c r="AA153" s="671"/>
      <c r="AB153" s="671"/>
      <c r="AC153" s="675"/>
      <c r="AD153" s="676"/>
      <c r="AE153" s="669"/>
      <c r="AF153" s="669"/>
      <c r="AG153" s="669"/>
    </row>
    <row r="154" spans="1:41" ht="46.2">
      <c r="A154" s="720"/>
      <c r="B154" s="2058" t="s">
        <v>214</v>
      </c>
      <c r="C154" s="2058"/>
      <c r="D154" s="2058"/>
      <c r="E154" s="708"/>
      <c r="F154" s="708"/>
      <c r="G154" s="708"/>
      <c r="H154" s="708"/>
      <c r="I154" s="708"/>
      <c r="J154" s="708"/>
      <c r="K154" s="708"/>
      <c r="L154" s="708"/>
      <c r="M154" s="708"/>
      <c r="N154" s="708"/>
      <c r="O154" s="708"/>
      <c r="P154" s="2064" t="s">
        <v>214</v>
      </c>
      <c r="Q154" s="2064"/>
      <c r="R154" s="2064"/>
      <c r="S154" s="2064"/>
      <c r="T154" s="2064"/>
      <c r="U154" s="708"/>
      <c r="V154" s="708"/>
      <c r="W154" s="708"/>
      <c r="X154" s="708"/>
      <c r="Y154" s="708"/>
      <c r="Z154" s="708"/>
      <c r="AA154" s="708"/>
      <c r="AB154" s="721" t="s">
        <v>214</v>
      </c>
      <c r="AC154" s="708"/>
      <c r="AD154" s="708"/>
      <c r="AE154" s="708"/>
      <c r="AF154" s="708"/>
      <c r="AG154" s="708"/>
      <c r="AH154" s="708"/>
      <c r="AI154" s="708"/>
      <c r="AJ154" s="708"/>
      <c r="AK154" s="708"/>
      <c r="AL154" s="708"/>
    </row>
    <row r="155" spans="1:41" ht="15" customHeight="1">
      <c r="A155" s="452"/>
      <c r="B155" s="693"/>
      <c r="C155" s="675"/>
      <c r="D155" s="693"/>
      <c r="E155" s="675"/>
      <c r="F155" s="693"/>
      <c r="G155" s="675"/>
      <c r="H155" s="693"/>
      <c r="I155" s="675"/>
      <c r="J155" s="693"/>
      <c r="K155" s="675"/>
      <c r="L155" s="693"/>
      <c r="M155" s="675"/>
      <c r="N155" s="657"/>
      <c r="O155" s="675"/>
      <c r="P155" s="693"/>
      <c r="Q155" s="675"/>
      <c r="R155" s="693"/>
      <c r="S155" s="675"/>
      <c r="T155" s="693"/>
      <c r="U155" s="675"/>
      <c r="V155" s="693"/>
      <c r="W155" s="675"/>
      <c r="X155" s="693"/>
      <c r="Y155" s="675"/>
      <c r="Z155" s="693"/>
      <c r="AA155" s="675"/>
      <c r="AB155" s="693"/>
      <c r="AC155" s="678"/>
      <c r="AD155" s="676"/>
      <c r="AE155" s="669"/>
      <c r="AF155" s="669"/>
      <c r="AG155" s="669"/>
    </row>
    <row r="156" spans="1:41" ht="29.55" customHeight="1">
      <c r="A156" s="452"/>
      <c r="B156" s="657" t="s">
        <v>693</v>
      </c>
      <c r="C156" s="656"/>
      <c r="D156" s="657" t="s">
        <v>345</v>
      </c>
      <c r="E156" s="656"/>
      <c r="F156" s="657" t="s">
        <v>346</v>
      </c>
      <c r="G156" s="656"/>
      <c r="H156" s="657" t="s">
        <v>347</v>
      </c>
      <c r="I156" s="656"/>
      <c r="J156" s="657" t="s">
        <v>348</v>
      </c>
      <c r="K156" s="656"/>
      <c r="L156" s="657" t="s">
        <v>349</v>
      </c>
      <c r="M156" s="656"/>
      <c r="N156" s="657" t="s">
        <v>350</v>
      </c>
      <c r="O156" s="656"/>
      <c r="P156" s="657" t="s">
        <v>351</v>
      </c>
      <c r="Q156" s="2065" t="s">
        <v>697</v>
      </c>
      <c r="R156" s="2065"/>
      <c r="S156" s="2065" t="s">
        <v>353</v>
      </c>
      <c r="T156" s="2065"/>
      <c r="U156" s="658" t="s">
        <v>1497</v>
      </c>
      <c r="V156" s="657" t="s">
        <v>273</v>
      </c>
      <c r="W156" s="656"/>
      <c r="X156" s="657" t="s">
        <v>354</v>
      </c>
      <c r="Y156" s="656"/>
      <c r="Z156" s="657" t="s">
        <v>355</v>
      </c>
      <c r="AA156" s="657"/>
      <c r="AB156" s="722" t="s">
        <v>356</v>
      </c>
      <c r="AC156" s="678"/>
      <c r="AD156" s="676"/>
      <c r="AE156" s="669"/>
      <c r="AF156" s="669"/>
      <c r="AG156" s="669"/>
    </row>
    <row r="157" spans="1:41" ht="33.6">
      <c r="A157" s="452"/>
      <c r="B157" s="685"/>
      <c r="C157" s="675"/>
      <c r="D157" s="685"/>
      <c r="E157" s="675"/>
      <c r="F157" s="685"/>
      <c r="G157" s="723"/>
      <c r="H157" s="685"/>
      <c r="I157" s="675"/>
      <c r="J157" s="685"/>
      <c r="K157" s="675"/>
      <c r="L157" s="685"/>
      <c r="M157" s="675"/>
      <c r="N157" s="685"/>
      <c r="O157" s="675"/>
      <c r="P157" s="685"/>
      <c r="Q157" s="675"/>
      <c r="R157" s="685"/>
      <c r="S157" s="675"/>
      <c r="T157" s="685"/>
      <c r="U157" s="658"/>
      <c r="V157" s="685"/>
      <c r="W157" s="675"/>
      <c r="X157" s="685"/>
      <c r="Y157" s="675"/>
      <c r="Z157" s="685"/>
      <c r="AA157" s="675"/>
      <c r="AB157" s="685"/>
      <c r="AC157" s="678"/>
      <c r="AD157" s="676"/>
      <c r="AE157" s="669"/>
      <c r="AF157" s="669"/>
      <c r="AG157" s="669"/>
    </row>
    <row r="158" spans="1:41" ht="16.5" customHeight="1" thickBot="1">
      <c r="A158" s="452"/>
      <c r="B158" s="687"/>
      <c r="C158" s="675"/>
      <c r="D158" s="687"/>
      <c r="E158" s="675"/>
      <c r="F158" s="687"/>
      <c r="G158" s="675"/>
      <c r="H158" s="687"/>
      <c r="I158" s="675"/>
      <c r="J158" s="687"/>
      <c r="K158" s="675"/>
      <c r="L158" s="687"/>
      <c r="M158" s="675"/>
      <c r="N158" s="687"/>
      <c r="O158" s="675"/>
      <c r="P158" s="687"/>
      <c r="Q158" s="675"/>
      <c r="R158" s="687"/>
      <c r="S158" s="675"/>
      <c r="T158" s="687"/>
      <c r="U158" s="675"/>
      <c r="V158" s="687"/>
      <c r="W158" s="675"/>
      <c r="X158" s="687"/>
      <c r="Y158" s="675"/>
      <c r="Z158" s="687"/>
      <c r="AA158" s="675"/>
      <c r="AB158" s="687"/>
      <c r="AC158" s="678"/>
      <c r="AD158" s="676"/>
      <c r="AE158" s="669"/>
      <c r="AF158" s="669"/>
      <c r="AG158" s="669"/>
    </row>
    <row r="159" spans="1:41" ht="100.05" customHeight="1" thickBot="1">
      <c r="A159" s="452"/>
      <c r="B159" s="664"/>
      <c r="C159" s="680">
        <v>402.5</v>
      </c>
      <c r="D159" s="664"/>
      <c r="E159" s="680">
        <v>411.56</v>
      </c>
      <c r="F159" s="664"/>
      <c r="G159" s="680">
        <v>438.46</v>
      </c>
      <c r="H159" s="664"/>
      <c r="I159" s="680">
        <v>410.36</v>
      </c>
      <c r="J159" s="664"/>
      <c r="K159" s="680">
        <v>379.76</v>
      </c>
      <c r="L159" s="664"/>
      <c r="M159" s="680">
        <v>396.95</v>
      </c>
      <c r="N159" s="664"/>
      <c r="O159" s="680">
        <v>414.59</v>
      </c>
      <c r="P159" s="664"/>
      <c r="Q159" s="680">
        <v>352.99</v>
      </c>
      <c r="R159" s="664"/>
      <c r="S159" s="680">
        <v>389.3</v>
      </c>
      <c r="T159" s="664"/>
      <c r="U159" s="680">
        <v>237.59</v>
      </c>
      <c r="V159" s="706"/>
      <c r="W159" s="680">
        <v>290.88</v>
      </c>
      <c r="X159" s="664"/>
      <c r="Y159" s="663">
        <v>345.61</v>
      </c>
      <c r="Z159" s="664"/>
      <c r="AA159" s="680">
        <v>318.63</v>
      </c>
      <c r="AB159" s="664" t="s">
        <v>376</v>
      </c>
      <c r="AC159" s="681">
        <v>307.02</v>
      </c>
      <c r="AD159" s="676"/>
      <c r="AE159" s="669"/>
      <c r="AF159" s="669"/>
      <c r="AG159" s="669"/>
      <c r="AM159" s="843">
        <f>COUNTIF(B159:AB159,"U/P")</f>
        <v>1</v>
      </c>
      <c r="AN159" s="843">
        <f>COUNTIF(C159:AC159,"ROW")</f>
        <v>0</v>
      </c>
      <c r="AO159" s="843">
        <f>COUNTIF(B159:AD159,"C")</f>
        <v>0</v>
      </c>
    </row>
    <row r="160" spans="1:41" ht="34.200000000000003" thickBot="1">
      <c r="A160" s="452"/>
      <c r="B160" s="683"/>
      <c r="C160" s="724"/>
      <c r="D160" s="683"/>
      <c r="E160" s="724"/>
      <c r="F160" s="683"/>
      <c r="G160" s="675"/>
      <c r="H160" s="683"/>
      <c r="I160" s="675"/>
      <c r="J160" s="683"/>
      <c r="K160" s="675"/>
      <c r="L160" s="683"/>
      <c r="M160" s="724"/>
      <c r="N160" s="683"/>
      <c r="O160" s="724"/>
      <c r="P160" s="683"/>
      <c r="Q160" s="724"/>
      <c r="R160" s="683"/>
      <c r="S160" s="724"/>
      <c r="T160" s="683"/>
      <c r="U160" s="724"/>
      <c r="V160" s="683"/>
      <c r="W160" s="724"/>
      <c r="X160" s="683"/>
      <c r="Y160" s="675"/>
      <c r="Z160" s="683"/>
      <c r="AA160" s="675"/>
      <c r="AB160" s="683"/>
      <c r="AC160" s="678"/>
      <c r="AD160" s="676"/>
      <c r="AE160" s="669"/>
      <c r="AF160" s="669"/>
      <c r="AG160" s="669"/>
    </row>
    <row r="161" spans="1:41" ht="33.6">
      <c r="A161" s="452"/>
      <c r="B161" s="672" t="s">
        <v>114</v>
      </c>
      <c r="C161" s="671"/>
      <c r="D161" s="671" t="s">
        <v>228</v>
      </c>
      <c r="E161" s="671"/>
      <c r="F161" s="672" t="s">
        <v>105</v>
      </c>
      <c r="G161" s="671"/>
      <c r="H161" s="672" t="s">
        <v>118</v>
      </c>
      <c r="I161" s="671"/>
      <c r="J161" s="672" t="s">
        <v>129</v>
      </c>
      <c r="K161" s="671"/>
      <c r="L161" s="671" t="s">
        <v>228</v>
      </c>
      <c r="M161" s="671"/>
      <c r="N161" s="671" t="s">
        <v>168</v>
      </c>
      <c r="O161" s="671"/>
      <c r="P161" s="671" t="s">
        <v>168</v>
      </c>
      <c r="Q161" s="671"/>
      <c r="R161" s="672" t="s">
        <v>111</v>
      </c>
      <c r="S161" s="671"/>
      <c r="T161" s="672" t="s">
        <v>105</v>
      </c>
      <c r="U161" s="671"/>
      <c r="V161" s="671" t="s">
        <v>234</v>
      </c>
      <c r="W161" s="671"/>
      <c r="X161" s="671" t="s">
        <v>168</v>
      </c>
      <c r="Y161" s="671"/>
      <c r="Z161" s="671" t="s">
        <v>168</v>
      </c>
      <c r="AA161" s="671"/>
      <c r="AB161" s="672" t="s">
        <v>111</v>
      </c>
      <c r="AC161" s="678"/>
      <c r="AD161" s="676"/>
      <c r="AE161" s="668"/>
      <c r="AF161" s="669"/>
      <c r="AG161" s="669"/>
    </row>
    <row r="162" spans="1:41" ht="82.2" customHeight="1">
      <c r="A162" s="452"/>
      <c r="B162" s="725" t="s">
        <v>1613</v>
      </c>
      <c r="C162" s="686"/>
      <c r="D162" s="686"/>
      <c r="E162" s="686"/>
      <c r="F162" s="686"/>
      <c r="G162" s="686"/>
      <c r="H162" s="686"/>
      <c r="I162" s="686"/>
      <c r="J162" s="686"/>
      <c r="K162" s="686"/>
      <c r="L162" s="686"/>
      <c r="M162" s="686"/>
      <c r="N162" s="725" t="s">
        <v>1510</v>
      </c>
      <c r="O162" s="686"/>
      <c r="P162" s="725" t="s">
        <v>1613</v>
      </c>
      <c r="Q162" s="686"/>
      <c r="R162" s="686"/>
      <c r="S162" s="686"/>
      <c r="T162" s="686"/>
      <c r="U162" s="686"/>
      <c r="V162" s="686"/>
      <c r="W162" s="686"/>
      <c r="X162" s="686"/>
      <c r="Y162" s="686"/>
      <c r="Z162" s="725" t="s">
        <v>1671</v>
      </c>
      <c r="AA162" s="726"/>
      <c r="AB162" s="2070" t="s">
        <v>1615</v>
      </c>
      <c r="AC162" s="2070"/>
      <c r="AD162" s="2070"/>
      <c r="AE162" s="2070"/>
      <c r="AF162" s="2070"/>
      <c r="AG162" s="2070"/>
      <c r="AH162" s="2070"/>
      <c r="AI162" s="854"/>
      <c r="AJ162" s="854"/>
      <c r="AK162" s="854"/>
      <c r="AL162" s="854"/>
    </row>
    <row r="163" spans="1:41" ht="37.5" customHeight="1">
      <c r="A163" s="2063" t="s">
        <v>1502</v>
      </c>
      <c r="B163" s="2063"/>
      <c r="C163" s="2063"/>
      <c r="D163" s="2063"/>
      <c r="E163" s="2063"/>
      <c r="F163" s="2063"/>
      <c r="G163" s="2063"/>
      <c r="H163" s="2063"/>
      <c r="I163" s="2063"/>
      <c r="J163" s="2063"/>
      <c r="K163" s="2063"/>
      <c r="L163" s="2063"/>
      <c r="M163" s="2063"/>
      <c r="N163" s="2063"/>
      <c r="O163" s="2063"/>
      <c r="P163" s="2063"/>
      <c r="Q163" s="2063"/>
      <c r="R163" s="2063"/>
      <c r="S163" s="2063"/>
      <c r="T163" s="2063"/>
      <c r="U163" s="708"/>
      <c r="V163" s="708"/>
      <c r="W163" s="2063" t="s">
        <v>1502</v>
      </c>
      <c r="X163" s="2063"/>
      <c r="Y163" s="2063"/>
      <c r="Z163" s="2063"/>
      <c r="AA163" s="2063"/>
      <c r="AB163" s="2063"/>
      <c r="AC163" s="2063"/>
      <c r="AD163" s="2063"/>
      <c r="AE163" s="2063"/>
      <c r="AF163" s="2063"/>
      <c r="AG163" s="2063"/>
      <c r="AH163" s="2048"/>
      <c r="AI163" s="852"/>
      <c r="AJ163" s="852"/>
      <c r="AK163" s="852"/>
      <c r="AL163" s="852"/>
    </row>
    <row r="164" spans="1:41" ht="9.4499999999999993" hidden="1" customHeight="1">
      <c r="A164" s="452"/>
      <c r="B164" s="727"/>
      <c r="C164" s="727"/>
      <c r="D164" s="727"/>
      <c r="E164" s="727"/>
      <c r="F164" s="727"/>
      <c r="G164" s="727"/>
      <c r="H164" s="727"/>
      <c r="I164" s="727"/>
      <c r="J164" s="727"/>
      <c r="K164" s="727"/>
      <c r="L164" s="727"/>
      <c r="M164" s="727"/>
      <c r="N164" s="727"/>
      <c r="O164" s="727"/>
      <c r="P164" s="727"/>
      <c r="Q164" s="727"/>
      <c r="R164" s="727"/>
      <c r="S164" s="727"/>
      <c r="T164" s="727"/>
      <c r="U164" s="727"/>
      <c r="V164" s="727"/>
      <c r="W164" s="727"/>
      <c r="X164" s="727"/>
      <c r="Y164" s="727"/>
      <c r="Z164" s="727"/>
      <c r="AA164" s="727"/>
      <c r="AB164" s="727"/>
      <c r="AC164" s="728"/>
      <c r="AD164" s="729"/>
      <c r="AE164" s="668"/>
      <c r="AF164" s="669"/>
      <c r="AG164" s="669"/>
      <c r="AH164" s="730"/>
      <c r="AI164" s="730"/>
      <c r="AJ164" s="730"/>
      <c r="AK164" s="730"/>
      <c r="AL164" s="730"/>
    </row>
    <row r="165" spans="1:41" ht="24.45" customHeight="1">
      <c r="A165" s="452"/>
      <c r="B165" s="657" t="s">
        <v>357</v>
      </c>
      <c r="C165" s="656"/>
      <c r="D165" s="657" t="s">
        <v>358</v>
      </c>
      <c r="E165" s="656"/>
      <c r="F165" s="657" t="s">
        <v>359</v>
      </c>
      <c r="G165" s="656"/>
      <c r="H165" s="657" t="s">
        <v>274</v>
      </c>
      <c r="I165" s="656"/>
      <c r="J165" s="657" t="s">
        <v>245</v>
      </c>
      <c r="K165" s="656"/>
      <c r="L165" s="657" t="s">
        <v>237</v>
      </c>
      <c r="M165" s="656"/>
      <c r="N165" s="657" t="s">
        <v>363</v>
      </c>
      <c r="O165" s="656"/>
      <c r="P165" s="657" t="s">
        <v>283</v>
      </c>
      <c r="Q165" s="656"/>
      <c r="R165" s="657" t="s">
        <v>364</v>
      </c>
      <c r="S165" s="656"/>
      <c r="T165" s="657" t="s">
        <v>222</v>
      </c>
      <c r="U165" s="656"/>
      <c r="V165" s="657" t="s">
        <v>223</v>
      </c>
      <c r="W165" s="656"/>
      <c r="X165" s="657" t="s">
        <v>200</v>
      </c>
      <c r="Y165" s="656"/>
      <c r="Z165" s="657" t="s">
        <v>199</v>
      </c>
      <c r="AA165" s="656"/>
      <c r="AB165" s="657" t="s">
        <v>198</v>
      </c>
      <c r="AC165" s="675"/>
      <c r="AD165" s="693"/>
      <c r="AE165" s="669"/>
      <c r="AF165" s="669"/>
      <c r="AG165" s="669"/>
    </row>
    <row r="166" spans="1:41" ht="33.6">
      <c r="A166" s="452"/>
      <c r="B166" s="685"/>
      <c r="C166" s="675"/>
      <c r="D166" s="685"/>
      <c r="E166" s="675"/>
      <c r="F166" s="685"/>
      <c r="G166" s="675"/>
      <c r="H166" s="685"/>
      <c r="I166" s="675"/>
      <c r="J166" s="685"/>
      <c r="K166" s="675"/>
      <c r="L166" s="685"/>
      <c r="M166" s="675"/>
      <c r="N166" s="685"/>
      <c r="O166" s="675"/>
      <c r="P166" s="685"/>
      <c r="Q166" s="675"/>
      <c r="R166" s="685"/>
      <c r="S166" s="675"/>
      <c r="T166" s="685"/>
      <c r="U166" s="675"/>
      <c r="V166" s="685"/>
      <c r="W166" s="675"/>
      <c r="X166" s="685"/>
      <c r="Y166" s="675"/>
      <c r="Z166" s="685"/>
      <c r="AA166" s="710"/>
      <c r="AB166" s="685"/>
      <c r="AC166" s="675"/>
      <c r="AD166" s="693"/>
      <c r="AE166" s="669"/>
      <c r="AF166" s="669"/>
      <c r="AG166" s="669"/>
    </row>
    <row r="167" spans="1:41" ht="15.45" customHeight="1" thickBot="1">
      <c r="A167" s="452"/>
      <c r="B167" s="687"/>
      <c r="C167" s="675"/>
      <c r="D167" s="687"/>
      <c r="E167" s="675"/>
      <c r="F167" s="687"/>
      <c r="G167" s="675"/>
      <c r="H167" s="687"/>
      <c r="I167" s="675"/>
      <c r="J167" s="687"/>
      <c r="K167" s="675"/>
      <c r="L167" s="687"/>
      <c r="M167" s="675"/>
      <c r="N167" s="687"/>
      <c r="O167" s="675"/>
      <c r="P167" s="687"/>
      <c r="Q167" s="675"/>
      <c r="R167" s="687"/>
      <c r="S167" s="675"/>
      <c r="T167" s="687"/>
      <c r="U167" s="675"/>
      <c r="V167" s="687"/>
      <c r="W167" s="675"/>
      <c r="X167" s="687"/>
      <c r="Y167" s="675"/>
      <c r="Z167" s="687"/>
      <c r="AA167" s="675"/>
      <c r="AB167" s="687"/>
      <c r="AC167" s="675"/>
      <c r="AD167" s="693"/>
      <c r="AE167" s="669"/>
      <c r="AF167" s="669"/>
      <c r="AG167" s="669"/>
    </row>
    <row r="168" spans="1:41" ht="100.05" customHeight="1" thickBot="1">
      <c r="A168" s="452"/>
      <c r="B168" s="706"/>
      <c r="C168" s="680">
        <v>346.85</v>
      </c>
      <c r="D168" s="706"/>
      <c r="E168" s="680">
        <v>300.19</v>
      </c>
      <c r="F168" s="706"/>
      <c r="G168" s="680">
        <v>317</v>
      </c>
      <c r="H168" s="705" t="s">
        <v>376</v>
      </c>
      <c r="I168" s="680">
        <v>454</v>
      </c>
      <c r="J168" s="706"/>
      <c r="K168" s="680">
        <v>385</v>
      </c>
      <c r="L168" s="706"/>
      <c r="M168" s="680">
        <v>417.69</v>
      </c>
      <c r="N168" s="706"/>
      <c r="O168" s="680">
        <v>409.51</v>
      </c>
      <c r="P168" s="706"/>
      <c r="Q168" s="680">
        <v>385.17</v>
      </c>
      <c r="R168" s="706"/>
      <c r="S168" s="680">
        <v>345.19</v>
      </c>
      <c r="T168" s="706"/>
      <c r="U168" s="680">
        <v>332.38</v>
      </c>
      <c r="V168" s="706"/>
      <c r="W168" s="680">
        <v>393.62</v>
      </c>
      <c r="X168" s="706"/>
      <c r="Y168" s="680">
        <v>387.95</v>
      </c>
      <c r="Z168" s="706"/>
      <c r="AA168" s="680">
        <v>340.35</v>
      </c>
      <c r="AB168" s="706"/>
      <c r="AC168" s="680">
        <v>393.12</v>
      </c>
      <c r="AD168" s="693"/>
      <c r="AE168" s="669"/>
      <c r="AF168" s="669"/>
      <c r="AG168" s="669"/>
      <c r="AM168" s="843">
        <f>COUNTIF(B168:AB168,"U/P")</f>
        <v>1</v>
      </c>
      <c r="AN168" s="843">
        <f>COUNTIF(C168:AC168,"ROW")</f>
        <v>0</v>
      </c>
      <c r="AO168" s="843">
        <f>COUNTIF(D168:AD168,"C")</f>
        <v>0</v>
      </c>
    </row>
    <row r="169" spans="1:41" ht="34.200000000000003" thickBot="1">
      <c r="A169" s="452"/>
      <c r="B169" s="683"/>
      <c r="C169" s="675"/>
      <c r="D169" s="683"/>
      <c r="E169" s="675"/>
      <c r="F169" s="683"/>
      <c r="G169" s="675"/>
      <c r="H169" s="683"/>
      <c r="I169" s="675"/>
      <c r="J169" s="683"/>
      <c r="K169" s="675"/>
      <c r="L169" s="683"/>
      <c r="M169" s="675"/>
      <c r="N169" s="683"/>
      <c r="O169" s="675"/>
      <c r="P169" s="683"/>
      <c r="Q169" s="675"/>
      <c r="R169" s="683"/>
      <c r="S169" s="675"/>
      <c r="T169" s="683"/>
      <c r="U169" s="675"/>
      <c r="V169" s="683"/>
      <c r="W169" s="675"/>
      <c r="X169" s="683"/>
      <c r="Y169" s="675"/>
      <c r="Z169" s="683"/>
      <c r="AA169" s="675"/>
      <c r="AB169" s="683"/>
      <c r="AC169" s="675"/>
      <c r="AD169" s="693"/>
      <c r="AE169" s="669"/>
      <c r="AF169" s="669"/>
      <c r="AG169" s="669"/>
    </row>
    <row r="170" spans="1:41" ht="33.6">
      <c r="A170" s="452"/>
      <c r="B170" s="671" t="s">
        <v>171</v>
      </c>
      <c r="C170" s="671"/>
      <c r="D170" s="671" t="s">
        <v>171</v>
      </c>
      <c r="E170" s="671"/>
      <c r="F170" s="672" t="s">
        <v>105</v>
      </c>
      <c r="G170" s="671"/>
      <c r="H170" s="671" t="s">
        <v>168</v>
      </c>
      <c r="I170" s="671"/>
      <c r="J170" s="671" t="s">
        <v>234</v>
      </c>
      <c r="K170" s="671"/>
      <c r="L170" s="671" t="s">
        <v>234</v>
      </c>
      <c r="M170" s="671"/>
      <c r="N170" s="672" t="s">
        <v>118</v>
      </c>
      <c r="O170" s="671"/>
      <c r="P170" s="671" t="s">
        <v>168</v>
      </c>
      <c r="Q170" s="671"/>
      <c r="R170" s="672" t="s">
        <v>101</v>
      </c>
      <c r="S170" s="671"/>
      <c r="T170" s="671" t="s">
        <v>168</v>
      </c>
      <c r="U170" s="671"/>
      <c r="V170" s="671" t="s">
        <v>168</v>
      </c>
      <c r="W170" s="671"/>
      <c r="X170" s="671" t="s">
        <v>171</v>
      </c>
      <c r="Y170" s="671"/>
      <c r="Z170" s="671" t="s">
        <v>168</v>
      </c>
      <c r="AA170" s="671"/>
      <c r="AB170" s="671" t="s">
        <v>168</v>
      </c>
      <c r="AC170" s="675"/>
      <c r="AD170" s="693"/>
      <c r="AE170" s="669"/>
      <c r="AF170" s="669"/>
      <c r="AG170" s="669"/>
    </row>
    <row r="171" spans="1:41" ht="85.05" customHeight="1">
      <c r="A171" s="2071" t="s">
        <v>1670</v>
      </c>
      <c r="B171" s="2071"/>
      <c r="C171" s="2071"/>
      <c r="D171" s="731"/>
      <c r="E171" s="731"/>
      <c r="F171" s="731"/>
      <c r="G171" s="731"/>
      <c r="H171" s="815" t="s">
        <v>1553</v>
      </c>
      <c r="I171" s="731"/>
      <c r="J171" s="731"/>
      <c r="K171" s="731"/>
      <c r="L171" s="689"/>
      <c r="M171" s="689"/>
      <c r="N171" s="689"/>
      <c r="O171" s="689"/>
      <c r="P171" s="689"/>
      <c r="Q171" s="689"/>
      <c r="R171" s="689"/>
      <c r="S171" s="689"/>
      <c r="T171" s="732" t="s">
        <v>1510</v>
      </c>
      <c r="U171" s="689"/>
      <c r="V171" s="689"/>
      <c r="W171" s="689"/>
      <c r="X171" s="689"/>
      <c r="Y171" s="689"/>
      <c r="Z171" s="689"/>
      <c r="AA171" s="689"/>
      <c r="AB171" s="689"/>
      <c r="AC171" s="678"/>
      <c r="AD171" s="676"/>
      <c r="AE171" s="669"/>
      <c r="AF171" s="669"/>
      <c r="AG171" s="669"/>
    </row>
    <row r="172" spans="1:41" ht="15" customHeight="1">
      <c r="A172" s="452"/>
      <c r="B172" s="676"/>
      <c r="C172" s="678"/>
      <c r="D172" s="676"/>
      <c r="E172" s="678"/>
      <c r="F172" s="676"/>
      <c r="G172" s="678"/>
      <c r="H172" s="676"/>
      <c r="I172" s="678"/>
      <c r="J172" s="676"/>
      <c r="K172" s="678"/>
      <c r="L172" s="676"/>
      <c r="M172" s="678"/>
      <c r="N172" s="676"/>
      <c r="O172" s="678"/>
      <c r="P172" s="676"/>
      <c r="Q172" s="678"/>
      <c r="R172" s="676"/>
      <c r="S172" s="678"/>
      <c r="T172" s="676"/>
      <c r="U172" s="678"/>
      <c r="V172" s="676"/>
      <c r="W172" s="678"/>
      <c r="X172" s="676"/>
      <c r="Y172" s="678"/>
      <c r="Z172" s="676"/>
      <c r="AA172" s="678"/>
      <c r="AB172" s="676"/>
      <c r="AC172" s="678"/>
      <c r="AD172" s="676"/>
      <c r="AE172" s="669"/>
      <c r="AF172" s="669"/>
      <c r="AG172" s="669"/>
    </row>
    <row r="173" spans="1:41" ht="33.450000000000003" customHeight="1">
      <c r="A173" s="452"/>
      <c r="B173" s="657" t="s">
        <v>195</v>
      </c>
      <c r="C173" s="656"/>
      <c r="D173" s="657" t="s">
        <v>217</v>
      </c>
      <c r="E173" s="656"/>
      <c r="F173" s="657" t="s">
        <v>365</v>
      </c>
      <c r="G173" s="656"/>
      <c r="H173" s="657" t="s">
        <v>249</v>
      </c>
      <c r="I173" s="656"/>
      <c r="J173" s="657" t="s">
        <v>1265</v>
      </c>
      <c r="K173" s="656"/>
      <c r="L173" s="657" t="s">
        <v>201</v>
      </c>
      <c r="M173" s="656"/>
      <c r="N173" s="657" t="s">
        <v>202</v>
      </c>
      <c r="O173" s="656"/>
      <c r="P173" s="657" t="s">
        <v>225</v>
      </c>
      <c r="Q173" s="656"/>
      <c r="R173" s="657" t="s">
        <v>226</v>
      </c>
      <c r="S173" s="656"/>
      <c r="T173" s="657" t="s">
        <v>227</v>
      </c>
      <c r="U173" s="656"/>
      <c r="V173" s="657" t="s">
        <v>367</v>
      </c>
      <c r="W173" s="657"/>
      <c r="X173" s="657" t="s">
        <v>369</v>
      </c>
      <c r="Y173" s="656"/>
      <c r="Z173" s="657" t="s">
        <v>370</v>
      </c>
      <c r="AA173" s="656"/>
      <c r="AB173" s="657" t="s">
        <v>239</v>
      </c>
      <c r="AC173" s="675"/>
      <c r="AD173" s="693"/>
      <c r="AE173" s="669"/>
      <c r="AF173" s="669"/>
      <c r="AG173" s="669"/>
    </row>
    <row r="174" spans="1:41" ht="33.6">
      <c r="A174" s="452"/>
      <c r="B174" s="685"/>
      <c r="C174" s="671"/>
      <c r="D174" s="685"/>
      <c r="E174" s="675"/>
      <c r="F174" s="685"/>
      <c r="G174" s="680"/>
      <c r="H174" s="685"/>
      <c r="I174" s="680"/>
      <c r="J174" s="685"/>
      <c r="K174" s="680"/>
      <c r="L174" s="685"/>
      <c r="M174" s="675"/>
      <c r="N174" s="685"/>
      <c r="O174" s="675"/>
      <c r="P174" s="685"/>
      <c r="Q174" s="675"/>
      <c r="R174" s="685"/>
      <c r="S174" s="675"/>
      <c r="T174" s="685"/>
      <c r="U174" s="675"/>
      <c r="V174" s="685"/>
      <c r="W174" s="686"/>
      <c r="X174" s="685"/>
      <c r="Y174" s="686"/>
      <c r="Z174" s="685"/>
      <c r="AA174" s="675"/>
      <c r="AB174" s="685"/>
      <c r="AC174" s="675"/>
      <c r="AD174" s="693"/>
      <c r="AE174" s="669"/>
      <c r="AF174" s="669"/>
      <c r="AG174" s="669"/>
    </row>
    <row r="175" spans="1:41" ht="13.05" customHeight="1" thickBot="1">
      <c r="A175" s="452"/>
      <c r="B175" s="687"/>
      <c r="C175" s="675"/>
      <c r="D175" s="687"/>
      <c r="E175" s="675"/>
      <c r="F175" s="687"/>
      <c r="G175" s="675"/>
      <c r="H175" s="687"/>
      <c r="I175" s="675"/>
      <c r="J175" s="687"/>
      <c r="K175" s="675"/>
      <c r="L175" s="687"/>
      <c r="M175" s="675"/>
      <c r="N175" s="687"/>
      <c r="O175" s="675"/>
      <c r="P175" s="687"/>
      <c r="Q175" s="675"/>
      <c r="R175" s="687"/>
      <c r="S175" s="675"/>
      <c r="T175" s="687"/>
      <c r="U175" s="675"/>
      <c r="V175" s="687"/>
      <c r="W175" s="675"/>
      <c r="X175" s="687"/>
      <c r="Y175" s="675"/>
      <c r="Z175" s="687"/>
      <c r="AA175" s="675"/>
      <c r="AB175" s="687"/>
      <c r="AC175" s="675"/>
      <c r="AD175" s="693"/>
      <c r="AE175" s="669"/>
      <c r="AF175" s="669"/>
      <c r="AG175" s="669"/>
    </row>
    <row r="176" spans="1:41" ht="100.05" customHeight="1" thickBot="1">
      <c r="A176" s="452"/>
      <c r="B176" s="706"/>
      <c r="C176" s="680">
        <v>328.54</v>
      </c>
      <c r="D176" s="706"/>
      <c r="E176" s="680">
        <v>398.52</v>
      </c>
      <c r="F176" s="706"/>
      <c r="G176" s="680">
        <v>425.85</v>
      </c>
      <c r="H176" s="706"/>
      <c r="I176" s="680">
        <v>409.37</v>
      </c>
      <c r="J176" s="706"/>
      <c r="K176" s="680">
        <v>388.46</v>
      </c>
      <c r="L176" s="706"/>
      <c r="M176" s="680">
        <v>380.96</v>
      </c>
      <c r="N176" s="706"/>
      <c r="O176" s="680">
        <v>381.39</v>
      </c>
      <c r="P176" s="706"/>
      <c r="Q176" s="680">
        <v>344.6</v>
      </c>
      <c r="R176" s="706"/>
      <c r="S176" s="680">
        <v>395.64</v>
      </c>
      <c r="T176" s="706"/>
      <c r="U176" s="680">
        <v>414.76</v>
      </c>
      <c r="V176" s="706"/>
      <c r="W176" s="680">
        <v>401.93</v>
      </c>
      <c r="X176" s="664" t="s">
        <v>214</v>
      </c>
      <c r="Y176" s="680">
        <v>354.95</v>
      </c>
      <c r="Z176" s="736"/>
      <c r="AA176" s="680">
        <v>425</v>
      </c>
      <c r="AB176" s="736"/>
      <c r="AC176" s="663">
        <v>414</v>
      </c>
      <c r="AD176" s="693"/>
      <c r="AE176" s="669"/>
      <c r="AF176" s="669"/>
      <c r="AG176" s="669"/>
      <c r="AM176" s="843">
        <f>COUNTIF(B176:AB176,"U/P")</f>
        <v>0</v>
      </c>
      <c r="AN176" s="843">
        <f>COUNTIF(C176:AC176,"ROW")</f>
        <v>1</v>
      </c>
      <c r="AO176" s="843">
        <f>COUNTIF(D176:AD176,"C")</f>
        <v>0</v>
      </c>
    </row>
    <row r="177" spans="1:41" ht="34.200000000000003" thickBot="1">
      <c r="A177" s="452"/>
      <c r="B177" s="683"/>
      <c r="C177" s="675"/>
      <c r="D177" s="683"/>
      <c r="E177" s="675"/>
      <c r="F177" s="683"/>
      <c r="G177" s="675"/>
      <c r="H177" s="683"/>
      <c r="I177" s="675"/>
      <c r="J177" s="683"/>
      <c r="K177" s="675"/>
      <c r="L177" s="683"/>
      <c r="M177" s="675"/>
      <c r="N177" s="683"/>
      <c r="O177" s="675"/>
      <c r="P177" s="683"/>
      <c r="Q177" s="675"/>
      <c r="R177" s="683"/>
      <c r="S177" s="675"/>
      <c r="T177" s="683"/>
      <c r="U177" s="675"/>
      <c r="V177" s="683"/>
      <c r="W177" s="675"/>
      <c r="X177" s="683"/>
      <c r="Y177" s="675"/>
      <c r="Z177" s="683"/>
      <c r="AA177" s="675"/>
      <c r="AB177" s="683"/>
      <c r="AC177" s="675"/>
      <c r="AD177" s="693"/>
      <c r="AE177" s="669"/>
      <c r="AF177" s="669"/>
      <c r="AG177" s="669"/>
    </row>
    <row r="178" spans="1:41" ht="33.6">
      <c r="A178" s="452"/>
      <c r="B178" s="671" t="s">
        <v>168</v>
      </c>
      <c r="C178" s="671"/>
      <c r="D178" s="671" t="s">
        <v>168</v>
      </c>
      <c r="E178" s="671"/>
      <c r="F178" s="672" t="s">
        <v>101</v>
      </c>
      <c r="G178" s="671"/>
      <c r="H178" s="671" t="s">
        <v>228</v>
      </c>
      <c r="I178" s="671"/>
      <c r="J178" s="672" t="s">
        <v>105</v>
      </c>
      <c r="K178" s="671"/>
      <c r="L178" s="671" t="s">
        <v>168</v>
      </c>
      <c r="M178" s="671"/>
      <c r="N178" s="671" t="s">
        <v>171</v>
      </c>
      <c r="O178" s="671"/>
      <c r="P178" s="671" t="s">
        <v>168</v>
      </c>
      <c r="Q178" s="671"/>
      <c r="R178" s="671" t="s">
        <v>171</v>
      </c>
      <c r="S178" s="671"/>
      <c r="T178" s="671" t="s">
        <v>228</v>
      </c>
      <c r="U178" s="671"/>
      <c r="V178" s="672" t="s">
        <v>101</v>
      </c>
      <c r="W178" s="671"/>
      <c r="X178" s="671" t="s">
        <v>171</v>
      </c>
      <c r="Y178" s="671"/>
      <c r="Z178" s="672" t="s">
        <v>111</v>
      </c>
      <c r="AA178" s="671"/>
      <c r="AB178" s="671" t="s">
        <v>234</v>
      </c>
      <c r="AC178" s="675"/>
      <c r="AD178" s="693"/>
      <c r="AE178" s="669"/>
      <c r="AF178" s="669"/>
      <c r="AG178" s="669"/>
    </row>
    <row r="179" spans="1:41" ht="25.8">
      <c r="A179" s="452"/>
      <c r="B179" s="689"/>
      <c r="C179" s="689"/>
      <c r="D179" s="689"/>
      <c r="E179" s="689"/>
      <c r="F179" s="737"/>
      <c r="G179" s="689"/>
      <c r="H179" s="689"/>
      <c r="I179" s="689"/>
      <c r="J179" s="737"/>
      <c r="K179" s="689"/>
      <c r="L179" s="689"/>
      <c r="M179" s="689"/>
      <c r="N179" s="689"/>
      <c r="O179" s="689"/>
      <c r="P179" s="689"/>
      <c r="Q179" s="689"/>
      <c r="R179" s="689"/>
      <c r="S179" s="689"/>
      <c r="T179" s="689"/>
      <c r="U179" s="689"/>
      <c r="V179" s="737"/>
      <c r="W179" s="689"/>
      <c r="X179" s="689"/>
      <c r="Y179" s="689"/>
      <c r="Z179" s="737"/>
      <c r="AA179" s="689"/>
      <c r="AB179" s="689"/>
      <c r="AC179" s="678"/>
      <c r="AD179" s="676"/>
      <c r="AE179" s="669"/>
      <c r="AF179" s="669"/>
      <c r="AG179" s="669"/>
    </row>
    <row r="180" spans="1:41" ht="33.6">
      <c r="A180" s="452"/>
      <c r="B180" s="689"/>
      <c r="C180" s="689"/>
      <c r="D180" s="689"/>
      <c r="E180" s="689"/>
      <c r="F180" s="689"/>
      <c r="G180" s="689"/>
      <c r="H180" s="689"/>
      <c r="I180" s="689"/>
      <c r="J180" s="689"/>
      <c r="K180" s="689"/>
      <c r="L180" s="689"/>
      <c r="M180" s="689"/>
      <c r="N180" s="738" t="s">
        <v>1510</v>
      </c>
      <c r="O180" s="689"/>
      <c r="P180" s="689"/>
      <c r="Q180" s="689"/>
      <c r="R180" s="689"/>
      <c r="S180" s="689"/>
      <c r="T180" s="689"/>
      <c r="U180" s="689"/>
      <c r="V180" s="689"/>
      <c r="W180" s="689"/>
      <c r="X180" s="755" t="s">
        <v>440</v>
      </c>
      <c r="Y180" s="689"/>
      <c r="Z180" s="689"/>
      <c r="AA180" s="689"/>
      <c r="AB180" s="689"/>
      <c r="AC180" s="678"/>
      <c r="AD180" s="676"/>
      <c r="AE180" s="669"/>
      <c r="AF180" s="669"/>
      <c r="AG180" s="669"/>
    </row>
    <row r="181" spans="1:41" ht="36" customHeight="1">
      <c r="A181" s="720"/>
      <c r="B181" s="708"/>
      <c r="C181" s="708"/>
      <c r="D181" s="708"/>
      <c r="E181" s="708"/>
      <c r="F181" s="734"/>
      <c r="G181" s="708"/>
      <c r="H181" s="708"/>
      <c r="I181" s="708"/>
      <c r="J181" s="708"/>
      <c r="K181" s="708"/>
      <c r="L181" s="708"/>
      <c r="M181" s="708"/>
      <c r="N181" s="708"/>
      <c r="O181" s="708"/>
      <c r="P181" s="708"/>
      <c r="Q181" s="708"/>
      <c r="R181" s="708"/>
      <c r="S181" s="708"/>
      <c r="T181" s="708"/>
      <c r="U181" s="708"/>
      <c r="V181" s="708"/>
      <c r="W181" s="708"/>
      <c r="X181" s="852" t="s">
        <v>214</v>
      </c>
      <c r="Y181" s="708"/>
      <c r="Z181" s="708"/>
      <c r="AA181" s="708"/>
      <c r="AB181" s="708"/>
      <c r="AC181" s="708"/>
      <c r="AD181" s="708"/>
      <c r="AE181" s="708"/>
      <c r="AF181" s="708"/>
      <c r="AG181" s="708"/>
      <c r="AH181" s="708"/>
      <c r="AI181" s="708"/>
      <c r="AJ181" s="708"/>
      <c r="AK181" s="708"/>
      <c r="AL181" s="708"/>
    </row>
    <row r="182" spans="1:41" ht="21.75" customHeight="1">
      <c r="A182" s="670"/>
      <c r="B182" s="657" t="s">
        <v>371</v>
      </c>
      <c r="C182" s="656"/>
      <c r="D182" s="657" t="s">
        <v>372</v>
      </c>
      <c r="E182" s="656"/>
      <c r="F182" s="657" t="s">
        <v>243</v>
      </c>
      <c r="G182" s="656"/>
      <c r="H182" s="657" t="s">
        <v>373</v>
      </c>
      <c r="I182" s="656"/>
      <c r="J182" s="657" t="s">
        <v>253</v>
      </c>
      <c r="K182" s="656"/>
      <c r="L182" s="657" t="s">
        <v>254</v>
      </c>
      <c r="M182" s="656"/>
      <c r="N182" s="657" t="s">
        <v>255</v>
      </c>
      <c r="O182" s="656"/>
      <c r="P182" s="657" t="s">
        <v>213</v>
      </c>
      <c r="Q182" s="656"/>
      <c r="R182" s="657" t="s">
        <v>257</v>
      </c>
      <c r="S182" s="656"/>
      <c r="T182" s="657" t="s">
        <v>377</v>
      </c>
      <c r="U182" s="656"/>
      <c r="V182" s="657" t="s">
        <v>378</v>
      </c>
      <c r="W182" s="656"/>
      <c r="X182" s="657" t="s">
        <v>379</v>
      </c>
      <c r="Y182" s="656"/>
      <c r="Z182" s="657" t="s">
        <v>380</v>
      </c>
      <c r="AA182" s="656"/>
      <c r="AB182" s="657" t="s">
        <v>211</v>
      </c>
      <c r="AC182" s="675"/>
      <c r="AD182" s="693"/>
      <c r="AE182" s="669"/>
      <c r="AF182" s="669"/>
      <c r="AG182" s="669"/>
    </row>
    <row r="183" spans="1:41" ht="33.6">
      <c r="A183" s="670"/>
      <c r="B183" s="685"/>
      <c r="C183" s="671"/>
      <c r="D183" s="685"/>
      <c r="E183" s="675"/>
      <c r="F183" s="685"/>
      <c r="G183" s="675"/>
      <c r="H183" s="685"/>
      <c r="I183" s="675"/>
      <c r="J183" s="685"/>
      <c r="K183" s="675"/>
      <c r="L183" s="685"/>
      <c r="M183" s="675"/>
      <c r="N183" s="685"/>
      <c r="O183" s="675"/>
      <c r="P183" s="685"/>
      <c r="Q183" s="675"/>
      <c r="R183" s="685"/>
      <c r="S183" s="675"/>
      <c r="T183" s="685"/>
      <c r="U183" s="675"/>
      <c r="V183" s="685"/>
      <c r="W183" s="675"/>
      <c r="X183" s="685"/>
      <c r="Y183" s="675"/>
      <c r="Z183" s="685"/>
      <c r="AA183" s="675"/>
      <c r="AB183" s="685"/>
      <c r="AC183" s="675"/>
      <c r="AD183" s="693"/>
      <c r="AE183" s="669"/>
      <c r="AF183" s="669"/>
      <c r="AG183" s="669"/>
    </row>
    <row r="184" spans="1:41" ht="16.05" customHeight="1" thickBot="1">
      <c r="A184" s="670"/>
      <c r="B184" s="687"/>
      <c r="C184" s="675"/>
      <c r="D184" s="687"/>
      <c r="E184" s="675"/>
      <c r="F184" s="687"/>
      <c r="G184" s="675"/>
      <c r="H184" s="687"/>
      <c r="I184" s="675"/>
      <c r="J184" s="687"/>
      <c r="K184" s="675"/>
      <c r="L184" s="687"/>
      <c r="M184" s="675"/>
      <c r="N184" s="687"/>
      <c r="O184" s="675"/>
      <c r="P184" s="687"/>
      <c r="Q184" s="675"/>
      <c r="R184" s="687"/>
      <c r="S184" s="675"/>
      <c r="T184" s="687"/>
      <c r="U184" s="675"/>
      <c r="V184" s="687"/>
      <c r="W184" s="675"/>
      <c r="X184" s="687"/>
      <c r="Y184" s="675"/>
      <c r="Z184" s="687"/>
      <c r="AA184" s="675"/>
      <c r="AB184" s="687"/>
      <c r="AC184" s="675"/>
      <c r="AD184" s="693"/>
      <c r="AE184" s="669"/>
      <c r="AF184" s="669"/>
      <c r="AG184" s="669"/>
    </row>
    <row r="185" spans="1:41" ht="100.05" customHeight="1" thickBot="1">
      <c r="A185" s="670"/>
      <c r="B185" s="706"/>
      <c r="C185" s="680">
        <v>353.05</v>
      </c>
      <c r="D185" s="706"/>
      <c r="E185" s="680">
        <v>441.06</v>
      </c>
      <c r="F185" s="706"/>
      <c r="G185" s="680">
        <v>387.5</v>
      </c>
      <c r="H185" s="706"/>
      <c r="I185" s="680">
        <v>372.63</v>
      </c>
      <c r="J185" s="705"/>
      <c r="K185" s="680">
        <v>415.3</v>
      </c>
      <c r="L185" s="706"/>
      <c r="M185" s="680">
        <v>424.58</v>
      </c>
      <c r="N185" s="706"/>
      <c r="O185" s="680">
        <v>391.7</v>
      </c>
      <c r="P185" s="706"/>
      <c r="Q185" s="680">
        <v>410.47</v>
      </c>
      <c r="R185" s="706"/>
      <c r="S185" s="680">
        <v>385.54</v>
      </c>
      <c r="T185" s="706"/>
      <c r="U185" s="680">
        <v>418.31</v>
      </c>
      <c r="V185" s="706"/>
      <c r="W185" s="680">
        <v>421.47</v>
      </c>
      <c r="X185" s="706"/>
      <c r="Y185" s="680">
        <v>401.98</v>
      </c>
      <c r="Z185" s="706"/>
      <c r="AA185" s="680">
        <v>429.38</v>
      </c>
      <c r="AB185" s="706"/>
      <c r="AC185" s="680">
        <v>403.83</v>
      </c>
      <c r="AD185" s="693"/>
      <c r="AE185" s="669"/>
      <c r="AF185" s="669"/>
      <c r="AG185" s="669"/>
      <c r="AM185" s="843">
        <f>COUNTIF(B185:AB185,"U/P")</f>
        <v>0</v>
      </c>
      <c r="AN185" s="843">
        <f>COUNTIF(C185:AC185,"ROW")</f>
        <v>0</v>
      </c>
      <c r="AO185" s="843">
        <f>COUNTIF(D185:AD185,"C")</f>
        <v>0</v>
      </c>
    </row>
    <row r="186" spans="1:41" ht="34.200000000000003" thickBot="1">
      <c r="A186" s="670"/>
      <c r="B186" s="683"/>
      <c r="C186" s="675"/>
      <c r="D186" s="683"/>
      <c r="E186" s="675"/>
      <c r="F186" s="683"/>
      <c r="G186" s="675"/>
      <c r="H186" s="716"/>
      <c r="I186" s="675"/>
      <c r="J186" s="683"/>
      <c r="K186" s="675"/>
      <c r="L186" s="683"/>
      <c r="M186" s="675"/>
      <c r="N186" s="683"/>
      <c r="O186" s="675"/>
      <c r="P186" s="683"/>
      <c r="Q186" s="675"/>
      <c r="R186" s="683"/>
      <c r="S186" s="675"/>
      <c r="T186" s="683"/>
      <c r="U186" s="675"/>
      <c r="V186" s="683"/>
      <c r="W186" s="675"/>
      <c r="X186" s="683"/>
      <c r="Y186" s="675"/>
      <c r="Z186" s="683"/>
      <c r="AA186" s="675"/>
      <c r="AB186" s="683"/>
      <c r="AC186" s="675"/>
      <c r="AD186" s="693"/>
      <c r="AE186" s="669"/>
      <c r="AF186" s="669"/>
      <c r="AG186" s="669"/>
    </row>
    <row r="187" spans="1:41" ht="33.6">
      <c r="A187" s="670"/>
      <c r="B187" s="671" t="s">
        <v>168</v>
      </c>
      <c r="C187" s="671"/>
      <c r="D187" s="672" t="s">
        <v>174</v>
      </c>
      <c r="E187" s="671"/>
      <c r="F187" s="671" t="s">
        <v>234</v>
      </c>
      <c r="G187" s="671"/>
      <c r="H187" s="672" t="s">
        <v>118</v>
      </c>
      <c r="I187" s="671"/>
      <c r="J187" s="671" t="s">
        <v>168</v>
      </c>
      <c r="K187" s="671"/>
      <c r="L187" s="671" t="s">
        <v>171</v>
      </c>
      <c r="M187" s="671"/>
      <c r="N187" s="671" t="s">
        <v>168</v>
      </c>
      <c r="O187" s="671"/>
      <c r="P187" s="671" t="s">
        <v>168</v>
      </c>
      <c r="Q187" s="671"/>
      <c r="R187" s="671" t="s">
        <v>228</v>
      </c>
      <c r="S187" s="671"/>
      <c r="T187" s="672" t="s">
        <v>174</v>
      </c>
      <c r="U187" s="671"/>
      <c r="V187" s="671" t="s">
        <v>228</v>
      </c>
      <c r="W187" s="671"/>
      <c r="X187" s="671" t="s">
        <v>171</v>
      </c>
      <c r="Y187" s="671"/>
      <c r="Z187" s="672" t="s">
        <v>101</v>
      </c>
      <c r="AA187" s="671"/>
      <c r="AB187" s="671" t="s">
        <v>171</v>
      </c>
      <c r="AC187" s="675"/>
      <c r="AD187" s="693"/>
      <c r="AE187" s="669"/>
      <c r="AF187" s="669"/>
      <c r="AG187" s="669"/>
    </row>
    <row r="188" spans="1:41" ht="58.5" customHeight="1">
      <c r="A188" s="2072" t="s">
        <v>1511</v>
      </c>
      <c r="B188" s="2073"/>
      <c r="C188" s="671"/>
      <c r="D188" s="741" t="s">
        <v>440</v>
      </c>
      <c r="E188" s="686"/>
      <c r="F188" s="741" t="s">
        <v>1510</v>
      </c>
      <c r="G188" s="686"/>
      <c r="H188" s="741" t="s">
        <v>1510</v>
      </c>
      <c r="I188" s="686"/>
      <c r="J188" s="741" t="s">
        <v>1510</v>
      </c>
      <c r="K188" s="671"/>
      <c r="L188" s="671"/>
      <c r="M188" s="671"/>
      <c r="N188" s="671"/>
      <c r="O188" s="671"/>
      <c r="P188" s="671"/>
      <c r="Q188" s="671"/>
      <c r="R188" s="671"/>
      <c r="S188" s="671"/>
      <c r="T188" s="671"/>
      <c r="U188" s="671"/>
      <c r="V188" s="725"/>
      <c r="W188" s="671"/>
      <c r="X188" s="671"/>
      <c r="Y188" s="671"/>
      <c r="Z188" s="671"/>
      <c r="AA188" s="671"/>
      <c r="AB188" s="671"/>
      <c r="AC188" s="675"/>
      <c r="AD188" s="693"/>
      <c r="AE188" s="669"/>
      <c r="AF188" s="669"/>
      <c r="AG188" s="669"/>
    </row>
    <row r="189" spans="1:41" ht="36.6">
      <c r="A189" s="735"/>
      <c r="B189" s="735"/>
      <c r="C189" s="735"/>
      <c r="D189" s="735"/>
      <c r="E189" s="735"/>
      <c r="F189" s="735"/>
      <c r="G189" s="735"/>
      <c r="H189" s="734" t="s">
        <v>214</v>
      </c>
      <c r="I189" s="735"/>
      <c r="J189" s="735"/>
      <c r="K189" s="735"/>
      <c r="L189" s="735"/>
      <c r="M189" s="735"/>
      <c r="N189" s="735"/>
      <c r="O189" s="735"/>
      <c r="P189" s="735"/>
      <c r="Q189" s="735"/>
      <c r="R189" s="735"/>
      <c r="S189" s="735"/>
      <c r="T189" s="814"/>
      <c r="U189" s="735"/>
      <c r="V189" s="735"/>
      <c r="W189" s="735"/>
      <c r="X189" s="735"/>
      <c r="Y189" s="735"/>
      <c r="Z189" s="734" t="s">
        <v>214</v>
      </c>
      <c r="AA189" s="735"/>
      <c r="AB189" s="735"/>
      <c r="AC189" s="735"/>
      <c r="AD189" s="735"/>
      <c r="AE189" s="735"/>
      <c r="AF189" s="735"/>
      <c r="AG189" s="735"/>
      <c r="AH189" s="735"/>
      <c r="AI189" s="735"/>
      <c r="AJ189" s="735"/>
      <c r="AK189" s="735"/>
      <c r="AL189" s="735"/>
    </row>
    <row r="190" spans="1:41" ht="15" customHeight="1">
      <c r="B190" s="676"/>
      <c r="C190" s="678"/>
      <c r="D190" s="676"/>
      <c r="E190" s="678"/>
      <c r="F190" s="676"/>
      <c r="G190" s="678"/>
      <c r="H190" s="676"/>
      <c r="I190" s="678"/>
      <c r="J190" s="676"/>
      <c r="K190" s="678"/>
      <c r="L190" s="676"/>
      <c r="M190" s="678"/>
      <c r="N190" s="676"/>
      <c r="O190" s="678"/>
      <c r="P190" s="676"/>
      <c r="Q190" s="678"/>
      <c r="R190" s="676"/>
      <c r="S190" s="678"/>
      <c r="T190" s="676"/>
      <c r="U190" s="678"/>
      <c r="V190" s="676"/>
      <c r="W190" s="678"/>
      <c r="X190" s="676"/>
      <c r="Y190" s="678"/>
      <c r="Z190" s="676"/>
      <c r="AA190" s="678"/>
      <c r="AB190" s="676"/>
      <c r="AC190" s="678"/>
      <c r="AD190" s="676"/>
      <c r="AE190" s="669"/>
      <c r="AF190" s="669"/>
      <c r="AG190" s="669"/>
    </row>
    <row r="191" spans="1:41" ht="31.05" customHeight="1">
      <c r="B191" s="657" t="s">
        <v>381</v>
      </c>
      <c r="C191" s="656"/>
      <c r="D191" s="657" t="s">
        <v>382</v>
      </c>
      <c r="E191" s="656"/>
      <c r="F191" s="657" t="s">
        <v>244</v>
      </c>
      <c r="G191" s="656"/>
      <c r="H191" s="657" t="s">
        <v>384</v>
      </c>
      <c r="I191" s="656"/>
      <c r="J191" s="657" t="s">
        <v>248</v>
      </c>
      <c r="K191" s="656"/>
      <c r="L191" s="657" t="s">
        <v>230</v>
      </c>
      <c r="M191" s="656"/>
      <c r="N191" s="657" t="s">
        <v>385</v>
      </c>
      <c r="O191" s="656"/>
      <c r="P191" s="657" t="s">
        <v>263</v>
      </c>
      <c r="Q191" s="656"/>
      <c r="R191" s="657" t="s">
        <v>266</v>
      </c>
      <c r="S191" s="656"/>
      <c r="T191" s="657" t="s">
        <v>386</v>
      </c>
      <c r="U191" s="656"/>
      <c r="V191" s="657" t="s">
        <v>387</v>
      </c>
      <c r="W191" s="656"/>
      <c r="X191" s="657" t="s">
        <v>388</v>
      </c>
      <c r="Y191" s="656"/>
      <c r="Z191" s="657" t="s">
        <v>389</v>
      </c>
      <c r="AA191" s="656"/>
      <c r="AB191" s="657" t="s">
        <v>390</v>
      </c>
      <c r="AC191" s="675"/>
      <c r="AD191" s="676"/>
      <c r="AE191" s="669"/>
      <c r="AF191" s="669"/>
      <c r="AG191" s="669"/>
    </row>
    <row r="192" spans="1:41" ht="33.6">
      <c r="B192" s="685"/>
      <c r="C192" s="675"/>
      <c r="D192" s="685"/>
      <c r="E192" s="675"/>
      <c r="F192" s="685"/>
      <c r="G192" s="675"/>
      <c r="H192" s="685"/>
      <c r="I192" s="675"/>
      <c r="J192" s="685"/>
      <c r="K192" s="671"/>
      <c r="L192" s="685"/>
      <c r="M192" s="675"/>
      <c r="N192" s="685"/>
      <c r="O192" s="675"/>
      <c r="P192" s="685"/>
      <c r="Q192" s="671"/>
      <c r="R192" s="685"/>
      <c r="S192" s="671"/>
      <c r="T192" s="685"/>
      <c r="U192" s="675"/>
      <c r="V192" s="685"/>
      <c r="W192" s="675"/>
      <c r="X192" s="685"/>
      <c r="Y192" s="675"/>
      <c r="Z192" s="685"/>
      <c r="AA192" s="675"/>
      <c r="AB192" s="685"/>
      <c r="AC192" s="675"/>
      <c r="AD192" s="676"/>
      <c r="AE192" s="669"/>
      <c r="AF192" s="669"/>
      <c r="AG192" s="669"/>
    </row>
    <row r="193" spans="1:41" ht="15.45" customHeight="1" thickBot="1">
      <c r="B193" s="687"/>
      <c r="C193" s="675"/>
      <c r="D193" s="687"/>
      <c r="E193" s="675"/>
      <c r="F193" s="687"/>
      <c r="G193" s="675"/>
      <c r="H193" s="687"/>
      <c r="I193" s="675"/>
      <c r="J193" s="687"/>
      <c r="K193" s="675"/>
      <c r="L193" s="687"/>
      <c r="M193" s="675"/>
      <c r="N193" s="687"/>
      <c r="O193" s="675"/>
      <c r="P193" s="687"/>
      <c r="Q193" s="675"/>
      <c r="R193" s="687"/>
      <c r="S193" s="675"/>
      <c r="T193" s="687"/>
      <c r="U193" s="675"/>
      <c r="V193" s="687"/>
      <c r="W193" s="675"/>
      <c r="X193" s="687"/>
      <c r="Y193" s="675"/>
      <c r="Z193" s="687"/>
      <c r="AA193" s="675"/>
      <c r="AB193" s="687"/>
      <c r="AC193" s="675"/>
      <c r="AD193" s="676"/>
      <c r="AE193" s="669"/>
      <c r="AF193" s="669"/>
      <c r="AG193" s="669"/>
    </row>
    <row r="194" spans="1:41" ht="100.05" customHeight="1" thickBot="1">
      <c r="B194" s="961" t="s">
        <v>376</v>
      </c>
      <c r="C194" s="680">
        <v>384.63</v>
      </c>
      <c r="D194" s="706"/>
      <c r="E194" s="680">
        <v>380.68200000000002</v>
      </c>
      <c r="F194" s="706"/>
      <c r="G194" s="680">
        <v>354.52600000000001</v>
      </c>
      <c r="H194" s="706"/>
      <c r="I194" s="680">
        <v>405.57400000000001</v>
      </c>
      <c r="J194" s="706"/>
      <c r="K194" s="680">
        <v>416.87400000000002</v>
      </c>
      <c r="L194" s="706"/>
      <c r="M194" s="680">
        <v>380.76600000000002</v>
      </c>
      <c r="N194" s="706"/>
      <c r="O194" s="680">
        <v>411.81</v>
      </c>
      <c r="P194" s="706"/>
      <c r="Q194" s="742">
        <v>392.08</v>
      </c>
      <c r="R194" s="706"/>
      <c r="S194" s="743">
        <v>296.87</v>
      </c>
      <c r="T194" s="664" t="s">
        <v>214</v>
      </c>
      <c r="U194" s="680">
        <v>412.4</v>
      </c>
      <c r="V194" s="664" t="s">
        <v>214</v>
      </c>
      <c r="W194" s="680">
        <v>382.17</v>
      </c>
      <c r="X194" s="664" t="s">
        <v>214</v>
      </c>
      <c r="Y194" s="680">
        <v>452.74</v>
      </c>
      <c r="Z194" s="664" t="s">
        <v>214</v>
      </c>
      <c r="AA194" s="680">
        <v>420.21</v>
      </c>
      <c r="AB194" s="664" t="s">
        <v>214</v>
      </c>
      <c r="AC194" s="680">
        <v>395.01</v>
      </c>
      <c r="AD194" s="676"/>
      <c r="AE194" s="669"/>
      <c r="AF194" s="669"/>
      <c r="AG194" s="669"/>
      <c r="AM194" s="843">
        <f>COUNTIF(B194:AB194,"U/P")</f>
        <v>1</v>
      </c>
      <c r="AN194" s="843">
        <f>COUNTIF(C194:AC194,"ROW")</f>
        <v>5</v>
      </c>
      <c r="AO194" s="843">
        <f>COUNTIF(B194:AD194,"C")</f>
        <v>0</v>
      </c>
    </row>
    <row r="195" spans="1:41" ht="34.200000000000003" thickBot="1">
      <c r="B195" s="962"/>
      <c r="C195" s="675"/>
      <c r="D195" s="683"/>
      <c r="E195" s="675"/>
      <c r="F195" s="683"/>
      <c r="G195" s="675"/>
      <c r="H195" s="683"/>
      <c r="I195" s="675"/>
      <c r="J195" s="683"/>
      <c r="K195" s="675"/>
      <c r="L195" s="683"/>
      <c r="M195" s="675"/>
      <c r="N195" s="683"/>
      <c r="O195" s="675"/>
      <c r="P195" s="683"/>
      <c r="Q195" s="675"/>
      <c r="R195" s="683"/>
      <c r="S195" s="675"/>
      <c r="T195" s="683"/>
      <c r="U195" s="675"/>
      <c r="V195" s="683"/>
      <c r="W195" s="675"/>
      <c r="X195" s="683"/>
      <c r="Y195" s="675"/>
      <c r="Z195" s="683"/>
      <c r="AA195" s="675"/>
      <c r="AB195" s="683"/>
      <c r="AC195" s="693"/>
      <c r="AD195" s="676"/>
      <c r="AE195" s="669"/>
      <c r="AF195" s="669"/>
      <c r="AG195" s="669"/>
    </row>
    <row r="196" spans="1:41" ht="33.6">
      <c r="B196" s="672" t="s">
        <v>114</v>
      </c>
      <c r="C196" s="671"/>
      <c r="D196" s="672" t="s">
        <v>101</v>
      </c>
      <c r="E196" s="671"/>
      <c r="F196" s="671" t="s">
        <v>168</v>
      </c>
      <c r="G196" s="671"/>
      <c r="H196" s="672" t="s">
        <v>111</v>
      </c>
      <c r="I196" s="671"/>
      <c r="J196" s="671" t="s">
        <v>228</v>
      </c>
      <c r="K196" s="671"/>
      <c r="L196" s="671" t="s">
        <v>168</v>
      </c>
      <c r="M196" s="671"/>
      <c r="N196" s="672" t="s">
        <v>101</v>
      </c>
      <c r="O196" s="671"/>
      <c r="P196" s="671" t="s">
        <v>171</v>
      </c>
      <c r="Q196" s="671"/>
      <c r="R196" s="671" t="s">
        <v>234</v>
      </c>
      <c r="S196" s="671"/>
      <c r="T196" s="672" t="s">
        <v>114</v>
      </c>
      <c r="U196" s="671"/>
      <c r="V196" s="672" t="s">
        <v>101</v>
      </c>
      <c r="W196" s="671"/>
      <c r="X196" s="671" t="s">
        <v>234</v>
      </c>
      <c r="Y196" s="671"/>
      <c r="Z196" s="672" t="s">
        <v>101</v>
      </c>
      <c r="AA196" s="671"/>
      <c r="AB196" s="671" t="s">
        <v>234</v>
      </c>
      <c r="AC196" s="693"/>
      <c r="AD196" s="676"/>
      <c r="AE196" s="669"/>
      <c r="AF196" s="669"/>
      <c r="AG196" s="669"/>
    </row>
    <row r="197" spans="1:41" ht="27" customHeight="1">
      <c r="A197" s="708"/>
      <c r="B197" s="960"/>
      <c r="C197" s="814"/>
      <c r="D197" s="814"/>
      <c r="E197" s="708"/>
      <c r="F197" s="708"/>
      <c r="G197" s="708"/>
      <c r="H197" s="708"/>
      <c r="I197" s="708"/>
      <c r="J197" s="708"/>
      <c r="K197" s="708"/>
      <c r="L197" s="708"/>
      <c r="M197" s="708"/>
      <c r="N197" s="814"/>
      <c r="O197" s="708"/>
      <c r="P197" s="708"/>
      <c r="Q197" s="708"/>
      <c r="R197" s="708"/>
      <c r="S197" s="708"/>
      <c r="T197" s="2063" t="s">
        <v>1502</v>
      </c>
      <c r="U197" s="2063"/>
      <c r="V197" s="2063"/>
      <c r="W197" s="2063"/>
      <c r="X197" s="2063"/>
      <c r="Y197" s="2063"/>
      <c r="Z197" s="2063"/>
      <c r="AA197" s="2063"/>
      <c r="AB197" s="2063"/>
      <c r="AC197" s="708"/>
      <c r="AD197" s="708"/>
      <c r="AE197" s="708"/>
      <c r="AF197" s="708"/>
      <c r="AG197" s="708"/>
      <c r="AH197" s="708"/>
      <c r="AI197" s="708"/>
      <c r="AJ197" s="708"/>
      <c r="AK197" s="708"/>
      <c r="AL197" s="708"/>
    </row>
    <row r="198" spans="1:41" ht="25.8">
      <c r="B198" s="678"/>
      <c r="C198" s="678"/>
      <c r="D198" s="676"/>
      <c r="E198" s="678"/>
      <c r="F198" s="676"/>
      <c r="G198" s="678"/>
      <c r="H198" s="676"/>
      <c r="I198" s="678"/>
      <c r="J198" s="676"/>
      <c r="K198" s="678"/>
      <c r="L198" s="676"/>
      <c r="M198" s="678"/>
      <c r="N198" s="676"/>
      <c r="O198" s="678"/>
      <c r="P198" s="676"/>
      <c r="Q198" s="678"/>
      <c r="R198" s="676"/>
      <c r="S198" s="678"/>
      <c r="T198" s="676"/>
      <c r="U198" s="678"/>
      <c r="V198" s="676"/>
      <c r="W198" s="678"/>
      <c r="X198" s="676"/>
      <c r="Y198" s="678"/>
      <c r="Z198" s="676"/>
      <c r="AA198" s="678"/>
      <c r="AB198" s="676"/>
      <c r="AC198" s="676"/>
      <c r="AD198" s="676"/>
      <c r="AE198" s="669"/>
      <c r="AF198" s="669"/>
      <c r="AG198" s="669"/>
    </row>
    <row r="199" spans="1:41" ht="28.05" customHeight="1">
      <c r="B199" s="657" t="s">
        <v>391</v>
      </c>
      <c r="C199" s="656"/>
      <c r="D199" s="657" t="s">
        <v>392</v>
      </c>
      <c r="E199" s="656"/>
      <c r="F199" s="657" t="s">
        <v>276</v>
      </c>
      <c r="G199" s="656"/>
      <c r="H199" s="657" t="s">
        <v>393</v>
      </c>
      <c r="I199" s="656"/>
      <c r="J199" s="657" t="s">
        <v>394</v>
      </c>
      <c r="K199" s="658" t="s">
        <v>1497</v>
      </c>
      <c r="L199" s="2061" t="s">
        <v>395</v>
      </c>
      <c r="M199" s="2061"/>
      <c r="N199" s="2061" t="s">
        <v>396</v>
      </c>
      <c r="O199" s="2061"/>
      <c r="P199" s="2061" t="s">
        <v>397</v>
      </c>
      <c r="Q199" s="2061"/>
      <c r="R199" s="657" t="s">
        <v>398</v>
      </c>
      <c r="S199" s="656"/>
      <c r="T199" s="657" t="s">
        <v>400</v>
      </c>
      <c r="U199" s="656"/>
      <c r="V199" s="714" t="s">
        <v>1266</v>
      </c>
      <c r="W199" s="656"/>
      <c r="X199" s="2061" t="s">
        <v>203</v>
      </c>
      <c r="Y199" s="2061"/>
      <c r="Z199" s="2061" t="s">
        <v>402</v>
      </c>
      <c r="AA199" s="2061"/>
      <c r="AB199" s="657" t="s">
        <v>280</v>
      </c>
      <c r="AC199" s="693"/>
      <c r="AD199" s="676"/>
      <c r="AE199" s="669"/>
      <c r="AF199" s="669"/>
      <c r="AG199" s="669"/>
    </row>
    <row r="200" spans="1:41" ht="33.6">
      <c r="A200" s="452"/>
      <c r="B200" s="685"/>
      <c r="C200" s="675"/>
      <c r="D200" s="685"/>
      <c r="E200" s="675"/>
      <c r="F200" s="685"/>
      <c r="G200" s="675"/>
      <c r="H200" s="685"/>
      <c r="I200" s="675"/>
      <c r="J200" s="685"/>
      <c r="K200" s="675"/>
      <c r="L200" s="685"/>
      <c r="M200" s="675"/>
      <c r="N200" s="685"/>
      <c r="O200" s="675"/>
      <c r="P200" s="685"/>
      <c r="Q200" s="675"/>
      <c r="R200" s="685"/>
      <c r="S200" s="675"/>
      <c r="T200" s="685"/>
      <c r="U200" s="675"/>
      <c r="V200" s="685"/>
      <c r="W200" s="675"/>
      <c r="X200" s="685"/>
      <c r="Y200" s="675"/>
      <c r="Z200" s="685"/>
      <c r="AA200" s="675"/>
      <c r="AB200" s="685"/>
      <c r="AC200" s="693"/>
      <c r="AD200" s="676"/>
      <c r="AE200" s="669"/>
      <c r="AF200" s="669"/>
      <c r="AG200" s="669"/>
    </row>
    <row r="201" spans="1:41" ht="15" customHeight="1" thickBot="1">
      <c r="A201" s="452"/>
      <c r="B201" s="687"/>
      <c r="C201" s="675"/>
      <c r="D201" s="687"/>
      <c r="E201" s="675"/>
      <c r="F201" s="687"/>
      <c r="G201" s="675"/>
      <c r="H201" s="687"/>
      <c r="I201" s="675"/>
      <c r="J201" s="687"/>
      <c r="K201" s="675"/>
      <c r="L201" s="687"/>
      <c r="M201" s="675"/>
      <c r="N201" s="687"/>
      <c r="O201" s="675"/>
      <c r="P201" s="687"/>
      <c r="Q201" s="675"/>
      <c r="R201" s="687"/>
      <c r="S201" s="675"/>
      <c r="T201" s="687"/>
      <c r="U201" s="675"/>
      <c r="V201" s="687"/>
      <c r="W201" s="675"/>
      <c r="X201" s="687"/>
      <c r="Y201" s="675"/>
      <c r="Z201" s="687"/>
      <c r="AA201" s="675"/>
      <c r="AB201" s="687"/>
      <c r="AC201" s="693"/>
      <c r="AD201" s="676"/>
      <c r="AE201" s="669"/>
      <c r="AF201" s="669"/>
      <c r="AG201" s="669"/>
      <c r="AH201" s="744"/>
      <c r="AI201" s="744"/>
      <c r="AJ201" s="744"/>
      <c r="AK201" s="744"/>
      <c r="AL201" s="744"/>
      <c r="AM201" s="744"/>
      <c r="AN201" s="744"/>
    </row>
    <row r="202" spans="1:41" ht="100.05" customHeight="1" thickBot="1">
      <c r="A202" s="452"/>
      <c r="B202" s="664" t="s">
        <v>214</v>
      </c>
      <c r="C202" s="680">
        <v>386.74</v>
      </c>
      <c r="D202" s="706"/>
      <c r="E202" s="743">
        <v>378.62</v>
      </c>
      <c r="F202" s="706"/>
      <c r="G202" s="680">
        <v>350.21499999999997</v>
      </c>
      <c r="H202" s="664" t="s">
        <v>214</v>
      </c>
      <c r="I202" s="680">
        <v>357.91</v>
      </c>
      <c r="J202" s="664" t="s">
        <v>214</v>
      </c>
      <c r="K202" s="680">
        <v>237.48</v>
      </c>
      <c r="L202" s="664" t="s">
        <v>214</v>
      </c>
      <c r="M202" s="680">
        <v>440.03</v>
      </c>
      <c r="N202" s="706"/>
      <c r="O202" s="680">
        <v>503.74</v>
      </c>
      <c r="P202" s="706"/>
      <c r="Q202" s="680">
        <v>437</v>
      </c>
      <c r="R202" s="706"/>
      <c r="S202" s="680">
        <v>430</v>
      </c>
      <c r="T202" s="706"/>
      <c r="U202" s="743">
        <v>409.27</v>
      </c>
      <c r="V202" s="706"/>
      <c r="W202" s="680">
        <v>312.45</v>
      </c>
      <c r="X202" s="706"/>
      <c r="Y202" s="680">
        <v>314.25</v>
      </c>
      <c r="Z202" s="706"/>
      <c r="AA202" s="680">
        <v>361.96</v>
      </c>
      <c r="AB202" s="706"/>
      <c r="AC202" s="688">
        <v>329.49</v>
      </c>
      <c r="AD202" s="676"/>
      <c r="AE202" s="669"/>
      <c r="AF202" s="669"/>
      <c r="AG202" s="669"/>
      <c r="AM202" s="843">
        <f>COUNTIF(B202:AB202,"U/P")</f>
        <v>0</v>
      </c>
      <c r="AN202" s="843">
        <f>COUNTIF(C202:AC202,"ROW")</f>
        <v>3</v>
      </c>
      <c r="AO202" s="843">
        <f>COUNTIF(D202:AD202,"C")</f>
        <v>0</v>
      </c>
    </row>
    <row r="203" spans="1:41" ht="34.200000000000003" thickBot="1">
      <c r="A203" s="452"/>
      <c r="B203" s="683"/>
      <c r="C203" s="675"/>
      <c r="D203" s="683"/>
      <c r="E203" s="675"/>
      <c r="F203" s="683"/>
      <c r="G203" s="675"/>
      <c r="H203" s="683"/>
      <c r="I203" s="675"/>
      <c r="J203" s="683"/>
      <c r="K203" s="675"/>
      <c r="L203" s="683" t="s">
        <v>214</v>
      </c>
      <c r="M203" s="675"/>
      <c r="N203" s="683"/>
      <c r="O203" s="675"/>
      <c r="P203" s="683"/>
      <c r="Q203" s="675"/>
      <c r="R203" s="683"/>
      <c r="S203" s="675"/>
      <c r="T203" s="683"/>
      <c r="U203" s="675"/>
      <c r="V203" s="683"/>
      <c r="W203" s="675"/>
      <c r="X203" s="683"/>
      <c r="Y203" s="675"/>
      <c r="Z203" s="683"/>
      <c r="AA203" s="675"/>
      <c r="AB203" s="683"/>
      <c r="AC203" s="693"/>
      <c r="AD203" s="676"/>
      <c r="AE203" s="669"/>
      <c r="AF203" s="669"/>
      <c r="AG203" s="669"/>
    </row>
    <row r="204" spans="1:41" ht="33.6">
      <c r="A204" s="745"/>
      <c r="B204" s="746" t="s">
        <v>111</v>
      </c>
      <c r="C204" s="671"/>
      <c r="D204" s="671" t="s">
        <v>168</v>
      </c>
      <c r="E204" s="671"/>
      <c r="F204" s="671" t="s">
        <v>168</v>
      </c>
      <c r="G204" s="671"/>
      <c r="H204" s="671" t="s">
        <v>168</v>
      </c>
      <c r="I204" s="671"/>
      <c r="J204" s="672" t="s">
        <v>101</v>
      </c>
      <c r="K204" s="671"/>
      <c r="L204" s="672" t="s">
        <v>101</v>
      </c>
      <c r="M204" s="671"/>
      <c r="N204" s="672" t="s">
        <v>153</v>
      </c>
      <c r="O204" s="671"/>
      <c r="P204" s="672" t="s">
        <v>118</v>
      </c>
      <c r="Q204" s="671"/>
      <c r="R204" s="672" t="s">
        <v>105</v>
      </c>
      <c r="S204" s="671"/>
      <c r="T204" s="671" t="s">
        <v>234</v>
      </c>
      <c r="U204" s="671"/>
      <c r="V204" s="672" t="s">
        <v>105</v>
      </c>
      <c r="W204" s="671"/>
      <c r="X204" s="671" t="s">
        <v>168</v>
      </c>
      <c r="Y204" s="671"/>
      <c r="Z204" s="672" t="s">
        <v>101</v>
      </c>
      <c r="AA204" s="671"/>
      <c r="AB204" s="671" t="s">
        <v>168</v>
      </c>
      <c r="AC204" s="693"/>
      <c r="AD204" s="676"/>
      <c r="AE204" s="669"/>
      <c r="AF204" s="669"/>
      <c r="AG204" s="669"/>
    </row>
    <row r="205" spans="1:41" ht="33.450000000000003" customHeight="1">
      <c r="A205" s="720"/>
      <c r="B205" s="734" t="s">
        <v>214</v>
      </c>
      <c r="C205" s="735"/>
      <c r="D205" s="735"/>
      <c r="E205" s="735"/>
      <c r="F205" s="735"/>
      <c r="G205" s="735"/>
      <c r="H205" s="2058" t="s">
        <v>214</v>
      </c>
      <c r="I205" s="2058"/>
      <c r="J205" s="2058"/>
      <c r="K205" s="2058"/>
      <c r="L205" s="2058"/>
      <c r="M205" s="735"/>
      <c r="N205" s="814"/>
      <c r="O205" s="708"/>
      <c r="P205" s="708"/>
      <c r="Q205" s="708"/>
      <c r="R205" s="708"/>
      <c r="S205" s="708"/>
      <c r="T205" s="708"/>
      <c r="U205" s="708"/>
      <c r="V205" s="708"/>
      <c r="W205" s="708"/>
      <c r="X205" s="708"/>
      <c r="Y205" s="708"/>
      <c r="Z205" s="708"/>
      <c r="AA205" s="708"/>
      <c r="AB205" s="708"/>
      <c r="AC205" s="708"/>
      <c r="AD205" s="708"/>
      <c r="AE205" s="708"/>
      <c r="AF205" s="708"/>
      <c r="AG205" s="708"/>
      <c r="AH205" s="708"/>
      <c r="AI205" s="708"/>
      <c r="AJ205" s="708"/>
      <c r="AK205" s="708"/>
      <c r="AL205" s="708"/>
    </row>
    <row r="206" spans="1:41" ht="22.95" customHeight="1">
      <c r="A206" s="452"/>
      <c r="B206" s="689"/>
      <c r="C206" s="689"/>
      <c r="D206" s="689"/>
      <c r="E206" s="689"/>
      <c r="F206" s="689"/>
      <c r="G206" s="689"/>
      <c r="H206" s="689"/>
      <c r="I206" s="689"/>
      <c r="J206" s="689"/>
      <c r="K206" s="689"/>
      <c r="L206" s="689"/>
      <c r="M206" s="689"/>
      <c r="N206" s="689"/>
      <c r="O206" s="689"/>
      <c r="P206" s="689"/>
      <c r="Q206" s="689"/>
      <c r="R206" s="689"/>
      <c r="S206" s="689"/>
      <c r="T206" s="689"/>
      <c r="U206" s="689"/>
      <c r="V206" s="689"/>
      <c r="W206" s="689"/>
      <c r="X206" s="689"/>
      <c r="Y206" s="689"/>
      <c r="Z206" s="689"/>
      <c r="AA206" s="689"/>
      <c r="AB206" s="689"/>
      <c r="AC206" s="676"/>
      <c r="AD206" s="676"/>
      <c r="AE206" s="669"/>
      <c r="AF206" s="669"/>
      <c r="AG206" s="669"/>
    </row>
    <row r="207" spans="1:41" ht="27" customHeight="1">
      <c r="A207" s="452"/>
      <c r="B207" s="657" t="s">
        <v>262</v>
      </c>
      <c r="C207" s="656"/>
      <c r="D207" s="657" t="s">
        <v>403</v>
      </c>
      <c r="E207" s="656"/>
      <c r="F207" s="657" t="s">
        <v>404</v>
      </c>
      <c r="G207" s="656"/>
      <c r="H207" s="657" t="s">
        <v>405</v>
      </c>
      <c r="I207" s="656"/>
      <c r="J207" s="657" t="s">
        <v>155</v>
      </c>
      <c r="K207" s="656"/>
      <c r="L207" s="747" t="s">
        <v>1267</v>
      </c>
      <c r="M207" s="656"/>
      <c r="N207" s="657" t="s">
        <v>275</v>
      </c>
      <c r="O207" s="656"/>
      <c r="P207" s="2061" t="s">
        <v>1268</v>
      </c>
      <c r="Q207" s="2061"/>
      <c r="R207" s="657" t="s">
        <v>409</v>
      </c>
      <c r="S207" s="656"/>
      <c r="T207" s="2061" t="s">
        <v>410</v>
      </c>
      <c r="U207" s="2061"/>
      <c r="V207" s="2061" t="s">
        <v>704</v>
      </c>
      <c r="W207" s="2061"/>
      <c r="X207" s="657" t="s">
        <v>265</v>
      </c>
      <c r="Y207" s="656"/>
      <c r="Z207" s="657" t="s">
        <v>412</v>
      </c>
      <c r="AA207" s="656"/>
      <c r="AB207" s="657" t="s">
        <v>413</v>
      </c>
      <c r="AC207" s="693"/>
      <c r="AD207" s="676"/>
      <c r="AE207" s="669"/>
      <c r="AF207" s="669"/>
      <c r="AG207" s="669"/>
    </row>
    <row r="208" spans="1:41" ht="33.6">
      <c r="A208" s="452"/>
      <c r="B208" s="685"/>
      <c r="C208" s="675"/>
      <c r="D208" s="685"/>
      <c r="E208" s="675"/>
      <c r="F208" s="685"/>
      <c r="G208" s="675"/>
      <c r="H208" s="685"/>
      <c r="I208" s="675"/>
      <c r="J208" s="685"/>
      <c r="K208" s="675"/>
      <c r="L208" s="685"/>
      <c r="M208" s="675"/>
      <c r="N208" s="685"/>
      <c r="O208" s="675"/>
      <c r="P208" s="685"/>
      <c r="Q208" s="675"/>
      <c r="R208" s="685"/>
      <c r="S208" s="675"/>
      <c r="T208" s="685"/>
      <c r="U208" s="675"/>
      <c r="V208" s="685"/>
      <c r="W208" s="675"/>
      <c r="X208" s="685"/>
      <c r="Y208" s="675"/>
      <c r="Z208" s="685"/>
      <c r="AA208" s="675"/>
      <c r="AB208" s="685"/>
      <c r="AC208" s="693"/>
      <c r="AD208" s="676"/>
      <c r="AE208" s="669"/>
      <c r="AF208" s="669"/>
      <c r="AG208" s="669"/>
    </row>
    <row r="209" spans="1:41" ht="15" customHeight="1" thickBot="1">
      <c r="A209" s="452"/>
      <c r="B209" s="687"/>
      <c r="C209" s="675"/>
      <c r="D209" s="687"/>
      <c r="E209" s="675"/>
      <c r="F209" s="687"/>
      <c r="G209" s="675"/>
      <c r="H209" s="687"/>
      <c r="I209" s="675"/>
      <c r="J209" s="687"/>
      <c r="K209" s="675"/>
      <c r="L209" s="687"/>
      <c r="M209" s="675"/>
      <c r="N209" s="687"/>
      <c r="O209" s="675"/>
      <c r="P209" s="687"/>
      <c r="Q209" s="675"/>
      <c r="R209" s="687"/>
      <c r="S209" s="675"/>
      <c r="T209" s="687"/>
      <c r="U209" s="675"/>
      <c r="V209" s="687"/>
      <c r="W209" s="675"/>
      <c r="X209" s="687"/>
      <c r="Y209" s="675"/>
      <c r="Z209" s="687"/>
      <c r="AA209" s="675"/>
      <c r="AB209" s="687"/>
      <c r="AC209" s="693"/>
      <c r="AD209" s="676"/>
      <c r="AE209" s="669"/>
      <c r="AF209" s="669"/>
      <c r="AG209" s="669"/>
    </row>
    <row r="210" spans="1:41" ht="100.05" customHeight="1" thickBot="1">
      <c r="A210" s="452"/>
      <c r="B210" s="706"/>
      <c r="C210" s="680">
        <v>371.33</v>
      </c>
      <c r="D210" s="706"/>
      <c r="E210" s="680">
        <v>417.92</v>
      </c>
      <c r="F210" s="706"/>
      <c r="G210" s="680">
        <v>376.99</v>
      </c>
      <c r="H210" s="706"/>
      <c r="I210" s="680">
        <v>343.8</v>
      </c>
      <c r="J210" s="706"/>
      <c r="K210" s="680">
        <v>318.7</v>
      </c>
      <c r="L210" s="706"/>
      <c r="M210" s="680">
        <v>308</v>
      </c>
      <c r="N210" s="706"/>
      <c r="O210" s="743">
        <v>324.87</v>
      </c>
      <c r="P210" s="706"/>
      <c r="Q210" s="680">
        <v>365.39</v>
      </c>
      <c r="R210" s="664" t="s">
        <v>214</v>
      </c>
      <c r="S210" s="680">
        <v>269.52999999999997</v>
      </c>
      <c r="T210" s="664" t="s">
        <v>214</v>
      </c>
      <c r="U210" s="680">
        <v>360.33</v>
      </c>
      <c r="V210" s="706"/>
      <c r="W210" s="680">
        <v>414</v>
      </c>
      <c r="X210" s="706"/>
      <c r="Y210" s="680">
        <v>424</v>
      </c>
      <c r="Z210" s="706"/>
      <c r="AA210" s="680">
        <v>405</v>
      </c>
      <c r="AB210" s="706"/>
      <c r="AC210" s="680">
        <v>426</v>
      </c>
      <c r="AD210" s="676"/>
      <c r="AE210" s="669"/>
      <c r="AF210" s="669"/>
      <c r="AG210" s="669"/>
      <c r="AM210" s="843">
        <f>COUNTIF(B210:AB210,"U/P")</f>
        <v>0</v>
      </c>
      <c r="AN210" s="843">
        <f>COUNTIF(C210:AC210,"ROW")</f>
        <v>2</v>
      </c>
      <c r="AO210" s="843">
        <f>COUNTIF(D210:AD210,"C")</f>
        <v>0</v>
      </c>
    </row>
    <row r="211" spans="1:41" ht="21.45" customHeight="1" thickBot="1">
      <c r="A211" s="452"/>
      <c r="B211" s="683"/>
      <c r="C211" s="675"/>
      <c r="D211" s="683"/>
      <c r="E211" s="675"/>
      <c r="F211" s="683"/>
      <c r="G211" s="675"/>
      <c r="H211" s="748"/>
      <c r="I211" s="675"/>
      <c r="J211" s="683"/>
      <c r="K211" s="675"/>
      <c r="L211" s="683"/>
      <c r="M211" s="675"/>
      <c r="N211" s="683"/>
      <c r="O211" s="675"/>
      <c r="P211" s="748"/>
      <c r="Q211" s="693"/>
      <c r="R211" s="683"/>
      <c r="S211" s="693"/>
      <c r="T211" s="683"/>
      <c r="U211" s="693"/>
      <c r="V211" s="683"/>
      <c r="W211" s="693"/>
      <c r="X211" s="683"/>
      <c r="Y211" s="693"/>
      <c r="Z211" s="683"/>
      <c r="AA211" s="693"/>
      <c r="AB211" s="849"/>
      <c r="AC211" s="693"/>
      <c r="AD211" s="676"/>
      <c r="AE211" s="669"/>
      <c r="AF211" s="669"/>
      <c r="AG211" s="669"/>
    </row>
    <row r="212" spans="1:41" ht="24.45" customHeight="1" thickBot="1">
      <c r="A212" s="452"/>
      <c r="B212" s="671" t="s">
        <v>168</v>
      </c>
      <c r="C212" s="671"/>
      <c r="D212" s="672" t="s">
        <v>101</v>
      </c>
      <c r="E212" s="671"/>
      <c r="F212" s="671" t="s">
        <v>171</v>
      </c>
      <c r="G212" s="671"/>
      <c r="H212" s="672" t="s">
        <v>101</v>
      </c>
      <c r="I212" s="671"/>
      <c r="J212" s="671" t="s">
        <v>168</v>
      </c>
      <c r="K212" s="671"/>
      <c r="L212" s="672" t="s">
        <v>101</v>
      </c>
      <c r="M212" s="671"/>
      <c r="N212" s="671" t="s">
        <v>168</v>
      </c>
      <c r="O212" s="671"/>
      <c r="P212" s="672" t="s">
        <v>111</v>
      </c>
      <c r="Q212" s="671"/>
      <c r="R212" s="711" t="s">
        <v>168</v>
      </c>
      <c r="S212" s="671"/>
      <c r="T212" s="701" t="s">
        <v>156</v>
      </c>
      <c r="U212" s="671"/>
      <c r="V212" s="672" t="s">
        <v>101</v>
      </c>
      <c r="W212" s="671"/>
      <c r="X212" s="671" t="s">
        <v>228</v>
      </c>
      <c r="Y212" s="671"/>
      <c r="Z212" s="671" t="s">
        <v>168</v>
      </c>
      <c r="AA212" s="671"/>
      <c r="AB212" s="671" t="s">
        <v>171</v>
      </c>
      <c r="AC212" s="693"/>
      <c r="AD212" s="676"/>
      <c r="AE212" s="669"/>
      <c r="AF212" s="669"/>
      <c r="AG212" s="669"/>
    </row>
    <row r="213" spans="1:41" ht="30.45" customHeight="1" thickBot="1">
      <c r="A213" s="452"/>
      <c r="B213" s="689"/>
      <c r="C213" s="689"/>
      <c r="D213" s="689"/>
      <c r="E213" s="689"/>
      <c r="F213" s="739" t="s">
        <v>1613</v>
      </c>
      <c r="G213" s="678"/>
      <c r="H213" s="735"/>
      <c r="I213" s="678"/>
      <c r="J213" s="678"/>
      <c r="K213" s="678"/>
      <c r="L213" s="678"/>
      <c r="M213" s="664" t="s">
        <v>214</v>
      </c>
      <c r="N213" s="678"/>
      <c r="O213" s="678"/>
      <c r="P213" s="814"/>
      <c r="Q213" s="678"/>
      <c r="R213" s="749" t="s">
        <v>1609</v>
      </c>
      <c r="S213" s="678"/>
      <c r="T213" s="678"/>
      <c r="U213" s="678"/>
      <c r="V213" s="678"/>
      <c r="W213" s="678"/>
      <c r="X213" s="678"/>
      <c r="Y213" s="664"/>
      <c r="Z213" s="678"/>
      <c r="AA213" s="678"/>
      <c r="AB213" s="814"/>
      <c r="AC213" s="676"/>
      <c r="AD213" s="676"/>
      <c r="AE213" s="669"/>
      <c r="AF213" s="669"/>
      <c r="AG213" s="669"/>
    </row>
    <row r="214" spans="1:41" ht="35.549999999999997" customHeight="1">
      <c r="A214" s="720"/>
      <c r="B214" s="708"/>
      <c r="C214" s="708"/>
      <c r="D214" s="708"/>
      <c r="E214" s="708"/>
      <c r="F214" s="2074"/>
      <c r="G214" s="2074"/>
      <c r="H214" s="2074"/>
      <c r="I214" s="708"/>
      <c r="J214" s="708"/>
      <c r="K214" s="708"/>
      <c r="L214" s="708"/>
      <c r="M214" s="708"/>
      <c r="N214" s="708"/>
      <c r="O214" s="708"/>
      <c r="P214" s="814"/>
      <c r="Q214" s="814"/>
      <c r="R214" s="2058" t="s">
        <v>214</v>
      </c>
      <c r="S214" s="2058"/>
      <c r="T214" s="2058"/>
      <c r="U214" s="814"/>
      <c r="V214" s="814"/>
      <c r="W214" s="708"/>
      <c r="X214" s="708"/>
      <c r="Y214" s="708"/>
      <c r="Z214" s="708"/>
      <c r="AA214" s="708"/>
      <c r="AB214" s="708"/>
      <c r="AC214" s="708"/>
      <c r="AD214" s="708"/>
      <c r="AE214" s="708"/>
      <c r="AF214" s="708"/>
      <c r="AG214" s="708"/>
      <c r="AH214" s="708"/>
      <c r="AI214" s="708"/>
      <c r="AJ214" s="708"/>
      <c r="AK214" s="708"/>
      <c r="AL214" s="708"/>
    </row>
    <row r="215" spans="1:41" ht="67.05" customHeight="1">
      <c r="A215" s="452"/>
      <c r="B215" s="657" t="s">
        <v>414</v>
      </c>
      <c r="C215" s="656"/>
      <c r="D215" s="2075" t="s">
        <v>157</v>
      </c>
      <c r="E215" s="2075"/>
      <c r="F215" s="2061" t="s">
        <v>1314</v>
      </c>
      <c r="G215" s="2061"/>
      <c r="H215" s="2061" t="s">
        <v>1512</v>
      </c>
      <c r="I215" s="2061"/>
      <c r="J215" s="657" t="s">
        <v>1316</v>
      </c>
      <c r="K215" s="656"/>
      <c r="L215" s="2061" t="s">
        <v>1317</v>
      </c>
      <c r="M215" s="2061"/>
      <c r="N215" s="2061" t="s">
        <v>420</v>
      </c>
      <c r="O215" s="2061"/>
      <c r="P215" s="2061" t="s">
        <v>421</v>
      </c>
      <c r="Q215" s="2061"/>
      <c r="R215" s="2061" t="s">
        <v>422</v>
      </c>
      <c r="S215" s="2061"/>
      <c r="T215" s="2061" t="s">
        <v>423</v>
      </c>
      <c r="U215" s="2061"/>
      <c r="V215" s="2061" t="s">
        <v>424</v>
      </c>
      <c r="W215" s="2061"/>
      <c r="X215" s="2061" t="s">
        <v>425</v>
      </c>
      <c r="Y215" s="2061"/>
      <c r="Z215" s="2061" t="s">
        <v>426</v>
      </c>
      <c r="AA215" s="2061"/>
      <c r="AB215" s="2061" t="s">
        <v>427</v>
      </c>
      <c r="AC215" s="2061"/>
      <c r="AD215" s="676"/>
      <c r="AE215" s="669"/>
      <c r="AF215" s="669"/>
      <c r="AG215" s="669"/>
    </row>
    <row r="216" spans="1:41" ht="33.6">
      <c r="A216" s="452"/>
      <c r="B216" s="685"/>
      <c r="C216" s="675"/>
      <c r="D216" s="685"/>
      <c r="E216" s="675"/>
      <c r="F216" s="685"/>
      <c r="G216" s="675"/>
      <c r="H216" s="685"/>
      <c r="I216" s="675"/>
      <c r="J216" s="685"/>
      <c r="K216" s="675"/>
      <c r="L216" s="685"/>
      <c r="M216" s="675"/>
      <c r="N216" s="685"/>
      <c r="O216" s="675"/>
      <c r="P216" s="685"/>
      <c r="Q216" s="693"/>
      <c r="R216" s="685"/>
      <c r="S216" s="675"/>
      <c r="T216" s="685"/>
      <c r="U216" s="675"/>
      <c r="V216" s="685"/>
      <c r="W216" s="675"/>
      <c r="X216" s="685"/>
      <c r="Y216" s="675"/>
      <c r="Z216" s="685"/>
      <c r="AA216" s="675"/>
      <c r="AB216" s="685"/>
      <c r="AC216" s="693"/>
      <c r="AD216" s="676"/>
      <c r="AE216" s="669"/>
      <c r="AF216" s="669"/>
      <c r="AG216" s="669"/>
    </row>
    <row r="217" spans="1:41" ht="16.5" customHeight="1" thickBot="1">
      <c r="A217" s="452"/>
      <c r="B217" s="687"/>
      <c r="C217" s="675"/>
      <c r="D217" s="687"/>
      <c r="E217" s="675"/>
      <c r="F217" s="687"/>
      <c r="G217" s="675"/>
      <c r="H217" s="687"/>
      <c r="I217" s="675"/>
      <c r="J217" s="687"/>
      <c r="K217" s="675"/>
      <c r="L217" s="687"/>
      <c r="M217" s="675"/>
      <c r="N217" s="687"/>
      <c r="O217" s="675"/>
      <c r="P217" s="687"/>
      <c r="Q217" s="693"/>
      <c r="R217" s="687"/>
      <c r="S217" s="675"/>
      <c r="T217" s="687"/>
      <c r="U217" s="675"/>
      <c r="V217" s="687"/>
      <c r="W217" s="675"/>
      <c r="X217" s="687"/>
      <c r="Y217" s="675"/>
      <c r="Z217" s="687"/>
      <c r="AA217" s="675"/>
      <c r="AB217" s="687"/>
      <c r="AC217" s="693"/>
      <c r="AD217" s="676"/>
      <c r="AE217" s="669"/>
      <c r="AF217" s="669"/>
      <c r="AG217" s="669"/>
    </row>
    <row r="218" spans="1:41" ht="100.05" customHeight="1" thickBot="1">
      <c r="A218" s="452"/>
      <c r="B218" s="706"/>
      <c r="C218" s="710">
        <v>410</v>
      </c>
      <c r="D218" s="706"/>
      <c r="E218" s="710">
        <v>421</v>
      </c>
      <c r="F218" s="740" t="s">
        <v>214</v>
      </c>
      <c r="G218" s="710">
        <v>407.61</v>
      </c>
      <c r="H218" s="664" t="s">
        <v>214</v>
      </c>
      <c r="I218" s="710">
        <v>364.36</v>
      </c>
      <c r="J218" s="664" t="s">
        <v>214</v>
      </c>
      <c r="K218" s="710">
        <v>332.44799999999998</v>
      </c>
      <c r="L218" s="706"/>
      <c r="M218" s="710">
        <v>348.85</v>
      </c>
      <c r="N218" s="664" t="s">
        <v>214</v>
      </c>
      <c r="O218" s="710">
        <v>387.35</v>
      </c>
      <c r="P218" s="706"/>
      <c r="Q218" s="680">
        <v>452.64</v>
      </c>
      <c r="R218" s="664" t="s">
        <v>214</v>
      </c>
      <c r="S218" s="696">
        <v>386.96</v>
      </c>
      <c r="T218" s="664" t="s">
        <v>214</v>
      </c>
      <c r="U218" s="696">
        <v>382.14</v>
      </c>
      <c r="V218" s="706"/>
      <c r="W218" s="696">
        <v>336.47</v>
      </c>
      <c r="X218" s="706"/>
      <c r="Y218" s="696">
        <v>389.14</v>
      </c>
      <c r="Z218" s="955" t="s">
        <v>1672</v>
      </c>
      <c r="AA218" s="696">
        <v>334.55</v>
      </c>
      <c r="AB218" s="955" t="s">
        <v>1672</v>
      </c>
      <c r="AC218" s="680">
        <v>396.2</v>
      </c>
      <c r="AD218" s="676"/>
      <c r="AE218" s="669"/>
      <c r="AF218" s="669"/>
      <c r="AG218" s="669"/>
      <c r="AM218" s="843">
        <f>COUNTIF(B218:AB218,"U/P")</f>
        <v>0</v>
      </c>
      <c r="AN218" s="843">
        <f>COUNTIF(C218:AC218,"ROW")</f>
        <v>6</v>
      </c>
      <c r="AO218" s="843">
        <f>COUNTIF(D218:AD218,"C")</f>
        <v>0</v>
      </c>
    </row>
    <row r="219" spans="1:41" ht="16.5" customHeight="1" thickBot="1">
      <c r="A219" s="452"/>
      <c r="B219" s="683"/>
      <c r="C219" s="751"/>
      <c r="D219" s="683"/>
      <c r="E219" s="751"/>
      <c r="F219" s="683"/>
      <c r="G219" s="751"/>
      <c r="H219" s="683"/>
      <c r="I219" s="751"/>
      <c r="J219" s="683"/>
      <c r="K219" s="751"/>
      <c r="L219" s="683"/>
      <c r="M219" s="751"/>
      <c r="N219" s="683"/>
      <c r="O219" s="751"/>
      <c r="P219" s="683"/>
      <c r="Q219" s="693"/>
      <c r="R219" s="683"/>
      <c r="S219" s="693"/>
      <c r="T219" s="683"/>
      <c r="U219" s="693"/>
      <c r="V219" s="683"/>
      <c r="W219" s="693"/>
      <c r="X219" s="683"/>
      <c r="Y219" s="693"/>
      <c r="Z219" s="683"/>
      <c r="AA219" s="693"/>
      <c r="AB219" s="683"/>
      <c r="AC219" s="693"/>
      <c r="AD219" s="676"/>
      <c r="AE219" s="669"/>
      <c r="AF219" s="669"/>
      <c r="AG219" s="669"/>
    </row>
    <row r="220" spans="1:41" ht="33.6">
      <c r="A220" s="452"/>
      <c r="B220" s="671" t="s">
        <v>171</v>
      </c>
      <c r="C220" s="671"/>
      <c r="D220" s="671" t="s">
        <v>153</v>
      </c>
      <c r="E220" s="671"/>
      <c r="F220" s="671" t="s">
        <v>111</v>
      </c>
      <c r="G220" s="671"/>
      <c r="H220" s="672" t="s">
        <v>111</v>
      </c>
      <c r="I220" s="671"/>
      <c r="J220" s="671" t="s">
        <v>228</v>
      </c>
      <c r="K220" s="671"/>
      <c r="L220" s="671" t="s">
        <v>171</v>
      </c>
      <c r="M220" s="671"/>
      <c r="N220" s="672" t="s">
        <v>101</v>
      </c>
      <c r="O220" s="675"/>
      <c r="P220" s="671" t="s">
        <v>228</v>
      </c>
      <c r="Q220" s="693"/>
      <c r="R220" s="672" t="s">
        <v>111</v>
      </c>
      <c r="S220" s="693"/>
      <c r="T220" s="672" t="s">
        <v>129</v>
      </c>
      <c r="U220" s="693"/>
      <c r="V220" s="671" t="s">
        <v>168</v>
      </c>
      <c r="W220" s="693"/>
      <c r="X220" s="671" t="s">
        <v>168</v>
      </c>
      <c r="Y220" s="693"/>
      <c r="Z220" s="672" t="s">
        <v>101</v>
      </c>
      <c r="AA220" s="693"/>
      <c r="AB220" s="671" t="s">
        <v>228</v>
      </c>
      <c r="AC220" s="693"/>
      <c r="AD220" s="676"/>
      <c r="AE220" s="669"/>
      <c r="AF220" s="669"/>
      <c r="AG220" s="669"/>
    </row>
    <row r="221" spans="1:41" ht="27" customHeight="1">
      <c r="A221" s="452"/>
      <c r="B221" s="676"/>
      <c r="C221" s="676"/>
      <c r="D221" s="676"/>
      <c r="E221" s="676"/>
      <c r="F221" s="676"/>
      <c r="G221" s="676"/>
      <c r="H221" s="676"/>
      <c r="I221" s="676"/>
      <c r="J221" s="676"/>
      <c r="K221" s="676"/>
      <c r="L221" s="676"/>
      <c r="M221" s="676"/>
      <c r="N221" s="676"/>
      <c r="O221" s="676"/>
      <c r="P221" s="676"/>
      <c r="Q221" s="676"/>
      <c r="R221" s="2076" t="s">
        <v>1513</v>
      </c>
      <c r="S221" s="2076"/>
      <c r="T221" s="676"/>
      <c r="U221" s="676"/>
      <c r="V221" s="676"/>
      <c r="W221" s="676"/>
      <c r="X221" s="676"/>
      <c r="Y221" s="676"/>
      <c r="Z221" s="676"/>
      <c r="AA221" s="676"/>
      <c r="AB221" s="676"/>
      <c r="AC221" s="676"/>
      <c r="AD221" s="676"/>
      <c r="AE221" s="669"/>
      <c r="AF221" s="669"/>
      <c r="AG221" s="669"/>
    </row>
    <row r="222" spans="1:41" ht="27" customHeight="1">
      <c r="A222" s="966"/>
      <c r="B222" s="814"/>
      <c r="C222" s="814"/>
      <c r="D222" s="814"/>
      <c r="E222" s="814"/>
      <c r="F222" s="2058" t="s">
        <v>214</v>
      </c>
      <c r="G222" s="2058"/>
      <c r="H222" s="2058"/>
      <c r="I222" s="2058"/>
      <c r="J222" s="2058"/>
      <c r="K222" s="814"/>
      <c r="L222" s="708"/>
      <c r="M222" s="708"/>
      <c r="N222" s="734" t="s">
        <v>214</v>
      </c>
      <c r="O222" s="708"/>
      <c r="P222" s="708"/>
      <c r="Q222" s="708"/>
      <c r="R222" s="2058" t="s">
        <v>214</v>
      </c>
      <c r="S222" s="2058"/>
      <c r="T222" s="2058"/>
      <c r="U222" s="735"/>
      <c r="V222" s="735"/>
      <c r="W222" s="735"/>
      <c r="X222" s="735"/>
      <c r="Y222" s="735"/>
      <c r="Z222" s="2058" t="s">
        <v>214</v>
      </c>
      <c r="AA222" s="2058"/>
      <c r="AB222" s="2058"/>
      <c r="AC222" s="2058"/>
      <c r="AD222" s="735"/>
      <c r="AE222" s="735"/>
      <c r="AF222" s="735"/>
      <c r="AG222" s="734"/>
      <c r="AH222" s="734"/>
      <c r="AI222" s="852"/>
      <c r="AJ222" s="852"/>
      <c r="AK222" s="852"/>
      <c r="AL222" s="852"/>
    </row>
    <row r="223" spans="1:41" ht="54.45" customHeight="1">
      <c r="A223" s="2077" t="s">
        <v>429</v>
      </c>
      <c r="B223" s="2065"/>
      <c r="C223" s="2065" t="s">
        <v>1514</v>
      </c>
      <c r="D223" s="2065"/>
      <c r="E223" s="656"/>
      <c r="F223" s="2061" t="s">
        <v>1515</v>
      </c>
      <c r="G223" s="2061"/>
      <c r="H223" s="2078" t="s">
        <v>432</v>
      </c>
      <c r="I223" s="2078"/>
      <c r="J223" s="2061" t="s">
        <v>433</v>
      </c>
      <c r="K223" s="2061"/>
      <c r="L223" s="2061" t="s">
        <v>434</v>
      </c>
      <c r="M223" s="2061"/>
      <c r="N223" s="2061" t="s">
        <v>435</v>
      </c>
      <c r="O223" s="2061"/>
      <c r="P223" s="2061" t="s">
        <v>436</v>
      </c>
      <c r="Q223" s="2061"/>
      <c r="R223" s="2061" t="s">
        <v>437</v>
      </c>
      <c r="S223" s="2061"/>
      <c r="T223" s="2061" t="s">
        <v>438</v>
      </c>
      <c r="U223" s="2061"/>
      <c r="V223" s="2061" t="s">
        <v>714</v>
      </c>
      <c r="W223" s="2061"/>
      <c r="X223" s="752" t="s">
        <v>1516</v>
      </c>
      <c r="Y223" s="2065" t="s">
        <v>1517</v>
      </c>
      <c r="Z223" s="2065"/>
      <c r="AA223" s="693"/>
      <c r="AB223" s="2061" t="s">
        <v>443</v>
      </c>
      <c r="AC223" s="2061"/>
      <c r="AD223" s="693"/>
      <c r="AE223" s="696"/>
      <c r="AF223" s="696"/>
      <c r="AG223" s="696"/>
      <c r="AH223" s="693"/>
      <c r="AI223" s="693"/>
      <c r="AJ223" s="693"/>
      <c r="AK223" s="693"/>
      <c r="AL223" s="693"/>
    </row>
    <row r="224" spans="1:41" ht="33.6">
      <c r="A224" s="452"/>
      <c r="B224" s="685"/>
      <c r="C224" s="675"/>
      <c r="D224" s="685"/>
      <c r="E224" s="675"/>
      <c r="F224" s="685"/>
      <c r="G224" s="675"/>
      <c r="H224" s="685"/>
      <c r="I224" s="675"/>
      <c r="J224" s="685"/>
      <c r="K224" s="675"/>
      <c r="L224" s="685"/>
      <c r="M224" s="675"/>
      <c r="N224" s="685"/>
      <c r="O224" s="675"/>
      <c r="P224" s="685"/>
      <c r="Q224" s="693"/>
      <c r="R224" s="685"/>
      <c r="S224" s="675"/>
      <c r="T224" s="685"/>
      <c r="U224" s="675"/>
      <c r="V224" s="685"/>
      <c r="W224" s="675"/>
      <c r="X224" s="685"/>
      <c r="Y224" s="675"/>
      <c r="Z224" s="685"/>
      <c r="AA224" s="675"/>
      <c r="AB224" s="685"/>
      <c r="AC224" s="693"/>
      <c r="AD224" s="693"/>
      <c r="AE224" s="696"/>
      <c r="AF224" s="696"/>
      <c r="AG224" s="696"/>
      <c r="AH224" s="693"/>
      <c r="AI224" s="693"/>
      <c r="AJ224" s="693"/>
      <c r="AK224" s="693"/>
      <c r="AL224" s="693"/>
    </row>
    <row r="225" spans="1:41" ht="16.5" customHeight="1" thickBot="1">
      <c r="A225" s="452"/>
      <c r="B225" s="687"/>
      <c r="C225" s="675"/>
      <c r="D225" s="687"/>
      <c r="E225" s="675"/>
      <c r="F225" s="687"/>
      <c r="G225" s="675"/>
      <c r="H225" s="687"/>
      <c r="I225" s="675"/>
      <c r="J225" s="687"/>
      <c r="K225" s="675"/>
      <c r="L225" s="687"/>
      <c r="M225" s="675"/>
      <c r="N225" s="687"/>
      <c r="O225" s="675"/>
      <c r="P225" s="687"/>
      <c r="Q225" s="693"/>
      <c r="R225" s="687"/>
      <c r="S225" s="675"/>
      <c r="T225" s="687"/>
      <c r="U225" s="675"/>
      <c r="V225" s="687"/>
      <c r="W225" s="675"/>
      <c r="X225" s="687"/>
      <c r="Y225" s="675"/>
      <c r="Z225" s="687"/>
      <c r="AA225" s="675"/>
      <c r="AB225" s="687"/>
      <c r="AC225" s="693"/>
      <c r="AD225" s="693"/>
      <c r="AE225" s="696"/>
      <c r="AF225" s="696"/>
      <c r="AG225" s="696"/>
      <c r="AH225" s="693"/>
      <c r="AI225" s="693"/>
      <c r="AJ225" s="693"/>
      <c r="AK225" s="693"/>
      <c r="AL225" s="693"/>
    </row>
    <row r="226" spans="1:41" ht="100.05" customHeight="1" thickBot="1">
      <c r="A226" s="452"/>
      <c r="B226" s="664"/>
      <c r="C226" s="680">
        <v>233.29</v>
      </c>
      <c r="D226" s="664"/>
      <c r="E226" s="680">
        <v>467.19</v>
      </c>
      <c r="F226" s="955" t="s">
        <v>1672</v>
      </c>
      <c r="G226" s="680">
        <v>423.02</v>
      </c>
      <c r="H226" s="706"/>
      <c r="I226" s="680">
        <v>248.69</v>
      </c>
      <c r="J226" s="706"/>
      <c r="K226" s="680">
        <v>282.02999999999997</v>
      </c>
      <c r="L226" s="706"/>
      <c r="M226" s="680">
        <v>398</v>
      </c>
      <c r="N226" s="706"/>
      <c r="O226" s="680">
        <v>370.48</v>
      </c>
      <c r="P226" s="706"/>
      <c r="Q226" s="680">
        <v>437.33</v>
      </c>
      <c r="R226" s="740"/>
      <c r="S226" s="717">
        <v>435</v>
      </c>
      <c r="T226" s="956" t="s">
        <v>1672</v>
      </c>
      <c r="U226" s="717">
        <v>406.62</v>
      </c>
      <c r="V226" s="750"/>
      <c r="W226" s="717"/>
      <c r="X226" s="956" t="s">
        <v>1673</v>
      </c>
      <c r="Y226" s="717">
        <v>440.63</v>
      </c>
      <c r="Z226" s="706"/>
      <c r="AA226" s="680">
        <v>410.34</v>
      </c>
      <c r="AB226" s="706"/>
      <c r="AC226" s="680">
        <v>444.33</v>
      </c>
      <c r="AD226" s="693"/>
      <c r="AE226" s="696"/>
      <c r="AF226" s="696"/>
      <c r="AG226" s="696"/>
      <c r="AH226" s="693"/>
      <c r="AI226" s="693"/>
      <c r="AJ226" s="693"/>
      <c r="AK226" s="693"/>
      <c r="AL226" s="693"/>
      <c r="AM226" s="843">
        <f>COUNTIF(B226:AB226,"U/P")</f>
        <v>0</v>
      </c>
      <c r="AN226" s="843">
        <f>COUNTIF(C226:AC226,"ROW")</f>
        <v>0</v>
      </c>
      <c r="AO226" s="843">
        <f>COUNTIF(D226:AD226,"C")</f>
        <v>0</v>
      </c>
    </row>
    <row r="227" spans="1:41" ht="16.5" customHeight="1" thickBot="1">
      <c r="A227" s="452"/>
      <c r="B227" s="683"/>
      <c r="C227" s="693"/>
      <c r="D227" s="683"/>
      <c r="E227" s="693"/>
      <c r="F227" s="683"/>
      <c r="G227" s="693"/>
      <c r="H227" s="683"/>
      <c r="I227" s="693"/>
      <c r="J227" s="683"/>
      <c r="K227" s="693"/>
      <c r="L227" s="683"/>
      <c r="M227" s="693"/>
      <c r="N227" s="683"/>
      <c r="O227" s="693"/>
      <c r="P227" s="683"/>
      <c r="Q227" s="693"/>
      <c r="R227" s="683"/>
      <c r="S227" s="693"/>
      <c r="T227" s="683"/>
      <c r="U227" s="693"/>
      <c r="V227" s="683"/>
      <c r="W227" s="693"/>
      <c r="X227" s="683"/>
      <c r="Y227" s="693"/>
      <c r="Z227" s="683"/>
      <c r="AA227" s="693"/>
      <c r="AB227" s="683"/>
      <c r="AC227" s="693"/>
      <c r="AD227" s="693"/>
      <c r="AE227" s="696"/>
      <c r="AF227" s="696"/>
      <c r="AG227" s="696"/>
      <c r="AH227" s="693"/>
      <c r="AI227" s="693"/>
      <c r="AJ227" s="693"/>
      <c r="AK227" s="693"/>
      <c r="AL227" s="693"/>
    </row>
    <row r="228" spans="1:41" ht="33.6">
      <c r="A228" s="452"/>
      <c r="B228" s="672" t="s">
        <v>111</v>
      </c>
      <c r="C228" s="671"/>
      <c r="D228" s="672" t="s">
        <v>109</v>
      </c>
      <c r="E228" s="671"/>
      <c r="F228" s="672" t="s">
        <v>118</v>
      </c>
      <c r="G228" s="671"/>
      <c r="H228" s="671" t="s">
        <v>168</v>
      </c>
      <c r="I228" s="671"/>
      <c r="J228" s="671" t="s">
        <v>168</v>
      </c>
      <c r="K228" s="671"/>
      <c r="L228" s="672" t="s">
        <v>111</v>
      </c>
      <c r="M228" s="671"/>
      <c r="N228" s="671" t="s">
        <v>171</v>
      </c>
      <c r="O228" s="675"/>
      <c r="P228" s="672" t="s">
        <v>114</v>
      </c>
      <c r="Q228" s="693"/>
      <c r="R228" s="672" t="s">
        <v>129</v>
      </c>
      <c r="S228" s="693"/>
      <c r="T228" s="671" t="s">
        <v>234</v>
      </c>
      <c r="U228" s="693"/>
      <c r="V228" s="672" t="s">
        <v>101</v>
      </c>
      <c r="W228" s="693"/>
      <c r="X228" s="672" t="s">
        <v>123</v>
      </c>
      <c r="Y228" s="693"/>
      <c r="Z228" s="672" t="s">
        <v>153</v>
      </c>
      <c r="AA228" s="693"/>
      <c r="AB228" s="672" t="s">
        <v>101</v>
      </c>
      <c r="AC228" s="693"/>
      <c r="AD228" s="693"/>
      <c r="AE228" s="696"/>
      <c r="AF228" s="696"/>
      <c r="AG228" s="696"/>
      <c r="AH228" s="693"/>
      <c r="AI228" s="693"/>
      <c r="AJ228" s="693"/>
      <c r="AK228" s="693"/>
      <c r="AL228" s="693"/>
    </row>
    <row r="229" spans="1:41" ht="33.6">
      <c r="B229" s="671"/>
      <c r="C229" s="671"/>
      <c r="D229" s="753" t="s">
        <v>1616</v>
      </c>
      <c r="E229" s="671"/>
      <c r="F229" s="753" t="s">
        <v>1616</v>
      </c>
      <c r="G229" s="671"/>
      <c r="H229" s="671"/>
      <c r="I229" s="671"/>
      <c r="J229" s="671"/>
      <c r="K229" s="671"/>
      <c r="L229" s="671"/>
      <c r="M229" s="671"/>
      <c r="N229" s="671"/>
      <c r="O229" s="675"/>
      <c r="P229" s="671"/>
      <c r="Q229" s="693"/>
      <c r="R229" s="671"/>
      <c r="S229" s="693"/>
      <c r="T229" s="671"/>
      <c r="U229" s="693"/>
      <c r="V229" s="753" t="s">
        <v>1609</v>
      </c>
      <c r="W229" s="693"/>
      <c r="X229" s="671"/>
      <c r="Y229" s="693"/>
      <c r="Z229" s="671"/>
      <c r="AA229" s="693"/>
      <c r="AB229" s="671"/>
      <c r="AC229" s="693"/>
      <c r="AD229" s="693"/>
      <c r="AE229" s="696"/>
      <c r="AF229" s="696"/>
      <c r="AG229" s="696"/>
      <c r="AH229" s="693"/>
      <c r="AI229" s="693"/>
      <c r="AJ229" s="693"/>
      <c r="AK229" s="693"/>
      <c r="AL229" s="693"/>
    </row>
    <row r="230" spans="1:41" ht="31.05" customHeight="1">
      <c r="A230" s="2057" t="s">
        <v>1502</v>
      </c>
      <c r="B230" s="2058"/>
      <c r="C230" s="2058"/>
      <c r="D230" s="2058"/>
      <c r="E230" s="2058"/>
      <c r="F230" s="2058"/>
      <c r="G230" s="2058"/>
      <c r="H230" s="2079"/>
      <c r="I230" s="2079"/>
      <c r="J230" s="2079"/>
      <c r="K230" s="2079"/>
      <c r="L230" s="2079"/>
      <c r="M230" s="2079"/>
      <c r="N230" s="2079"/>
      <c r="O230" s="2079"/>
      <c r="P230" s="2080"/>
      <c r="Q230" s="2048" t="s">
        <v>1502</v>
      </c>
      <c r="R230" s="2049"/>
      <c r="S230" s="2049"/>
      <c r="T230" s="2049"/>
      <c r="U230" s="2049"/>
      <c r="V230" s="2049"/>
      <c r="W230" s="2049"/>
      <c r="X230" s="2049"/>
      <c r="Y230" s="2081"/>
      <c r="Z230" s="2081"/>
      <c r="AA230" s="2081"/>
      <c r="AB230" s="2081"/>
      <c r="AC230" s="2081"/>
      <c r="AD230" s="2081"/>
      <c r="AE230" s="969"/>
      <c r="AF230" s="968"/>
      <c r="AG230" s="967"/>
      <c r="AH230" s="842"/>
      <c r="AI230" s="852"/>
      <c r="AJ230" s="852"/>
      <c r="AK230" s="852"/>
      <c r="AL230" s="852"/>
    </row>
    <row r="231" spans="1:41" ht="22.5" customHeight="1">
      <c r="B231" s="676"/>
      <c r="C231" s="676"/>
      <c r="D231" s="676"/>
      <c r="E231" s="676"/>
      <c r="F231" s="676"/>
      <c r="G231" s="676"/>
      <c r="H231" s="676"/>
      <c r="I231" s="676"/>
      <c r="J231" s="676"/>
      <c r="K231" s="676"/>
      <c r="L231" s="676"/>
      <c r="M231" s="676"/>
      <c r="N231" s="676"/>
      <c r="O231" s="676"/>
      <c r="P231" s="676"/>
      <c r="Q231" s="676"/>
      <c r="R231" s="676"/>
      <c r="S231" s="676"/>
      <c r="T231" s="676"/>
      <c r="U231" s="676"/>
      <c r="V231" s="676"/>
      <c r="W231" s="676"/>
      <c r="X231" s="676"/>
      <c r="Y231" s="676"/>
      <c r="Z231" s="676"/>
      <c r="AA231" s="676"/>
      <c r="AB231" s="676"/>
      <c r="AC231" s="676"/>
      <c r="AD231" s="676"/>
      <c r="AE231" s="659"/>
      <c r="AF231" s="659"/>
      <c r="AG231" s="659"/>
    </row>
    <row r="232" spans="1:41" ht="36.450000000000003" customHeight="1">
      <c r="A232" s="2065" t="s">
        <v>444</v>
      </c>
      <c r="B232" s="2065"/>
      <c r="C232" s="693"/>
      <c r="D232" s="2061" t="s">
        <v>445</v>
      </c>
      <c r="E232" s="2061"/>
      <c r="F232" s="2061" t="s">
        <v>446</v>
      </c>
      <c r="G232" s="2061"/>
      <c r="H232" s="2061" t="s">
        <v>1518</v>
      </c>
      <c r="I232" s="2061"/>
      <c r="J232" s="2061" t="s">
        <v>448</v>
      </c>
      <c r="K232" s="2061"/>
      <c r="L232" s="2061" t="s">
        <v>449</v>
      </c>
      <c r="M232" s="2061"/>
      <c r="N232" s="2061" t="s">
        <v>450</v>
      </c>
      <c r="O232" s="2061"/>
      <c r="P232" s="2061" t="s">
        <v>451</v>
      </c>
      <c r="Q232" s="2061"/>
      <c r="R232" s="2061" t="s">
        <v>453</v>
      </c>
      <c r="S232" s="2061"/>
      <c r="T232" s="2061" t="s">
        <v>454</v>
      </c>
      <c r="U232" s="2061"/>
      <c r="V232" s="2061" t="s">
        <v>455</v>
      </c>
      <c r="W232" s="2061"/>
      <c r="X232" s="2061" t="s">
        <v>456</v>
      </c>
      <c r="Y232" s="2061"/>
      <c r="Z232" s="2061" t="s">
        <v>457</v>
      </c>
      <c r="AA232" s="2061"/>
      <c r="AB232" s="2061" t="s">
        <v>458</v>
      </c>
      <c r="AC232" s="2061"/>
      <c r="AD232" s="693"/>
      <c r="AE232" s="659"/>
      <c r="AF232" s="659"/>
      <c r="AG232" s="659"/>
    </row>
    <row r="233" spans="1:41" ht="33.6">
      <c r="A233" s="452"/>
      <c r="B233" s="685"/>
      <c r="C233" s="675"/>
      <c r="D233" s="685"/>
      <c r="E233" s="675"/>
      <c r="F233" s="685"/>
      <c r="G233" s="675"/>
      <c r="H233" s="685"/>
      <c r="I233" s="675"/>
      <c r="J233" s="685"/>
      <c r="K233" s="675"/>
      <c r="L233" s="685"/>
      <c r="M233" s="675"/>
      <c r="N233" s="685"/>
      <c r="O233" s="675"/>
      <c r="P233" s="685"/>
      <c r="Q233" s="693"/>
      <c r="R233" s="685"/>
      <c r="S233" s="675"/>
      <c r="T233" s="685"/>
      <c r="U233" s="675"/>
      <c r="V233" s="685"/>
      <c r="W233" s="675"/>
      <c r="X233" s="685"/>
      <c r="Y233" s="675"/>
      <c r="Z233" s="685"/>
      <c r="AA233" s="675"/>
      <c r="AB233" s="685"/>
      <c r="AC233" s="693"/>
      <c r="AD233" s="693"/>
      <c r="AE233" s="669"/>
      <c r="AF233" s="669"/>
      <c r="AG233" s="669"/>
    </row>
    <row r="234" spans="1:41" ht="16.5" customHeight="1" thickBot="1">
      <c r="A234" s="452"/>
      <c r="B234" s="687"/>
      <c r="C234" s="675"/>
      <c r="D234" s="687"/>
      <c r="E234" s="675"/>
      <c r="F234" s="687"/>
      <c r="G234" s="675"/>
      <c r="H234" s="687"/>
      <c r="I234" s="675"/>
      <c r="J234" s="687"/>
      <c r="K234" s="675"/>
      <c r="L234" s="687"/>
      <c r="M234" s="675"/>
      <c r="N234" s="687"/>
      <c r="O234" s="675"/>
      <c r="P234" s="687"/>
      <c r="Q234" s="693"/>
      <c r="R234" s="687"/>
      <c r="S234" s="675"/>
      <c r="T234" s="687"/>
      <c r="U234" s="675"/>
      <c r="V234" s="687"/>
      <c r="W234" s="675"/>
      <c r="X234" s="687"/>
      <c r="Y234" s="675"/>
      <c r="Z234" s="687"/>
      <c r="AA234" s="675"/>
      <c r="AB234" s="687"/>
      <c r="AC234" s="693"/>
      <c r="AD234" s="693"/>
      <c r="AE234" s="669"/>
      <c r="AF234" s="669"/>
      <c r="AG234" s="669"/>
    </row>
    <row r="235" spans="1:41" ht="100.05" customHeight="1" thickBot="1">
      <c r="A235" s="452"/>
      <c r="B235" s="736"/>
      <c r="C235" s="680">
        <v>189.81</v>
      </c>
      <c r="D235" s="706"/>
      <c r="E235" s="680">
        <v>157.88</v>
      </c>
      <c r="F235" s="955" t="s">
        <v>1674</v>
      </c>
      <c r="G235" s="680">
        <v>200.69</v>
      </c>
      <c r="H235" s="706"/>
      <c r="I235" s="680">
        <v>165.49</v>
      </c>
      <c r="J235" s="706"/>
      <c r="K235" s="680">
        <v>403.86</v>
      </c>
      <c r="L235" s="706"/>
      <c r="M235" s="680">
        <v>434.79</v>
      </c>
      <c r="N235" s="706"/>
      <c r="O235" s="717">
        <v>425.38</v>
      </c>
      <c r="P235" s="706"/>
      <c r="Q235" s="717">
        <v>441.35</v>
      </c>
      <c r="R235" s="706"/>
      <c r="S235" s="717">
        <v>357.54</v>
      </c>
      <c r="T235" s="706"/>
      <c r="U235" s="717">
        <v>438.29</v>
      </c>
      <c r="V235" s="956" t="s">
        <v>1673</v>
      </c>
      <c r="W235" s="717">
        <v>430</v>
      </c>
      <c r="X235" s="750"/>
      <c r="Y235" s="717">
        <v>410</v>
      </c>
      <c r="Z235" s="750"/>
      <c r="AA235" s="717">
        <v>439.98</v>
      </c>
      <c r="AB235" s="956" t="s">
        <v>1673</v>
      </c>
      <c r="AC235" s="680">
        <v>424.44</v>
      </c>
      <c r="AD235" s="693"/>
      <c r="AE235" s="669"/>
      <c r="AF235" s="669"/>
      <c r="AG235" s="669"/>
      <c r="AM235" s="843">
        <f>COUNTIF(B235:AB235,"U/P")</f>
        <v>0</v>
      </c>
      <c r="AN235" s="843">
        <f>COUNTIF(C235:AC235,"ROW")</f>
        <v>0</v>
      </c>
      <c r="AO235" s="843">
        <f>COUNTIF(D235:AD235,"C")</f>
        <v>0</v>
      </c>
    </row>
    <row r="236" spans="1:41" ht="16.5" customHeight="1" thickBot="1">
      <c r="A236" s="452"/>
      <c r="B236" s="683"/>
      <c r="C236" s="693"/>
      <c r="D236" s="683"/>
      <c r="E236" s="693"/>
      <c r="F236" s="683"/>
      <c r="G236" s="693"/>
      <c r="H236" s="683"/>
      <c r="I236" s="693"/>
      <c r="J236" s="683"/>
      <c r="K236" s="693"/>
      <c r="L236" s="683"/>
      <c r="M236" s="693"/>
      <c r="N236" s="683"/>
      <c r="O236" s="693"/>
      <c r="P236" s="683"/>
      <c r="Q236" s="693"/>
      <c r="R236" s="683"/>
      <c r="S236" s="693"/>
      <c r="T236" s="683"/>
      <c r="U236" s="693"/>
      <c r="V236" s="683"/>
      <c r="W236" s="693"/>
      <c r="X236" s="683"/>
      <c r="Y236" s="693"/>
      <c r="Z236" s="683"/>
      <c r="AA236" s="693"/>
      <c r="AB236" s="683"/>
      <c r="AC236" s="693"/>
      <c r="AD236" s="693"/>
      <c r="AE236" s="669"/>
      <c r="AF236" s="669"/>
      <c r="AG236" s="669"/>
    </row>
    <row r="237" spans="1:41" ht="33.6">
      <c r="A237" s="452"/>
      <c r="B237" s="672" t="s">
        <v>118</v>
      </c>
      <c r="C237" s="671"/>
      <c r="D237" s="672" t="s">
        <v>109</v>
      </c>
      <c r="E237" s="671"/>
      <c r="F237" s="672" t="s">
        <v>111</v>
      </c>
      <c r="G237" s="671"/>
      <c r="H237" s="672" t="s">
        <v>101</v>
      </c>
      <c r="I237" s="671"/>
      <c r="J237" s="672" t="s">
        <v>101</v>
      </c>
      <c r="K237" s="671"/>
      <c r="L237" s="671" t="s">
        <v>234</v>
      </c>
      <c r="M237" s="671"/>
      <c r="N237" s="672" t="s">
        <v>101</v>
      </c>
      <c r="O237" s="675"/>
      <c r="P237" s="672" t="s">
        <v>118</v>
      </c>
      <c r="Q237" s="693"/>
      <c r="R237" s="672" t="s">
        <v>111</v>
      </c>
      <c r="S237" s="693"/>
      <c r="T237" s="671" t="s">
        <v>168</v>
      </c>
      <c r="U237" s="693"/>
      <c r="V237" s="672" t="s">
        <v>111</v>
      </c>
      <c r="W237" s="693"/>
      <c r="X237" s="671" t="s">
        <v>171</v>
      </c>
      <c r="Y237" s="693"/>
      <c r="Z237" s="672" t="s">
        <v>118</v>
      </c>
      <c r="AA237" s="693"/>
      <c r="AB237" s="672" t="s">
        <v>123</v>
      </c>
      <c r="AC237" s="693"/>
      <c r="AD237" s="693"/>
      <c r="AE237" s="669"/>
      <c r="AF237" s="669"/>
      <c r="AG237" s="669"/>
    </row>
    <row r="238" spans="1:41" ht="33.6">
      <c r="B238" s="755" t="s">
        <v>1508</v>
      </c>
      <c r="C238" s="710"/>
      <c r="D238" s="658"/>
      <c r="E238" s="710"/>
      <c r="F238" s="710"/>
      <c r="G238" s="710"/>
      <c r="H238" s="710"/>
      <c r="I238" s="710"/>
      <c r="J238" s="710"/>
      <c r="K238" s="710"/>
      <c r="L238" s="710"/>
      <c r="M238" s="710"/>
      <c r="N238" s="755" t="s">
        <v>1613</v>
      </c>
      <c r="O238" s="675"/>
      <c r="P238" s="671"/>
      <c r="Q238" s="693"/>
      <c r="R238" s="671"/>
      <c r="S238" s="753" t="s">
        <v>1603</v>
      </c>
      <c r="T238" s="753"/>
      <c r="U238" s="693"/>
      <c r="V238" s="671"/>
      <c r="W238" s="693"/>
      <c r="X238" s="671"/>
      <c r="Y238" s="693"/>
      <c r="Z238" s="671"/>
      <c r="AA238" s="693"/>
      <c r="AB238" s="671"/>
      <c r="AC238" s="693"/>
      <c r="AD238" s="693"/>
      <c r="AE238" s="669"/>
      <c r="AF238" s="669"/>
      <c r="AG238" s="669"/>
    </row>
    <row r="239" spans="1:41" ht="40.950000000000003" customHeight="1">
      <c r="A239" s="735"/>
      <c r="B239" s="735"/>
      <c r="C239" s="735"/>
      <c r="D239" s="735"/>
      <c r="E239" s="735"/>
      <c r="F239" s="734" t="s">
        <v>214</v>
      </c>
      <c r="G239" s="735"/>
      <c r="H239" s="708"/>
      <c r="I239" s="708"/>
      <c r="J239" s="708"/>
      <c r="K239" s="708"/>
      <c r="L239" s="708"/>
      <c r="M239" s="708"/>
      <c r="N239" s="735"/>
      <c r="O239" s="735"/>
      <c r="P239" s="735"/>
      <c r="Q239" s="735"/>
      <c r="R239" s="735"/>
      <c r="S239" s="735"/>
      <c r="T239" s="735"/>
      <c r="U239" s="735"/>
      <c r="V239" s="2049" t="s">
        <v>214</v>
      </c>
      <c r="W239" s="2049"/>
      <c r="X239" s="2049"/>
      <c r="Y239" s="2049"/>
      <c r="Z239" s="2049"/>
      <c r="AA239" s="2049"/>
      <c r="AB239" s="2049"/>
      <c r="AC239" s="2081"/>
      <c r="AD239" s="2081"/>
      <c r="AE239" s="2081"/>
      <c r="AF239" s="2081"/>
      <c r="AG239" s="970"/>
      <c r="AH239" s="842"/>
      <c r="AI239" s="852"/>
      <c r="AJ239" s="852"/>
      <c r="AK239" s="852"/>
      <c r="AL239" s="852"/>
    </row>
    <row r="240" spans="1:41" ht="22.95" customHeight="1">
      <c r="B240" s="676"/>
      <c r="C240" s="676"/>
      <c r="D240" s="676"/>
      <c r="E240" s="676"/>
      <c r="F240" s="676"/>
      <c r="G240" s="676"/>
      <c r="H240" s="676"/>
      <c r="I240" s="676"/>
      <c r="J240" s="676"/>
      <c r="K240" s="676"/>
      <c r="L240" s="676"/>
      <c r="M240" s="676"/>
      <c r="N240" s="676"/>
      <c r="O240" s="676"/>
      <c r="P240" s="676"/>
      <c r="Q240" s="676"/>
      <c r="R240" s="676"/>
      <c r="S240" s="676"/>
      <c r="T240" s="676"/>
      <c r="U240" s="676"/>
      <c r="V240" s="676"/>
      <c r="W240" s="676"/>
      <c r="X240" s="676"/>
      <c r="Y240" s="676"/>
      <c r="Z240" s="676"/>
      <c r="AA240" s="676"/>
      <c r="AB240" s="676"/>
      <c r="AC240" s="676"/>
      <c r="AD240" s="676"/>
      <c r="AE240" s="659"/>
      <c r="AF240" s="659"/>
      <c r="AG240" s="659"/>
    </row>
    <row r="241" spans="1:41" ht="30.45" customHeight="1">
      <c r="A241" s="2065" t="s">
        <v>459</v>
      </c>
      <c r="B241" s="2065"/>
      <c r="C241" s="756"/>
      <c r="D241" s="2061" t="s">
        <v>460</v>
      </c>
      <c r="E241" s="2061"/>
      <c r="F241" s="2061" t="s">
        <v>461</v>
      </c>
      <c r="G241" s="2061"/>
      <c r="H241" s="2061" t="s">
        <v>462</v>
      </c>
      <c r="I241" s="2061"/>
      <c r="J241" s="657" t="s">
        <v>463</v>
      </c>
      <c r="K241" s="2065" t="s">
        <v>464</v>
      </c>
      <c r="L241" s="2065"/>
      <c r="M241" s="658" t="s">
        <v>1496</v>
      </c>
      <c r="N241" s="2061" t="s">
        <v>719</v>
      </c>
      <c r="O241" s="2061"/>
      <c r="P241" s="2061" t="s">
        <v>720</v>
      </c>
      <c r="Q241" s="2061"/>
      <c r="R241" s="2061" t="s">
        <v>721</v>
      </c>
      <c r="S241" s="2061"/>
      <c r="T241" s="2061" t="s">
        <v>722</v>
      </c>
      <c r="U241" s="2061"/>
      <c r="V241" s="2061" t="s">
        <v>723</v>
      </c>
      <c r="W241" s="2061"/>
      <c r="X241" s="2061" t="s">
        <v>724</v>
      </c>
      <c r="Y241" s="2061"/>
      <c r="Z241" s="2061" t="s">
        <v>725</v>
      </c>
      <c r="AA241" s="2061"/>
      <c r="AB241" s="2061" t="s">
        <v>726</v>
      </c>
      <c r="AC241" s="2061"/>
      <c r="AD241" s="676"/>
      <c r="AE241" s="659"/>
      <c r="AF241" s="659"/>
      <c r="AG241" s="659"/>
    </row>
    <row r="242" spans="1:41" ht="33.6">
      <c r="A242" s="452"/>
      <c r="B242" s="685"/>
      <c r="C242" s="675"/>
      <c r="D242" s="685"/>
      <c r="E242" s="675"/>
      <c r="F242" s="685"/>
      <c r="G242" s="675"/>
      <c r="H242" s="685"/>
      <c r="I242" s="675"/>
      <c r="J242" s="685"/>
      <c r="K242" s="675"/>
      <c r="L242" s="685"/>
      <c r="M242" s="675"/>
      <c r="N242" s="685"/>
      <c r="O242" s="675"/>
      <c r="P242" s="685"/>
      <c r="Q242" s="693"/>
      <c r="R242" s="685"/>
      <c r="S242" s="675"/>
      <c r="T242" s="685"/>
      <c r="U242" s="675"/>
      <c r="V242" s="685"/>
      <c r="W242" s="675"/>
      <c r="X242" s="685"/>
      <c r="Y242" s="675"/>
      <c r="Z242" s="685"/>
      <c r="AA242" s="675"/>
      <c r="AB242" s="685"/>
      <c r="AC242" s="676"/>
      <c r="AD242" s="676"/>
      <c r="AE242" s="669"/>
      <c r="AF242" s="669"/>
      <c r="AG242" s="669"/>
    </row>
    <row r="243" spans="1:41" ht="16.5" customHeight="1" thickBot="1">
      <c r="A243" s="452"/>
      <c r="B243" s="687"/>
      <c r="C243" s="675"/>
      <c r="D243" s="687"/>
      <c r="E243" s="675"/>
      <c r="F243" s="687"/>
      <c r="G243" s="675"/>
      <c r="H243" s="687"/>
      <c r="I243" s="675"/>
      <c r="J243" s="687"/>
      <c r="K243" s="675"/>
      <c r="L243" s="687"/>
      <c r="M243" s="675"/>
      <c r="N243" s="687"/>
      <c r="O243" s="675"/>
      <c r="P243" s="687"/>
      <c r="Q243" s="693"/>
      <c r="R243" s="687"/>
      <c r="S243" s="675"/>
      <c r="T243" s="687"/>
      <c r="U243" s="675"/>
      <c r="V243" s="687"/>
      <c r="W243" s="675"/>
      <c r="X243" s="687"/>
      <c r="Y243" s="675"/>
      <c r="Z243" s="687"/>
      <c r="AA243" s="675"/>
      <c r="AB243" s="687"/>
      <c r="AC243" s="676"/>
      <c r="AD243" s="676"/>
      <c r="AE243" s="669"/>
      <c r="AF243" s="669"/>
      <c r="AG243" s="669"/>
    </row>
    <row r="244" spans="1:41" ht="100.05" customHeight="1" thickBot="1">
      <c r="A244" s="452"/>
      <c r="B244" s="706"/>
      <c r="C244" s="680">
        <v>439</v>
      </c>
      <c r="D244" s="706"/>
      <c r="E244" s="743">
        <v>395</v>
      </c>
      <c r="F244" s="706"/>
      <c r="G244" s="743">
        <v>401.11</v>
      </c>
      <c r="H244" s="664" t="s">
        <v>214</v>
      </c>
      <c r="I244" s="680">
        <v>413</v>
      </c>
      <c r="J244" s="706"/>
      <c r="K244" s="680">
        <v>402.25</v>
      </c>
      <c r="L244" s="664"/>
      <c r="M244" s="680">
        <v>250.69</v>
      </c>
      <c r="N244" s="740"/>
      <c r="O244" s="717">
        <v>425.61</v>
      </c>
      <c r="P244" s="956" t="s">
        <v>1673</v>
      </c>
      <c r="Q244" s="717">
        <v>381.68</v>
      </c>
      <c r="R244" s="956" t="s">
        <v>1673</v>
      </c>
      <c r="S244" s="717">
        <v>351.87</v>
      </c>
      <c r="T244" s="706"/>
      <c r="U244" s="717">
        <v>419.36</v>
      </c>
      <c r="V244" s="956" t="s">
        <v>1673</v>
      </c>
      <c r="W244" s="680">
        <v>421.74</v>
      </c>
      <c r="X244" s="706"/>
      <c r="Y244" s="680">
        <v>403</v>
      </c>
      <c r="Z244" s="706"/>
      <c r="AA244" s="680">
        <v>355</v>
      </c>
      <c r="AB244" s="706"/>
      <c r="AC244" s="681">
        <v>355</v>
      </c>
      <c r="AD244" s="676"/>
      <c r="AE244" s="669"/>
      <c r="AF244" s="669"/>
      <c r="AG244" s="669"/>
      <c r="AM244" s="843">
        <f>COUNTIF(B244:AB244,"U/P")</f>
        <v>0</v>
      </c>
      <c r="AN244" s="843">
        <f>COUNTIF(C244:AC244,"ROW")</f>
        <v>1</v>
      </c>
      <c r="AO244" s="843">
        <f>COUNTIF(D244:AD244,"C")</f>
        <v>0</v>
      </c>
    </row>
    <row r="245" spans="1:41" ht="16.5" customHeight="1" thickBot="1">
      <c r="A245" s="452"/>
      <c r="B245" s="757"/>
      <c r="C245" s="693"/>
      <c r="D245" s="683"/>
      <c r="E245" s="693"/>
      <c r="F245" s="683"/>
      <c r="G245" s="693"/>
      <c r="H245" s="683"/>
      <c r="I245" s="693"/>
      <c r="J245" s="683"/>
      <c r="K245" s="693"/>
      <c r="L245" s="683"/>
      <c r="M245" s="693"/>
      <c r="N245" s="683"/>
      <c r="O245" s="693"/>
      <c r="P245" s="758"/>
      <c r="Q245" s="693"/>
      <c r="R245" s="758"/>
      <c r="S245" s="693"/>
      <c r="T245" s="758"/>
      <c r="U245" s="693"/>
      <c r="V245" s="683"/>
      <c r="W245" s="693"/>
      <c r="X245" s="683"/>
      <c r="Y245" s="693"/>
      <c r="Z245" s="683"/>
      <c r="AA245" s="693"/>
      <c r="AB245" s="683"/>
      <c r="AC245" s="676"/>
      <c r="AD245" s="676"/>
      <c r="AE245" s="669"/>
      <c r="AF245" s="669"/>
      <c r="AG245" s="669"/>
    </row>
    <row r="246" spans="1:41" ht="31.95" customHeight="1">
      <c r="A246" s="452"/>
      <c r="B246" s="672" t="s">
        <v>129</v>
      </c>
      <c r="C246" s="671"/>
      <c r="D246" s="671" t="s">
        <v>171</v>
      </c>
      <c r="E246" s="671"/>
      <c r="F246" s="671" t="s">
        <v>171</v>
      </c>
      <c r="G246" s="671"/>
      <c r="H246" s="672" t="s">
        <v>101</v>
      </c>
      <c r="I246" s="671"/>
      <c r="J246" s="671" t="s">
        <v>228</v>
      </c>
      <c r="K246" s="671"/>
      <c r="L246" s="672" t="s">
        <v>111</v>
      </c>
      <c r="M246" s="671"/>
      <c r="N246" s="672" t="s">
        <v>114</v>
      </c>
      <c r="O246" s="675"/>
      <c r="P246" s="671" t="s">
        <v>171</v>
      </c>
      <c r="Q246" s="693"/>
      <c r="R246" s="671" t="s">
        <v>171</v>
      </c>
      <c r="S246" s="693"/>
      <c r="T246" s="672" t="s">
        <v>101</v>
      </c>
      <c r="U246" s="693"/>
      <c r="V246" s="672" t="s">
        <v>123</v>
      </c>
      <c r="W246" s="693"/>
      <c r="X246" s="672" t="s">
        <v>123</v>
      </c>
      <c r="Y246" s="693"/>
      <c r="Z246" s="671" t="s">
        <v>168</v>
      </c>
      <c r="AA246" s="693"/>
      <c r="AB246" s="671" t="s">
        <v>168</v>
      </c>
      <c r="AC246" s="676"/>
      <c r="AD246" s="676"/>
      <c r="AE246" s="669"/>
      <c r="AF246" s="669"/>
      <c r="AG246" s="669"/>
    </row>
    <row r="247" spans="1:41" ht="62.55" customHeight="1">
      <c r="A247" s="708"/>
      <c r="B247" s="708"/>
      <c r="C247" s="708"/>
      <c r="D247" s="708"/>
      <c r="E247" s="708"/>
      <c r="F247" s="708"/>
      <c r="G247" s="708"/>
      <c r="H247" s="852" t="s">
        <v>214</v>
      </c>
      <c r="I247" s="708"/>
      <c r="J247" s="708"/>
      <c r="K247" s="708"/>
      <c r="M247" s="814"/>
      <c r="N247" s="814"/>
      <c r="O247" s="2049" t="s">
        <v>1502</v>
      </c>
      <c r="P247" s="2049"/>
      <c r="Q247" s="2049"/>
      <c r="R247" s="2049"/>
      <c r="S247" s="2069"/>
      <c r="T247" s="979"/>
      <c r="U247" s="2083" t="s">
        <v>1502</v>
      </c>
      <c r="V247" s="2084"/>
      <c r="W247" s="2085"/>
      <c r="X247" s="2086"/>
      <c r="Y247" s="2081"/>
      <c r="Z247" s="2081"/>
      <c r="AA247" s="2081"/>
      <c r="AB247" s="2081"/>
      <c r="AC247" s="2081"/>
      <c r="AD247" s="2081"/>
      <c r="AE247" s="2081"/>
      <c r="AF247" s="2081"/>
      <c r="AG247" s="2081"/>
      <c r="AH247" s="2081"/>
      <c r="AI247" s="853"/>
      <c r="AJ247" s="853"/>
      <c r="AK247" s="853"/>
      <c r="AL247" s="853"/>
    </row>
    <row r="248" spans="1:41" ht="28.5" customHeight="1">
      <c r="B248" s="689"/>
      <c r="C248" s="689"/>
      <c r="D248" s="689"/>
      <c r="E248" s="689"/>
      <c r="F248" s="689"/>
      <c r="G248" s="689"/>
      <c r="H248" s="689"/>
      <c r="I248" s="689"/>
      <c r="J248" s="689"/>
      <c r="K248" s="689"/>
      <c r="L248" s="689"/>
      <c r="M248" s="689"/>
      <c r="N248" s="689"/>
      <c r="O248" s="678"/>
      <c r="P248" s="689"/>
      <c r="Q248" s="676"/>
      <c r="R248" s="689"/>
      <c r="S248" s="676"/>
      <c r="T248" s="689"/>
      <c r="U248" s="676"/>
      <c r="V248" s="689"/>
      <c r="W248" s="676"/>
      <c r="X248" s="689"/>
      <c r="Y248" s="676"/>
      <c r="Z248" s="689"/>
      <c r="AA248" s="676"/>
      <c r="AB248" s="689"/>
      <c r="AC248" s="676"/>
      <c r="AD248" s="676"/>
      <c r="AE248" s="669"/>
      <c r="AF248" s="669"/>
      <c r="AG248" s="669"/>
    </row>
    <row r="249" spans="1:41" ht="67.05" customHeight="1">
      <c r="A249" s="693"/>
      <c r="B249" s="657" t="s">
        <v>727</v>
      </c>
      <c r="C249" s="657"/>
      <c r="D249" s="2061" t="s">
        <v>728</v>
      </c>
      <c r="E249" s="2061"/>
      <c r="F249" s="2061" t="s">
        <v>729</v>
      </c>
      <c r="G249" s="2061"/>
      <c r="H249" s="2061" t="s">
        <v>730</v>
      </c>
      <c r="I249" s="2061"/>
      <c r="J249" s="657" t="s">
        <v>731</v>
      </c>
      <c r="K249" s="657"/>
      <c r="L249" s="2061" t="s">
        <v>732</v>
      </c>
      <c r="M249" s="2061"/>
      <c r="N249" s="2061" t="s">
        <v>733</v>
      </c>
      <c r="O249" s="2061"/>
      <c r="P249" s="2061" t="s">
        <v>734</v>
      </c>
      <c r="Q249" s="2061"/>
      <c r="R249" s="2061" t="s">
        <v>735</v>
      </c>
      <c r="S249" s="2061"/>
      <c r="T249" s="2061" t="s">
        <v>736</v>
      </c>
      <c r="U249" s="2061"/>
      <c r="V249" s="2061" t="s">
        <v>737</v>
      </c>
      <c r="W249" s="2061"/>
      <c r="X249" s="759" t="s">
        <v>738</v>
      </c>
      <c r="Y249" s="693"/>
      <c r="Z249" s="759" t="s">
        <v>739</v>
      </c>
      <c r="AA249" s="751"/>
      <c r="AB249" s="759" t="s">
        <v>740</v>
      </c>
      <c r="AC249" s="658" t="s">
        <v>1497</v>
      </c>
      <c r="AD249" s="693"/>
      <c r="AE249" s="693"/>
      <c r="AF249" s="693"/>
      <c r="AG249" s="693"/>
      <c r="AH249" s="693"/>
      <c r="AI249" s="693"/>
      <c r="AJ249" s="693"/>
      <c r="AK249" s="693"/>
      <c r="AL249" s="693"/>
    </row>
    <row r="250" spans="1:41" ht="33.6">
      <c r="A250" s="693"/>
      <c r="B250" s="685"/>
      <c r="C250" s="675"/>
      <c r="D250" s="685"/>
      <c r="E250" s="675"/>
      <c r="F250" s="685"/>
      <c r="G250" s="675"/>
      <c r="H250" s="685"/>
      <c r="I250" s="675"/>
      <c r="J250" s="685"/>
      <c r="K250" s="675"/>
      <c r="L250" s="685"/>
      <c r="M250" s="675"/>
      <c r="N250" s="685"/>
      <c r="O250" s="675"/>
      <c r="P250" s="685"/>
      <c r="Q250" s="693"/>
      <c r="R250" s="685"/>
      <c r="S250" s="675"/>
      <c r="T250" s="685"/>
      <c r="U250" s="675"/>
      <c r="V250" s="685"/>
      <c r="W250" s="675"/>
      <c r="X250" s="685"/>
      <c r="Y250" s="675"/>
      <c r="Z250" s="685"/>
      <c r="AA250" s="675"/>
      <c r="AB250" s="685"/>
      <c r="AC250" s="693"/>
      <c r="AD250" s="693"/>
      <c r="AE250" s="696"/>
      <c r="AF250" s="696"/>
      <c r="AG250" s="696"/>
      <c r="AH250" s="693"/>
      <c r="AI250" s="693"/>
      <c r="AJ250" s="693"/>
      <c r="AK250" s="693"/>
      <c r="AL250" s="693"/>
    </row>
    <row r="251" spans="1:41" ht="16.5" customHeight="1" thickBot="1">
      <c r="A251" s="693"/>
      <c r="B251" s="687"/>
      <c r="C251" s="675"/>
      <c r="D251" s="687"/>
      <c r="E251" s="675"/>
      <c r="F251" s="687"/>
      <c r="G251" s="675"/>
      <c r="H251" s="687"/>
      <c r="I251" s="675"/>
      <c r="J251" s="687"/>
      <c r="K251" s="675"/>
      <c r="L251" s="687"/>
      <c r="M251" s="675"/>
      <c r="N251" s="687"/>
      <c r="O251" s="675"/>
      <c r="P251" s="687"/>
      <c r="Q251" s="693"/>
      <c r="R251" s="687"/>
      <c r="S251" s="675"/>
      <c r="T251" s="687"/>
      <c r="U251" s="675"/>
      <c r="V251" s="687"/>
      <c r="W251" s="675"/>
      <c r="X251" s="687"/>
      <c r="Y251" s="675"/>
      <c r="Z251" s="687"/>
      <c r="AA251" s="675"/>
      <c r="AB251" s="687"/>
      <c r="AC251" s="693"/>
      <c r="AD251" s="693"/>
      <c r="AE251" s="696"/>
      <c r="AF251" s="696"/>
      <c r="AG251" s="696"/>
      <c r="AH251" s="693"/>
      <c r="AI251" s="693"/>
      <c r="AJ251" s="693"/>
      <c r="AK251" s="693"/>
      <c r="AL251" s="693"/>
    </row>
    <row r="252" spans="1:41" ht="100.05" customHeight="1" thickBot="1">
      <c r="A252" s="693"/>
      <c r="B252" s="706"/>
      <c r="C252" s="680">
        <v>373.77100000000002</v>
      </c>
      <c r="D252" s="706"/>
      <c r="E252" s="680">
        <v>364</v>
      </c>
      <c r="F252" s="736"/>
      <c r="G252" s="680">
        <v>421</v>
      </c>
      <c r="H252" s="736"/>
      <c r="I252" s="680">
        <v>334</v>
      </c>
      <c r="J252" s="664" t="s">
        <v>1683</v>
      </c>
      <c r="K252" s="680">
        <v>388.22</v>
      </c>
      <c r="L252" s="664" t="s">
        <v>1683</v>
      </c>
      <c r="M252" s="680">
        <v>398</v>
      </c>
      <c r="N252" s="956" t="s">
        <v>1674</v>
      </c>
      <c r="O252" s="680">
        <v>442.51499999999999</v>
      </c>
      <c r="P252" s="706"/>
      <c r="Q252" s="680">
        <v>415</v>
      </c>
      <c r="R252" s="956" t="s">
        <v>1673</v>
      </c>
      <c r="S252" s="680">
        <v>417.97</v>
      </c>
      <c r="T252" s="736"/>
      <c r="U252" s="680">
        <v>424</v>
      </c>
      <c r="V252" s="736"/>
      <c r="W252" s="680">
        <v>415</v>
      </c>
      <c r="X252" s="736"/>
      <c r="Y252" s="680">
        <v>412.21</v>
      </c>
      <c r="Z252" s="736"/>
      <c r="AA252" s="680">
        <v>268</v>
      </c>
      <c r="AB252" s="956" t="s">
        <v>1673</v>
      </c>
      <c r="AC252" s="717">
        <v>259.27</v>
      </c>
      <c r="AD252" s="693"/>
      <c r="AE252" s="696"/>
      <c r="AF252" s="696"/>
      <c r="AG252" s="696"/>
      <c r="AH252" s="693"/>
      <c r="AI252" s="693"/>
      <c r="AJ252" s="693"/>
      <c r="AK252" s="693"/>
      <c r="AL252" s="693"/>
      <c r="AM252" s="843">
        <f>COUNTIF(B252:AB252,"U/P")</f>
        <v>0</v>
      </c>
      <c r="AN252" s="843">
        <f>COUNTIF(C252:AC252,"ROW")</f>
        <v>0</v>
      </c>
      <c r="AO252" s="843">
        <f>COUNTIF(B252:AD252,"C")</f>
        <v>0</v>
      </c>
    </row>
    <row r="253" spans="1:41" ht="16.5" customHeight="1" thickBot="1">
      <c r="A253" s="693"/>
      <c r="B253" s="683"/>
      <c r="C253" s="693"/>
      <c r="D253" s="683"/>
      <c r="E253" s="693"/>
      <c r="F253" s="683"/>
      <c r="G253" s="693"/>
      <c r="H253" s="683"/>
      <c r="I253" s="693"/>
      <c r="J253" s="683"/>
      <c r="K253" s="693"/>
      <c r="L253" s="683"/>
      <c r="M253" s="693"/>
      <c r="N253" s="683"/>
      <c r="O253" s="693"/>
      <c r="P253" s="683"/>
      <c r="Q253" s="693"/>
      <c r="R253" s="683"/>
      <c r="S253" s="693"/>
      <c r="T253" s="683"/>
      <c r="U253" s="693"/>
      <c r="V253" s="683"/>
      <c r="W253" s="693"/>
      <c r="X253" s="683"/>
      <c r="Y253" s="693"/>
      <c r="Z253" s="683"/>
      <c r="AA253" s="693"/>
      <c r="AB253" s="683"/>
      <c r="AC253" s="693"/>
      <c r="AD253" s="693"/>
      <c r="AE253" s="696"/>
      <c r="AF253" s="696"/>
      <c r="AG253" s="696"/>
      <c r="AH253" s="693"/>
      <c r="AI253" s="693"/>
      <c r="AJ253" s="693"/>
      <c r="AK253" s="693"/>
      <c r="AL253" s="693"/>
    </row>
    <row r="254" spans="1:41" ht="33.6">
      <c r="A254" s="693"/>
      <c r="B254" s="671" t="s">
        <v>168</v>
      </c>
      <c r="C254" s="671"/>
      <c r="D254" s="672" t="s">
        <v>114</v>
      </c>
      <c r="E254" s="671"/>
      <c r="F254" s="671" t="s">
        <v>228</v>
      </c>
      <c r="G254" s="671"/>
      <c r="H254" s="671" t="s">
        <v>171</v>
      </c>
      <c r="I254" s="671"/>
      <c r="J254" s="671" t="s">
        <v>228</v>
      </c>
      <c r="K254" s="671"/>
      <c r="L254" s="672" t="s">
        <v>178</v>
      </c>
      <c r="M254" s="671"/>
      <c r="N254" s="671" t="s">
        <v>234</v>
      </c>
      <c r="O254" s="675"/>
      <c r="P254" s="672" t="s">
        <v>123</v>
      </c>
      <c r="Q254" s="671"/>
      <c r="R254" s="671" t="s">
        <v>228</v>
      </c>
      <c r="S254" s="693"/>
      <c r="T254" s="672" t="s">
        <v>101</v>
      </c>
      <c r="U254" s="693"/>
      <c r="V254" s="671" t="s">
        <v>171</v>
      </c>
      <c r="W254" s="693"/>
      <c r="X254" s="688" t="s">
        <v>234</v>
      </c>
      <c r="Y254" s="693"/>
      <c r="Z254" s="672" t="s">
        <v>114</v>
      </c>
      <c r="AA254" s="693"/>
      <c r="AB254" s="688" t="s">
        <v>168</v>
      </c>
      <c r="AC254" s="693"/>
      <c r="AD254" s="693"/>
      <c r="AE254" s="696"/>
      <c r="AF254" s="696"/>
      <c r="AG254" s="696"/>
      <c r="AH254" s="693"/>
      <c r="AI254" s="693"/>
      <c r="AJ254" s="693"/>
      <c r="AK254" s="693"/>
      <c r="AL254" s="693"/>
    </row>
    <row r="255" spans="1:41" ht="31.5" customHeight="1">
      <c r="A255" s="971"/>
      <c r="B255" s="734"/>
      <c r="C255" s="735"/>
      <c r="D255" s="735"/>
      <c r="E255" s="735"/>
      <c r="F255" s="735"/>
      <c r="G255" s="735"/>
      <c r="H255" s="735"/>
      <c r="I255" s="735"/>
      <c r="J255" s="2058" t="s">
        <v>214</v>
      </c>
      <c r="K255" s="2058"/>
      <c r="L255" s="2058"/>
      <c r="M255" s="2058"/>
      <c r="N255" s="2058"/>
      <c r="O255" s="735"/>
      <c r="P255" s="735"/>
      <c r="Q255" s="735"/>
      <c r="R255" s="734" t="s">
        <v>214</v>
      </c>
      <c r="S255" s="735"/>
      <c r="T255" s="735"/>
      <c r="U255" s="735"/>
      <c r="V255" s="735"/>
      <c r="W255" s="735" t="s">
        <v>1610</v>
      </c>
      <c r="X255" s="735"/>
      <c r="Y255" s="735"/>
      <c r="Z255" s="735"/>
      <c r="AA255" s="735"/>
      <c r="AB255" s="735"/>
      <c r="AC255" s="735"/>
      <c r="AD255" s="735"/>
      <c r="AE255" s="735"/>
      <c r="AF255" s="735"/>
      <c r="AG255" s="734"/>
      <c r="AH255" s="734"/>
      <c r="AI255" s="852"/>
      <c r="AJ255" s="852"/>
      <c r="AK255" s="852"/>
      <c r="AL255" s="852"/>
    </row>
    <row r="256" spans="1:41" ht="13.5" customHeight="1">
      <c r="B256" s="676"/>
      <c r="C256" s="676"/>
      <c r="D256" s="676"/>
      <c r="E256" s="676"/>
      <c r="F256" s="676"/>
      <c r="G256" s="676"/>
      <c r="H256" s="676"/>
      <c r="I256" s="676"/>
      <c r="J256" s="676"/>
      <c r="K256" s="676"/>
      <c r="L256" s="676"/>
      <c r="M256" s="676"/>
      <c r="N256" s="676"/>
      <c r="O256" s="676"/>
      <c r="P256" s="676"/>
      <c r="Q256" s="676"/>
      <c r="R256" s="676"/>
      <c r="S256" s="676"/>
      <c r="T256" s="676"/>
      <c r="U256" s="676"/>
      <c r="V256" s="676"/>
      <c r="W256" s="676"/>
      <c r="X256" s="676"/>
      <c r="Y256" s="676"/>
      <c r="Z256" s="676"/>
      <c r="AA256" s="676"/>
      <c r="AB256" s="676"/>
      <c r="AC256" s="676"/>
      <c r="AD256" s="676"/>
      <c r="AE256" s="754"/>
      <c r="AF256" s="659"/>
      <c r="AG256" s="659"/>
    </row>
    <row r="257" spans="1:41" ht="33.6">
      <c r="B257" s="688" t="s">
        <v>1269</v>
      </c>
      <c r="C257" s="688"/>
      <c r="D257" s="688" t="s">
        <v>741</v>
      </c>
      <c r="E257" s="693"/>
      <c r="F257" s="688" t="s">
        <v>742</v>
      </c>
      <c r="G257" s="693"/>
      <c r="H257" s="688" t="s">
        <v>1270</v>
      </c>
      <c r="I257" s="693"/>
      <c r="J257" s="688" t="s">
        <v>744</v>
      </c>
      <c r="K257" s="693"/>
      <c r="L257" s="688" t="s">
        <v>745</v>
      </c>
      <c r="M257" s="693"/>
      <c r="N257" s="688" t="s">
        <v>746</v>
      </c>
      <c r="O257" s="693"/>
      <c r="P257" s="688" t="s">
        <v>747</v>
      </c>
      <c r="Q257" s="693"/>
      <c r="R257" s="688" t="s">
        <v>748</v>
      </c>
      <c r="S257" s="693"/>
      <c r="T257" s="688" t="s">
        <v>166</v>
      </c>
      <c r="U257" s="688"/>
      <c r="V257" s="688" t="s">
        <v>167</v>
      </c>
      <c r="W257" s="688"/>
      <c r="X257" s="688" t="s">
        <v>169</v>
      </c>
      <c r="Y257" s="688"/>
      <c r="Z257" s="688" t="s">
        <v>749</v>
      </c>
      <c r="AA257" s="688"/>
      <c r="AB257" s="688" t="s">
        <v>750</v>
      </c>
      <c r="AC257" s="693"/>
      <c r="AD257" s="693"/>
      <c r="AE257" s="659"/>
      <c r="AF257" s="659"/>
      <c r="AG257" s="659"/>
    </row>
    <row r="258" spans="1:41" ht="33.6">
      <c r="B258" s="685"/>
      <c r="C258" s="675"/>
      <c r="D258" s="685"/>
      <c r="E258" s="675"/>
      <c r="F258" s="685"/>
      <c r="G258" s="675"/>
      <c r="H258" s="685"/>
      <c r="I258" s="675"/>
      <c r="J258" s="685"/>
      <c r="K258" s="675"/>
      <c r="L258" s="685"/>
      <c r="M258" s="675"/>
      <c r="N258" s="685"/>
      <c r="O258" s="675"/>
      <c r="P258" s="685"/>
      <c r="Q258" s="693"/>
      <c r="R258" s="685"/>
      <c r="S258" s="675"/>
      <c r="T258" s="685"/>
      <c r="U258" s="675"/>
      <c r="V258" s="685"/>
      <c r="W258" s="675"/>
      <c r="X258" s="685"/>
      <c r="Y258" s="675"/>
      <c r="Z258" s="685"/>
      <c r="AA258" s="675"/>
      <c r="AB258" s="685"/>
      <c r="AC258" s="693"/>
      <c r="AD258" s="693"/>
      <c r="AE258" s="669"/>
      <c r="AF258" s="669"/>
      <c r="AG258" s="669"/>
    </row>
    <row r="259" spans="1:41" ht="16.5" customHeight="1" thickBot="1">
      <c r="A259" s="452"/>
      <c r="B259" s="687"/>
      <c r="C259" s="675"/>
      <c r="D259" s="687"/>
      <c r="E259" s="675"/>
      <c r="F259" s="687"/>
      <c r="G259" s="675"/>
      <c r="H259" s="687"/>
      <c r="I259" s="675"/>
      <c r="J259" s="687"/>
      <c r="K259" s="675"/>
      <c r="L259" s="687"/>
      <c r="M259" s="675"/>
      <c r="N259" s="687"/>
      <c r="O259" s="675"/>
      <c r="P259" s="687"/>
      <c r="Q259" s="693"/>
      <c r="R259" s="687"/>
      <c r="S259" s="675"/>
      <c r="T259" s="687"/>
      <c r="U259" s="675"/>
      <c r="V259" s="687"/>
      <c r="W259" s="675"/>
      <c r="X259" s="687"/>
      <c r="Y259" s="675"/>
      <c r="Z259" s="687"/>
      <c r="AA259" s="675"/>
      <c r="AB259" s="687"/>
      <c r="AC259" s="693"/>
      <c r="AD259" s="693"/>
      <c r="AE259" s="669"/>
      <c r="AF259" s="669"/>
      <c r="AG259" s="669"/>
    </row>
    <row r="260" spans="1:41" ht="100.05" customHeight="1" thickBot="1">
      <c r="A260" s="452"/>
      <c r="B260" s="706"/>
      <c r="C260" s="680">
        <v>395</v>
      </c>
      <c r="D260" s="706"/>
      <c r="E260" s="680">
        <v>408</v>
      </c>
      <c r="F260" s="706"/>
      <c r="G260" s="680">
        <v>356</v>
      </c>
      <c r="H260" s="664"/>
      <c r="I260" s="680">
        <v>379</v>
      </c>
      <c r="J260" s="706"/>
      <c r="K260" s="680">
        <v>367</v>
      </c>
      <c r="L260" s="664"/>
      <c r="M260" s="680">
        <v>384</v>
      </c>
      <c r="N260" s="706"/>
      <c r="O260" s="680">
        <v>385</v>
      </c>
      <c r="P260" s="706"/>
      <c r="Q260" s="717">
        <v>419.37</v>
      </c>
      <c r="R260" s="706"/>
      <c r="S260" s="680">
        <v>343.49</v>
      </c>
      <c r="T260" s="706"/>
      <c r="U260" s="680">
        <v>392.09</v>
      </c>
      <c r="V260" s="706"/>
      <c r="W260" s="680">
        <v>390.92</v>
      </c>
      <c r="X260" s="706"/>
      <c r="Y260" s="680">
        <v>372.24</v>
      </c>
      <c r="Z260" s="706"/>
      <c r="AA260" s="680">
        <v>388.01</v>
      </c>
      <c r="AB260" s="706"/>
      <c r="AC260" s="717">
        <v>414.07</v>
      </c>
      <c r="AD260" s="693"/>
      <c r="AE260" s="669"/>
      <c r="AF260" s="669"/>
      <c r="AG260" s="669"/>
      <c r="AM260" s="843">
        <f>COUNTIF(B260:AB260,"U/P")</f>
        <v>0</v>
      </c>
      <c r="AN260" s="843">
        <f>COUNTIF(C260:AC260,"ROW")</f>
        <v>0</v>
      </c>
      <c r="AO260" s="843">
        <f>COUNTIF(D260:AD260,"C")</f>
        <v>0</v>
      </c>
    </row>
    <row r="261" spans="1:41" ht="16.5" customHeight="1" thickBot="1">
      <c r="A261" s="452"/>
      <c r="B261" s="683"/>
      <c r="C261" s="693"/>
      <c r="D261" s="683"/>
      <c r="E261" s="693"/>
      <c r="F261" s="683"/>
      <c r="G261" s="693"/>
      <c r="H261" s="683"/>
      <c r="I261" s="693"/>
      <c r="J261" s="683"/>
      <c r="K261" s="693"/>
      <c r="L261" s="683"/>
      <c r="M261" s="693"/>
      <c r="N261" s="683"/>
      <c r="O261" s="693"/>
      <c r="P261" s="683"/>
      <c r="Q261" s="693"/>
      <c r="R261" s="683"/>
      <c r="S261" s="693"/>
      <c r="T261" s="683"/>
      <c r="U261" s="693"/>
      <c r="V261" s="683"/>
      <c r="W261" s="693"/>
      <c r="X261" s="683"/>
      <c r="Y261" s="693"/>
      <c r="Z261" s="683"/>
      <c r="AA261" s="693"/>
      <c r="AB261" s="683"/>
      <c r="AC261" s="693"/>
      <c r="AD261" s="693"/>
      <c r="AE261" s="669"/>
      <c r="AF261" s="669"/>
      <c r="AG261" s="669"/>
    </row>
    <row r="262" spans="1:41" ht="33.6">
      <c r="A262" s="452"/>
      <c r="B262" s="672" t="s">
        <v>111</v>
      </c>
      <c r="C262" s="671"/>
      <c r="D262" s="671" t="s">
        <v>171</v>
      </c>
      <c r="E262" s="671"/>
      <c r="F262" s="671" t="s">
        <v>171</v>
      </c>
      <c r="G262" s="671"/>
      <c r="H262" s="672" t="s">
        <v>111</v>
      </c>
      <c r="I262" s="671"/>
      <c r="J262" s="671" t="s">
        <v>168</v>
      </c>
      <c r="K262" s="671"/>
      <c r="L262" s="671" t="s">
        <v>168</v>
      </c>
      <c r="M262" s="671"/>
      <c r="N262" s="671" t="s">
        <v>168</v>
      </c>
      <c r="O262" s="675"/>
      <c r="P262" s="671" t="s">
        <v>168</v>
      </c>
      <c r="Q262" s="693"/>
      <c r="R262" s="672" t="s">
        <v>101</v>
      </c>
      <c r="S262" s="693"/>
      <c r="T262" s="688" t="s">
        <v>168</v>
      </c>
      <c r="U262" s="693"/>
      <c r="V262" s="688" t="s">
        <v>168</v>
      </c>
      <c r="W262" s="693"/>
      <c r="X262" s="688" t="s">
        <v>168</v>
      </c>
      <c r="Y262" s="693"/>
      <c r="Z262" s="688" t="s">
        <v>168</v>
      </c>
      <c r="AA262" s="693"/>
      <c r="AB262" s="688" t="s">
        <v>168</v>
      </c>
      <c r="AC262" s="693"/>
      <c r="AD262" s="693"/>
      <c r="AE262" s="669"/>
      <c r="AF262" s="669"/>
      <c r="AG262" s="669"/>
    </row>
    <row r="263" spans="1:41" ht="33.6">
      <c r="A263" s="452"/>
      <c r="B263" s="672"/>
      <c r="C263" s="671"/>
      <c r="D263" s="671"/>
      <c r="E263" s="671"/>
      <c r="F263" s="671"/>
      <c r="G263" s="671"/>
      <c r="H263" s="672"/>
      <c r="I263" s="671"/>
      <c r="J263" s="671"/>
      <c r="K263" s="671"/>
      <c r="L263" s="671"/>
      <c r="M263" s="671"/>
      <c r="N263" s="671"/>
      <c r="O263" s="675"/>
      <c r="P263" s="671"/>
      <c r="Q263" s="693"/>
      <c r="R263" s="672" t="s">
        <v>1662</v>
      </c>
      <c r="S263" s="693"/>
      <c r="T263" s="688"/>
      <c r="U263" s="693"/>
      <c r="V263" s="755" t="s">
        <v>1613</v>
      </c>
      <c r="W263" s="693"/>
      <c r="X263" s="688"/>
      <c r="Y263" s="693"/>
      <c r="Z263" s="688"/>
      <c r="AA263" s="693"/>
      <c r="AB263" s="688"/>
      <c r="AC263" s="693"/>
      <c r="AD263" s="693"/>
      <c r="AE263" s="669"/>
      <c r="AF263" s="669"/>
      <c r="AG263" s="669"/>
    </row>
    <row r="264" spans="1:41" ht="31.95" customHeight="1">
      <c r="A264" s="733"/>
      <c r="B264" s="735"/>
      <c r="C264" s="735"/>
      <c r="D264" s="735"/>
      <c r="E264" s="735"/>
      <c r="F264" s="735"/>
      <c r="G264" s="735"/>
      <c r="H264" s="734" t="s">
        <v>214</v>
      </c>
      <c r="I264" s="735"/>
      <c r="J264" s="735"/>
      <c r="K264" s="735"/>
      <c r="L264" s="734" t="s">
        <v>214</v>
      </c>
      <c r="M264" s="735"/>
      <c r="N264" s="735"/>
      <c r="O264" s="735"/>
      <c r="P264" s="734"/>
      <c r="Q264" s="735"/>
      <c r="R264" s="735"/>
      <c r="S264" s="735"/>
      <c r="T264" s="735"/>
      <c r="U264" s="735"/>
      <c r="V264" s="735"/>
      <c r="W264" s="735"/>
      <c r="X264" s="735"/>
      <c r="Y264" s="735"/>
      <c r="Z264" s="735"/>
      <c r="AA264" s="735"/>
      <c r="AB264" s="735"/>
      <c r="AC264" s="735"/>
      <c r="AD264" s="735"/>
      <c r="AE264" s="735"/>
      <c r="AF264" s="735"/>
      <c r="AG264" s="735"/>
      <c r="AH264" s="735"/>
      <c r="AI264" s="852"/>
      <c r="AJ264" s="852"/>
      <c r="AK264" s="852"/>
      <c r="AL264" s="852"/>
    </row>
    <row r="265" spans="1:41" ht="33.6">
      <c r="B265" s="688" t="s">
        <v>751</v>
      </c>
      <c r="C265" s="693"/>
      <c r="D265" s="688" t="s">
        <v>752</v>
      </c>
      <c r="E265" s="693"/>
      <c r="F265" s="688" t="s">
        <v>753</v>
      </c>
      <c r="G265" s="693"/>
      <c r="H265" s="688" t="s">
        <v>755</v>
      </c>
      <c r="I265" s="693"/>
      <c r="J265" s="688" t="s">
        <v>1347</v>
      </c>
      <c r="K265" s="693"/>
      <c r="L265" s="688" t="s">
        <v>1343</v>
      </c>
      <c r="M265" s="693"/>
      <c r="N265" s="688" t="s">
        <v>1344</v>
      </c>
      <c r="O265" s="693"/>
      <c r="P265" s="688" t="s">
        <v>1345</v>
      </c>
      <c r="Q265" s="693"/>
      <c r="R265" s="688" t="s">
        <v>1348</v>
      </c>
      <c r="S265" s="693"/>
      <c r="T265" s="688" t="s">
        <v>759</v>
      </c>
      <c r="U265" s="693"/>
      <c r="V265" s="688" t="s">
        <v>760</v>
      </c>
      <c r="W265" s="693"/>
      <c r="X265" s="688" t="s">
        <v>761</v>
      </c>
      <c r="Y265" s="693"/>
      <c r="Z265" s="688" t="s">
        <v>762</v>
      </c>
      <c r="AA265" s="693"/>
      <c r="AB265" s="717" t="s">
        <v>763</v>
      </c>
      <c r="AC265" s="693"/>
      <c r="AD265" s="688" t="s">
        <v>764</v>
      </c>
      <c r="AE265" s="693"/>
      <c r="AF265" s="693"/>
      <c r="AG265" s="693"/>
      <c r="AH265" s="693"/>
      <c r="AI265" s="693"/>
      <c r="AJ265" s="693"/>
      <c r="AK265" s="693"/>
      <c r="AL265" s="693"/>
    </row>
    <row r="266" spans="1:41" ht="33.6">
      <c r="A266" s="452"/>
      <c r="B266" s="685"/>
      <c r="C266" s="675"/>
      <c r="D266" s="685"/>
      <c r="E266" s="675"/>
      <c r="F266" s="685"/>
      <c r="G266" s="675"/>
      <c r="H266" s="685"/>
      <c r="I266" s="675"/>
      <c r="J266" s="685"/>
      <c r="K266" s="675"/>
      <c r="L266" s="685"/>
      <c r="M266" s="675"/>
      <c r="N266" s="685"/>
      <c r="O266" s="675"/>
      <c r="P266" s="685"/>
      <c r="Q266" s="693"/>
      <c r="R266" s="685"/>
      <c r="S266" s="693"/>
      <c r="T266" s="685"/>
      <c r="U266" s="675"/>
      <c r="V266" s="685"/>
      <c r="W266" s="675"/>
      <c r="X266" s="685"/>
      <c r="Y266" s="675"/>
      <c r="Z266" s="685"/>
      <c r="AA266" s="675"/>
      <c r="AB266" s="685"/>
      <c r="AC266" s="675"/>
      <c r="AD266" s="685"/>
      <c r="AE266" s="693"/>
      <c r="AF266" s="696"/>
      <c r="AG266" s="696"/>
      <c r="AH266" s="693"/>
      <c r="AI266" s="693"/>
      <c r="AJ266" s="693"/>
      <c r="AK266" s="693"/>
      <c r="AL266" s="693"/>
    </row>
    <row r="267" spans="1:41" ht="16.5" customHeight="1" thickBot="1">
      <c r="A267" s="452"/>
      <c r="B267" s="687"/>
      <c r="C267" s="675"/>
      <c r="D267" s="687"/>
      <c r="E267" s="675"/>
      <c r="F267" s="687"/>
      <c r="G267" s="675"/>
      <c r="H267" s="687"/>
      <c r="I267" s="675"/>
      <c r="J267" s="687"/>
      <c r="K267" s="675"/>
      <c r="L267" s="687"/>
      <c r="M267" s="675"/>
      <c r="N267" s="687"/>
      <c r="O267" s="675"/>
      <c r="P267" s="687"/>
      <c r="Q267" s="693"/>
      <c r="R267" s="687"/>
      <c r="S267" s="693"/>
      <c r="T267" s="687"/>
      <c r="U267" s="675"/>
      <c r="V267" s="687"/>
      <c r="W267" s="675"/>
      <c r="X267" s="687"/>
      <c r="Y267" s="675"/>
      <c r="Z267" s="687"/>
      <c r="AA267" s="675"/>
      <c r="AB267" s="687"/>
      <c r="AC267" s="675"/>
      <c r="AD267" s="687"/>
      <c r="AE267" s="693"/>
      <c r="AF267" s="696"/>
      <c r="AG267" s="696"/>
      <c r="AH267" s="693"/>
      <c r="AI267" s="693"/>
      <c r="AJ267" s="693"/>
      <c r="AK267" s="693"/>
      <c r="AL267" s="693"/>
    </row>
    <row r="268" spans="1:41" ht="100.05" customHeight="1" thickBot="1">
      <c r="A268" s="452"/>
      <c r="B268" s="706"/>
      <c r="C268" s="680">
        <v>410.11</v>
      </c>
      <c r="D268" s="706"/>
      <c r="E268" s="680">
        <v>414.83</v>
      </c>
      <c r="F268" s="706"/>
      <c r="G268" s="680">
        <v>360.43</v>
      </c>
      <c r="H268" s="706"/>
      <c r="I268" s="680">
        <v>226.21</v>
      </c>
      <c r="J268" s="706"/>
      <c r="K268" s="680">
        <v>438.04</v>
      </c>
      <c r="L268" s="706"/>
      <c r="M268" s="680">
        <v>402.74</v>
      </c>
      <c r="N268" s="706"/>
      <c r="O268" s="680">
        <v>433.49</v>
      </c>
      <c r="P268" s="664" t="s">
        <v>376</v>
      </c>
      <c r="Q268" s="717">
        <v>409.21</v>
      </c>
      <c r="R268" s="706"/>
      <c r="S268" s="717">
        <v>436.61</v>
      </c>
      <c r="T268" s="706"/>
      <c r="U268" s="680">
        <v>394.61</v>
      </c>
      <c r="V268" s="706"/>
      <c r="W268" s="680">
        <v>383.9</v>
      </c>
      <c r="X268" s="736"/>
      <c r="Y268" s="680">
        <v>356.32</v>
      </c>
      <c r="Z268" s="991" t="s">
        <v>376</v>
      </c>
      <c r="AA268" s="680">
        <v>378.3</v>
      </c>
      <c r="AB268" s="736"/>
      <c r="AC268" s="680">
        <v>356.03</v>
      </c>
      <c r="AD268" s="736"/>
      <c r="AE268" s="717">
        <v>426.81700000000001</v>
      </c>
      <c r="AF268" s="696"/>
      <c r="AG268" s="696"/>
      <c r="AH268" s="680"/>
      <c r="AI268" s="680"/>
      <c r="AJ268" s="680"/>
      <c r="AK268" s="680"/>
      <c r="AL268" s="680"/>
      <c r="AM268" s="843">
        <f>COUNTIF(B268:AE268,"U/P")</f>
        <v>2</v>
      </c>
      <c r="AN268" s="843">
        <f>COUNTIF(C268:AC268,"ROW")</f>
        <v>0</v>
      </c>
      <c r="AO268" s="843">
        <f>COUNTIF(D268:AD268,"C")</f>
        <v>0</v>
      </c>
    </row>
    <row r="269" spans="1:41" ht="16.5" customHeight="1" thickBot="1">
      <c r="A269" s="452"/>
      <c r="B269" s="683"/>
      <c r="C269" s="693"/>
      <c r="D269" s="683"/>
      <c r="E269" s="693"/>
      <c r="F269" s="683"/>
      <c r="G269" s="693"/>
      <c r="H269" s="683"/>
      <c r="I269" s="693"/>
      <c r="J269" s="683"/>
      <c r="K269" s="693"/>
      <c r="L269" s="683"/>
      <c r="M269" s="693"/>
      <c r="N269" s="683"/>
      <c r="O269" s="693"/>
      <c r="P269" s="683"/>
      <c r="Q269" s="693"/>
      <c r="R269" s="683"/>
      <c r="S269" s="693"/>
      <c r="T269" s="683"/>
      <c r="U269" s="693"/>
      <c r="V269" s="683"/>
      <c r="W269" s="693"/>
      <c r="X269" s="683"/>
      <c r="Y269" s="693"/>
      <c r="Z269" s="683"/>
      <c r="AA269" s="693"/>
      <c r="AB269" s="683"/>
      <c r="AC269" s="693"/>
      <c r="AD269" s="683"/>
      <c r="AE269" s="693"/>
      <c r="AF269" s="696"/>
      <c r="AG269" s="696"/>
      <c r="AH269" s="693"/>
      <c r="AI269" s="693"/>
      <c r="AJ269" s="693"/>
      <c r="AK269" s="693"/>
      <c r="AL269" s="693"/>
    </row>
    <row r="270" spans="1:41" ht="33.6">
      <c r="A270" s="452"/>
      <c r="B270" s="671" t="s">
        <v>171</v>
      </c>
      <c r="C270" s="671"/>
      <c r="D270" s="671" t="s">
        <v>168</v>
      </c>
      <c r="E270" s="671"/>
      <c r="F270" s="671" t="s">
        <v>228</v>
      </c>
      <c r="G270" s="671"/>
      <c r="H270" s="672" t="s">
        <v>111</v>
      </c>
      <c r="I270" s="671"/>
      <c r="J270" s="672" t="s">
        <v>111</v>
      </c>
      <c r="K270" s="671"/>
      <c r="L270" s="671" t="s">
        <v>234</v>
      </c>
      <c r="M270" s="671"/>
      <c r="N270" s="671" t="s">
        <v>171</v>
      </c>
      <c r="O270" s="675"/>
      <c r="P270" s="671" t="s">
        <v>228</v>
      </c>
      <c r="Q270" s="693"/>
      <c r="R270" s="671" t="s">
        <v>234</v>
      </c>
      <c r="S270" s="693"/>
      <c r="T270" s="672" t="s">
        <v>101</v>
      </c>
      <c r="U270" s="693"/>
      <c r="V270" s="688" t="s">
        <v>168</v>
      </c>
      <c r="W270" s="693"/>
      <c r="X270" s="688" t="s">
        <v>168</v>
      </c>
      <c r="Y270" s="693"/>
      <c r="Z270" s="688" t="s">
        <v>171</v>
      </c>
      <c r="AA270" s="693"/>
      <c r="AB270" s="672" t="s">
        <v>111</v>
      </c>
      <c r="AC270" s="693"/>
      <c r="AD270" s="672" t="s">
        <v>174</v>
      </c>
      <c r="AE270" s="693"/>
      <c r="AF270" s="696"/>
      <c r="AG270" s="696"/>
      <c r="AH270" s="693"/>
      <c r="AI270" s="693"/>
      <c r="AJ270" s="693"/>
      <c r="AK270" s="693"/>
      <c r="AL270" s="693"/>
    </row>
    <row r="271" spans="1:41" ht="31.95" customHeight="1">
      <c r="A271" s="733"/>
      <c r="B271" s="735"/>
      <c r="C271" s="735"/>
      <c r="D271" s="735"/>
      <c r="E271" s="735"/>
      <c r="F271" s="735"/>
      <c r="G271" s="735"/>
      <c r="H271" s="735"/>
      <c r="I271" s="735"/>
      <c r="J271" s="735"/>
      <c r="K271" s="735"/>
      <c r="L271" s="735"/>
      <c r="M271" s="735"/>
      <c r="N271" s="735"/>
      <c r="O271" s="735"/>
      <c r="P271" s="735"/>
      <c r="Q271" s="735"/>
      <c r="R271" s="735"/>
      <c r="S271" s="735"/>
      <c r="T271" s="735"/>
      <c r="U271" s="735"/>
      <c r="V271" s="735"/>
      <c r="W271" s="735"/>
      <c r="X271" s="735"/>
      <c r="Y271" s="735"/>
      <c r="Z271" s="852" t="s">
        <v>214</v>
      </c>
      <c r="AA271" s="735"/>
      <c r="AB271" s="735"/>
      <c r="AC271" s="735"/>
      <c r="AD271" s="735"/>
      <c r="AE271" s="735"/>
      <c r="AF271" s="735"/>
      <c r="AG271" s="735"/>
      <c r="AH271" s="735"/>
      <c r="AI271" s="852"/>
      <c r="AJ271" s="852"/>
      <c r="AK271" s="852"/>
      <c r="AL271" s="852"/>
    </row>
    <row r="272" spans="1:41" ht="15" customHeight="1">
      <c r="B272" s="689"/>
      <c r="C272" s="689"/>
      <c r="D272" s="689"/>
      <c r="E272" s="689"/>
      <c r="F272" s="689"/>
      <c r="G272" s="689"/>
      <c r="H272" s="689"/>
      <c r="I272" s="689"/>
      <c r="J272" s="689"/>
      <c r="K272" s="689"/>
      <c r="L272" s="689"/>
      <c r="M272" s="689"/>
      <c r="N272" s="689"/>
      <c r="O272" s="678"/>
      <c r="P272" s="689"/>
      <c r="Q272" s="676"/>
      <c r="R272" s="709"/>
      <c r="S272" s="676"/>
      <c r="T272" s="709"/>
      <c r="U272" s="676"/>
      <c r="V272" s="709"/>
      <c r="W272" s="676"/>
      <c r="X272" s="709"/>
      <c r="Y272" s="676"/>
      <c r="Z272" s="709"/>
      <c r="AA272" s="676"/>
      <c r="AB272" s="709"/>
      <c r="AC272" s="676"/>
      <c r="AD272" s="676"/>
      <c r="AE272" s="668"/>
      <c r="AF272" s="669"/>
      <c r="AG272" s="669"/>
    </row>
    <row r="273" spans="1:41" ht="33.6">
      <c r="B273" s="688" t="s">
        <v>765</v>
      </c>
      <c r="C273" s="693"/>
      <c r="D273" s="717" t="s">
        <v>766</v>
      </c>
      <c r="E273" s="693"/>
      <c r="F273" s="717" t="s">
        <v>767</v>
      </c>
      <c r="G273" s="693"/>
      <c r="H273" s="717" t="s">
        <v>768</v>
      </c>
      <c r="I273" s="693"/>
      <c r="J273" s="688" t="s">
        <v>769</v>
      </c>
      <c r="K273" s="693"/>
      <c r="L273" s="688" t="s">
        <v>770</v>
      </c>
      <c r="M273" s="693"/>
      <c r="N273" s="688" t="s">
        <v>771</v>
      </c>
      <c r="O273" s="693"/>
      <c r="P273" s="688" t="s">
        <v>772</v>
      </c>
      <c r="Q273" s="693"/>
      <c r="R273" s="688" t="s">
        <v>773</v>
      </c>
      <c r="S273" s="693"/>
      <c r="T273" s="688" t="s">
        <v>774</v>
      </c>
      <c r="U273" s="693"/>
      <c r="V273" s="688" t="s">
        <v>775</v>
      </c>
      <c r="W273" s="693"/>
      <c r="X273" s="688" t="s">
        <v>776</v>
      </c>
      <c r="Y273" s="693"/>
      <c r="Z273" s="717" t="s">
        <v>777</v>
      </c>
      <c r="AA273" s="693"/>
      <c r="AB273" s="688" t="s">
        <v>778</v>
      </c>
      <c r="AC273" s="693"/>
      <c r="AD273" s="693"/>
      <c r="AE273" s="693"/>
      <c r="AF273" s="693"/>
      <c r="AG273" s="693"/>
      <c r="AH273" s="693"/>
      <c r="AI273" s="693"/>
      <c r="AJ273" s="693"/>
      <c r="AK273" s="693"/>
      <c r="AL273" s="693"/>
    </row>
    <row r="274" spans="1:41" ht="33.6">
      <c r="A274" s="452"/>
      <c r="B274" s="685"/>
      <c r="C274" s="675"/>
      <c r="D274" s="685"/>
      <c r="E274" s="675"/>
      <c r="F274" s="685"/>
      <c r="G274" s="675"/>
      <c r="H274" s="685"/>
      <c r="I274" s="675"/>
      <c r="J274" s="685"/>
      <c r="K274" s="675"/>
      <c r="L274" s="685"/>
      <c r="M274" s="675"/>
      <c r="N274" s="685"/>
      <c r="O274" s="675"/>
      <c r="P274" s="685"/>
      <c r="Q274" s="693"/>
      <c r="R274" s="685"/>
      <c r="S274" s="675"/>
      <c r="T274" s="685"/>
      <c r="U274" s="675"/>
      <c r="V274" s="685"/>
      <c r="W274" s="675"/>
      <c r="X274" s="685"/>
      <c r="Y274" s="675"/>
      <c r="Z274" s="685"/>
      <c r="AA274" s="675"/>
      <c r="AB274" s="685"/>
      <c r="AC274" s="693"/>
      <c r="AD274" s="693"/>
      <c r="AE274" s="696"/>
      <c r="AF274" s="696"/>
      <c r="AG274" s="696"/>
      <c r="AH274" s="693"/>
      <c r="AI274" s="693"/>
      <c r="AJ274" s="693"/>
      <c r="AK274" s="693"/>
      <c r="AL274" s="693"/>
    </row>
    <row r="275" spans="1:41" ht="16.5" customHeight="1" thickBot="1">
      <c r="A275" s="452"/>
      <c r="B275" s="687"/>
      <c r="C275" s="675"/>
      <c r="D275" s="687"/>
      <c r="E275" s="675"/>
      <c r="F275" s="687"/>
      <c r="G275" s="675"/>
      <c r="H275" s="687"/>
      <c r="I275" s="675"/>
      <c r="J275" s="687"/>
      <c r="K275" s="675"/>
      <c r="L275" s="687"/>
      <c r="M275" s="675"/>
      <c r="N275" s="687"/>
      <c r="O275" s="675"/>
      <c r="P275" s="687"/>
      <c r="Q275" s="693"/>
      <c r="R275" s="687"/>
      <c r="S275" s="675"/>
      <c r="T275" s="687"/>
      <c r="U275" s="675"/>
      <c r="V275" s="687"/>
      <c r="W275" s="675"/>
      <c r="X275" s="687"/>
      <c r="Y275" s="675"/>
      <c r="Z275" s="687"/>
      <c r="AA275" s="675"/>
      <c r="AB275" s="687"/>
      <c r="AC275" s="693"/>
      <c r="AD275" s="693"/>
      <c r="AE275" s="696"/>
      <c r="AF275" s="696"/>
      <c r="AG275" s="696"/>
      <c r="AH275" s="693"/>
      <c r="AI275" s="693"/>
      <c r="AJ275" s="693"/>
      <c r="AK275" s="693"/>
      <c r="AL275" s="693"/>
    </row>
    <row r="276" spans="1:41" ht="100.05" customHeight="1" thickBot="1">
      <c r="A276" s="452"/>
      <c r="B276" s="706"/>
      <c r="C276" s="680">
        <v>381</v>
      </c>
      <c r="D276" s="706"/>
      <c r="E276" s="680">
        <v>334</v>
      </c>
      <c r="F276" s="736"/>
      <c r="G276" s="680">
        <v>347</v>
      </c>
      <c r="H276" s="736"/>
      <c r="I276" s="680">
        <v>375.55</v>
      </c>
      <c r="J276" s="736"/>
      <c r="K276" s="680">
        <v>392</v>
      </c>
      <c r="L276" s="664" t="s">
        <v>1683</v>
      </c>
      <c r="M276" s="680">
        <v>407.97</v>
      </c>
      <c r="N276" s="956" t="s">
        <v>1673</v>
      </c>
      <c r="O276" s="680">
        <v>392</v>
      </c>
      <c r="P276" s="664" t="s">
        <v>1683</v>
      </c>
      <c r="Q276" s="717">
        <v>405</v>
      </c>
      <c r="R276" s="706"/>
      <c r="S276" s="680">
        <v>435</v>
      </c>
      <c r="T276" s="706"/>
      <c r="U276" s="680">
        <v>378.33</v>
      </c>
      <c r="V276" s="706"/>
      <c r="W276" s="680">
        <v>386</v>
      </c>
      <c r="X276" s="706"/>
      <c r="Y276" s="680">
        <v>391</v>
      </c>
      <c r="Z276" s="736"/>
      <c r="AA276" s="680">
        <v>399.83</v>
      </c>
      <c r="AB276" s="736"/>
      <c r="AC276" s="760">
        <v>437.01</v>
      </c>
      <c r="AD276" s="693"/>
      <c r="AE276" s="696"/>
      <c r="AF276" s="696"/>
      <c r="AG276" s="696"/>
      <c r="AH276" s="693"/>
      <c r="AI276" s="693"/>
      <c r="AJ276" s="693"/>
      <c r="AK276" s="693"/>
      <c r="AL276" s="693"/>
      <c r="AM276" s="843">
        <f>COUNTIF(B276:AB276,"U/P")</f>
        <v>0</v>
      </c>
      <c r="AN276" s="843">
        <f>COUNTIF(C276:AC276,"ROW")</f>
        <v>0</v>
      </c>
      <c r="AO276" s="843">
        <f>COUNTIF(D276:AD276,"C")</f>
        <v>0</v>
      </c>
    </row>
    <row r="277" spans="1:41" ht="16.5" customHeight="1" thickBot="1">
      <c r="A277" s="452"/>
      <c r="B277" s="683"/>
      <c r="C277" s="693"/>
      <c r="D277" s="683"/>
      <c r="E277" s="693"/>
      <c r="F277" s="683"/>
      <c r="G277" s="693"/>
      <c r="H277" s="683"/>
      <c r="I277" s="693"/>
      <c r="J277" s="683"/>
      <c r="K277" s="693"/>
      <c r="L277" s="683"/>
      <c r="M277" s="693"/>
      <c r="N277" s="683"/>
      <c r="O277" s="693"/>
      <c r="P277" s="683"/>
      <c r="Q277" s="693"/>
      <c r="R277" s="683"/>
      <c r="S277" s="693"/>
      <c r="T277" s="683"/>
      <c r="U277" s="693"/>
      <c r="V277" s="683"/>
      <c r="W277" s="693"/>
      <c r="X277" s="683"/>
      <c r="Y277" s="693"/>
      <c r="Z277" s="683"/>
      <c r="AA277" s="693"/>
      <c r="AB277" s="683"/>
      <c r="AC277" s="693"/>
      <c r="AD277" s="693"/>
      <c r="AE277" s="696"/>
      <c r="AF277" s="696"/>
      <c r="AG277" s="696"/>
      <c r="AH277" s="693"/>
      <c r="AI277" s="693"/>
      <c r="AJ277" s="693"/>
      <c r="AK277" s="693"/>
      <c r="AL277" s="693"/>
    </row>
    <row r="278" spans="1:41" ht="33.6">
      <c r="A278" s="452"/>
      <c r="B278" s="672" t="s">
        <v>174</v>
      </c>
      <c r="C278" s="671"/>
      <c r="D278" s="671" t="s">
        <v>168</v>
      </c>
      <c r="E278" s="671"/>
      <c r="F278" s="671" t="s">
        <v>168</v>
      </c>
      <c r="G278" s="671"/>
      <c r="H278" s="671" t="s">
        <v>168</v>
      </c>
      <c r="I278" s="671"/>
      <c r="J278" s="672" t="s">
        <v>123</v>
      </c>
      <c r="K278" s="671"/>
      <c r="L278" s="671" t="s">
        <v>234</v>
      </c>
      <c r="M278" s="671"/>
      <c r="N278" s="672" t="s">
        <v>105</v>
      </c>
      <c r="O278" s="675"/>
      <c r="P278" s="671" t="s">
        <v>171</v>
      </c>
      <c r="Q278" s="693"/>
      <c r="R278" s="688" t="s">
        <v>171</v>
      </c>
      <c r="S278" s="693"/>
      <c r="T278" s="688" t="s">
        <v>171</v>
      </c>
      <c r="U278" s="693"/>
      <c r="V278" s="672" t="s">
        <v>101</v>
      </c>
      <c r="W278" s="693"/>
      <c r="X278" s="688" t="s">
        <v>168</v>
      </c>
      <c r="Y278" s="693"/>
      <c r="Z278" s="760" t="s">
        <v>228</v>
      </c>
      <c r="AA278" s="693"/>
      <c r="AB278" s="672" t="s">
        <v>123</v>
      </c>
      <c r="AC278" s="693"/>
      <c r="AD278" s="693"/>
      <c r="AE278" s="696"/>
      <c r="AF278" s="696"/>
      <c r="AG278" s="696"/>
      <c r="AH278" s="693"/>
      <c r="AI278" s="693"/>
      <c r="AJ278" s="693"/>
      <c r="AK278" s="693"/>
      <c r="AL278" s="693"/>
    </row>
    <row r="279" spans="1:41" ht="31.05" customHeight="1">
      <c r="B279" s="671"/>
      <c r="C279" s="671"/>
      <c r="D279" s="671"/>
      <c r="E279" s="671"/>
      <c r="F279" s="671"/>
      <c r="G279" s="671"/>
      <c r="H279" s="671"/>
      <c r="I279" s="671"/>
      <c r="J279" s="753" t="s">
        <v>1613</v>
      </c>
      <c r="K279" s="671"/>
      <c r="L279" s="2082" t="s">
        <v>214</v>
      </c>
      <c r="M279" s="2082"/>
      <c r="N279" s="2082"/>
      <c r="O279" s="2082"/>
      <c r="P279" s="2082"/>
      <c r="Q279" s="693"/>
      <c r="R279" s="688"/>
      <c r="S279" s="693"/>
      <c r="T279" s="688"/>
      <c r="U279" s="693"/>
      <c r="V279" s="688"/>
      <c r="W279" s="693"/>
      <c r="X279" s="688"/>
      <c r="Y279" s="693"/>
      <c r="Z279" s="760"/>
      <c r="AA279" s="693"/>
      <c r="AB279" s="702" t="s">
        <v>214</v>
      </c>
      <c r="AC279" s="693"/>
      <c r="AD279" s="693"/>
      <c r="AE279" s="695"/>
      <c r="AF279" s="696"/>
      <c r="AG279" s="696"/>
      <c r="AH279" s="693"/>
      <c r="AI279" s="693"/>
      <c r="AJ279" s="693"/>
      <c r="AK279" s="693"/>
      <c r="AL279" s="693"/>
    </row>
    <row r="280" spans="1:41" ht="39" customHeight="1">
      <c r="A280" s="733"/>
      <c r="B280" s="735"/>
      <c r="C280" s="735"/>
      <c r="D280" s="735"/>
      <c r="E280" s="735"/>
      <c r="F280" s="735"/>
      <c r="G280" s="735"/>
      <c r="H280" s="735"/>
      <c r="I280" s="735"/>
      <c r="J280" s="735"/>
      <c r="K280" s="735"/>
      <c r="L280" s="735"/>
      <c r="M280" s="735"/>
      <c r="N280" s="735"/>
      <c r="O280" s="735"/>
      <c r="P280" s="735"/>
      <c r="Q280" s="735"/>
      <c r="R280" s="735"/>
      <c r="S280" s="735"/>
      <c r="T280" s="735"/>
      <c r="U280" s="735"/>
      <c r="V280" s="735"/>
      <c r="W280" s="735"/>
      <c r="X280" s="735"/>
      <c r="Y280" s="735"/>
      <c r="Z280" s="735"/>
      <c r="AA280" s="735"/>
      <c r="AB280" s="735"/>
      <c r="AC280" s="735"/>
      <c r="AD280" s="735"/>
      <c r="AE280" s="735"/>
      <c r="AF280" s="735"/>
      <c r="AG280" s="735"/>
      <c r="AH280" s="735"/>
      <c r="AI280" s="852"/>
      <c r="AJ280" s="852"/>
      <c r="AK280" s="852"/>
      <c r="AL280" s="852"/>
    </row>
    <row r="281" spans="1:41" ht="33.6">
      <c r="B281" s="688" t="s">
        <v>779</v>
      </c>
      <c r="C281" s="693"/>
      <c r="D281" s="717" t="s">
        <v>780</v>
      </c>
      <c r="E281" s="693"/>
      <c r="F281" s="717" t="s">
        <v>781</v>
      </c>
      <c r="G281" s="717"/>
      <c r="H281" s="717" t="s">
        <v>782</v>
      </c>
      <c r="I281" s="717"/>
      <c r="J281" s="717" t="s">
        <v>783</v>
      </c>
      <c r="K281" s="717"/>
      <c r="L281" s="717" t="s">
        <v>784</v>
      </c>
      <c r="M281" s="717"/>
      <c r="N281" s="717" t="s">
        <v>785</v>
      </c>
      <c r="O281" s="717"/>
      <c r="P281" s="717" t="s">
        <v>786</v>
      </c>
      <c r="Q281" s="717"/>
      <c r="R281" s="717" t="s">
        <v>787</v>
      </c>
      <c r="S281" s="717"/>
      <c r="T281" s="717" t="s">
        <v>788</v>
      </c>
      <c r="U281" s="717"/>
      <c r="V281" s="717" t="s">
        <v>789</v>
      </c>
      <c r="W281" s="717"/>
      <c r="X281" s="717" t="s">
        <v>790</v>
      </c>
      <c r="Y281" s="717"/>
      <c r="Z281" s="717" t="s">
        <v>791</v>
      </c>
      <c r="AA281" s="717"/>
      <c r="AB281" s="717" t="s">
        <v>792</v>
      </c>
      <c r="AC281" s="693"/>
      <c r="AD281" s="693"/>
      <c r="AE281" s="693"/>
      <c r="AF281" s="693"/>
      <c r="AG281" s="693"/>
      <c r="AH281" s="693"/>
      <c r="AI281" s="693"/>
      <c r="AJ281" s="693"/>
      <c r="AK281" s="693"/>
      <c r="AL281" s="693"/>
    </row>
    <row r="282" spans="1:41" ht="33.6">
      <c r="A282" s="452"/>
      <c r="B282" s="685"/>
      <c r="C282" s="675"/>
      <c r="D282" s="685"/>
      <c r="E282" s="675"/>
      <c r="F282" s="685"/>
      <c r="G282" s="675"/>
      <c r="H282" s="685"/>
      <c r="I282" s="675"/>
      <c r="J282" s="685"/>
      <c r="K282" s="675"/>
      <c r="L282" s="685"/>
      <c r="M282" s="675"/>
      <c r="N282" s="685"/>
      <c r="O282" s="675"/>
      <c r="P282" s="685"/>
      <c r="Q282" s="693"/>
      <c r="R282" s="685"/>
      <c r="S282" s="675"/>
      <c r="T282" s="685"/>
      <c r="U282" s="675"/>
      <c r="V282" s="685"/>
      <c r="W282" s="675"/>
      <c r="X282" s="685"/>
      <c r="Y282" s="675"/>
      <c r="Z282" s="685"/>
      <c r="AA282" s="675"/>
      <c r="AB282" s="685"/>
      <c r="AC282" s="693"/>
      <c r="AD282" s="693"/>
      <c r="AE282" s="696"/>
      <c r="AF282" s="696"/>
      <c r="AG282" s="696"/>
      <c r="AH282" s="693"/>
      <c r="AI282" s="693"/>
      <c r="AJ282" s="693"/>
      <c r="AK282" s="693"/>
      <c r="AL282" s="693"/>
    </row>
    <row r="283" spans="1:41" ht="16.5" customHeight="1" thickBot="1">
      <c r="A283" s="452"/>
      <c r="B283" s="687"/>
      <c r="C283" s="675"/>
      <c r="D283" s="687"/>
      <c r="E283" s="675"/>
      <c r="F283" s="687"/>
      <c r="G283" s="675"/>
      <c r="H283" s="687"/>
      <c r="I283" s="675"/>
      <c r="J283" s="687"/>
      <c r="K283" s="675"/>
      <c r="L283" s="687"/>
      <c r="M283" s="675"/>
      <c r="N283" s="687"/>
      <c r="O283" s="675"/>
      <c r="P283" s="687"/>
      <c r="Q283" s="693"/>
      <c r="R283" s="687"/>
      <c r="S283" s="675"/>
      <c r="T283" s="687"/>
      <c r="U283" s="675"/>
      <c r="V283" s="687"/>
      <c r="W283" s="675"/>
      <c r="X283" s="687"/>
      <c r="Y283" s="675"/>
      <c r="Z283" s="687"/>
      <c r="AA283" s="675"/>
      <c r="AB283" s="687"/>
      <c r="AC283" s="693"/>
      <c r="AD283" s="693"/>
      <c r="AE283" s="696"/>
      <c r="AF283" s="696"/>
      <c r="AG283" s="696"/>
      <c r="AH283" s="693"/>
      <c r="AI283" s="693"/>
      <c r="AJ283" s="693"/>
      <c r="AK283" s="693"/>
      <c r="AL283" s="693"/>
    </row>
    <row r="284" spans="1:41" ht="100.05" customHeight="1" thickBot="1">
      <c r="A284" s="452"/>
      <c r="B284" s="706"/>
      <c r="C284" s="680">
        <v>401.76</v>
      </c>
      <c r="D284" s="736"/>
      <c r="E284" s="680">
        <v>416.24</v>
      </c>
      <c r="F284" s="736"/>
      <c r="G284" s="680">
        <v>417</v>
      </c>
      <c r="H284" s="736"/>
      <c r="I284" s="680">
        <v>399</v>
      </c>
      <c r="J284" s="736"/>
      <c r="K284" s="680">
        <v>420</v>
      </c>
      <c r="L284" s="736"/>
      <c r="M284" s="680">
        <v>409</v>
      </c>
      <c r="N284" s="736"/>
      <c r="O284" s="680">
        <v>412</v>
      </c>
      <c r="P284" s="736"/>
      <c r="Q284" s="717">
        <v>400.41</v>
      </c>
      <c r="R284" s="736"/>
      <c r="S284" s="680">
        <v>232.12</v>
      </c>
      <c r="T284" s="706"/>
      <c r="U284" s="680">
        <v>442</v>
      </c>
      <c r="V284" s="706"/>
      <c r="W284" s="680">
        <v>385</v>
      </c>
      <c r="X284" s="847"/>
      <c r="Y284" s="680">
        <v>362</v>
      </c>
      <c r="Z284" s="847"/>
      <c r="AA284" s="680">
        <v>399</v>
      </c>
      <c r="AB284" s="847"/>
      <c r="AC284" s="717">
        <v>382.07</v>
      </c>
      <c r="AD284" s="693"/>
      <c r="AE284" s="696"/>
      <c r="AF284" s="696"/>
      <c r="AG284" s="696"/>
      <c r="AH284" s="693"/>
      <c r="AI284" s="693"/>
      <c r="AJ284" s="693"/>
      <c r="AK284" s="693"/>
      <c r="AL284" s="693"/>
      <c r="AM284" s="843">
        <f>COUNTIF(B284:AB284,"U/P")</f>
        <v>0</v>
      </c>
      <c r="AN284" s="843">
        <f>COUNTIF(C284:AC284,"ROW")</f>
        <v>0</v>
      </c>
      <c r="AO284" s="843">
        <f>COUNTIF(D284:AD284,"C")</f>
        <v>0</v>
      </c>
    </row>
    <row r="285" spans="1:41" ht="16.5" customHeight="1" thickBot="1">
      <c r="A285" s="452"/>
      <c r="B285" s="683"/>
      <c r="C285" s="693"/>
      <c r="D285" s="683"/>
      <c r="E285" s="693"/>
      <c r="F285" s="683"/>
      <c r="G285" s="693"/>
      <c r="H285" s="683"/>
      <c r="I285" s="693"/>
      <c r="J285" s="683"/>
      <c r="K285" s="693"/>
      <c r="L285" s="683"/>
      <c r="M285" s="693"/>
      <c r="N285" s="683"/>
      <c r="O285" s="693"/>
      <c r="P285" s="683"/>
      <c r="Q285" s="693"/>
      <c r="R285" s="683"/>
      <c r="S285" s="693"/>
      <c r="T285" s="683"/>
      <c r="U285" s="693"/>
      <c r="V285" s="683"/>
      <c r="W285" s="693"/>
      <c r="X285" s="683"/>
      <c r="Y285" s="693"/>
      <c r="Z285" s="683"/>
      <c r="AA285" s="693"/>
      <c r="AB285" s="683"/>
      <c r="AC285" s="693"/>
      <c r="AD285" s="693"/>
      <c r="AE285" s="696"/>
      <c r="AF285" s="696"/>
      <c r="AG285" s="696"/>
      <c r="AH285" s="693"/>
      <c r="AI285" s="693"/>
      <c r="AJ285" s="693"/>
      <c r="AK285" s="693"/>
      <c r="AL285" s="693"/>
    </row>
    <row r="286" spans="1:41" ht="33.6">
      <c r="A286" s="452"/>
      <c r="B286" s="672" t="s">
        <v>123</v>
      </c>
      <c r="C286" s="671"/>
      <c r="D286" s="671" t="s">
        <v>228</v>
      </c>
      <c r="E286" s="671"/>
      <c r="F286" s="671" t="s">
        <v>168</v>
      </c>
      <c r="G286" s="671"/>
      <c r="H286" s="671" t="s">
        <v>171</v>
      </c>
      <c r="I286" s="671"/>
      <c r="J286" s="671" t="s">
        <v>171</v>
      </c>
      <c r="K286" s="671"/>
      <c r="L286" s="671" t="s">
        <v>171</v>
      </c>
      <c r="M286" s="671"/>
      <c r="N286" s="671" t="s">
        <v>168</v>
      </c>
      <c r="O286" s="675"/>
      <c r="P286" s="671" t="s">
        <v>171</v>
      </c>
      <c r="Q286" s="693"/>
      <c r="R286" s="672" t="s">
        <v>178</v>
      </c>
      <c r="S286" s="693"/>
      <c r="T286" s="672" t="s">
        <v>178</v>
      </c>
      <c r="U286" s="688"/>
      <c r="V286" s="688" t="s">
        <v>171</v>
      </c>
      <c r="W286" s="693"/>
      <c r="X286" s="688" t="s">
        <v>168</v>
      </c>
      <c r="Y286" s="693"/>
      <c r="Z286" s="688" t="s">
        <v>168</v>
      </c>
      <c r="AA286" s="693"/>
      <c r="AB286" s="688" t="s">
        <v>171</v>
      </c>
      <c r="AC286" s="693"/>
      <c r="AD286" s="693"/>
      <c r="AE286" s="696"/>
      <c r="AF286" s="696"/>
      <c r="AG286" s="696"/>
      <c r="AH286" s="693"/>
      <c r="AI286" s="693"/>
      <c r="AJ286" s="693"/>
      <c r="AK286" s="693"/>
      <c r="AL286" s="693"/>
    </row>
    <row r="287" spans="1:41" ht="36.6">
      <c r="A287" s="735"/>
      <c r="B287" s="735"/>
      <c r="C287" s="735"/>
      <c r="D287" s="735"/>
      <c r="E287" s="735"/>
      <c r="F287" s="735"/>
      <c r="G287" s="735"/>
      <c r="H287" s="735"/>
      <c r="I287" s="735"/>
      <c r="J287" s="735"/>
      <c r="K287" s="735"/>
      <c r="L287" s="735"/>
      <c r="M287" s="735"/>
      <c r="N287" s="735"/>
      <c r="O287" s="735"/>
      <c r="P287" s="735"/>
      <c r="Q287" s="735"/>
      <c r="R287" s="735"/>
      <c r="S287" s="735"/>
      <c r="T287" s="735"/>
      <c r="U287" s="735"/>
      <c r="V287" s="735"/>
      <c r="W287" s="735"/>
      <c r="X287" s="735"/>
      <c r="Y287" s="735"/>
      <c r="Z287" s="735"/>
      <c r="AA287" s="735"/>
      <c r="AB287" s="735"/>
      <c r="AC287" s="735"/>
      <c r="AD287" s="735"/>
      <c r="AE287" s="735"/>
      <c r="AF287" s="735"/>
      <c r="AG287" s="735"/>
      <c r="AH287" s="735"/>
      <c r="AI287" s="852"/>
      <c r="AJ287" s="852"/>
      <c r="AK287" s="852"/>
      <c r="AL287" s="852"/>
    </row>
    <row r="288" spans="1:41" ht="17.55" customHeight="1">
      <c r="B288" s="689"/>
      <c r="C288" s="689"/>
      <c r="D288" s="689"/>
      <c r="E288" s="689"/>
      <c r="F288" s="689"/>
      <c r="G288" s="689"/>
      <c r="H288" s="689"/>
      <c r="I288" s="689"/>
      <c r="J288" s="689"/>
      <c r="K288" s="689"/>
      <c r="L288" s="689"/>
      <c r="M288" s="689"/>
      <c r="N288" s="689"/>
      <c r="O288" s="678"/>
      <c r="P288" s="689"/>
      <c r="Q288" s="676"/>
      <c r="R288" s="709"/>
      <c r="S288" s="676"/>
      <c r="T288" s="709"/>
      <c r="U288" s="709"/>
      <c r="V288" s="709"/>
      <c r="W288" s="676"/>
      <c r="X288" s="709"/>
      <c r="Y288" s="676"/>
      <c r="Z288" s="709"/>
      <c r="AA288" s="676"/>
      <c r="AB288" s="709"/>
      <c r="AC288" s="676"/>
      <c r="AD288" s="676"/>
      <c r="AE288" s="668"/>
      <c r="AF288" s="669"/>
      <c r="AG288" s="669"/>
    </row>
    <row r="289" spans="1:41" ht="33.6">
      <c r="B289" s="688" t="s">
        <v>793</v>
      </c>
      <c r="C289" s="693"/>
      <c r="D289" s="688" t="s">
        <v>794</v>
      </c>
      <c r="E289" s="693"/>
      <c r="F289" s="717" t="s">
        <v>795</v>
      </c>
      <c r="G289" s="693"/>
      <c r="H289" s="717" t="s">
        <v>1271</v>
      </c>
      <c r="I289" s="693"/>
      <c r="J289" s="717" t="s">
        <v>796</v>
      </c>
      <c r="K289" s="693"/>
      <c r="L289" s="717" t="s">
        <v>797</v>
      </c>
      <c r="M289" s="693"/>
      <c r="N289" s="717" t="s">
        <v>798</v>
      </c>
      <c r="O289" s="693"/>
      <c r="P289" s="717" t="s">
        <v>799</v>
      </c>
      <c r="Q289" s="693"/>
      <c r="R289" s="717" t="s">
        <v>800</v>
      </c>
      <c r="S289" s="693"/>
      <c r="T289" s="717" t="s">
        <v>801</v>
      </c>
      <c r="U289" s="717"/>
      <c r="V289" s="717" t="s">
        <v>802</v>
      </c>
      <c r="W289" s="717"/>
      <c r="X289" s="717" t="s">
        <v>803</v>
      </c>
      <c r="Y289" s="717"/>
      <c r="Z289" s="717" t="s">
        <v>1272</v>
      </c>
      <c r="AA289" s="658" t="s">
        <v>1497</v>
      </c>
      <c r="AB289" s="717" t="s">
        <v>1273</v>
      </c>
      <c r="AC289" s="693"/>
      <c r="AD289" s="693"/>
      <c r="AE289" s="693"/>
      <c r="AF289" s="693"/>
      <c r="AG289" s="693"/>
      <c r="AH289" s="693"/>
      <c r="AI289" s="693"/>
      <c r="AJ289" s="693"/>
      <c r="AK289" s="693"/>
      <c r="AL289" s="693"/>
    </row>
    <row r="290" spans="1:41" ht="33.6">
      <c r="B290" s="685"/>
      <c r="C290" s="675"/>
      <c r="D290" s="685"/>
      <c r="E290" s="675"/>
      <c r="F290" s="685"/>
      <c r="G290" s="675"/>
      <c r="H290" s="685"/>
      <c r="I290" s="675"/>
      <c r="J290" s="685"/>
      <c r="K290" s="675"/>
      <c r="L290" s="685"/>
      <c r="M290" s="675"/>
      <c r="N290" s="685"/>
      <c r="O290" s="675"/>
      <c r="P290" s="685"/>
      <c r="Q290" s="693"/>
      <c r="R290" s="685"/>
      <c r="S290" s="675"/>
      <c r="T290" s="685"/>
      <c r="U290" s="675"/>
      <c r="V290" s="685"/>
      <c r="W290" s="675"/>
      <c r="X290" s="685"/>
      <c r="Y290" s="675"/>
      <c r="Z290" s="685"/>
      <c r="AA290" s="675"/>
      <c r="AB290" s="685"/>
      <c r="AC290" s="693"/>
      <c r="AD290" s="693"/>
      <c r="AE290" s="696"/>
      <c r="AF290" s="696"/>
      <c r="AG290" s="696"/>
      <c r="AH290" s="693"/>
      <c r="AI290" s="693"/>
      <c r="AJ290" s="693"/>
      <c r="AK290" s="693"/>
      <c r="AL290" s="693"/>
    </row>
    <row r="291" spans="1:41" ht="16.5" customHeight="1" thickBot="1">
      <c r="B291" s="687"/>
      <c r="C291" s="675"/>
      <c r="D291" s="687"/>
      <c r="E291" s="675"/>
      <c r="F291" s="687"/>
      <c r="G291" s="675"/>
      <c r="H291" s="687"/>
      <c r="I291" s="675"/>
      <c r="J291" s="687"/>
      <c r="K291" s="675"/>
      <c r="L291" s="687"/>
      <c r="M291" s="675"/>
      <c r="N291" s="687"/>
      <c r="O291" s="675"/>
      <c r="P291" s="687"/>
      <c r="Q291" s="693"/>
      <c r="R291" s="687"/>
      <c r="S291" s="675"/>
      <c r="T291" s="687"/>
      <c r="U291" s="675"/>
      <c r="V291" s="687"/>
      <c r="W291" s="675"/>
      <c r="X291" s="687"/>
      <c r="Y291" s="675"/>
      <c r="Z291" s="687"/>
      <c r="AA291" s="675"/>
      <c r="AB291" s="687"/>
      <c r="AC291" s="693"/>
      <c r="AD291" s="693"/>
      <c r="AE291" s="696"/>
      <c r="AF291" s="696"/>
      <c r="AG291" s="696"/>
      <c r="AH291" s="693"/>
      <c r="AI291" s="693"/>
      <c r="AJ291" s="693"/>
      <c r="AK291" s="693"/>
      <c r="AL291" s="693"/>
    </row>
    <row r="292" spans="1:41" ht="100.05" customHeight="1" thickBot="1">
      <c r="B292" s="706"/>
      <c r="C292" s="680">
        <v>392</v>
      </c>
      <c r="D292" s="706"/>
      <c r="E292" s="680">
        <v>422</v>
      </c>
      <c r="F292" s="706"/>
      <c r="G292" s="680">
        <v>409.46</v>
      </c>
      <c r="H292" s="706"/>
      <c r="I292" s="680">
        <v>373.69</v>
      </c>
      <c r="J292" s="706"/>
      <c r="K292" s="680">
        <v>381.62</v>
      </c>
      <c r="L292" s="706"/>
      <c r="M292" s="680">
        <v>381.82</v>
      </c>
      <c r="N292" s="706"/>
      <c r="O292" s="680">
        <v>391.44</v>
      </c>
      <c r="P292" s="706"/>
      <c r="Q292" s="717">
        <v>385.78</v>
      </c>
      <c r="R292" s="706"/>
      <c r="S292" s="680">
        <v>367.45</v>
      </c>
      <c r="T292" s="706"/>
      <c r="U292" s="680">
        <v>379.63</v>
      </c>
      <c r="V292" s="706"/>
      <c r="W292" s="680">
        <v>380.46</v>
      </c>
      <c r="X292" s="706"/>
      <c r="Y292" s="680">
        <v>382.98</v>
      </c>
      <c r="Z292" s="706"/>
      <c r="AA292" s="680">
        <v>241.5</v>
      </c>
      <c r="AB292" s="664" t="s">
        <v>214</v>
      </c>
      <c r="AC292" s="760">
        <v>363.92</v>
      </c>
      <c r="AD292" s="693"/>
      <c r="AE292" s="696"/>
      <c r="AF292" s="696"/>
      <c r="AG292" s="696"/>
      <c r="AH292" s="693"/>
      <c r="AI292" s="693"/>
      <c r="AJ292" s="693"/>
      <c r="AK292" s="693"/>
      <c r="AL292" s="693"/>
      <c r="AM292" s="843">
        <f>COUNTIF(B292:AB292,"U/P")</f>
        <v>0</v>
      </c>
      <c r="AN292" s="843">
        <f>COUNTIF(C292:AC292,"ROW")</f>
        <v>1</v>
      </c>
      <c r="AO292" s="843">
        <f>COUNTIF(D292:AD292,"C")</f>
        <v>0</v>
      </c>
    </row>
    <row r="293" spans="1:41" ht="16.5" customHeight="1" thickBot="1">
      <c r="B293" s="683"/>
      <c r="C293" s="693"/>
      <c r="D293" s="683"/>
      <c r="E293" s="693"/>
      <c r="F293" s="683"/>
      <c r="G293" s="693"/>
      <c r="H293" s="683"/>
      <c r="I293" s="693"/>
      <c r="J293" s="683"/>
      <c r="K293" s="693"/>
      <c r="L293" s="683"/>
      <c r="M293" s="693"/>
      <c r="N293" s="683"/>
      <c r="O293" s="693"/>
      <c r="P293" s="683"/>
      <c r="Q293" s="693"/>
      <c r="R293" s="683"/>
      <c r="S293" s="693"/>
      <c r="T293" s="683"/>
      <c r="U293" s="693"/>
      <c r="V293" s="683"/>
      <c r="W293" s="693"/>
      <c r="X293" s="683"/>
      <c r="Y293" s="693"/>
      <c r="Z293" s="683"/>
      <c r="AA293" s="693"/>
      <c r="AB293" s="683"/>
      <c r="AC293" s="693"/>
      <c r="AD293" s="693"/>
      <c r="AE293" s="696"/>
      <c r="AF293" s="696"/>
      <c r="AG293" s="696"/>
      <c r="AH293" s="693"/>
      <c r="AI293" s="693"/>
      <c r="AJ293" s="693"/>
      <c r="AK293" s="693"/>
      <c r="AL293" s="693"/>
    </row>
    <row r="294" spans="1:41" ht="33.6">
      <c r="B294" s="672" t="s">
        <v>101</v>
      </c>
      <c r="C294" s="671"/>
      <c r="D294" s="671" t="s">
        <v>171</v>
      </c>
      <c r="E294" s="671"/>
      <c r="F294" s="671" t="s">
        <v>168</v>
      </c>
      <c r="G294" s="671"/>
      <c r="H294" s="672" t="s">
        <v>101</v>
      </c>
      <c r="I294" s="671"/>
      <c r="J294" s="671" t="s">
        <v>168</v>
      </c>
      <c r="K294" s="671"/>
      <c r="L294" s="671" t="s">
        <v>168</v>
      </c>
      <c r="M294" s="671"/>
      <c r="N294" s="671" t="s">
        <v>168</v>
      </c>
      <c r="O294" s="675"/>
      <c r="P294" s="671" t="s">
        <v>168</v>
      </c>
      <c r="Q294" s="693"/>
      <c r="R294" s="688" t="s">
        <v>168</v>
      </c>
      <c r="S294" s="693"/>
      <c r="T294" s="688" t="s">
        <v>168</v>
      </c>
      <c r="U294" s="688"/>
      <c r="V294" s="688" t="s">
        <v>168</v>
      </c>
      <c r="W294" s="688"/>
      <c r="X294" s="688" t="s">
        <v>168</v>
      </c>
      <c r="Y294" s="688"/>
      <c r="Z294" s="688" t="s">
        <v>168</v>
      </c>
      <c r="AA294" s="688"/>
      <c r="AB294" s="672" t="s">
        <v>105</v>
      </c>
      <c r="AC294" s="693"/>
      <c r="AD294" s="693"/>
      <c r="AE294" s="696"/>
      <c r="AF294" s="696"/>
      <c r="AG294" s="696"/>
      <c r="AH294" s="693"/>
      <c r="AI294" s="693"/>
      <c r="AJ294" s="693"/>
      <c r="AK294" s="693"/>
      <c r="AL294" s="693"/>
      <c r="AM294" s="845"/>
    </row>
    <row r="295" spans="1:41" ht="46.2">
      <c r="A295" s="708"/>
      <c r="B295" s="735"/>
      <c r="C295" s="708"/>
      <c r="D295" s="708"/>
      <c r="E295" s="708"/>
      <c r="F295" s="708"/>
      <c r="G295" s="708"/>
      <c r="H295" s="708"/>
      <c r="I295" s="708"/>
      <c r="J295" s="708"/>
      <c r="K295" s="708"/>
      <c r="L295" s="708"/>
      <c r="M295" s="708"/>
      <c r="N295" s="708"/>
      <c r="O295" s="708"/>
      <c r="P295" s="708"/>
      <c r="Q295" s="708"/>
      <c r="R295" s="708"/>
      <c r="S295" s="708"/>
      <c r="T295" s="735"/>
      <c r="U295" s="708"/>
      <c r="V295" s="708"/>
      <c r="W295" s="708"/>
      <c r="X295" s="708"/>
      <c r="Y295" s="708"/>
      <c r="Z295" s="735"/>
      <c r="AA295" s="735"/>
      <c r="AB295" s="852" t="s">
        <v>214</v>
      </c>
      <c r="AC295" s="708"/>
      <c r="AD295" s="708"/>
      <c r="AE295" s="708"/>
      <c r="AF295" s="708"/>
      <c r="AG295" s="708"/>
      <c r="AH295" s="708"/>
      <c r="AI295" s="708"/>
      <c r="AJ295" s="708"/>
      <c r="AK295" s="708"/>
      <c r="AL295" s="708"/>
    </row>
    <row r="296" spans="1:41" ht="15" customHeight="1">
      <c r="B296" s="689"/>
      <c r="C296" s="689"/>
      <c r="D296" s="689"/>
      <c r="E296" s="689"/>
      <c r="F296" s="689"/>
      <c r="G296" s="689"/>
      <c r="H296" s="689"/>
      <c r="I296" s="689"/>
      <c r="J296" s="689"/>
      <c r="K296" s="689"/>
      <c r="L296" s="689"/>
      <c r="M296" s="689"/>
      <c r="N296" s="689"/>
      <c r="O296" s="678"/>
      <c r="P296" s="689"/>
      <c r="Q296" s="676"/>
      <c r="R296" s="709"/>
      <c r="S296" s="676"/>
      <c r="T296" s="709"/>
      <c r="U296" s="709"/>
      <c r="V296" s="709"/>
      <c r="W296" s="709"/>
      <c r="X296" s="709"/>
      <c r="Y296" s="709"/>
      <c r="Z296" s="709"/>
      <c r="AA296" s="709"/>
      <c r="AB296" s="709"/>
      <c r="AC296" s="676"/>
      <c r="AD296" s="676"/>
      <c r="AE296" s="668"/>
      <c r="AF296" s="669"/>
      <c r="AG296" s="669"/>
    </row>
    <row r="297" spans="1:41" ht="33.6">
      <c r="A297" s="488"/>
      <c r="B297" s="717" t="s">
        <v>804</v>
      </c>
      <c r="C297" s="717"/>
      <c r="D297" s="717" t="s">
        <v>805</v>
      </c>
      <c r="E297" s="717"/>
      <c r="F297" s="717" t="s">
        <v>806</v>
      </c>
      <c r="G297" s="717"/>
      <c r="H297" s="717" t="s">
        <v>807</v>
      </c>
      <c r="I297" s="717"/>
      <c r="J297" s="717" t="s">
        <v>808</v>
      </c>
      <c r="K297" s="717"/>
      <c r="L297" s="717" t="s">
        <v>809</v>
      </c>
      <c r="M297" s="717"/>
      <c r="N297" s="717" t="s">
        <v>810</v>
      </c>
      <c r="O297" s="717"/>
      <c r="P297" s="717" t="s">
        <v>813</v>
      </c>
      <c r="Q297" s="717"/>
      <c r="R297" s="717" t="s">
        <v>1349</v>
      </c>
      <c r="S297" s="717"/>
      <c r="T297" s="717" t="s">
        <v>1350</v>
      </c>
      <c r="U297" s="717"/>
      <c r="V297" s="717" t="s">
        <v>1351</v>
      </c>
      <c r="W297" s="717"/>
      <c r="X297" s="717" t="s">
        <v>1352</v>
      </c>
      <c r="Y297" s="717"/>
      <c r="Z297" s="717" t="s">
        <v>1353</v>
      </c>
      <c r="AA297" s="693"/>
      <c r="AB297" s="717" t="s">
        <v>816</v>
      </c>
      <c r="AC297" s="717"/>
      <c r="AD297" s="717" t="s">
        <v>817</v>
      </c>
      <c r="AE297" s="693"/>
      <c r="AF297" s="693"/>
      <c r="AG297" s="693"/>
      <c r="AH297" s="693"/>
      <c r="AI297" s="693"/>
      <c r="AJ297" s="693"/>
      <c r="AK297" s="693"/>
      <c r="AL297" s="693"/>
    </row>
    <row r="298" spans="1:41" ht="33.6">
      <c r="B298" s="685"/>
      <c r="C298" s="675"/>
      <c r="D298" s="685"/>
      <c r="E298" s="675"/>
      <c r="F298" s="685"/>
      <c r="G298" s="675"/>
      <c r="H298" s="685"/>
      <c r="I298" s="675"/>
      <c r="J298" s="685"/>
      <c r="K298" s="675"/>
      <c r="L298" s="685"/>
      <c r="M298" s="675"/>
      <c r="N298" s="685"/>
      <c r="O298" s="675"/>
      <c r="P298" s="685"/>
      <c r="Q298" s="693"/>
      <c r="R298" s="685"/>
      <c r="S298" s="675"/>
      <c r="T298" s="685"/>
      <c r="U298" s="675"/>
      <c r="V298" s="685"/>
      <c r="W298" s="675"/>
      <c r="X298" s="685"/>
      <c r="Y298" s="675"/>
      <c r="Z298" s="685"/>
      <c r="AA298" s="693"/>
      <c r="AB298" s="685"/>
      <c r="AC298" s="675"/>
      <c r="AD298" s="685"/>
      <c r="AE298" s="693"/>
      <c r="AF298" s="696"/>
      <c r="AG298" s="696"/>
      <c r="AH298" s="693"/>
      <c r="AI298" s="693"/>
      <c r="AJ298" s="693"/>
      <c r="AK298" s="693"/>
      <c r="AL298" s="693"/>
    </row>
    <row r="299" spans="1:41" ht="16.5" customHeight="1" thickBot="1">
      <c r="B299" s="687"/>
      <c r="C299" s="675"/>
      <c r="D299" s="687"/>
      <c r="E299" s="675"/>
      <c r="F299" s="687"/>
      <c r="G299" s="675"/>
      <c r="H299" s="687"/>
      <c r="I299" s="675"/>
      <c r="J299" s="687"/>
      <c r="K299" s="675"/>
      <c r="L299" s="687"/>
      <c r="M299" s="675"/>
      <c r="N299" s="687"/>
      <c r="O299" s="675"/>
      <c r="P299" s="687"/>
      <c r="Q299" s="693"/>
      <c r="R299" s="687"/>
      <c r="S299" s="675"/>
      <c r="T299" s="687"/>
      <c r="U299" s="675"/>
      <c r="V299" s="687"/>
      <c r="W299" s="675"/>
      <c r="X299" s="687"/>
      <c r="Y299" s="675"/>
      <c r="Z299" s="687"/>
      <c r="AA299" s="693"/>
      <c r="AB299" s="687"/>
      <c r="AC299" s="675"/>
      <c r="AD299" s="687"/>
      <c r="AE299" s="693"/>
      <c r="AF299" s="696"/>
      <c r="AG299" s="696"/>
      <c r="AH299" s="693"/>
      <c r="AI299" s="693"/>
      <c r="AJ299" s="693"/>
      <c r="AK299" s="693"/>
      <c r="AL299" s="693"/>
    </row>
    <row r="300" spans="1:41" ht="100.05" customHeight="1" thickBot="1">
      <c r="B300" s="706"/>
      <c r="C300" s="680">
        <v>359.14</v>
      </c>
      <c r="D300" s="706"/>
      <c r="E300" s="680">
        <v>384.88</v>
      </c>
      <c r="F300" s="706"/>
      <c r="G300" s="680">
        <v>381.91</v>
      </c>
      <c r="H300" s="706"/>
      <c r="I300" s="680">
        <v>397.15</v>
      </c>
      <c r="J300" s="706"/>
      <c r="K300" s="680">
        <v>387.13</v>
      </c>
      <c r="L300" s="706"/>
      <c r="M300" s="680">
        <v>392.12</v>
      </c>
      <c r="N300" s="706"/>
      <c r="O300" s="680">
        <v>364.62</v>
      </c>
      <c r="P300" s="706"/>
      <c r="Q300" s="717">
        <v>188.37</v>
      </c>
      <c r="R300" s="736"/>
      <c r="S300" s="680">
        <v>395.54</v>
      </c>
      <c r="T300" s="706"/>
      <c r="U300" s="680">
        <v>425</v>
      </c>
      <c r="V300" s="706"/>
      <c r="W300" s="680">
        <v>407</v>
      </c>
      <c r="X300" s="706"/>
      <c r="Y300" s="680">
        <v>433</v>
      </c>
      <c r="Z300" s="664" t="s">
        <v>376</v>
      </c>
      <c r="AA300" s="680">
        <v>489.23</v>
      </c>
      <c r="AB300" s="664" t="s">
        <v>57</v>
      </c>
      <c r="AC300" s="680">
        <v>290</v>
      </c>
      <c r="AD300" s="664"/>
      <c r="AE300" s="760">
        <v>419.40300000000002</v>
      </c>
      <c r="AF300" s="696"/>
      <c r="AG300" s="696"/>
      <c r="AH300" s="693"/>
      <c r="AI300" s="693"/>
      <c r="AJ300" s="693"/>
      <c r="AK300" s="693"/>
      <c r="AL300" s="693"/>
      <c r="AM300" s="843">
        <f>COUNTIF(B300:AB300,"U/P")</f>
        <v>1</v>
      </c>
      <c r="AN300" s="843">
        <f>COUNTIF(C300:AC300,"ROW")</f>
        <v>0</v>
      </c>
      <c r="AO300" s="843">
        <f>COUNTIF(B300:AD300,"C")</f>
        <v>1</v>
      </c>
    </row>
    <row r="301" spans="1:41" ht="16.5" customHeight="1" thickBot="1">
      <c r="B301" s="683"/>
      <c r="C301" s="693"/>
      <c r="D301" s="683"/>
      <c r="E301" s="693"/>
      <c r="F301" s="683"/>
      <c r="G301" s="693"/>
      <c r="H301" s="683"/>
      <c r="I301" s="693"/>
      <c r="J301" s="683"/>
      <c r="K301" s="693"/>
      <c r="L301" s="683"/>
      <c r="M301" s="693"/>
      <c r="N301" s="683"/>
      <c r="O301" s="693"/>
      <c r="P301" s="683"/>
      <c r="Q301" s="693"/>
      <c r="R301" s="683"/>
      <c r="S301" s="693"/>
      <c r="T301" s="683"/>
      <c r="U301" s="693"/>
      <c r="V301" s="683"/>
      <c r="W301" s="693"/>
      <c r="X301" s="683"/>
      <c r="Y301" s="693"/>
      <c r="Z301" s="683"/>
      <c r="AA301" s="693"/>
      <c r="AB301" s="683"/>
      <c r="AC301" s="693"/>
      <c r="AD301" s="761"/>
      <c r="AE301" s="693"/>
      <c r="AF301" s="696"/>
      <c r="AG301" s="696"/>
      <c r="AH301" s="693"/>
      <c r="AI301" s="693"/>
      <c r="AJ301" s="693"/>
      <c r="AK301" s="693"/>
      <c r="AL301" s="693"/>
    </row>
    <row r="302" spans="1:41" ht="33.6">
      <c r="B302" s="671" t="s">
        <v>168</v>
      </c>
      <c r="C302" s="671"/>
      <c r="D302" s="671" t="s">
        <v>168</v>
      </c>
      <c r="E302" s="671"/>
      <c r="F302" s="671" t="s">
        <v>168</v>
      </c>
      <c r="G302" s="671"/>
      <c r="H302" s="671" t="s">
        <v>168</v>
      </c>
      <c r="I302" s="671"/>
      <c r="J302" s="671" t="s">
        <v>168</v>
      </c>
      <c r="K302" s="671"/>
      <c r="L302" s="671" t="s">
        <v>168</v>
      </c>
      <c r="M302" s="671"/>
      <c r="N302" s="671" t="s">
        <v>168</v>
      </c>
      <c r="O302" s="675"/>
      <c r="P302" s="671" t="s">
        <v>111</v>
      </c>
      <c r="Q302" s="693"/>
      <c r="R302" s="762" t="s">
        <v>111</v>
      </c>
      <c r="S302" s="693"/>
      <c r="T302" s="672" t="s">
        <v>174</v>
      </c>
      <c r="U302" s="693"/>
      <c r="V302" s="693" t="s">
        <v>171</v>
      </c>
      <c r="W302" s="693"/>
      <c r="X302" s="763" t="s">
        <v>168</v>
      </c>
      <c r="Y302" s="693"/>
      <c r="Z302" s="672" t="s">
        <v>118</v>
      </c>
      <c r="AA302" s="693"/>
      <c r="AB302" s="672" t="s">
        <v>133</v>
      </c>
      <c r="AC302" s="693"/>
      <c r="AD302" s="672" t="s">
        <v>133</v>
      </c>
      <c r="AE302" s="693"/>
      <c r="AF302" s="696"/>
      <c r="AG302" s="696"/>
      <c r="AH302" s="693"/>
      <c r="AI302" s="693"/>
      <c r="AJ302" s="693"/>
      <c r="AK302" s="693"/>
      <c r="AL302" s="693"/>
    </row>
    <row r="303" spans="1:41" ht="4.5" customHeight="1">
      <c r="B303" s="676"/>
      <c r="C303" s="676"/>
      <c r="D303" s="676"/>
      <c r="E303" s="676"/>
      <c r="F303" s="676"/>
      <c r="G303" s="676"/>
      <c r="H303" s="676"/>
      <c r="I303" s="676"/>
      <c r="J303" s="676"/>
      <c r="K303" s="676"/>
      <c r="L303" s="676"/>
      <c r="M303" s="676"/>
      <c r="N303" s="676"/>
      <c r="O303" s="676"/>
      <c r="P303" s="676"/>
      <c r="Q303" s="676"/>
      <c r="R303" s="676"/>
      <c r="S303" s="676"/>
      <c r="T303" s="676"/>
      <c r="U303" s="676"/>
      <c r="V303" s="676"/>
      <c r="W303" s="676"/>
      <c r="X303" s="676"/>
      <c r="Y303" s="676"/>
      <c r="Z303" s="676"/>
      <c r="AA303" s="676"/>
      <c r="AB303" s="676"/>
      <c r="AC303" s="676"/>
      <c r="AD303" s="676"/>
      <c r="AE303" s="754"/>
      <c r="AF303" s="659"/>
      <c r="AG303" s="659"/>
    </row>
    <row r="304" spans="1:41" ht="30" customHeight="1">
      <c r="A304" s="708"/>
      <c r="B304" s="708"/>
      <c r="C304" s="708"/>
      <c r="D304" s="735"/>
      <c r="E304" s="708"/>
      <c r="F304" s="708"/>
      <c r="G304" s="708"/>
      <c r="H304" s="708"/>
      <c r="I304" s="708"/>
      <c r="J304" s="2081"/>
      <c r="K304" s="2081"/>
      <c r="L304" s="2081"/>
      <c r="M304" s="2081"/>
      <c r="N304" s="2081"/>
      <c r="O304" s="2081"/>
      <c r="P304" s="2081"/>
      <c r="Q304" s="2081"/>
      <c r="R304" s="2081"/>
      <c r="S304" s="2081"/>
      <c r="T304" s="2081"/>
      <c r="U304" s="2081"/>
      <c r="V304" s="2081"/>
      <c r="W304" s="2081"/>
      <c r="X304" s="2081"/>
      <c r="Y304" s="2081"/>
      <c r="Z304" s="2049" t="s">
        <v>1525</v>
      </c>
      <c r="AA304" s="2049"/>
      <c r="AB304" s="2049"/>
      <c r="AC304" s="2049"/>
      <c r="AD304" s="2049"/>
      <c r="AE304" s="2049"/>
      <c r="AF304" s="2069"/>
      <c r="AG304" s="813"/>
      <c r="AH304" s="842"/>
      <c r="AI304" s="852"/>
      <c r="AJ304" s="852"/>
      <c r="AK304" s="852"/>
      <c r="AL304" s="852"/>
    </row>
    <row r="305" spans="1:41" ht="33.6">
      <c r="A305" s="488"/>
      <c r="B305" s="717" t="s">
        <v>818</v>
      </c>
      <c r="C305" s="717"/>
      <c r="D305" s="717" t="s">
        <v>819</v>
      </c>
      <c r="E305" s="717"/>
      <c r="F305" s="717" t="s">
        <v>1274</v>
      </c>
      <c r="G305" s="717"/>
      <c r="H305" s="717" t="s">
        <v>821</v>
      </c>
      <c r="I305" s="717"/>
      <c r="J305" s="717" t="s">
        <v>822</v>
      </c>
      <c r="K305" s="717"/>
      <c r="L305" s="717" t="s">
        <v>823</v>
      </c>
      <c r="M305" s="717"/>
      <c r="N305" s="717" t="s">
        <v>824</v>
      </c>
      <c r="O305" s="717"/>
      <c r="P305" s="2093" t="s">
        <v>1499</v>
      </c>
      <c r="Q305" s="2093"/>
      <c r="R305" s="693"/>
      <c r="S305" s="676"/>
      <c r="T305" s="972">
        <v>1</v>
      </c>
      <c r="U305" s="2094" t="s">
        <v>1519</v>
      </c>
      <c r="V305" s="2094"/>
      <c r="W305" s="2094"/>
      <c r="X305" s="2094"/>
      <c r="Y305" s="2094"/>
      <c r="Z305" s="2087"/>
      <c r="AA305" s="2087"/>
      <c r="AB305" s="2090"/>
      <c r="AC305" s="2090"/>
      <c r="AD305" s="2095"/>
      <c r="AE305" s="2096"/>
      <c r="AF305" s="2096"/>
      <c r="AG305" s="2096"/>
      <c r="AH305" s="2096"/>
      <c r="AI305" s="858"/>
      <c r="AJ305" s="858"/>
      <c r="AK305" s="858"/>
      <c r="AL305" s="858"/>
    </row>
    <row r="306" spans="1:41" ht="33.450000000000003" customHeight="1">
      <c r="B306" s="685"/>
      <c r="C306" s="675"/>
      <c r="D306" s="685"/>
      <c r="E306" s="675"/>
      <c r="F306" s="685"/>
      <c r="G306" s="675"/>
      <c r="H306" s="685"/>
      <c r="I306" s="675"/>
      <c r="J306" s="685"/>
      <c r="K306" s="675"/>
      <c r="L306" s="685"/>
      <c r="M306" s="675"/>
      <c r="N306" s="685"/>
      <c r="O306" s="675"/>
      <c r="P306" s="693"/>
      <c r="Q306" s="693"/>
      <c r="R306" s="685"/>
      <c r="S306" s="678"/>
      <c r="T306" s="765">
        <v>2</v>
      </c>
      <c r="U306" s="2087" t="s">
        <v>1520</v>
      </c>
      <c r="V306" s="2087"/>
      <c r="W306" s="2087"/>
      <c r="X306" s="2087"/>
      <c r="Y306" s="2087"/>
      <c r="Z306" s="2087"/>
      <c r="AA306" s="2087"/>
      <c r="AB306" s="2088"/>
      <c r="AC306" s="2088"/>
      <c r="AD306" s="2097">
        <f>AB306+AB307+AB308</f>
        <v>0</v>
      </c>
      <c r="AE306" s="2097"/>
      <c r="AF306" s="2097"/>
      <c r="AG306" s="2097"/>
      <c r="AH306" s="2097"/>
      <c r="AI306" s="851"/>
      <c r="AJ306" s="851"/>
      <c r="AK306" s="851"/>
      <c r="AL306" s="851"/>
    </row>
    <row r="307" spans="1:41" ht="32.549999999999997" customHeight="1" thickBot="1">
      <c r="A307" s="452"/>
      <c r="B307" s="687"/>
      <c r="C307" s="675"/>
      <c r="D307" s="687"/>
      <c r="E307" s="675"/>
      <c r="F307" s="687"/>
      <c r="G307" s="675"/>
      <c r="H307" s="687"/>
      <c r="I307" s="675"/>
      <c r="J307" s="687"/>
      <c r="K307" s="675"/>
      <c r="L307" s="687"/>
      <c r="M307" s="675"/>
      <c r="N307" s="687"/>
      <c r="O307" s="675"/>
      <c r="P307" s="687"/>
      <c r="Q307" s="693"/>
      <c r="R307" s="687"/>
      <c r="S307" s="678"/>
      <c r="T307" s="766">
        <v>3</v>
      </c>
      <c r="U307" s="2098" t="s">
        <v>1521</v>
      </c>
      <c r="V307" s="2099"/>
      <c r="W307" s="2099"/>
      <c r="X307" s="2099"/>
      <c r="Y307" s="2099"/>
      <c r="Z307" s="2099"/>
      <c r="AA307" s="2100"/>
      <c r="AB307" s="2088"/>
      <c r="AC307" s="2088"/>
      <c r="AD307" s="2097"/>
      <c r="AE307" s="2097"/>
      <c r="AF307" s="2097"/>
      <c r="AG307" s="2097"/>
      <c r="AH307" s="2097"/>
      <c r="AI307" s="851"/>
      <c r="AJ307" s="851"/>
      <c r="AK307" s="851"/>
      <c r="AL307" s="851"/>
    </row>
    <row r="308" spans="1:41" ht="100.05" customHeight="1" thickBot="1">
      <c r="A308" s="452"/>
      <c r="B308" s="736"/>
      <c r="C308" s="680">
        <v>242.63</v>
      </c>
      <c r="D308" s="664" t="s">
        <v>376</v>
      </c>
      <c r="E308" s="680">
        <v>342.72699999999998</v>
      </c>
      <c r="F308" s="706"/>
      <c r="G308" s="680">
        <v>389.221</v>
      </c>
      <c r="H308" s="664"/>
      <c r="I308" s="680">
        <v>220.25299999999999</v>
      </c>
      <c r="J308" s="664"/>
      <c r="K308" s="680">
        <v>241.31200000000001</v>
      </c>
      <c r="L308" s="664"/>
      <c r="M308" s="680">
        <v>214.90199999999999</v>
      </c>
      <c r="N308" s="664"/>
      <c r="O308" s="671">
        <v>113.742</v>
      </c>
      <c r="P308" s="767"/>
      <c r="Q308" s="693"/>
      <c r="R308" s="768"/>
      <c r="S308" s="681"/>
      <c r="T308" s="765">
        <v>4</v>
      </c>
      <c r="U308" s="2087" t="s">
        <v>1522</v>
      </c>
      <c r="V308" s="2087"/>
      <c r="W308" s="2087"/>
      <c r="X308" s="2087"/>
      <c r="Y308" s="2087"/>
      <c r="Z308" s="2087"/>
      <c r="AA308" s="2087"/>
      <c r="AB308" s="2101"/>
      <c r="AC308" s="2102"/>
      <c r="AD308" s="2097"/>
      <c r="AE308" s="2097"/>
      <c r="AF308" s="2097"/>
      <c r="AG308" s="2097"/>
      <c r="AH308" s="2097"/>
      <c r="AI308" s="851"/>
      <c r="AJ308" s="851"/>
      <c r="AK308" s="851"/>
      <c r="AL308" s="851"/>
      <c r="AM308" s="843">
        <f>COUNTIF(B308:AB308,"U/P")</f>
        <v>1</v>
      </c>
      <c r="AN308" s="843">
        <f>COUNTIF(C308:AC308,"ROW")</f>
        <v>0</v>
      </c>
      <c r="AO308" s="843">
        <f>COUNTIF(D308:AD308,"C")</f>
        <v>0</v>
      </c>
    </row>
    <row r="309" spans="1:41" ht="26.55" customHeight="1" thickBot="1">
      <c r="A309" s="452"/>
      <c r="B309" s="683"/>
      <c r="C309" s="693"/>
      <c r="D309" s="683"/>
      <c r="E309" s="693"/>
      <c r="F309" s="683"/>
      <c r="G309" s="693"/>
      <c r="H309" s="683"/>
      <c r="I309" s="693"/>
      <c r="J309" s="683"/>
      <c r="K309" s="693"/>
      <c r="L309" s="683"/>
      <c r="M309" s="693"/>
      <c r="N309" s="683"/>
      <c r="O309" s="693"/>
      <c r="P309" s="769"/>
      <c r="Q309" s="693"/>
      <c r="R309" s="685"/>
      <c r="S309" s="676"/>
      <c r="T309" s="697">
        <v>5</v>
      </c>
      <c r="U309" s="2087" t="s">
        <v>1523</v>
      </c>
      <c r="V309" s="2087"/>
      <c r="W309" s="2087"/>
      <c r="X309" s="2087"/>
      <c r="Y309" s="2087"/>
      <c r="Z309" s="2087"/>
      <c r="AA309" s="2087"/>
      <c r="AB309" s="2088"/>
      <c r="AC309" s="2088"/>
      <c r="AD309" s="2089">
        <f>AB309+AB310</f>
        <v>0</v>
      </c>
      <c r="AE309" s="2089"/>
      <c r="AF309" s="2089"/>
      <c r="AG309" s="2089"/>
      <c r="AH309" s="2089"/>
      <c r="AI309" s="850"/>
      <c r="AJ309" s="850"/>
      <c r="AK309" s="850"/>
      <c r="AL309" s="850"/>
      <c r="AM309" s="671">
        <f>SUM(AM19:AM308)</f>
        <v>9</v>
      </c>
      <c r="AN309" s="671">
        <f>SUM(AN20:AN308)</f>
        <v>21</v>
      </c>
      <c r="AO309" s="671">
        <f>SUM(AO20:AO308)</f>
        <v>2</v>
      </c>
    </row>
    <row r="310" spans="1:41" ht="34.950000000000003" customHeight="1">
      <c r="A310" s="452"/>
      <c r="B310" s="672" t="s">
        <v>103</v>
      </c>
      <c r="C310" s="671"/>
      <c r="D310" s="672" t="s">
        <v>103</v>
      </c>
      <c r="E310" s="671"/>
      <c r="F310" s="672" t="s">
        <v>105</v>
      </c>
      <c r="G310" s="671"/>
      <c r="H310" s="672" t="s">
        <v>111</v>
      </c>
      <c r="I310" s="671"/>
      <c r="J310" s="672" t="s">
        <v>111</v>
      </c>
      <c r="K310" s="671"/>
      <c r="L310" s="672" t="s">
        <v>133</v>
      </c>
      <c r="M310" s="671"/>
      <c r="N310" s="672" t="s">
        <v>111</v>
      </c>
      <c r="O310" s="675"/>
      <c r="P310" s="675"/>
      <c r="Q310" s="693"/>
      <c r="R310" s="693"/>
      <c r="S310" s="676"/>
      <c r="T310" s="770">
        <v>6</v>
      </c>
      <c r="U310" s="2087" t="s">
        <v>1524</v>
      </c>
      <c r="V310" s="2087"/>
      <c r="W310" s="2087"/>
      <c r="X310" s="2087"/>
      <c r="Y310" s="2087"/>
      <c r="Z310" s="2087"/>
      <c r="AA310" s="2087"/>
      <c r="AB310" s="2090"/>
      <c r="AC310" s="2090"/>
      <c r="AD310" s="2089"/>
      <c r="AE310" s="2089"/>
      <c r="AF310" s="2089"/>
      <c r="AG310" s="2089"/>
      <c r="AH310" s="2089"/>
      <c r="AI310" s="850"/>
      <c r="AJ310" s="850"/>
      <c r="AK310" s="850"/>
      <c r="AL310" s="850"/>
      <c r="AM310" s="711" t="s">
        <v>376</v>
      </c>
      <c r="AN310" s="711" t="s">
        <v>214</v>
      </c>
      <c r="AO310" s="711" t="s">
        <v>361</v>
      </c>
    </row>
    <row r="311" spans="1:41" ht="39.450000000000003" customHeight="1">
      <c r="A311" s="979"/>
      <c r="B311" s="979"/>
      <c r="C311" s="979"/>
      <c r="D311" s="979" t="s">
        <v>214</v>
      </c>
      <c r="E311" s="979"/>
      <c r="F311" s="979"/>
      <c r="G311" s="979"/>
      <c r="J311" s="842" t="s">
        <v>1525</v>
      </c>
      <c r="K311" s="965"/>
      <c r="L311" s="965"/>
      <c r="M311" s="965"/>
      <c r="N311" s="965"/>
      <c r="O311" s="965"/>
      <c r="P311" s="965"/>
      <c r="Q311" s="965"/>
      <c r="R311" s="989"/>
      <c r="S311" s="708"/>
      <c r="T311" s="832">
        <v>7</v>
      </c>
      <c r="U311" s="2091" t="s">
        <v>1526</v>
      </c>
      <c r="V311" s="2091"/>
      <c r="W311" s="2091"/>
      <c r="X311" s="2091"/>
      <c r="Y311" s="2091"/>
      <c r="Z311" s="2091"/>
      <c r="AA311" s="2091"/>
      <c r="AB311" s="2092"/>
      <c r="AC311" s="2092"/>
      <c r="AD311" s="2089"/>
      <c r="AE311" s="2089"/>
      <c r="AF311" s="2089"/>
      <c r="AG311" s="2089"/>
      <c r="AH311" s="2089"/>
      <c r="AI311" s="850"/>
      <c r="AJ311" s="850"/>
      <c r="AK311" s="850"/>
      <c r="AL311" s="850"/>
    </row>
    <row r="312" spans="1:41" ht="14.4">
      <c r="AE312" s="659"/>
      <c r="AF312" s="659"/>
      <c r="AG312" s="659"/>
    </row>
    <row r="313" spans="1:41" ht="14.4">
      <c r="A313" s="452"/>
      <c r="B313" s="457"/>
      <c r="C313" s="458"/>
      <c r="D313" s="457"/>
      <c r="E313" s="458"/>
      <c r="F313" s="457"/>
      <c r="G313" s="458"/>
      <c r="H313" s="457"/>
      <c r="I313" s="458"/>
      <c r="J313" s="457"/>
      <c r="K313" s="458"/>
      <c r="L313" s="457"/>
      <c r="M313" s="458"/>
      <c r="N313" s="457"/>
      <c r="O313" s="458"/>
      <c r="P313" s="457"/>
      <c r="R313" s="457"/>
      <c r="S313" s="458"/>
      <c r="T313" s="457"/>
      <c r="U313" s="458"/>
      <c r="V313" s="457"/>
      <c r="W313" s="458"/>
      <c r="X313" s="457"/>
      <c r="Y313" s="458"/>
      <c r="Z313" s="457"/>
      <c r="AA313" s="458"/>
      <c r="AB313" s="457"/>
      <c r="AE313" s="669"/>
      <c r="AF313" s="669"/>
      <c r="AG313" s="669"/>
    </row>
    <row r="314" spans="1:41" ht="16.5" customHeight="1">
      <c r="A314" s="452"/>
      <c r="B314" s="429"/>
      <c r="C314" s="458"/>
      <c r="D314" s="429"/>
      <c r="E314" s="458"/>
      <c r="F314" s="429"/>
      <c r="G314" s="458"/>
      <c r="H314" s="429"/>
      <c r="I314" s="458"/>
      <c r="J314" s="429"/>
      <c r="K314" s="458"/>
      <c r="L314" s="429"/>
      <c r="M314" s="458"/>
      <c r="N314" s="429"/>
      <c r="O314" s="458"/>
      <c r="P314" s="429"/>
      <c r="R314" s="429"/>
      <c r="S314" s="458"/>
      <c r="T314" s="429"/>
      <c r="U314" s="458"/>
      <c r="V314" s="429"/>
      <c r="W314" s="458"/>
      <c r="X314" s="429"/>
      <c r="Y314" s="458"/>
      <c r="Z314" s="429"/>
      <c r="AA314" s="458"/>
      <c r="AB314" s="429"/>
      <c r="AE314" s="460"/>
      <c r="AF314" s="460"/>
      <c r="AG314" s="460"/>
    </row>
    <row r="315" spans="1:41" ht="42.75" customHeight="1">
      <c r="A315" s="452"/>
      <c r="B315" s="437"/>
      <c r="C315" s="462"/>
      <c r="D315" s="437"/>
      <c r="E315" s="462"/>
      <c r="F315" s="437"/>
      <c r="G315" s="462"/>
      <c r="H315" s="437"/>
      <c r="I315" s="462"/>
      <c r="J315" s="437"/>
      <c r="K315" s="462"/>
      <c r="L315" s="437"/>
      <c r="M315" s="462"/>
      <c r="N315" s="437"/>
      <c r="O315" s="458"/>
      <c r="P315" s="437"/>
      <c r="R315" s="437"/>
      <c r="S315" s="462"/>
      <c r="T315" s="437"/>
      <c r="U315" s="462"/>
      <c r="V315" s="437"/>
      <c r="W315" s="462"/>
      <c r="X315" s="437"/>
      <c r="Y315" s="462"/>
      <c r="Z315" s="437"/>
      <c r="AA315" s="462"/>
      <c r="AB315" s="437"/>
      <c r="AE315" s="460"/>
      <c r="AF315" s="460"/>
      <c r="AG315" s="460"/>
    </row>
    <row r="316" spans="1:41" ht="16.5" customHeight="1">
      <c r="A316" s="452"/>
      <c r="B316" s="457"/>
      <c r="D316" s="457"/>
      <c r="F316" s="457"/>
      <c r="H316" s="457"/>
      <c r="J316" s="457"/>
      <c r="L316" s="457"/>
      <c r="N316" s="457"/>
      <c r="P316" s="457"/>
      <c r="R316" s="457"/>
      <c r="T316" s="457"/>
      <c r="V316" s="457"/>
      <c r="X316" s="457"/>
      <c r="Z316" s="457"/>
      <c r="AB316" s="457"/>
      <c r="AE316" s="460"/>
      <c r="AF316" s="460"/>
      <c r="AG316" s="460"/>
    </row>
    <row r="317" spans="1:41">
      <c r="A317" s="452"/>
      <c r="B317" s="435"/>
      <c r="C317" s="435"/>
      <c r="D317" s="435"/>
      <c r="E317" s="435"/>
      <c r="F317" s="435"/>
      <c r="G317" s="435"/>
      <c r="H317" s="435"/>
      <c r="I317" s="435"/>
      <c r="J317" s="435"/>
      <c r="K317" s="435"/>
      <c r="L317" s="435"/>
      <c r="M317" s="435"/>
      <c r="N317" s="435"/>
      <c r="O317" s="458"/>
      <c r="P317" s="458"/>
      <c r="AE317" s="460"/>
      <c r="AF317" s="460"/>
      <c r="AG317" s="460"/>
    </row>
    <row r="319" spans="1:41">
      <c r="AE319" s="460"/>
      <c r="AF319" s="460"/>
      <c r="AG319" s="460"/>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71" priority="459" operator="equal">
      <formula>0</formula>
    </cfRule>
  </conditionalFormatting>
  <conditionalFormatting sqref="A171">
    <cfRule type="cellIs" dxfId="70" priority="409" operator="equal">
      <formula>0</formula>
    </cfRule>
  </conditionalFormatting>
  <conditionalFormatting sqref="A188 D188 F188 H188 J188 L188 N188 P188 R188 T188 V188 X188 Z188 AB188">
    <cfRule type="cellIs" dxfId="69" priority="1453" operator="equal">
      <formula>0</formula>
    </cfRule>
  </conditionalFormatting>
  <conditionalFormatting sqref="B51 D51 F51 H51 J51 L51 N51 P51 R51 T51 V51 X51 Z51 AB51">
    <cfRule type="cellIs" dxfId="68" priority="1513" operator="equal">
      <formula>0</formula>
    </cfRule>
  </conditionalFormatting>
  <conditionalFormatting sqref="B60 D60 F60 N60 P60 R60 T60 V60 X60 Z60 AB60">
    <cfRule type="cellIs" dxfId="67" priority="1512" operator="equal">
      <formula>0</formula>
    </cfRule>
  </conditionalFormatting>
  <conditionalFormatting sqref="B68 D68 F68 H68 J68 L68:M68 P68 R68 T68 V68 X68 Z68 AB68">
    <cfRule type="cellIs" dxfId="66" priority="1511" operator="equal">
      <formula>0</formula>
    </cfRule>
  </conditionalFormatting>
  <conditionalFormatting sqref="B86 D86 F86 H86 J86 L86 N86 P86 R86 T86 V86 X86 Z86 AB86">
    <cfRule type="cellIs" dxfId="65" priority="1501" operator="equal">
      <formula>0</formula>
    </cfRule>
  </conditionalFormatting>
  <conditionalFormatting sqref="B94 D94 F94 H94 J94 L94 N94 P94 R94 T94 V94 X94 Z94 AB94">
    <cfRule type="cellIs" dxfId="64" priority="1500" operator="equal">
      <formula>0</formula>
    </cfRule>
  </conditionalFormatting>
  <conditionalFormatting sqref="B103 D103 F103 H103 J103 L103 N103 P103 R103 T103 V103 X103 Z103 AB103">
    <cfRule type="cellIs" dxfId="63" priority="1499" operator="equal">
      <formula>0</formula>
    </cfRule>
  </conditionalFormatting>
  <conditionalFormatting sqref="B110 D110 F110 H110 J110 L110 N110 P110 T110 AB110">
    <cfRule type="cellIs" dxfId="62" priority="1498" operator="equal">
      <formula>0</formula>
    </cfRule>
  </conditionalFormatting>
  <conditionalFormatting sqref="B135 D135 F135 H135 J135 L135 N135 P135 R135 T135 V135 X135 Z135 AB135">
    <cfRule type="cellIs" dxfId="61" priority="1476" operator="equal">
      <formula>0</formula>
    </cfRule>
  </conditionalFormatting>
  <conditionalFormatting sqref="B153 D153 F153 H153 J153 L153 N153 P153 R153 T153 V153 X153 Z153 AB153">
    <cfRule type="cellIs" dxfId="60" priority="1475" operator="equal">
      <formula>0</formula>
    </cfRule>
  </conditionalFormatting>
  <conditionalFormatting sqref="B162 D162 F162 H162 J162 L162 N162 P162 R162 T162 V162 X162 Z162 AB162 B164 D164 F164 H164 J164 L164 N164 P164 R164 T164 V164 X164 Z164 AB164">
    <cfRule type="cellIs" dxfId="59" priority="1474" operator="equal">
      <formula>0</formula>
    </cfRule>
  </conditionalFormatting>
  <conditionalFormatting sqref="B180 D180 F180 H180 J180 L180 N180 P180 R180 T180 V180 X180 Z180 AB180">
    <cfRule type="cellIs" dxfId="58" priority="1472" operator="equal">
      <formula>0</formula>
    </cfRule>
  </conditionalFormatting>
  <conditionalFormatting sqref="B206 D206 F206 H206 J206 L206 N206 P206 R206 T206 V206 X206 Z206 AB206">
    <cfRule type="cellIs" dxfId="57" priority="1452" operator="equal">
      <formula>0</formula>
    </cfRule>
  </conditionalFormatting>
  <conditionalFormatting sqref="D118">
    <cfRule type="cellIs" dxfId="56" priority="458" operator="equal">
      <formula>0</formula>
    </cfRule>
  </conditionalFormatting>
  <conditionalFormatting sqref="H118">
    <cfRule type="cellIs" dxfId="55" priority="457" operator="equal">
      <formula>0</formula>
    </cfRule>
  </conditionalFormatting>
  <conditionalFormatting sqref="H171">
    <cfRule type="cellIs" dxfId="54" priority="410" operator="equal">
      <formula>0</formula>
    </cfRule>
  </conditionalFormatting>
  <conditionalFormatting sqref="H60:I60">
    <cfRule type="cellIs" dxfId="53" priority="463" operator="equal">
      <formula>0</formula>
    </cfRule>
  </conditionalFormatting>
  <conditionalFormatting sqref="L60">
    <cfRule type="cellIs" dxfId="52" priority="464" operator="equal">
      <formula>0</formula>
    </cfRule>
  </conditionalFormatting>
  <conditionalFormatting sqref="L171 N171 P171 R171 V171 X171 Z171 AB171">
    <cfRule type="cellIs" dxfId="51" priority="1473" operator="equal">
      <formula>0</formula>
    </cfRule>
  </conditionalFormatting>
  <conditionalFormatting sqref="R110">
    <cfRule type="cellIs" dxfId="50" priority="460" operator="equal">
      <formula>0</formula>
    </cfRule>
  </conditionalFormatting>
  <conditionalFormatting sqref="T171">
    <cfRule type="cellIs" dxfId="49" priority="432" operator="equal">
      <formula>0</formula>
    </cfRule>
  </conditionalFormatting>
  <conditionalFormatting sqref="V110:W110">
    <cfRule type="cellIs" dxfId="48" priority="461" operator="equal">
      <formula>0</formula>
    </cfRule>
  </conditionalFormatting>
  <conditionalFormatting sqref="Z110">
    <cfRule type="cellIs" dxfId="47" priority="462" operator="equal">
      <formula>0</formula>
    </cfRule>
  </conditionalFormatting>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77734375" defaultRowHeight="12"/>
  <cols>
    <col min="1" max="1" width="8.77734375" style="440"/>
    <col min="2" max="2" width="10" style="440" customWidth="1"/>
    <col min="3" max="3" width="6.6640625" style="440" customWidth="1"/>
    <col min="4" max="4" width="7.44140625" style="440" customWidth="1"/>
    <col min="5" max="5" width="6.6640625" style="440" customWidth="1"/>
    <col min="6" max="6" width="7.33203125" style="440" customWidth="1"/>
    <col min="7" max="7" width="6.6640625" style="440" customWidth="1"/>
    <col min="8" max="8" width="7.6640625" style="440" customWidth="1"/>
    <col min="9" max="13" width="6.6640625" style="440" customWidth="1"/>
    <col min="14" max="14" width="7.77734375" style="440" bestFit="1" customWidth="1"/>
    <col min="15" max="17" width="6.6640625" style="440" customWidth="1"/>
    <col min="18" max="18" width="7.77734375" style="440" bestFit="1" customWidth="1"/>
    <col min="19" max="21" width="6.6640625" style="440" customWidth="1"/>
    <col min="22" max="22" width="7.33203125" style="440" bestFit="1" customWidth="1"/>
    <col min="23" max="23" width="6.6640625" style="440" customWidth="1"/>
    <col min="24" max="24" width="7.44140625" style="440" customWidth="1"/>
    <col min="25" max="25" width="6.6640625" style="440" customWidth="1"/>
    <col min="26" max="26" width="7.44140625" style="440" customWidth="1"/>
    <col min="27" max="28" width="6.6640625" style="440" customWidth="1"/>
    <col min="29" max="29" width="8.77734375" style="440"/>
    <col min="30" max="30" width="6.21875" style="440" customWidth="1"/>
    <col min="31" max="31" width="5" style="440" customWidth="1"/>
    <col min="32" max="32" width="6.77734375" style="440" customWidth="1"/>
    <col min="33" max="33" width="6.5546875" style="440" customWidth="1"/>
    <col min="34" max="34" width="6.21875" style="440" customWidth="1"/>
    <col min="35" max="35" width="6.77734375" style="440" customWidth="1"/>
    <col min="36" max="36" width="11.77734375" style="440" customWidth="1"/>
    <col min="37" max="37" width="6.5546875" style="440" customWidth="1"/>
    <col min="38" max="16384" width="8.77734375" style="440"/>
  </cols>
  <sheetData>
    <row r="1" spans="1:37" ht="36.75" customHeight="1" thickBot="1">
      <c r="A1" s="2122">
        <v>52</v>
      </c>
      <c r="B1" s="2123"/>
      <c r="C1" s="2123"/>
      <c r="D1" s="2123"/>
      <c r="E1" s="2123"/>
      <c r="F1" s="2123"/>
      <c r="G1" s="2123"/>
      <c r="H1" s="2123"/>
      <c r="I1" s="2123"/>
      <c r="J1" s="2123"/>
      <c r="K1" s="2123"/>
      <c r="L1" s="2123"/>
      <c r="M1" s="2123"/>
      <c r="N1" s="2123"/>
      <c r="O1" s="2123"/>
      <c r="P1" s="2123"/>
      <c r="Q1" s="2123"/>
      <c r="R1" s="2123"/>
      <c r="S1" s="2123"/>
      <c r="T1" s="2123"/>
      <c r="U1" s="2123"/>
      <c r="V1" s="2123"/>
      <c r="W1" s="2123"/>
      <c r="X1" s="2123"/>
      <c r="Y1" s="2123"/>
      <c r="Z1" s="2123"/>
      <c r="AA1" s="2123"/>
      <c r="AB1" s="2123"/>
      <c r="AC1" s="2123"/>
      <c r="AD1" s="2123"/>
      <c r="AE1" s="2124"/>
      <c r="AF1" s="438"/>
      <c r="AG1" s="438"/>
      <c r="AH1" s="438"/>
      <c r="AI1" s="438"/>
      <c r="AJ1" s="438"/>
      <c r="AK1" s="439"/>
    </row>
    <row r="2" spans="1:37">
      <c r="A2" s="2125">
        <f ca="1">NOW()-1</f>
        <v>46123.97970196759</v>
      </c>
      <c r="B2" s="2126"/>
      <c r="C2" s="2126"/>
      <c r="D2" s="2126"/>
      <c r="E2" s="2126"/>
      <c r="F2" s="2126"/>
      <c r="G2" s="2126"/>
      <c r="H2" s="2126"/>
      <c r="I2" s="2126"/>
      <c r="J2" s="2126"/>
      <c r="K2" s="2126"/>
      <c r="L2" s="2126"/>
      <c r="M2" s="2126"/>
      <c r="N2" s="2126"/>
      <c r="O2" s="2126"/>
      <c r="P2" s="2126"/>
      <c r="Q2" s="2126"/>
      <c r="R2" s="2126"/>
      <c r="S2" s="2126"/>
      <c r="T2" s="2126"/>
      <c r="U2" s="2126"/>
      <c r="V2" s="2126"/>
      <c r="W2" s="2126"/>
      <c r="X2" s="2126"/>
      <c r="Y2" s="2126"/>
      <c r="Z2" s="2126"/>
      <c r="AA2" s="2126"/>
      <c r="AB2" s="2126"/>
      <c r="AC2" s="2126"/>
      <c r="AD2" s="2126"/>
      <c r="AE2" s="441"/>
      <c r="AK2" s="442"/>
    </row>
    <row r="3" spans="1:37" ht="12.6" thickBot="1">
      <c r="A3" s="2127" t="s">
        <v>1149</v>
      </c>
      <c r="B3" s="2128"/>
      <c r="C3" s="2128"/>
      <c r="D3" s="2128"/>
      <c r="E3" s="2128"/>
      <c r="F3" s="2128"/>
      <c r="G3" s="2128"/>
      <c r="H3" s="2128"/>
      <c r="I3" s="2128"/>
      <c r="J3" s="2128"/>
      <c r="K3" s="2128"/>
      <c r="L3" s="2128"/>
      <c r="M3" s="2128"/>
      <c r="N3" s="2128"/>
      <c r="O3" s="2128"/>
      <c r="P3" s="2128"/>
      <c r="Q3" s="2128"/>
      <c r="R3" s="2128"/>
      <c r="S3" s="2128"/>
      <c r="T3" s="2128"/>
      <c r="U3" s="2128"/>
      <c r="V3" s="2128"/>
      <c r="W3" s="2128"/>
      <c r="X3" s="2128"/>
      <c r="Y3" s="2128"/>
      <c r="Z3" s="2128"/>
      <c r="AA3" s="2128"/>
      <c r="AB3" s="2128"/>
      <c r="AC3" s="2128"/>
      <c r="AD3" s="2128"/>
      <c r="AE3" s="2129"/>
      <c r="AK3" s="442"/>
    </row>
    <row r="4" spans="1:37">
      <c r="A4" s="2130" t="s">
        <v>1150</v>
      </c>
      <c r="B4" s="2131"/>
      <c r="C4" s="2131"/>
      <c r="D4" s="2131"/>
      <c r="E4" s="2131"/>
      <c r="F4" s="2131"/>
      <c r="G4" s="2131"/>
      <c r="H4" s="2131"/>
      <c r="I4" s="2131"/>
      <c r="J4" s="2131"/>
      <c r="K4" s="2131"/>
      <c r="L4" s="2131"/>
      <c r="M4" s="2131"/>
      <c r="N4" s="2131"/>
      <c r="O4" s="2131"/>
      <c r="P4" s="2132"/>
      <c r="Q4" s="443"/>
      <c r="R4" s="443"/>
      <c r="S4" s="2135"/>
      <c r="T4" s="2135"/>
      <c r="U4" s="2135"/>
      <c r="V4" s="444"/>
      <c r="W4" s="2136"/>
      <c r="X4" s="2136"/>
      <c r="Y4" s="2136"/>
      <c r="Z4" s="2136"/>
      <c r="AA4" s="444"/>
      <c r="AB4" s="444"/>
      <c r="AC4" s="445"/>
      <c r="AD4" s="445"/>
      <c r="AE4" s="446"/>
      <c r="AK4" s="442"/>
    </row>
    <row r="5" spans="1:37">
      <c r="A5" s="2133"/>
      <c r="B5" s="2112"/>
      <c r="C5" s="2112"/>
      <c r="D5" s="2112"/>
      <c r="E5" s="2112"/>
      <c r="F5" s="2112"/>
      <c r="G5" s="2112"/>
      <c r="H5" s="2112"/>
      <c r="I5" s="2112"/>
      <c r="J5" s="2112"/>
      <c r="K5" s="2112"/>
      <c r="L5" s="2112"/>
      <c r="M5" s="2112"/>
      <c r="N5" s="2112"/>
      <c r="O5" s="2112"/>
      <c r="P5" s="2134"/>
      <c r="Q5" s="443"/>
      <c r="R5" s="443"/>
      <c r="S5" s="2137" t="s">
        <v>1151</v>
      </c>
      <c r="T5" s="2137"/>
      <c r="U5" s="2137"/>
      <c r="V5" s="445"/>
      <c r="W5" s="2119" t="s">
        <v>1152</v>
      </c>
      <c r="X5" s="2119"/>
      <c r="Y5" s="2119"/>
      <c r="Z5" s="2119"/>
      <c r="AA5" s="445"/>
      <c r="AB5" s="445"/>
      <c r="AC5" s="445"/>
      <c r="AD5" s="445"/>
      <c r="AE5" s="446"/>
      <c r="AK5" s="442"/>
    </row>
    <row r="6" spans="1:37">
      <c r="A6" s="2106" t="s">
        <v>998</v>
      </c>
      <c r="B6" s="2107"/>
      <c r="C6" s="2107" t="s">
        <v>13</v>
      </c>
      <c r="D6" s="2107"/>
      <c r="E6" s="2107"/>
      <c r="F6" s="2107" t="s">
        <v>1153</v>
      </c>
      <c r="G6" s="2107"/>
      <c r="H6" s="2109" t="s">
        <v>1154</v>
      </c>
      <c r="I6" s="2109"/>
      <c r="J6" s="2109"/>
      <c r="K6" s="2109" t="s">
        <v>1155</v>
      </c>
      <c r="L6" s="2109"/>
      <c r="M6" s="2109"/>
      <c r="N6" s="2109" t="s">
        <v>843</v>
      </c>
      <c r="O6" s="2109"/>
      <c r="P6" s="2111"/>
      <c r="Q6" s="443"/>
      <c r="R6" s="443"/>
      <c r="S6" s="443"/>
      <c r="T6" s="445"/>
      <c r="U6" s="445"/>
      <c r="V6" s="445"/>
      <c r="W6" s="445"/>
      <c r="X6" s="445"/>
      <c r="Y6" s="445"/>
      <c r="Z6" s="445"/>
      <c r="AA6" s="445"/>
      <c r="AB6" s="445"/>
      <c r="AC6" s="445"/>
      <c r="AD6" s="445" t="s">
        <v>50</v>
      </c>
      <c r="AE6" s="446"/>
      <c r="AK6" s="442"/>
    </row>
    <row r="7" spans="1:37">
      <c r="A7" s="2106"/>
      <c r="B7" s="2107"/>
      <c r="C7" s="2107"/>
      <c r="D7" s="2107"/>
      <c r="E7" s="2107"/>
      <c r="F7" s="2107"/>
      <c r="G7" s="2107"/>
      <c r="H7" s="2109"/>
      <c r="I7" s="2109"/>
      <c r="J7" s="2109"/>
      <c r="K7" s="2109"/>
      <c r="L7" s="2109"/>
      <c r="M7" s="2109"/>
      <c r="N7" s="2109"/>
      <c r="O7" s="2109"/>
      <c r="P7" s="2111"/>
      <c r="Q7" s="443"/>
      <c r="R7" s="443"/>
      <c r="S7" s="443"/>
      <c r="T7" s="445"/>
      <c r="U7" s="445"/>
      <c r="V7" s="445"/>
      <c r="W7" s="445"/>
      <c r="X7" s="445"/>
      <c r="Y7" s="445"/>
      <c r="Z7" s="445"/>
      <c r="AA7" s="426"/>
      <c r="AB7" s="426"/>
      <c r="AC7" s="426"/>
      <c r="AD7" s="426"/>
      <c r="AE7" s="446"/>
      <c r="AK7" s="442"/>
    </row>
    <row r="8" spans="1:37" ht="19.95" customHeight="1">
      <c r="A8" s="2106">
        <v>1</v>
      </c>
      <c r="B8" s="2107"/>
      <c r="C8" s="2112" t="s">
        <v>1156</v>
      </c>
      <c r="D8" s="2112"/>
      <c r="E8" s="2112"/>
      <c r="F8" s="2109" t="s">
        <v>1051</v>
      </c>
      <c r="G8" s="2109"/>
      <c r="H8" s="2110">
        <v>187.17500000000001</v>
      </c>
      <c r="I8" s="2110"/>
      <c r="J8" s="2110"/>
      <c r="K8" s="2110">
        <v>187.17500000000001</v>
      </c>
      <c r="L8" s="2110"/>
      <c r="M8" s="2110"/>
      <c r="N8" s="2109">
        <f t="shared" ref="N8:N16" si="0">H8-K8</f>
        <v>0</v>
      </c>
      <c r="O8" s="2109"/>
      <c r="P8" s="2111"/>
      <c r="Q8" s="443" t="s">
        <v>1404</v>
      </c>
      <c r="R8" s="443"/>
      <c r="S8" s="443"/>
      <c r="T8" s="445"/>
      <c r="U8" s="445"/>
      <c r="V8" s="445"/>
      <c r="W8" s="445"/>
      <c r="X8" s="445"/>
      <c r="Y8" s="445"/>
      <c r="Z8" s="445"/>
      <c r="AA8" s="426"/>
      <c r="AB8" s="426"/>
      <c r="AC8" s="426"/>
      <c r="AD8" s="426"/>
      <c r="AE8" s="446"/>
      <c r="AK8" s="442"/>
    </row>
    <row r="9" spans="1:37" ht="30.6" customHeight="1">
      <c r="A9" s="2106">
        <f>A8+1</f>
        <v>2</v>
      </c>
      <c r="B9" s="2107"/>
      <c r="C9" s="2112" t="s">
        <v>1157</v>
      </c>
      <c r="D9" s="2112"/>
      <c r="E9" s="2112"/>
      <c r="F9" s="2109" t="s">
        <v>1051</v>
      </c>
      <c r="G9" s="2109"/>
      <c r="H9" s="2110">
        <v>187.17500000000001</v>
      </c>
      <c r="I9" s="2110"/>
      <c r="J9" s="2110"/>
      <c r="K9" s="2115">
        <v>169.16800000000001</v>
      </c>
      <c r="L9" s="2116"/>
      <c r="M9" s="2117"/>
      <c r="N9" s="2109">
        <f t="shared" si="0"/>
        <v>18.007000000000005</v>
      </c>
      <c r="O9" s="2109"/>
      <c r="P9" s="2111"/>
      <c r="Q9" s="443" t="s">
        <v>1403</v>
      </c>
      <c r="R9" s="443"/>
      <c r="S9" s="443"/>
      <c r="T9" s="445"/>
      <c r="U9" s="445"/>
      <c r="V9" s="445"/>
      <c r="W9" s="445"/>
      <c r="X9" s="445"/>
      <c r="Y9" s="445"/>
      <c r="Z9" s="445"/>
      <c r="AA9" s="426"/>
      <c r="AB9" s="426"/>
      <c r="AC9" s="426"/>
      <c r="AD9" s="426"/>
      <c r="AE9" s="446"/>
      <c r="AK9" s="442"/>
    </row>
    <row r="10" spans="1:37" ht="33" customHeight="1">
      <c r="A10" s="2106">
        <f t="shared" ref="A10:A16" si="1">A9+1</f>
        <v>3</v>
      </c>
      <c r="B10" s="2107"/>
      <c r="C10" s="2112" t="s">
        <v>1158</v>
      </c>
      <c r="D10" s="2112"/>
      <c r="E10" s="2112"/>
      <c r="F10" s="2113" t="s">
        <v>1159</v>
      </c>
      <c r="G10" s="2114"/>
      <c r="H10" s="2115">
        <v>73</v>
      </c>
      <c r="I10" s="2116"/>
      <c r="J10" s="2117"/>
      <c r="K10" s="2118">
        <v>73</v>
      </c>
      <c r="L10" s="2118"/>
      <c r="M10" s="2118"/>
      <c r="N10" s="2109">
        <f t="shared" si="0"/>
        <v>0</v>
      </c>
      <c r="O10" s="2109"/>
      <c r="P10" s="2111"/>
      <c r="Q10" s="443"/>
      <c r="R10" s="443"/>
      <c r="S10" s="443"/>
      <c r="T10" s="445"/>
      <c r="U10" s="445"/>
      <c r="V10" s="445"/>
      <c r="W10" s="445"/>
      <c r="X10" s="445"/>
      <c r="Y10" s="445"/>
      <c r="Z10" s="445"/>
      <c r="AA10" s="426"/>
      <c r="AB10" s="426"/>
      <c r="AC10" s="426"/>
      <c r="AD10" s="426"/>
      <c r="AE10" s="446"/>
      <c r="AK10" s="442"/>
    </row>
    <row r="11" spans="1:37" ht="25.8" customHeight="1">
      <c r="A11" s="2106">
        <f t="shared" si="1"/>
        <v>4</v>
      </c>
      <c r="B11" s="2107"/>
      <c r="C11" s="2112" t="s">
        <v>290</v>
      </c>
      <c r="D11" s="2112"/>
      <c r="E11" s="2112"/>
      <c r="F11" s="2113" t="s">
        <v>1159</v>
      </c>
      <c r="G11" s="2114"/>
      <c r="H11" s="2115">
        <v>495</v>
      </c>
      <c r="I11" s="2116"/>
      <c r="J11" s="2117"/>
      <c r="K11" s="2118">
        <v>79</v>
      </c>
      <c r="L11" s="2118"/>
      <c r="M11" s="2118"/>
      <c r="N11" s="2109">
        <f t="shared" si="0"/>
        <v>416</v>
      </c>
      <c r="O11" s="2109"/>
      <c r="P11" s="2111"/>
      <c r="Q11" s="443"/>
      <c r="R11" s="443"/>
      <c r="S11" s="445"/>
      <c r="T11" s="445"/>
      <c r="U11" s="445"/>
      <c r="V11" s="445"/>
      <c r="W11" s="445"/>
      <c r="X11" s="445"/>
      <c r="Y11" s="445"/>
      <c r="Z11" s="445"/>
      <c r="AA11" s="427" t="s">
        <v>1160</v>
      </c>
      <c r="AB11" s="426"/>
      <c r="AC11" s="426"/>
      <c r="AD11" s="426"/>
      <c r="AE11" s="446"/>
      <c r="AK11" s="442"/>
    </row>
    <row r="12" spans="1:37" ht="21" customHeight="1">
      <c r="A12" s="2106">
        <f t="shared" si="1"/>
        <v>5</v>
      </c>
      <c r="B12" s="2107"/>
      <c r="C12" s="2112" t="s">
        <v>291</v>
      </c>
      <c r="D12" s="2112"/>
      <c r="E12" s="2112"/>
      <c r="F12" s="2113" t="s">
        <v>1161</v>
      </c>
      <c r="G12" s="2114"/>
      <c r="H12" s="2115">
        <v>497</v>
      </c>
      <c r="I12" s="2116"/>
      <c r="J12" s="2117"/>
      <c r="K12" s="2118">
        <v>61</v>
      </c>
      <c r="L12" s="2118"/>
      <c r="M12" s="2118"/>
      <c r="N12" s="2109">
        <f t="shared" si="0"/>
        <v>436</v>
      </c>
      <c r="O12" s="2109"/>
      <c r="P12" s="2111"/>
      <c r="Q12" s="443"/>
      <c r="R12" s="443"/>
      <c r="S12" s="447" t="s">
        <v>1162</v>
      </c>
      <c r="T12" s="445"/>
      <c r="U12" s="445"/>
      <c r="V12" s="2119" t="s">
        <v>205</v>
      </c>
      <c r="W12" s="2119"/>
      <c r="X12" s="2119"/>
      <c r="Y12" s="445"/>
      <c r="Z12" s="445"/>
      <c r="AA12" s="426"/>
      <c r="AB12" s="2120"/>
      <c r="AC12" s="2120"/>
      <c r="AD12" s="426"/>
      <c r="AE12" s="448" t="s">
        <v>1163</v>
      </c>
      <c r="AK12" s="442"/>
    </row>
    <row r="13" spans="1:37">
      <c r="A13" s="2106">
        <f t="shared" si="1"/>
        <v>6</v>
      </c>
      <c r="B13" s="2107"/>
      <c r="C13" s="2112" t="s">
        <v>1164</v>
      </c>
      <c r="D13" s="2112"/>
      <c r="E13" s="2112"/>
      <c r="F13" s="2113" t="s">
        <v>1159</v>
      </c>
      <c r="G13" s="2114"/>
      <c r="H13" s="2115">
        <v>495</v>
      </c>
      <c r="I13" s="2116"/>
      <c r="J13" s="2117"/>
      <c r="K13" s="2118"/>
      <c r="L13" s="2118"/>
      <c r="M13" s="2118"/>
      <c r="N13" s="2109">
        <f t="shared" si="0"/>
        <v>495</v>
      </c>
      <c r="O13" s="2109"/>
      <c r="P13" s="2111"/>
      <c r="Q13" s="443"/>
      <c r="R13" s="443"/>
      <c r="S13" s="445" t="s">
        <v>291</v>
      </c>
      <c r="T13" s="445"/>
      <c r="U13" s="445"/>
      <c r="V13" s="2121"/>
      <c r="W13" s="2121"/>
      <c r="X13" s="2121"/>
      <c r="Y13" s="445"/>
      <c r="Z13" s="445"/>
      <c r="AA13" s="449"/>
      <c r="AB13" s="426"/>
      <c r="AC13" s="426"/>
      <c r="AD13" s="426"/>
      <c r="AE13" s="446"/>
      <c r="AK13" s="442"/>
    </row>
    <row r="14" spans="1:37" ht="21" customHeight="1">
      <c r="A14" s="2106">
        <f t="shared" si="1"/>
        <v>7</v>
      </c>
      <c r="B14" s="2107"/>
      <c r="C14" s="2112" t="s">
        <v>503</v>
      </c>
      <c r="D14" s="2112"/>
      <c r="E14" s="2112"/>
      <c r="F14" s="2113" t="s">
        <v>1161</v>
      </c>
      <c r="G14" s="2114"/>
      <c r="H14" s="2115">
        <v>405</v>
      </c>
      <c r="I14" s="2116"/>
      <c r="J14" s="2117"/>
      <c r="K14" s="2118"/>
      <c r="L14" s="2118"/>
      <c r="M14" s="2118"/>
      <c r="N14" s="2109">
        <f t="shared" si="0"/>
        <v>405</v>
      </c>
      <c r="O14" s="2109"/>
      <c r="P14" s="2111"/>
      <c r="Q14" s="443"/>
      <c r="R14" s="443"/>
      <c r="S14" s="443"/>
      <c r="T14" s="445"/>
      <c r="U14" s="445"/>
      <c r="V14" s="445"/>
      <c r="W14" s="445"/>
      <c r="X14" s="445"/>
      <c r="Y14" s="445"/>
      <c r="Z14" s="445"/>
      <c r="AA14" s="426"/>
      <c r="AB14" s="426"/>
      <c r="AC14" s="426"/>
      <c r="AD14" s="426"/>
      <c r="AE14" s="446"/>
      <c r="AK14" s="442"/>
    </row>
    <row r="15" spans="1:37">
      <c r="A15" s="2106">
        <f t="shared" si="1"/>
        <v>8</v>
      </c>
      <c r="B15" s="2107"/>
      <c r="C15" s="2108" t="s">
        <v>1165</v>
      </c>
      <c r="D15" s="2108"/>
      <c r="E15" s="2108"/>
      <c r="F15" s="2109" t="s">
        <v>1051</v>
      </c>
      <c r="G15" s="2109"/>
      <c r="H15" s="2110">
        <v>187.17500000000001</v>
      </c>
      <c r="I15" s="2110"/>
      <c r="J15" s="2110"/>
      <c r="K15" s="2109"/>
      <c r="L15" s="2109"/>
      <c r="M15" s="2109"/>
      <c r="N15" s="2109">
        <f t="shared" si="0"/>
        <v>187.17500000000001</v>
      </c>
      <c r="O15" s="2109"/>
      <c r="P15" s="2111"/>
      <c r="Q15" s="443"/>
      <c r="R15" s="443"/>
      <c r="S15" s="443"/>
      <c r="T15" s="445"/>
      <c r="U15" s="445"/>
      <c r="V15" s="445"/>
      <c r="W15" s="445"/>
      <c r="X15" s="445" t="s">
        <v>1166</v>
      </c>
      <c r="Y15" s="445"/>
      <c r="Z15" s="445"/>
      <c r="AA15" s="445"/>
      <c r="AB15" s="445"/>
      <c r="AC15" s="445"/>
      <c r="AD15" s="445"/>
      <c r="AE15" s="446"/>
      <c r="AK15" s="442"/>
    </row>
    <row r="16" spans="1:37" ht="20.25" customHeight="1">
      <c r="A16" s="2106">
        <f t="shared" si="1"/>
        <v>9</v>
      </c>
      <c r="B16" s="2107"/>
      <c r="C16" s="2108" t="s">
        <v>1167</v>
      </c>
      <c r="D16" s="2108"/>
      <c r="E16" s="2108"/>
      <c r="F16" s="2109" t="s">
        <v>1051</v>
      </c>
      <c r="G16" s="2109"/>
      <c r="H16" s="2110">
        <v>187.17500000000001</v>
      </c>
      <c r="I16" s="2110"/>
      <c r="J16" s="2110"/>
      <c r="K16" s="2109"/>
      <c r="L16" s="2109"/>
      <c r="M16" s="2109"/>
      <c r="N16" s="2109">
        <f t="shared" si="0"/>
        <v>187.17500000000001</v>
      </c>
      <c r="O16" s="2109"/>
      <c r="P16" s="2111"/>
      <c r="Q16" s="450"/>
      <c r="R16" s="450"/>
      <c r="S16" s="450"/>
      <c r="T16" s="451"/>
      <c r="U16" s="451"/>
      <c r="V16" s="451"/>
      <c r="W16" s="451"/>
      <c r="X16" s="451"/>
      <c r="Y16" s="451"/>
      <c r="Z16" s="2103" t="s">
        <v>1168</v>
      </c>
      <c r="AA16" s="2103"/>
      <c r="AB16" s="2104" t="s">
        <v>1169</v>
      </c>
      <c r="AC16" s="2104"/>
      <c r="AD16" s="2104"/>
      <c r="AE16" s="2105"/>
      <c r="AK16" s="442"/>
    </row>
    <row r="17" spans="1:37">
      <c r="A17" s="452"/>
      <c r="AK17" s="442"/>
    </row>
    <row r="18" spans="1:37">
      <c r="A18" s="452"/>
      <c r="B18" s="440">
        <v>1</v>
      </c>
      <c r="D18" s="440">
        <v>2</v>
      </c>
      <c r="F18" s="440">
        <v>3</v>
      </c>
      <c r="H18" s="440">
        <v>4</v>
      </c>
      <c r="J18" s="440">
        <v>5</v>
      </c>
      <c r="L18" s="440">
        <v>6</v>
      </c>
      <c r="N18" s="440">
        <v>7</v>
      </c>
      <c r="P18" s="440">
        <v>8</v>
      </c>
      <c r="R18" s="440">
        <v>9</v>
      </c>
      <c r="T18" s="440">
        <v>10</v>
      </c>
      <c r="V18" s="440">
        <v>11</v>
      </c>
      <c r="X18" s="440">
        <v>12</v>
      </c>
      <c r="Z18" s="440">
        <v>13</v>
      </c>
      <c r="AB18" s="440">
        <v>14</v>
      </c>
      <c r="AK18" s="442"/>
    </row>
    <row r="19" spans="1:37">
      <c r="A19" s="452"/>
      <c r="AB19" s="453"/>
      <c r="AK19" s="442"/>
    </row>
    <row r="20" spans="1:37">
      <c r="A20" s="452"/>
      <c r="B20" s="454" t="s">
        <v>1170</v>
      </c>
      <c r="C20" s="428"/>
      <c r="D20" s="454" t="s">
        <v>506</v>
      </c>
      <c r="E20" s="428"/>
      <c r="F20" s="453" t="s">
        <v>1171</v>
      </c>
      <c r="G20" s="428"/>
      <c r="H20" s="453" t="s">
        <v>507</v>
      </c>
      <c r="I20" s="428"/>
      <c r="J20" s="453" t="s">
        <v>508</v>
      </c>
      <c r="K20" s="428"/>
      <c r="L20" s="453" t="s">
        <v>1172</v>
      </c>
      <c r="M20" s="428"/>
      <c r="N20" s="453" t="s">
        <v>510</v>
      </c>
      <c r="O20" s="428"/>
      <c r="P20" s="453" t="s">
        <v>511</v>
      </c>
      <c r="Q20" s="428"/>
      <c r="R20" s="453" t="s">
        <v>518</v>
      </c>
      <c r="S20" s="428"/>
      <c r="T20" s="453" t="s">
        <v>519</v>
      </c>
      <c r="U20" s="428"/>
      <c r="V20" s="453" t="s">
        <v>1173</v>
      </c>
      <c r="W20" s="428"/>
      <c r="X20" s="453" t="s">
        <v>1174</v>
      </c>
      <c r="Y20" s="428"/>
      <c r="Z20" s="453" t="s">
        <v>1175</v>
      </c>
      <c r="AA20" s="428"/>
      <c r="AB20" s="453" t="s">
        <v>1176</v>
      </c>
      <c r="AF20" s="455" t="s">
        <v>1177</v>
      </c>
      <c r="AG20" s="455" t="s">
        <v>340</v>
      </c>
      <c r="AH20" s="455" t="s">
        <v>1178</v>
      </c>
      <c r="AI20" s="455" t="s">
        <v>1179</v>
      </c>
      <c r="AJ20" s="455" t="s">
        <v>289</v>
      </c>
      <c r="AK20" s="456" t="s">
        <v>1180</v>
      </c>
    </row>
    <row r="21" spans="1:37">
      <c r="A21" s="452"/>
      <c r="B21" s="457"/>
      <c r="D21" s="457"/>
      <c r="F21" s="457"/>
      <c r="H21" s="457"/>
      <c r="J21" s="457"/>
      <c r="L21" s="457"/>
      <c r="N21" s="457"/>
      <c r="O21" s="458"/>
      <c r="P21" s="457"/>
      <c r="R21" s="457"/>
      <c r="T21" s="457"/>
      <c r="V21" s="457"/>
      <c r="X21" s="457"/>
      <c r="Z21" s="457"/>
      <c r="AB21" s="457"/>
      <c r="AD21" s="457"/>
      <c r="AF21" s="459"/>
      <c r="AG21" s="460"/>
      <c r="AH21" s="460"/>
      <c r="AI21" s="460"/>
      <c r="AJ21" s="460"/>
      <c r="AK21" s="461"/>
    </row>
    <row r="22" spans="1:37" ht="12.6" thickBot="1">
      <c r="A22" s="452"/>
      <c r="B22" s="429"/>
      <c r="D22" s="429"/>
      <c r="F22" s="429"/>
      <c r="H22" s="429"/>
      <c r="J22" s="429"/>
      <c r="L22" s="429"/>
      <c r="N22" s="429"/>
      <c r="O22" s="458"/>
      <c r="P22" s="429"/>
      <c r="R22" s="429"/>
      <c r="T22" s="429"/>
      <c r="V22" s="429"/>
      <c r="X22" s="429"/>
      <c r="Z22" s="429"/>
      <c r="AB22" s="429"/>
      <c r="AF22" s="459"/>
      <c r="AG22" s="460"/>
      <c r="AH22" s="460"/>
      <c r="AI22" s="460"/>
      <c r="AJ22" s="460"/>
      <c r="AK22" s="461"/>
    </row>
    <row r="23" spans="1:37" ht="25.05" customHeight="1" thickBot="1">
      <c r="A23" s="452"/>
      <c r="B23" s="430"/>
      <c r="C23" s="462">
        <v>96.534000000000006</v>
      </c>
      <c r="D23" s="431"/>
      <c r="E23" s="462">
        <v>114.09699999999999</v>
      </c>
      <c r="F23" s="431"/>
      <c r="G23" s="462">
        <v>290.58100000000002</v>
      </c>
      <c r="H23" s="431"/>
      <c r="I23" s="462">
        <v>214.48500000000001</v>
      </c>
      <c r="J23" s="431"/>
      <c r="K23" s="462">
        <v>451.78300000000002</v>
      </c>
      <c r="L23" s="431"/>
      <c r="M23" s="462">
        <v>419.226</v>
      </c>
      <c r="N23" s="431"/>
      <c r="O23" s="462">
        <v>420.01</v>
      </c>
      <c r="P23" s="431"/>
      <c r="Q23" s="462">
        <v>416.53100000000001</v>
      </c>
      <c r="R23" s="431"/>
      <c r="S23" s="462">
        <v>356.262</v>
      </c>
      <c r="T23" s="431"/>
      <c r="U23" s="462">
        <v>343.07400000000001</v>
      </c>
      <c r="V23" s="431"/>
      <c r="W23" s="462">
        <v>381.32900000000001</v>
      </c>
      <c r="X23" s="431"/>
      <c r="Y23" s="462">
        <v>373.32299999999998</v>
      </c>
      <c r="Z23" s="431"/>
      <c r="AA23" s="462">
        <v>246.012</v>
      </c>
      <c r="AB23" s="431"/>
      <c r="AC23" s="462">
        <v>249.42400000000001</v>
      </c>
      <c r="AF23" s="455">
        <v>13</v>
      </c>
      <c r="AG23" s="455"/>
      <c r="AH23" s="455"/>
      <c r="AI23" s="455"/>
      <c r="AJ23" s="455"/>
      <c r="AK23" s="456"/>
    </row>
    <row r="24" spans="1:37" ht="12.6" thickBot="1">
      <c r="A24" s="452"/>
      <c r="B24" s="463"/>
      <c r="C24" s="458"/>
      <c r="D24" s="464"/>
      <c r="E24" s="458"/>
      <c r="F24" s="464"/>
      <c r="G24" s="458"/>
      <c r="H24" s="464"/>
      <c r="I24" s="458"/>
      <c r="J24" s="464"/>
      <c r="K24" s="458"/>
      <c r="L24" s="464"/>
      <c r="M24" s="458"/>
      <c r="N24" s="464"/>
      <c r="O24" s="458"/>
      <c r="P24" s="464"/>
      <c r="Q24" s="458"/>
      <c r="R24" s="464"/>
      <c r="S24" s="458"/>
      <c r="T24" s="464"/>
      <c r="U24" s="458"/>
      <c r="V24" s="464"/>
      <c r="W24" s="458"/>
      <c r="X24" s="464"/>
      <c r="Y24" s="458"/>
      <c r="Z24" s="464"/>
      <c r="AA24" s="458"/>
      <c r="AB24" s="464"/>
      <c r="AC24" s="458"/>
      <c r="AF24" s="459"/>
      <c r="AG24" s="460"/>
      <c r="AH24" s="460"/>
      <c r="AI24" s="460"/>
      <c r="AJ24" s="460"/>
      <c r="AK24" s="461"/>
    </row>
    <row r="25" spans="1:37">
      <c r="A25" s="452"/>
      <c r="B25" s="435"/>
      <c r="C25" s="435"/>
      <c r="D25" s="435" t="s">
        <v>111</v>
      </c>
      <c r="E25" s="435"/>
      <c r="F25" s="435" t="s">
        <v>129</v>
      </c>
      <c r="G25" s="435"/>
      <c r="H25" s="435" t="s">
        <v>99</v>
      </c>
      <c r="I25" s="435"/>
      <c r="J25" s="435" t="s">
        <v>99</v>
      </c>
      <c r="K25" s="435"/>
      <c r="L25" s="435" t="s">
        <v>153</v>
      </c>
      <c r="M25" s="435"/>
      <c r="N25" s="435" t="s">
        <v>168</v>
      </c>
      <c r="O25" s="435"/>
      <c r="P25" s="435" t="s">
        <v>234</v>
      </c>
      <c r="Q25" s="435"/>
      <c r="R25" s="435" t="s">
        <v>101</v>
      </c>
      <c r="S25" s="435"/>
      <c r="T25" s="435" t="s">
        <v>168</v>
      </c>
      <c r="U25" s="435"/>
      <c r="V25" s="435" t="s">
        <v>168</v>
      </c>
      <c r="W25" s="435"/>
      <c r="X25" s="435" t="s">
        <v>228</v>
      </c>
      <c r="Y25" s="435"/>
      <c r="Z25" s="435" t="s">
        <v>171</v>
      </c>
      <c r="AA25" s="435"/>
      <c r="AB25" s="435" t="s">
        <v>105</v>
      </c>
      <c r="AC25" s="458"/>
      <c r="AF25" s="459"/>
      <c r="AG25" s="460"/>
      <c r="AH25" s="460"/>
      <c r="AI25" s="460"/>
      <c r="AJ25" s="460"/>
      <c r="AK25" s="461"/>
    </row>
    <row r="26" spans="1:37">
      <c r="A26" s="452"/>
      <c r="B26" s="565"/>
      <c r="C26" s="565"/>
      <c r="D26" s="565"/>
      <c r="E26" s="565"/>
      <c r="F26" s="565"/>
      <c r="G26" s="565"/>
      <c r="H26" s="565"/>
      <c r="I26" s="565"/>
      <c r="J26" s="565"/>
      <c r="K26" s="565"/>
      <c r="L26" s="565"/>
      <c r="M26" s="565"/>
      <c r="N26" s="565"/>
      <c r="O26" s="565"/>
      <c r="P26" s="565"/>
      <c r="Q26" s="565"/>
      <c r="R26" s="565"/>
      <c r="S26" s="565"/>
      <c r="T26" s="565"/>
      <c r="U26" s="565"/>
      <c r="V26" s="565"/>
      <c r="W26" s="565"/>
      <c r="X26" s="565"/>
      <c r="Y26" s="565"/>
      <c r="Z26" s="565"/>
      <c r="AA26" s="565"/>
      <c r="AB26" s="565"/>
      <c r="AC26" s="458"/>
      <c r="AF26" s="459"/>
      <c r="AG26" s="460"/>
      <c r="AH26" s="460"/>
      <c r="AI26" s="460"/>
      <c r="AJ26" s="460"/>
      <c r="AK26" s="461"/>
    </row>
    <row r="27" spans="1:37">
      <c r="A27" s="452"/>
      <c r="C27" s="458"/>
      <c r="E27" s="458"/>
      <c r="G27" s="458"/>
      <c r="I27" s="458"/>
      <c r="K27" s="458"/>
      <c r="M27" s="458"/>
      <c r="O27" s="458"/>
      <c r="Q27" s="458"/>
      <c r="S27" s="458"/>
      <c r="U27" s="458"/>
      <c r="W27" s="458"/>
      <c r="Y27" s="458"/>
      <c r="AA27" s="458"/>
      <c r="AC27" s="458"/>
      <c r="AF27" s="459"/>
      <c r="AG27" s="460"/>
      <c r="AH27" s="460"/>
      <c r="AI27" s="460"/>
      <c r="AJ27" s="460"/>
      <c r="AK27" s="461"/>
    </row>
    <row r="28" spans="1:37">
      <c r="A28" s="452"/>
      <c r="B28" s="453" t="s">
        <v>1181</v>
      </c>
      <c r="C28" s="428"/>
      <c r="D28" s="453" t="s">
        <v>1182</v>
      </c>
      <c r="E28" s="428"/>
      <c r="F28" s="453" t="s">
        <v>1183</v>
      </c>
      <c r="G28" s="428"/>
      <c r="H28" s="453" t="s">
        <v>1184</v>
      </c>
      <c r="I28" s="428"/>
      <c r="J28" s="453" t="s">
        <v>520</v>
      </c>
      <c r="K28" s="428"/>
      <c r="L28" s="453" t="s">
        <v>523</v>
      </c>
      <c r="M28" s="428"/>
      <c r="N28" s="453" t="s">
        <v>1185</v>
      </c>
      <c r="O28" s="428"/>
      <c r="P28" s="453" t="s">
        <v>1186</v>
      </c>
      <c r="Q28" s="428"/>
      <c r="R28" s="453" t="s">
        <v>1187</v>
      </c>
      <c r="S28" s="428"/>
      <c r="T28" s="453" t="s">
        <v>1188</v>
      </c>
      <c r="U28" s="428"/>
      <c r="V28" s="453" t="s">
        <v>1189</v>
      </c>
      <c r="W28" s="428"/>
      <c r="X28" s="453" t="s">
        <v>1190</v>
      </c>
      <c r="Y28" s="428"/>
      <c r="Z28" s="453" t="s">
        <v>1191</v>
      </c>
      <c r="AA28" s="428"/>
      <c r="AB28" s="453" t="s">
        <v>524</v>
      </c>
      <c r="AC28" s="458"/>
      <c r="AF28" s="459"/>
      <c r="AG28" s="460"/>
      <c r="AH28" s="460"/>
      <c r="AI28" s="460"/>
      <c r="AJ28" s="460"/>
      <c r="AK28" s="461"/>
    </row>
    <row r="29" spans="1:37">
      <c r="A29" s="452"/>
      <c r="B29" s="457"/>
      <c r="C29" s="458"/>
      <c r="D29" s="457"/>
      <c r="E29" s="458"/>
      <c r="F29" s="457"/>
      <c r="G29" s="458"/>
      <c r="H29" s="457"/>
      <c r="I29" s="458"/>
      <c r="J29" s="457"/>
      <c r="K29" s="458"/>
      <c r="L29" s="457"/>
      <c r="M29" s="458"/>
      <c r="N29" s="457"/>
      <c r="O29" s="458"/>
      <c r="P29" s="457"/>
      <c r="Q29" s="458"/>
      <c r="R29" s="457"/>
      <c r="S29" s="458"/>
      <c r="T29" s="457"/>
      <c r="U29" s="458"/>
      <c r="V29" s="457"/>
      <c r="W29" s="458"/>
      <c r="X29" s="457"/>
      <c r="Y29" s="458"/>
      <c r="Z29" s="457"/>
      <c r="AA29" s="458"/>
      <c r="AB29" s="457"/>
      <c r="AC29" s="458"/>
      <c r="AF29" s="455" t="s">
        <v>1177</v>
      </c>
      <c r="AG29" s="455" t="s">
        <v>340</v>
      </c>
      <c r="AH29" s="455" t="s">
        <v>1178</v>
      </c>
      <c r="AI29" s="455" t="s">
        <v>1179</v>
      </c>
      <c r="AJ29" s="455" t="s">
        <v>289</v>
      </c>
      <c r="AK29" s="456" t="s">
        <v>1180</v>
      </c>
    </row>
    <row r="30" spans="1:37" ht="12.6" thickBot="1">
      <c r="A30" s="452"/>
      <c r="B30" s="429"/>
      <c r="C30" s="458"/>
      <c r="D30" s="429"/>
      <c r="E30" s="458"/>
      <c r="F30" s="429"/>
      <c r="G30" s="458"/>
      <c r="H30" s="429"/>
      <c r="I30" s="458"/>
      <c r="J30" s="429"/>
      <c r="K30" s="458"/>
      <c r="L30" s="429"/>
      <c r="M30" s="458"/>
      <c r="N30" s="429"/>
      <c r="O30" s="458"/>
      <c r="P30" s="429"/>
      <c r="Q30" s="458"/>
      <c r="R30" s="429"/>
      <c r="S30" s="458"/>
      <c r="T30" s="429"/>
      <c r="U30" s="458"/>
      <c r="V30" s="429"/>
      <c r="W30" s="458"/>
      <c r="X30" s="429"/>
      <c r="Y30" s="458"/>
      <c r="Z30" s="429"/>
      <c r="AA30" s="458"/>
      <c r="AB30" s="429"/>
      <c r="AC30" s="458"/>
      <c r="AF30" s="459"/>
      <c r="AG30" s="460"/>
      <c r="AH30" s="460"/>
      <c r="AI30" s="460"/>
      <c r="AJ30" s="460"/>
      <c r="AK30" s="461"/>
    </row>
    <row r="31" spans="1:37" ht="25.05" customHeight="1" thickBot="1">
      <c r="A31" s="452"/>
      <c r="B31" s="431"/>
      <c r="C31" s="462">
        <v>399.70699999999999</v>
      </c>
      <c r="D31" s="431"/>
      <c r="E31" s="462">
        <v>438.61599999999999</v>
      </c>
      <c r="F31" s="431"/>
      <c r="G31" s="462">
        <v>400.60399999999998</v>
      </c>
      <c r="H31" s="431"/>
      <c r="I31" s="462">
        <v>438.76499999999999</v>
      </c>
      <c r="J31" s="431"/>
      <c r="K31" s="462">
        <v>226.315</v>
      </c>
      <c r="L31" s="431"/>
      <c r="M31" s="462">
        <v>442.553</v>
      </c>
      <c r="N31" s="431"/>
      <c r="O31" s="462">
        <v>389.32900000000001</v>
      </c>
      <c r="P31" s="431"/>
      <c r="Q31" s="462">
        <v>359.36099999999999</v>
      </c>
      <c r="R31" s="431"/>
      <c r="S31" s="462">
        <v>405.00599999999997</v>
      </c>
      <c r="T31" s="431"/>
      <c r="U31" s="462">
        <v>426.51799999999997</v>
      </c>
      <c r="V31" s="431"/>
      <c r="W31" s="462">
        <v>356.05500000000001</v>
      </c>
      <c r="X31" s="431"/>
      <c r="Y31" s="462">
        <v>369.29500000000002</v>
      </c>
      <c r="Z31" s="431"/>
      <c r="AA31" s="462">
        <v>374.99299999999999</v>
      </c>
      <c r="AB31" s="431"/>
      <c r="AC31" s="462">
        <v>383.76799999999997</v>
      </c>
      <c r="AF31" s="455">
        <v>14</v>
      </c>
      <c r="AG31" s="455"/>
      <c r="AH31" s="455"/>
      <c r="AI31" s="455"/>
      <c r="AJ31" s="455"/>
      <c r="AK31" s="456"/>
    </row>
    <row r="32" spans="1:37" ht="12.6" thickBot="1">
      <c r="A32" s="452"/>
      <c r="B32" s="464"/>
      <c r="C32" s="458"/>
      <c r="D32" s="464"/>
      <c r="E32" s="458"/>
      <c r="F32" s="464"/>
      <c r="G32" s="458"/>
      <c r="H32" s="464"/>
      <c r="I32" s="458"/>
      <c r="J32" s="464"/>
      <c r="K32" s="458"/>
      <c r="L32" s="464"/>
      <c r="M32" s="458"/>
      <c r="N32" s="464"/>
      <c r="O32" s="458"/>
      <c r="P32" s="464"/>
      <c r="Q32" s="458"/>
      <c r="R32" s="464"/>
      <c r="S32" s="458"/>
      <c r="T32" s="464"/>
      <c r="U32" s="458"/>
      <c r="V32" s="464"/>
      <c r="W32" s="458"/>
      <c r="X32" s="464"/>
      <c r="Y32" s="458"/>
      <c r="Z32" s="464"/>
      <c r="AA32" s="458"/>
      <c r="AB32" s="464"/>
      <c r="AC32" s="458"/>
      <c r="AF32" s="459"/>
      <c r="AG32" s="460"/>
      <c r="AH32" s="460"/>
      <c r="AI32" s="460"/>
      <c r="AJ32" s="460"/>
      <c r="AK32" s="461"/>
    </row>
    <row r="33" spans="1:37">
      <c r="A33" s="452"/>
      <c r="B33" s="435" t="s">
        <v>168</v>
      </c>
      <c r="C33" s="435"/>
      <c r="D33" s="435" t="s">
        <v>228</v>
      </c>
      <c r="E33" s="435"/>
      <c r="F33" s="435" t="s">
        <v>228</v>
      </c>
      <c r="G33" s="435"/>
      <c r="H33" s="435" t="s">
        <v>171</v>
      </c>
      <c r="I33" s="435"/>
      <c r="J33" s="435" t="s">
        <v>103</v>
      </c>
      <c r="K33" s="435"/>
      <c r="L33" s="435" t="s">
        <v>103</v>
      </c>
      <c r="M33" s="435"/>
      <c r="N33" s="435" t="s">
        <v>171</v>
      </c>
      <c r="O33" s="435"/>
      <c r="P33" s="435" t="s">
        <v>168</v>
      </c>
      <c r="Q33" s="435"/>
      <c r="R33" s="435" t="s">
        <v>168</v>
      </c>
      <c r="S33" s="435"/>
      <c r="T33" s="435" t="s">
        <v>168</v>
      </c>
      <c r="U33" s="435"/>
      <c r="V33" s="435" t="s">
        <v>168</v>
      </c>
      <c r="W33" s="435"/>
      <c r="X33" s="435" t="s">
        <v>168</v>
      </c>
      <c r="Y33" s="435"/>
      <c r="Z33" s="435" t="s">
        <v>168</v>
      </c>
      <c r="AA33" s="435"/>
      <c r="AB33" s="435" t="s">
        <v>105</v>
      </c>
      <c r="AC33" s="458"/>
      <c r="AF33" s="459"/>
      <c r="AG33" s="460"/>
      <c r="AH33" s="460"/>
      <c r="AI33" s="460"/>
      <c r="AJ33" s="460"/>
      <c r="AK33" s="461"/>
    </row>
    <row r="34" spans="1:37">
      <c r="A34" s="452"/>
      <c r="B34" s="435"/>
      <c r="C34" s="435"/>
      <c r="D34" s="435"/>
      <c r="E34" s="435"/>
      <c r="F34" s="435"/>
      <c r="G34" s="435"/>
      <c r="H34" s="435"/>
      <c r="I34" s="435"/>
      <c r="J34" s="435"/>
      <c r="K34" s="435"/>
      <c r="L34" s="435"/>
      <c r="M34" s="435"/>
      <c r="N34" s="435"/>
      <c r="O34" s="435"/>
      <c r="P34" s="435"/>
      <c r="Q34" s="435"/>
      <c r="R34" s="435"/>
      <c r="S34" s="435"/>
      <c r="T34" s="435"/>
      <c r="U34" s="435"/>
      <c r="V34" s="435"/>
      <c r="W34" s="435"/>
      <c r="X34" s="435"/>
      <c r="Y34" s="435"/>
      <c r="Z34" s="435"/>
      <c r="AA34" s="435"/>
      <c r="AB34" s="435"/>
      <c r="AC34" s="458"/>
      <c r="AF34" s="459"/>
      <c r="AG34" s="460"/>
      <c r="AH34" s="460"/>
      <c r="AI34" s="460"/>
      <c r="AJ34" s="460"/>
      <c r="AK34" s="461"/>
    </row>
    <row r="35" spans="1:37">
      <c r="A35" s="452"/>
      <c r="B35" s="566"/>
      <c r="C35" s="567"/>
      <c r="D35" s="566"/>
      <c r="E35" s="567"/>
      <c r="F35" s="566"/>
      <c r="G35" s="567"/>
      <c r="H35" s="566"/>
      <c r="I35" s="567"/>
      <c r="J35" s="566"/>
      <c r="K35" s="567"/>
      <c r="L35" s="566"/>
      <c r="M35" s="567"/>
      <c r="N35" s="566"/>
      <c r="O35" s="567"/>
      <c r="P35" s="566"/>
      <c r="Q35" s="567"/>
      <c r="R35" s="566"/>
      <c r="S35" s="567"/>
      <c r="T35" s="566"/>
      <c r="U35" s="567"/>
      <c r="V35" s="566"/>
      <c r="W35" s="567"/>
      <c r="X35" s="566"/>
      <c r="Y35" s="567"/>
      <c r="Z35" s="566"/>
      <c r="AA35" s="567"/>
      <c r="AB35" s="566"/>
      <c r="AC35" s="458"/>
      <c r="AF35" s="459"/>
      <c r="AG35" s="460"/>
      <c r="AH35" s="460"/>
      <c r="AI35" s="460"/>
      <c r="AJ35" s="460"/>
      <c r="AK35" s="461"/>
    </row>
    <row r="36" spans="1:37" ht="21" customHeight="1">
      <c r="A36" s="452"/>
      <c r="B36" s="453" t="s">
        <v>525</v>
      </c>
      <c r="C36" s="428"/>
      <c r="D36" s="453" t="s">
        <v>525</v>
      </c>
      <c r="E36" s="428"/>
      <c r="F36" s="453" t="s">
        <v>528</v>
      </c>
      <c r="G36" s="428"/>
      <c r="H36" s="453" t="s">
        <v>529</v>
      </c>
      <c r="I36" s="428"/>
      <c r="J36" s="453" t="s">
        <v>530</v>
      </c>
      <c r="K36" s="428"/>
      <c r="L36" s="453" t="s">
        <v>531</v>
      </c>
      <c r="M36" s="428"/>
      <c r="N36" s="453" t="s">
        <v>532</v>
      </c>
      <c r="O36" s="428"/>
      <c r="P36" s="453" t="s">
        <v>1192</v>
      </c>
      <c r="Q36" s="428"/>
      <c r="R36" s="453" t="s">
        <v>1193</v>
      </c>
      <c r="S36" s="428"/>
      <c r="T36" s="453" t="s">
        <v>1194</v>
      </c>
      <c r="U36" s="428"/>
      <c r="V36" s="453" t="s">
        <v>1195</v>
      </c>
      <c r="W36" s="428"/>
      <c r="X36" s="453" t="s">
        <v>534</v>
      </c>
      <c r="Y36" s="428"/>
      <c r="Z36" s="465" t="s">
        <v>1196</v>
      </c>
      <c r="AA36" s="428"/>
      <c r="AB36" s="453" t="s">
        <v>1197</v>
      </c>
      <c r="AC36" s="458"/>
      <c r="AF36" s="459"/>
      <c r="AG36" s="460"/>
      <c r="AH36" s="460"/>
      <c r="AI36" s="460"/>
      <c r="AJ36" s="460"/>
      <c r="AK36" s="461"/>
    </row>
    <row r="37" spans="1:37">
      <c r="A37" s="452"/>
      <c r="B37" s="457"/>
      <c r="C37" s="458"/>
      <c r="D37" s="457"/>
      <c r="E37" s="435"/>
      <c r="F37" s="457"/>
      <c r="G37" s="466"/>
      <c r="H37" s="457"/>
      <c r="I37" s="458"/>
      <c r="J37" s="457"/>
      <c r="K37" s="458"/>
      <c r="L37" s="457"/>
      <c r="M37" s="458"/>
      <c r="N37" s="457"/>
      <c r="O37" s="458"/>
      <c r="P37" s="457"/>
      <c r="Q37" s="458"/>
      <c r="R37" s="457"/>
      <c r="S37" s="458"/>
      <c r="T37" s="457"/>
      <c r="U37" s="458"/>
      <c r="V37" s="457"/>
      <c r="W37" s="435"/>
      <c r="X37" s="457"/>
      <c r="Y37" s="435"/>
      <c r="Z37" s="457"/>
      <c r="AA37" s="458"/>
      <c r="AB37" s="457"/>
      <c r="AC37" s="458"/>
      <c r="AF37" s="455" t="s">
        <v>1177</v>
      </c>
      <c r="AG37" s="455" t="s">
        <v>340</v>
      </c>
      <c r="AH37" s="455" t="s">
        <v>1178</v>
      </c>
      <c r="AI37" s="455" t="s">
        <v>1179</v>
      </c>
      <c r="AJ37" s="455" t="s">
        <v>289</v>
      </c>
      <c r="AK37" s="456" t="s">
        <v>1180</v>
      </c>
    </row>
    <row r="38" spans="1:37" ht="12.6" thickBot="1">
      <c r="A38" s="452"/>
      <c r="B38" s="429"/>
      <c r="C38" s="458"/>
      <c r="D38" s="429"/>
      <c r="E38" s="458"/>
      <c r="F38" s="429"/>
      <c r="G38" s="458"/>
      <c r="H38" s="429"/>
      <c r="I38" s="458"/>
      <c r="J38" s="429"/>
      <c r="K38" s="458"/>
      <c r="L38" s="429"/>
      <c r="M38" s="458"/>
      <c r="N38" s="429"/>
      <c r="O38" s="458"/>
      <c r="P38" s="429"/>
      <c r="Q38" s="458"/>
      <c r="R38" s="429"/>
      <c r="S38" s="458"/>
      <c r="T38" s="429"/>
      <c r="U38" s="458"/>
      <c r="V38" s="429"/>
      <c r="W38" s="458"/>
      <c r="X38" s="429"/>
      <c r="Y38" s="458"/>
      <c r="Z38" s="429"/>
      <c r="AA38" s="458"/>
      <c r="AB38" s="429"/>
      <c r="AC38" s="458"/>
      <c r="AF38" s="459"/>
      <c r="AG38" s="460"/>
      <c r="AH38" s="460"/>
      <c r="AI38" s="460"/>
      <c r="AJ38" s="460"/>
      <c r="AK38" s="461"/>
    </row>
    <row r="39" spans="1:37" ht="25.05" customHeight="1" thickBot="1">
      <c r="A39" s="452"/>
      <c r="B39" s="431"/>
      <c r="C39" s="462">
        <v>383.76799999999997</v>
      </c>
      <c r="D39" s="431"/>
      <c r="E39" s="462">
        <v>396.38</v>
      </c>
      <c r="F39" s="431"/>
      <c r="G39" s="462">
        <v>392.53399999999999</v>
      </c>
      <c r="H39" s="431"/>
      <c r="I39" s="462">
        <v>332.16199999999998</v>
      </c>
      <c r="J39" s="431"/>
      <c r="K39" s="462">
        <v>352.11200000000002</v>
      </c>
      <c r="L39" s="431"/>
      <c r="M39" s="462">
        <v>389.39299999999997</v>
      </c>
      <c r="N39" s="431"/>
      <c r="O39" s="462">
        <v>374.47699999999998</v>
      </c>
      <c r="P39" s="431"/>
      <c r="Q39" s="462">
        <v>419.97699999999998</v>
      </c>
      <c r="R39" s="431"/>
      <c r="S39" s="462">
        <v>387.899</v>
      </c>
      <c r="T39" s="431"/>
      <c r="U39" s="462">
        <v>407.654</v>
      </c>
      <c r="V39" s="431"/>
      <c r="W39" s="462">
        <v>402.35700000000003</v>
      </c>
      <c r="X39" s="431"/>
      <c r="Y39" s="467">
        <v>372.25900000000001</v>
      </c>
      <c r="Z39" s="431"/>
      <c r="AA39" s="462">
        <v>410.94900000000001</v>
      </c>
      <c r="AB39" s="431"/>
      <c r="AC39" s="462">
        <v>379.07499999999999</v>
      </c>
      <c r="AF39" s="455">
        <v>14</v>
      </c>
      <c r="AG39" s="455"/>
      <c r="AH39" s="455"/>
      <c r="AI39" s="455"/>
      <c r="AJ39" s="455"/>
      <c r="AK39" s="456"/>
    </row>
    <row r="40" spans="1:37" ht="12.6" thickBot="1">
      <c r="A40" s="452"/>
      <c r="B40" s="464"/>
      <c r="C40" s="458"/>
      <c r="D40" s="464"/>
      <c r="E40" s="458"/>
      <c r="F40" s="464"/>
      <c r="G40" s="458"/>
      <c r="H40" s="464"/>
      <c r="I40" s="458"/>
      <c r="J40" s="464"/>
      <c r="K40" s="458"/>
      <c r="L40" s="464"/>
      <c r="M40" s="458"/>
      <c r="N40" s="464"/>
      <c r="O40" s="458"/>
      <c r="P40" s="464"/>
      <c r="Q40" s="458"/>
      <c r="R40" s="464"/>
      <c r="S40" s="458"/>
      <c r="T40" s="464"/>
      <c r="U40" s="458"/>
      <c r="V40" s="464"/>
      <c r="W40" s="458"/>
      <c r="X40" s="464"/>
      <c r="Y40" s="458"/>
      <c r="Z40" s="464"/>
      <c r="AA40" s="458"/>
      <c r="AB40" s="464"/>
      <c r="AC40" s="458"/>
      <c r="AF40" s="459"/>
      <c r="AG40" s="460"/>
      <c r="AH40" s="460"/>
      <c r="AI40" s="460"/>
      <c r="AJ40" s="460"/>
      <c r="AK40" s="461"/>
    </row>
    <row r="41" spans="1:37">
      <c r="A41" s="452"/>
      <c r="B41" s="468" t="s">
        <v>168</v>
      </c>
      <c r="C41" s="435"/>
      <c r="D41" s="468" t="s">
        <v>168</v>
      </c>
      <c r="E41" s="435"/>
      <c r="F41" s="468" t="s">
        <v>168</v>
      </c>
      <c r="G41" s="435"/>
      <c r="H41" s="468" t="s">
        <v>168</v>
      </c>
      <c r="I41" s="435"/>
      <c r="J41" s="468" t="s">
        <v>168</v>
      </c>
      <c r="K41" s="435"/>
      <c r="L41" s="468" t="s">
        <v>168</v>
      </c>
      <c r="M41" s="435"/>
      <c r="N41" s="468" t="s">
        <v>168</v>
      </c>
      <c r="O41" s="435"/>
      <c r="P41" s="468" t="s">
        <v>168</v>
      </c>
      <c r="Q41" s="435"/>
      <c r="R41" s="468" t="s">
        <v>171</v>
      </c>
      <c r="S41" s="435"/>
      <c r="T41" s="468" t="s">
        <v>168</v>
      </c>
      <c r="U41" s="435"/>
      <c r="V41" s="468" t="s">
        <v>168</v>
      </c>
      <c r="W41" s="435"/>
      <c r="X41" s="468" t="s">
        <v>105</v>
      </c>
      <c r="Y41" s="435"/>
      <c r="Z41" s="468" t="s">
        <v>168</v>
      </c>
      <c r="AA41" s="435"/>
      <c r="AB41" s="468" t="s">
        <v>168</v>
      </c>
      <c r="AC41" s="458"/>
      <c r="AF41" s="459"/>
      <c r="AG41" s="460"/>
      <c r="AH41" s="460"/>
      <c r="AI41" s="460"/>
      <c r="AJ41" s="460"/>
      <c r="AK41" s="461"/>
    </row>
    <row r="42" spans="1:37">
      <c r="A42" s="452"/>
      <c r="B42" s="468"/>
      <c r="C42" s="435"/>
      <c r="D42" s="468"/>
      <c r="E42" s="435"/>
      <c r="F42" s="468"/>
      <c r="G42" s="435"/>
      <c r="H42" s="468"/>
      <c r="I42" s="435"/>
      <c r="J42" s="468"/>
      <c r="K42" s="435"/>
      <c r="L42" s="468"/>
      <c r="M42" s="435"/>
      <c r="N42" s="468"/>
      <c r="O42" s="435"/>
      <c r="P42" s="468"/>
      <c r="Q42" s="435"/>
      <c r="R42" s="468"/>
      <c r="S42" s="435"/>
      <c r="T42" s="468"/>
      <c r="U42" s="435"/>
      <c r="V42" s="468"/>
      <c r="W42" s="435"/>
      <c r="X42" s="468"/>
      <c r="Y42" s="435"/>
      <c r="Z42" s="468"/>
      <c r="AA42" s="435"/>
      <c r="AB42" s="468"/>
      <c r="AC42" s="458"/>
      <c r="AF42" s="459"/>
      <c r="AG42" s="460"/>
      <c r="AH42" s="460"/>
      <c r="AI42" s="460"/>
      <c r="AJ42" s="460"/>
      <c r="AK42" s="461"/>
    </row>
    <row r="43" spans="1:37">
      <c r="A43" s="452"/>
      <c r="B43" s="566"/>
      <c r="C43" s="567"/>
      <c r="D43" s="566"/>
      <c r="E43" s="567"/>
      <c r="F43" s="566"/>
      <c r="G43" s="567"/>
      <c r="H43" s="566"/>
      <c r="I43" s="567"/>
      <c r="J43" s="566"/>
      <c r="K43" s="567"/>
      <c r="L43" s="566"/>
      <c r="M43" s="567"/>
      <c r="N43" s="566"/>
      <c r="O43" s="567"/>
      <c r="P43" s="566"/>
      <c r="Q43" s="567"/>
      <c r="R43" s="566"/>
      <c r="S43" s="458"/>
      <c r="U43" s="458"/>
      <c r="W43" s="458"/>
      <c r="Y43" s="458"/>
      <c r="AA43" s="458"/>
      <c r="AC43" s="458"/>
      <c r="AF43" s="459"/>
      <c r="AG43" s="460"/>
      <c r="AH43" s="460"/>
      <c r="AI43" s="460"/>
      <c r="AJ43" s="460"/>
      <c r="AK43" s="461"/>
    </row>
    <row r="44" spans="1:37">
      <c r="A44" s="452"/>
      <c r="B44" s="453" t="s">
        <v>1198</v>
      </c>
      <c r="C44" s="428"/>
      <c r="D44" s="453" t="s">
        <v>1199</v>
      </c>
      <c r="E44" s="428"/>
      <c r="F44" s="453" t="s">
        <v>542</v>
      </c>
      <c r="G44" s="428"/>
      <c r="H44" s="453" t="s">
        <v>1200</v>
      </c>
      <c r="I44" s="428"/>
      <c r="J44" s="453" t="s">
        <v>1201</v>
      </c>
      <c r="K44" s="428"/>
      <c r="L44" s="453" t="s">
        <v>1202</v>
      </c>
      <c r="M44" s="428"/>
      <c r="N44" s="453" t="s">
        <v>1203</v>
      </c>
      <c r="O44" s="428"/>
      <c r="P44" s="453" t="s">
        <v>1204</v>
      </c>
      <c r="Q44" s="428"/>
      <c r="R44" s="453" t="s">
        <v>549</v>
      </c>
      <c r="S44" s="428"/>
      <c r="T44" s="453" t="s">
        <v>1205</v>
      </c>
      <c r="U44" s="428"/>
      <c r="V44" s="453" t="s">
        <v>1206</v>
      </c>
      <c r="W44" s="428"/>
      <c r="X44" s="453" t="s">
        <v>1207</v>
      </c>
      <c r="Y44" s="428"/>
      <c r="Z44" s="453" t="s">
        <v>1208</v>
      </c>
      <c r="AA44" s="428"/>
      <c r="AB44" s="453" t="s">
        <v>1209</v>
      </c>
      <c r="AC44" s="458"/>
      <c r="AF44" s="459"/>
      <c r="AG44" s="460"/>
      <c r="AH44" s="460"/>
      <c r="AI44" s="460"/>
      <c r="AJ44" s="460"/>
      <c r="AK44" s="461"/>
    </row>
    <row r="45" spans="1:37">
      <c r="A45" s="452"/>
      <c r="B45" s="457"/>
      <c r="C45" s="458"/>
      <c r="D45" s="457"/>
      <c r="E45" s="458"/>
      <c r="F45" s="457"/>
      <c r="G45" s="458"/>
      <c r="H45" s="457"/>
      <c r="I45" s="458"/>
      <c r="J45" s="457"/>
      <c r="K45" s="458"/>
      <c r="L45" s="457"/>
      <c r="M45" s="458"/>
      <c r="N45" s="457"/>
      <c r="O45" s="458"/>
      <c r="P45" s="457"/>
      <c r="Q45" s="458"/>
      <c r="R45" s="457"/>
      <c r="S45" s="458"/>
      <c r="T45" s="457"/>
      <c r="U45" s="458"/>
      <c r="V45" s="457"/>
      <c r="W45" s="458"/>
      <c r="X45" s="457"/>
      <c r="Y45" s="458"/>
      <c r="Z45" s="457"/>
      <c r="AA45" s="458"/>
      <c r="AB45" s="457"/>
      <c r="AC45" s="458"/>
      <c r="AF45" s="455" t="s">
        <v>1177</v>
      </c>
      <c r="AG45" s="455" t="s">
        <v>340</v>
      </c>
      <c r="AH45" s="455" t="s">
        <v>1178</v>
      </c>
      <c r="AI45" s="455" t="s">
        <v>1179</v>
      </c>
      <c r="AJ45" s="455" t="s">
        <v>289</v>
      </c>
      <c r="AK45" s="456" t="s">
        <v>1180</v>
      </c>
    </row>
    <row r="46" spans="1:37" ht="15" customHeight="1" thickBot="1">
      <c r="A46" s="452"/>
      <c r="B46" s="429"/>
      <c r="C46" s="458"/>
      <c r="D46" s="429"/>
      <c r="E46" s="458"/>
      <c r="F46" s="429"/>
      <c r="G46" s="458"/>
      <c r="H46" s="429"/>
      <c r="I46" s="458"/>
      <c r="J46" s="429"/>
      <c r="K46" s="458"/>
      <c r="L46" s="429"/>
      <c r="M46" s="458"/>
      <c r="N46" s="429"/>
      <c r="O46" s="458"/>
      <c r="P46" s="429"/>
      <c r="Q46" s="458"/>
      <c r="R46" s="429"/>
      <c r="S46" s="458"/>
      <c r="T46" s="429"/>
      <c r="U46" s="458"/>
      <c r="V46" s="429"/>
      <c r="W46" s="458"/>
      <c r="X46" s="429"/>
      <c r="Y46" s="458"/>
      <c r="Z46" s="429"/>
      <c r="AA46" s="458"/>
      <c r="AB46" s="429"/>
      <c r="AC46" s="458"/>
      <c r="AF46" s="459"/>
      <c r="AG46" s="460"/>
      <c r="AH46" s="460"/>
      <c r="AI46" s="460"/>
      <c r="AJ46" s="460"/>
      <c r="AK46" s="461"/>
    </row>
    <row r="47" spans="1:37" ht="42" customHeight="1" thickBot="1">
      <c r="A47" s="452"/>
      <c r="B47" s="431"/>
      <c r="C47" s="462">
        <v>412.596</v>
      </c>
      <c r="D47" s="431"/>
      <c r="E47" s="462">
        <v>340.11200000000002</v>
      </c>
      <c r="F47" s="431"/>
      <c r="G47" s="462">
        <v>410.76</v>
      </c>
      <c r="H47" s="431"/>
      <c r="I47" s="462">
        <v>427.9</v>
      </c>
      <c r="J47" s="431"/>
      <c r="K47" s="462">
        <v>404.21</v>
      </c>
      <c r="L47" s="431"/>
      <c r="M47" s="462">
        <v>398.44600000000003</v>
      </c>
      <c r="N47" s="431"/>
      <c r="O47" s="462">
        <v>431.93900000000002</v>
      </c>
      <c r="P47" s="431"/>
      <c r="Q47" s="462">
        <v>486.19600000000003</v>
      </c>
      <c r="R47" s="431"/>
      <c r="S47" s="462">
        <v>369.71699999999998</v>
      </c>
      <c r="T47" s="431"/>
      <c r="U47" s="462">
        <v>389.34399999999999</v>
      </c>
      <c r="V47" s="431"/>
      <c r="W47" s="462">
        <v>395.60199999999998</v>
      </c>
      <c r="X47" s="431"/>
      <c r="Y47" s="462">
        <v>372.37700000000001</v>
      </c>
      <c r="Z47" s="431"/>
      <c r="AA47" s="462">
        <v>431.54700000000003</v>
      </c>
      <c r="AB47" s="431"/>
      <c r="AC47" s="462">
        <v>370.65100000000001</v>
      </c>
      <c r="AF47" s="455">
        <v>14</v>
      </c>
      <c r="AG47" s="455"/>
      <c r="AH47" s="455"/>
      <c r="AI47" s="455"/>
      <c r="AJ47" s="455"/>
      <c r="AK47" s="456"/>
    </row>
    <row r="48" spans="1:37" ht="12.6" thickBot="1">
      <c r="A48" s="452"/>
      <c r="B48" s="464"/>
      <c r="C48" s="458"/>
      <c r="D48" s="464"/>
      <c r="E48" s="458"/>
      <c r="F48" s="464"/>
      <c r="G48" s="458"/>
      <c r="H48" s="464"/>
      <c r="I48" s="458"/>
      <c r="J48" s="464"/>
      <c r="K48" s="458"/>
      <c r="L48" s="464"/>
      <c r="M48" s="458"/>
      <c r="N48" s="464"/>
      <c r="O48" s="458"/>
      <c r="P48" s="464"/>
      <c r="Q48" s="458"/>
      <c r="R48" s="464"/>
      <c r="S48" s="458"/>
      <c r="T48" s="464"/>
      <c r="U48" s="458"/>
      <c r="V48" s="464"/>
      <c r="W48" s="458"/>
      <c r="X48" s="464"/>
      <c r="Y48" s="458"/>
      <c r="Z48" s="464"/>
      <c r="AA48" s="458"/>
      <c r="AB48" s="464"/>
      <c r="AC48" s="458"/>
      <c r="AF48" s="459"/>
      <c r="AG48" s="460"/>
      <c r="AH48" s="460"/>
      <c r="AI48" s="460"/>
      <c r="AJ48" s="460"/>
      <c r="AK48" s="461"/>
    </row>
    <row r="49" spans="1:37">
      <c r="A49" s="452"/>
      <c r="B49" s="435" t="s">
        <v>168</v>
      </c>
      <c r="C49" s="435"/>
      <c r="D49" s="435" t="s">
        <v>171</v>
      </c>
      <c r="E49" s="435"/>
      <c r="F49" s="435" t="s">
        <v>105</v>
      </c>
      <c r="G49" s="435"/>
      <c r="H49" s="435" t="s">
        <v>168</v>
      </c>
      <c r="I49" s="435"/>
      <c r="J49" s="435" t="s">
        <v>228</v>
      </c>
      <c r="K49" s="435"/>
      <c r="L49" s="435" t="s">
        <v>168</v>
      </c>
      <c r="M49" s="435"/>
      <c r="N49" s="435" t="s">
        <v>171</v>
      </c>
      <c r="O49" s="435"/>
      <c r="P49" s="435" t="s">
        <v>118</v>
      </c>
      <c r="Q49" s="435"/>
      <c r="R49" s="435" t="s">
        <v>123</v>
      </c>
      <c r="S49" s="435"/>
      <c r="T49" s="435" t="s">
        <v>171</v>
      </c>
      <c r="U49" s="435"/>
      <c r="V49" s="435" t="s">
        <v>168</v>
      </c>
      <c r="W49" s="435"/>
      <c r="X49" s="435" t="s">
        <v>171</v>
      </c>
      <c r="Y49" s="435"/>
      <c r="Z49" s="435" t="s">
        <v>228</v>
      </c>
      <c r="AA49" s="435"/>
      <c r="AB49" s="435" t="s">
        <v>168</v>
      </c>
      <c r="AC49" s="458"/>
      <c r="AF49" s="459"/>
      <c r="AG49" s="460"/>
      <c r="AH49" s="460"/>
      <c r="AI49" s="460"/>
      <c r="AJ49" s="460"/>
      <c r="AK49" s="461"/>
    </row>
    <row r="50" spans="1:37">
      <c r="A50" s="452"/>
      <c r="B50" s="435"/>
      <c r="C50" s="435"/>
      <c r="D50" s="435"/>
      <c r="E50" s="435"/>
      <c r="F50" s="435"/>
      <c r="G50" s="435"/>
      <c r="H50" s="435"/>
      <c r="I50" s="435"/>
      <c r="J50" s="435"/>
      <c r="K50" s="435"/>
      <c r="L50" s="435"/>
      <c r="M50" s="435"/>
      <c r="N50" s="435"/>
      <c r="O50" s="435"/>
      <c r="P50" s="435"/>
      <c r="Q50" s="435"/>
      <c r="R50" s="435"/>
      <c r="S50" s="435"/>
      <c r="T50" s="435"/>
      <c r="U50" s="435"/>
      <c r="V50" s="435"/>
      <c r="W50" s="435"/>
      <c r="X50" s="435"/>
      <c r="Y50" s="435"/>
      <c r="Z50" s="435"/>
      <c r="AA50" s="435"/>
      <c r="AB50" s="435"/>
      <c r="AC50" s="458"/>
      <c r="AF50" s="459"/>
      <c r="AG50" s="460"/>
      <c r="AH50" s="460"/>
      <c r="AI50" s="460"/>
      <c r="AJ50" s="460"/>
      <c r="AK50" s="461"/>
    </row>
    <row r="51" spans="1:37" ht="12.45" customHeight="1">
      <c r="A51" s="452"/>
      <c r="C51" s="458"/>
      <c r="E51" s="458"/>
      <c r="G51" s="458"/>
      <c r="I51" s="458"/>
      <c r="K51" s="458"/>
      <c r="M51" s="458"/>
      <c r="O51" s="458"/>
      <c r="Q51" s="458"/>
      <c r="S51" s="458"/>
      <c r="U51" s="458"/>
      <c r="W51" s="458"/>
      <c r="Y51" s="458"/>
      <c r="AA51" s="458"/>
      <c r="AC51" s="458"/>
      <c r="AF51" s="459"/>
      <c r="AG51" s="460"/>
      <c r="AH51" s="460"/>
      <c r="AI51" s="460"/>
      <c r="AJ51" s="460"/>
      <c r="AK51" s="461"/>
    </row>
    <row r="52" spans="1:37">
      <c r="A52" s="452"/>
      <c r="B52" s="453" t="s">
        <v>1210</v>
      </c>
      <c r="C52" s="428"/>
      <c r="D52" s="453" t="s">
        <v>1211</v>
      </c>
      <c r="E52" s="428"/>
      <c r="F52" s="453" t="s">
        <v>1212</v>
      </c>
      <c r="G52" s="428"/>
      <c r="H52" s="453" t="s">
        <v>1213</v>
      </c>
      <c r="I52" s="428"/>
      <c r="J52" s="453" t="s">
        <v>1214</v>
      </c>
      <c r="K52" s="428"/>
      <c r="L52" s="453" t="s">
        <v>1215</v>
      </c>
      <c r="M52" s="428"/>
      <c r="N52" s="453" t="s">
        <v>1216</v>
      </c>
      <c r="O52" s="428"/>
      <c r="P52" s="453" t="s">
        <v>1217</v>
      </c>
      <c r="Q52" s="428"/>
      <c r="R52" s="453" t="s">
        <v>1218</v>
      </c>
      <c r="S52" s="428"/>
      <c r="T52" s="453" t="s">
        <v>1219</v>
      </c>
      <c r="U52" s="428"/>
      <c r="V52" s="453" t="s">
        <v>559</v>
      </c>
      <c r="W52" s="428"/>
      <c r="X52" s="453" t="s">
        <v>1220</v>
      </c>
      <c r="Y52" s="428"/>
      <c r="Z52" s="453" t="s">
        <v>1221</v>
      </c>
      <c r="AA52" s="428"/>
      <c r="AB52" s="453" t="s">
        <v>1222</v>
      </c>
      <c r="AC52" s="458"/>
      <c r="AF52" s="459"/>
      <c r="AG52" s="460"/>
      <c r="AH52" s="460"/>
      <c r="AI52" s="460"/>
      <c r="AJ52" s="460"/>
      <c r="AK52" s="461"/>
    </row>
    <row r="53" spans="1:37">
      <c r="A53" s="452"/>
      <c r="B53" s="457"/>
      <c r="C53" s="458"/>
      <c r="D53" s="457"/>
      <c r="E53" s="458"/>
      <c r="F53" s="457"/>
      <c r="G53" s="458"/>
      <c r="H53" s="457"/>
      <c r="I53" s="458"/>
      <c r="J53" s="457"/>
      <c r="K53" s="458"/>
      <c r="L53" s="457"/>
      <c r="M53" s="458"/>
      <c r="N53" s="457"/>
      <c r="O53" s="458"/>
      <c r="P53" s="457"/>
      <c r="Q53" s="458"/>
      <c r="R53" s="457"/>
      <c r="S53" s="458"/>
      <c r="T53" s="457"/>
      <c r="U53" s="458"/>
      <c r="V53" s="457"/>
      <c r="W53" s="458"/>
      <c r="X53" s="457"/>
      <c r="Y53" s="458"/>
      <c r="Z53" s="457"/>
      <c r="AA53" s="458"/>
      <c r="AB53" s="457"/>
      <c r="AC53" s="458"/>
      <c r="AF53" s="455" t="s">
        <v>1177</v>
      </c>
      <c r="AG53" s="455" t="s">
        <v>340</v>
      </c>
      <c r="AH53" s="455" t="s">
        <v>1178</v>
      </c>
      <c r="AI53" s="455" t="s">
        <v>1179</v>
      </c>
      <c r="AJ53" s="455" t="s">
        <v>289</v>
      </c>
      <c r="AK53" s="456" t="s">
        <v>1180</v>
      </c>
    </row>
    <row r="54" spans="1:37" ht="16.5" customHeight="1" thickBot="1">
      <c r="A54" s="452"/>
      <c r="B54" s="429"/>
      <c r="C54" s="458"/>
      <c r="D54" s="429"/>
      <c r="E54" s="458"/>
      <c r="F54" s="429"/>
      <c r="G54" s="458"/>
      <c r="H54" s="429"/>
      <c r="I54" s="458"/>
      <c r="J54" s="429"/>
      <c r="K54" s="458"/>
      <c r="L54" s="429"/>
      <c r="M54" s="458"/>
      <c r="N54" s="429"/>
      <c r="O54" s="458"/>
      <c r="P54" s="429"/>
      <c r="Q54" s="458"/>
      <c r="R54" s="429"/>
      <c r="S54" s="458"/>
      <c r="T54" s="429"/>
      <c r="U54" s="458"/>
      <c r="V54" s="429"/>
      <c r="W54" s="458"/>
      <c r="X54" s="429"/>
      <c r="Y54" s="458"/>
      <c r="Z54" s="429"/>
      <c r="AA54" s="458"/>
      <c r="AB54" s="429"/>
      <c r="AC54" s="458"/>
      <c r="AF54" s="459"/>
      <c r="AG54" s="460"/>
      <c r="AH54" s="460"/>
      <c r="AI54" s="460"/>
      <c r="AJ54" s="460"/>
      <c r="AK54" s="461"/>
    </row>
    <row r="55" spans="1:37" ht="42.75" customHeight="1" thickBot="1">
      <c r="A55" s="452"/>
      <c r="B55" s="431"/>
      <c r="C55" s="462">
        <v>345.35199999999998</v>
      </c>
      <c r="D55" s="431"/>
      <c r="E55" s="462">
        <v>381.91199999999998</v>
      </c>
      <c r="F55" s="431"/>
      <c r="G55" s="462">
        <v>366.81900000000002</v>
      </c>
      <c r="H55" s="431"/>
      <c r="I55" s="462">
        <v>424.00200000000001</v>
      </c>
      <c r="J55" s="431"/>
      <c r="K55" s="462">
        <v>400.12599999999998</v>
      </c>
      <c r="L55" s="431"/>
      <c r="M55" s="462">
        <v>403.79500000000002</v>
      </c>
      <c r="N55" s="431"/>
      <c r="O55" s="462">
        <v>437.70499999999998</v>
      </c>
      <c r="P55" s="431"/>
      <c r="Q55" s="462">
        <v>399.87</v>
      </c>
      <c r="R55" s="431"/>
      <c r="S55" s="462">
        <v>437.786</v>
      </c>
      <c r="T55" s="431"/>
      <c r="U55" s="462">
        <v>378.36200000000002</v>
      </c>
      <c r="V55" s="431"/>
      <c r="W55" s="462">
        <v>433.995</v>
      </c>
      <c r="X55" s="431"/>
      <c r="Y55" s="462">
        <v>370.685</v>
      </c>
      <c r="Z55" s="431"/>
      <c r="AA55" s="462">
        <v>323.97199999999998</v>
      </c>
      <c r="AB55" s="431"/>
      <c r="AC55" s="462">
        <v>384.46199999999999</v>
      </c>
      <c r="AF55" s="455">
        <v>14</v>
      </c>
      <c r="AG55" s="455"/>
      <c r="AH55" s="455"/>
      <c r="AI55" s="455"/>
      <c r="AJ55" s="455"/>
      <c r="AK55" s="456"/>
    </row>
    <row r="56" spans="1:37" ht="12.6" thickBot="1">
      <c r="A56" s="452"/>
      <c r="B56" s="464"/>
      <c r="C56" s="458"/>
      <c r="D56" s="464"/>
      <c r="E56" s="458"/>
      <c r="F56" s="464"/>
      <c r="G56" s="458"/>
      <c r="H56" s="464"/>
      <c r="I56" s="458"/>
      <c r="J56" s="464"/>
      <c r="K56" s="458"/>
      <c r="L56" s="464"/>
      <c r="M56" s="458"/>
      <c r="N56" s="464"/>
      <c r="O56" s="458"/>
      <c r="P56" s="464"/>
      <c r="Q56" s="458"/>
      <c r="R56" s="464"/>
      <c r="S56" s="458"/>
      <c r="T56" s="464"/>
      <c r="U56" s="458"/>
      <c r="V56" s="464"/>
      <c r="W56" s="458"/>
      <c r="X56" s="464"/>
      <c r="Y56" s="458"/>
      <c r="Z56" s="464"/>
      <c r="AA56" s="458"/>
      <c r="AB56" s="464"/>
      <c r="AC56" s="458"/>
      <c r="AF56" s="459"/>
      <c r="AG56" s="460"/>
      <c r="AH56" s="460"/>
      <c r="AI56" s="460"/>
      <c r="AJ56" s="460"/>
      <c r="AK56" s="461"/>
    </row>
    <row r="57" spans="1:37">
      <c r="A57" s="452"/>
      <c r="B57" s="435" t="s">
        <v>168</v>
      </c>
      <c r="C57" s="435"/>
      <c r="D57" s="435" t="s">
        <v>168</v>
      </c>
      <c r="E57" s="435"/>
      <c r="F57" s="435" t="s">
        <v>168</v>
      </c>
      <c r="G57" s="435"/>
      <c r="H57" s="435" t="s">
        <v>105</v>
      </c>
      <c r="I57" s="435"/>
      <c r="J57" s="435" t="s">
        <v>168</v>
      </c>
      <c r="K57" s="435"/>
      <c r="L57" s="435" t="s">
        <v>171</v>
      </c>
      <c r="M57" s="435"/>
      <c r="N57" s="435" t="s">
        <v>171</v>
      </c>
      <c r="O57" s="435"/>
      <c r="P57" s="435" t="s">
        <v>171</v>
      </c>
      <c r="Q57" s="435"/>
      <c r="R57" s="435" t="s">
        <v>168</v>
      </c>
      <c r="S57" s="435"/>
      <c r="T57" s="435" t="s">
        <v>228</v>
      </c>
      <c r="U57" s="435"/>
      <c r="V57" s="435" t="s">
        <v>105</v>
      </c>
      <c r="W57" s="435"/>
      <c r="X57" s="435" t="s">
        <v>171</v>
      </c>
      <c r="Y57" s="435"/>
      <c r="Z57" s="435" t="s">
        <v>168</v>
      </c>
      <c r="AA57" s="435"/>
      <c r="AB57" s="435" t="s">
        <v>168</v>
      </c>
      <c r="AC57" s="458"/>
      <c r="AF57" s="459"/>
      <c r="AG57" s="460"/>
      <c r="AH57" s="460"/>
      <c r="AI57" s="460"/>
      <c r="AJ57" s="460"/>
      <c r="AK57" s="461"/>
    </row>
    <row r="58" spans="1:37">
      <c r="A58" s="452"/>
      <c r="B58" s="435"/>
      <c r="C58" s="435"/>
      <c r="D58" s="435"/>
      <c r="E58" s="435"/>
      <c r="F58" s="435"/>
      <c r="G58" s="435"/>
      <c r="H58" s="435"/>
      <c r="I58" s="435"/>
      <c r="J58" s="435"/>
      <c r="K58" s="435"/>
      <c r="L58" s="435"/>
      <c r="M58" s="435"/>
      <c r="N58" s="435"/>
      <c r="O58" s="435"/>
      <c r="P58" s="435"/>
      <c r="Q58" s="435"/>
      <c r="R58" s="435"/>
      <c r="S58" s="435"/>
      <c r="T58" s="435"/>
      <c r="U58" s="435"/>
      <c r="V58" s="435"/>
      <c r="W58" s="435"/>
      <c r="X58" s="435"/>
      <c r="Y58" s="435"/>
      <c r="Z58" s="435"/>
      <c r="AA58" s="435"/>
      <c r="AB58" s="435"/>
      <c r="AC58" s="458"/>
      <c r="AF58" s="459"/>
      <c r="AG58" s="460"/>
      <c r="AH58" s="460"/>
      <c r="AI58" s="460"/>
      <c r="AJ58" s="460"/>
      <c r="AK58" s="461"/>
    </row>
    <row r="59" spans="1:37">
      <c r="A59" s="452"/>
      <c r="C59" s="458"/>
      <c r="E59" s="458"/>
      <c r="G59" s="458"/>
      <c r="I59" s="458"/>
      <c r="K59" s="458"/>
      <c r="M59" s="458"/>
      <c r="O59" s="458"/>
      <c r="Q59" s="458"/>
      <c r="S59" s="458"/>
      <c r="U59" s="458"/>
      <c r="W59" s="458"/>
      <c r="Y59" s="458"/>
      <c r="AA59" s="458"/>
      <c r="AC59" s="458"/>
      <c r="AF59" s="459"/>
      <c r="AG59" s="460"/>
      <c r="AH59" s="460"/>
      <c r="AI59" s="460"/>
      <c r="AJ59" s="460"/>
      <c r="AK59" s="461"/>
    </row>
    <row r="60" spans="1:37">
      <c r="A60" s="452"/>
      <c r="B60" s="453" t="s">
        <v>1223</v>
      </c>
      <c r="C60" s="428"/>
      <c r="D60" s="453" t="s">
        <v>1224</v>
      </c>
      <c r="E60" s="428"/>
      <c r="F60" s="453" t="s">
        <v>1225</v>
      </c>
      <c r="G60" s="428"/>
      <c r="H60" s="453" t="s">
        <v>561</v>
      </c>
      <c r="I60" s="428"/>
      <c r="J60" s="453" t="s">
        <v>1226</v>
      </c>
      <c r="K60" s="428"/>
      <c r="L60" s="453" t="s">
        <v>1227</v>
      </c>
      <c r="M60" s="428"/>
      <c r="N60" s="453" t="s">
        <v>570</v>
      </c>
      <c r="O60" s="428"/>
      <c r="P60" s="453" t="s">
        <v>1228</v>
      </c>
      <c r="Q60" s="428"/>
      <c r="R60" s="453" t="s">
        <v>1229</v>
      </c>
      <c r="S60" s="428"/>
      <c r="T60" s="453" t="s">
        <v>1230</v>
      </c>
      <c r="U60" s="428"/>
      <c r="V60" s="453" t="s">
        <v>575</v>
      </c>
      <c r="W60" s="428"/>
      <c r="X60" s="453" t="s">
        <v>1231</v>
      </c>
      <c r="Y60" s="428"/>
      <c r="Z60" s="453" t="s">
        <v>576</v>
      </c>
      <c r="AA60" s="428"/>
      <c r="AB60" s="453" t="s">
        <v>1232</v>
      </c>
      <c r="AC60" s="458"/>
      <c r="AF60" s="459"/>
      <c r="AG60" s="460"/>
      <c r="AH60" s="460"/>
      <c r="AI60" s="460"/>
      <c r="AJ60" s="460"/>
      <c r="AK60" s="461"/>
    </row>
    <row r="61" spans="1:37">
      <c r="A61" s="452"/>
      <c r="B61" s="457"/>
      <c r="C61" s="458"/>
      <c r="D61" s="457"/>
      <c r="E61" s="466"/>
      <c r="F61" s="457"/>
      <c r="G61" s="466"/>
      <c r="H61" s="457"/>
      <c r="I61" s="458"/>
      <c r="J61" s="457"/>
      <c r="K61" s="458"/>
      <c r="L61" s="457"/>
      <c r="M61" s="458"/>
      <c r="N61" s="457"/>
      <c r="O61" s="458"/>
      <c r="P61" s="457"/>
      <c r="Q61" s="458"/>
      <c r="R61" s="457"/>
      <c r="S61" s="466"/>
      <c r="T61" s="457"/>
      <c r="U61" s="466"/>
      <c r="V61" s="457"/>
      <c r="W61" s="435"/>
      <c r="X61" s="457"/>
      <c r="Y61" s="458"/>
      <c r="Z61" s="457"/>
      <c r="AA61" s="469"/>
      <c r="AB61" s="457"/>
      <c r="AC61" s="458"/>
      <c r="AF61" s="455" t="s">
        <v>1177</v>
      </c>
      <c r="AG61" s="455" t="s">
        <v>340</v>
      </c>
      <c r="AH61" s="455" t="s">
        <v>1178</v>
      </c>
      <c r="AI61" s="455" t="s">
        <v>1179</v>
      </c>
      <c r="AJ61" s="455" t="s">
        <v>289</v>
      </c>
      <c r="AK61" s="456" t="s">
        <v>1180</v>
      </c>
    </row>
    <row r="62" spans="1:37" ht="12.6" thickBot="1">
      <c r="A62" s="452"/>
      <c r="B62" s="429"/>
      <c r="C62" s="458"/>
      <c r="D62" s="429"/>
      <c r="E62" s="458"/>
      <c r="F62" s="429"/>
      <c r="G62" s="458"/>
      <c r="H62" s="429"/>
      <c r="I62" s="458"/>
      <c r="J62" s="429"/>
      <c r="K62" s="458"/>
      <c r="L62" s="429"/>
      <c r="M62" s="458"/>
      <c r="N62" s="429"/>
      <c r="O62" s="458"/>
      <c r="P62" s="429"/>
      <c r="Q62" s="458"/>
      <c r="R62" s="429"/>
      <c r="S62" s="458"/>
      <c r="T62" s="429"/>
      <c r="U62" s="458"/>
      <c r="V62" s="429"/>
      <c r="W62" s="458"/>
      <c r="X62" s="429"/>
      <c r="Y62" s="458"/>
      <c r="Z62" s="429"/>
      <c r="AA62" s="458"/>
      <c r="AB62" s="429"/>
      <c r="AC62" s="458"/>
      <c r="AF62" s="459"/>
      <c r="AG62" s="460"/>
      <c r="AH62" s="460"/>
      <c r="AI62" s="460"/>
      <c r="AJ62" s="460"/>
      <c r="AK62" s="461"/>
    </row>
    <row r="63" spans="1:37" ht="42" customHeight="1" thickBot="1">
      <c r="A63" s="452"/>
      <c r="B63" s="431"/>
      <c r="C63" s="462">
        <v>381.18799999999999</v>
      </c>
      <c r="D63" s="431"/>
      <c r="E63" s="462">
        <v>336.40899999999999</v>
      </c>
      <c r="F63" s="431"/>
      <c r="G63" s="462">
        <v>438.97</v>
      </c>
      <c r="H63" s="431"/>
      <c r="I63" s="462">
        <v>395.17899999999997</v>
      </c>
      <c r="J63" s="431"/>
      <c r="K63" s="462">
        <v>388.12</v>
      </c>
      <c r="L63" s="431"/>
      <c r="M63" s="462">
        <v>364.44600000000003</v>
      </c>
      <c r="N63" s="431"/>
      <c r="O63" s="462">
        <v>404.572</v>
      </c>
      <c r="P63" s="431"/>
      <c r="Q63" s="462">
        <v>432.27</v>
      </c>
      <c r="R63" s="431"/>
      <c r="S63" s="462">
        <v>404.23</v>
      </c>
      <c r="T63" s="431"/>
      <c r="U63" s="462">
        <v>416.62099999999998</v>
      </c>
      <c r="V63" s="431"/>
      <c r="W63" s="462">
        <v>468.03899999999999</v>
      </c>
      <c r="X63" s="431"/>
      <c r="Y63" s="462">
        <v>432.31799999999998</v>
      </c>
      <c r="Z63" s="431"/>
      <c r="AA63" s="462">
        <v>464.52100000000002</v>
      </c>
      <c r="AB63" s="431"/>
      <c r="AC63" s="462">
        <v>369.74299999999999</v>
      </c>
      <c r="AF63" s="455">
        <v>14</v>
      </c>
      <c r="AG63" s="455"/>
      <c r="AH63" s="455"/>
      <c r="AI63" s="455"/>
      <c r="AJ63" s="455"/>
      <c r="AK63" s="456"/>
    </row>
    <row r="64" spans="1:37" ht="12.6" thickBot="1">
      <c r="A64" s="452"/>
      <c r="B64" s="464"/>
      <c r="C64" s="458"/>
      <c r="D64" s="464"/>
      <c r="E64" s="458"/>
      <c r="F64" s="464"/>
      <c r="G64" s="458"/>
      <c r="H64" s="464"/>
      <c r="I64" s="458"/>
      <c r="J64" s="464"/>
      <c r="K64" s="458"/>
      <c r="L64" s="464"/>
      <c r="M64" s="458"/>
      <c r="N64" s="464"/>
      <c r="O64" s="458"/>
      <c r="P64" s="464"/>
      <c r="Q64" s="458"/>
      <c r="R64" s="464"/>
      <c r="S64" s="458"/>
      <c r="T64" s="464"/>
      <c r="U64" s="458"/>
      <c r="V64" s="464"/>
      <c r="W64" s="458"/>
      <c r="X64" s="464"/>
      <c r="Y64" s="458"/>
      <c r="Z64" s="464"/>
      <c r="AA64" s="458"/>
      <c r="AB64" s="464"/>
      <c r="AC64" s="458"/>
      <c r="AF64" s="459"/>
      <c r="AG64" s="460"/>
      <c r="AH64" s="460"/>
      <c r="AI64" s="460"/>
      <c r="AJ64" s="460"/>
      <c r="AK64" s="461"/>
    </row>
    <row r="65" spans="1:37">
      <c r="A65" s="452"/>
      <c r="B65" s="435" t="s">
        <v>168</v>
      </c>
      <c r="C65" s="435"/>
      <c r="D65" s="435" t="s">
        <v>168</v>
      </c>
      <c r="E65" s="435"/>
      <c r="F65" s="435" t="s">
        <v>168</v>
      </c>
      <c r="G65" s="435"/>
      <c r="H65" s="435" t="s">
        <v>105</v>
      </c>
      <c r="I65" s="435"/>
      <c r="J65" s="435" t="s">
        <v>168</v>
      </c>
      <c r="K65" s="435"/>
      <c r="L65" s="435" t="s">
        <v>171</v>
      </c>
      <c r="M65" s="435"/>
      <c r="N65" s="435" t="s">
        <v>101</v>
      </c>
      <c r="O65" s="435"/>
      <c r="P65" s="435" t="s">
        <v>234</v>
      </c>
      <c r="Q65" s="435"/>
      <c r="R65" s="435" t="s">
        <v>228</v>
      </c>
      <c r="S65" s="435"/>
      <c r="T65" s="435" t="s">
        <v>171</v>
      </c>
      <c r="U65" s="435"/>
      <c r="V65" s="435" t="s">
        <v>105</v>
      </c>
      <c r="W65" s="435"/>
      <c r="X65" s="435" t="s">
        <v>118</v>
      </c>
      <c r="Y65" s="435"/>
      <c r="Z65" s="435" t="s">
        <v>109</v>
      </c>
      <c r="AA65" s="435"/>
      <c r="AB65" s="435" t="s">
        <v>228</v>
      </c>
      <c r="AC65" s="458"/>
      <c r="AF65" s="459"/>
      <c r="AG65" s="460"/>
      <c r="AH65" s="460"/>
      <c r="AI65" s="460"/>
      <c r="AJ65" s="460"/>
      <c r="AK65" s="461"/>
    </row>
    <row r="66" spans="1:37">
      <c r="A66" s="452"/>
      <c r="B66" s="435"/>
      <c r="C66" s="435"/>
      <c r="D66" s="435"/>
      <c r="E66" s="435"/>
      <c r="F66" s="435"/>
      <c r="G66" s="435"/>
      <c r="H66" s="435"/>
      <c r="I66" s="435"/>
      <c r="J66" s="435"/>
      <c r="K66" s="435"/>
      <c r="L66" s="435"/>
      <c r="M66" s="435"/>
      <c r="N66" s="435"/>
      <c r="O66" s="435"/>
      <c r="P66" s="435"/>
      <c r="Q66" s="435"/>
      <c r="R66" s="435"/>
      <c r="S66" s="435"/>
      <c r="T66" s="435"/>
      <c r="U66" s="435"/>
      <c r="V66" s="435"/>
      <c r="W66" s="435"/>
      <c r="X66" s="435"/>
      <c r="Y66" s="435"/>
      <c r="Z66" s="435"/>
      <c r="AA66" s="435"/>
      <c r="AB66" s="435"/>
      <c r="AC66" s="458"/>
      <c r="AF66" s="459"/>
      <c r="AG66" s="460"/>
      <c r="AH66" s="460"/>
      <c r="AI66" s="460"/>
      <c r="AJ66" s="460"/>
      <c r="AK66" s="461"/>
    </row>
    <row r="67" spans="1:37">
      <c r="A67" s="452"/>
      <c r="C67" s="458"/>
      <c r="E67" s="458"/>
      <c r="G67" s="458"/>
      <c r="I67" s="458"/>
      <c r="K67" s="458"/>
      <c r="M67" s="458"/>
      <c r="O67" s="458"/>
      <c r="Q67" s="458"/>
      <c r="S67" s="458"/>
      <c r="U67" s="458"/>
      <c r="W67" s="458"/>
      <c r="Y67" s="458"/>
      <c r="AA67" s="458"/>
      <c r="AC67" s="458"/>
      <c r="AF67" s="459"/>
      <c r="AG67" s="460"/>
      <c r="AH67" s="460"/>
      <c r="AI67" s="460"/>
      <c r="AJ67" s="460"/>
      <c r="AK67" s="461"/>
    </row>
    <row r="68" spans="1:37">
      <c r="A68" s="452"/>
      <c r="B68" s="453" t="s">
        <v>581</v>
      </c>
      <c r="C68" s="428"/>
      <c r="D68" s="453" t="s">
        <v>1233</v>
      </c>
      <c r="E68" s="428"/>
      <c r="F68" s="453" t="s">
        <v>590</v>
      </c>
      <c r="G68" s="428"/>
      <c r="H68" s="453" t="s">
        <v>1234</v>
      </c>
      <c r="I68" s="428"/>
      <c r="J68" s="453" t="s">
        <v>594</v>
      </c>
      <c r="K68" s="428"/>
      <c r="L68" s="453" t="s">
        <v>1235</v>
      </c>
      <c r="M68" s="428"/>
      <c r="N68" s="453" t="s">
        <v>595</v>
      </c>
      <c r="O68" s="428"/>
      <c r="P68" s="453" t="s">
        <v>1236</v>
      </c>
      <c r="Q68" s="428"/>
      <c r="R68" s="453" t="s">
        <v>1237</v>
      </c>
      <c r="S68" s="428"/>
      <c r="T68" s="453" t="s">
        <v>1238</v>
      </c>
      <c r="U68" s="428"/>
      <c r="V68" s="453" t="s">
        <v>596</v>
      </c>
      <c r="W68" s="428"/>
      <c r="X68" s="453" t="s">
        <v>1239</v>
      </c>
      <c r="Y68" s="428"/>
      <c r="Z68" s="453" t="s">
        <v>1240</v>
      </c>
      <c r="AA68" s="428"/>
      <c r="AB68" s="453" t="s">
        <v>1241</v>
      </c>
      <c r="AC68" s="458"/>
      <c r="AF68" s="459"/>
      <c r="AG68" s="460"/>
      <c r="AH68" s="460"/>
      <c r="AI68" s="460"/>
      <c r="AJ68" s="460"/>
      <c r="AK68" s="461"/>
    </row>
    <row r="69" spans="1:37">
      <c r="A69" s="452"/>
      <c r="B69" s="457"/>
      <c r="C69" s="458"/>
      <c r="D69" s="457"/>
      <c r="E69" s="458"/>
      <c r="F69" s="457"/>
      <c r="G69" s="458"/>
      <c r="H69" s="457"/>
      <c r="I69" s="458"/>
      <c r="J69" s="457"/>
      <c r="K69" s="458"/>
      <c r="L69" s="457"/>
      <c r="M69" s="466"/>
      <c r="N69" s="457"/>
      <c r="O69" s="435"/>
      <c r="P69" s="457"/>
      <c r="Q69" s="458"/>
      <c r="R69" s="457"/>
      <c r="S69" s="458"/>
      <c r="T69" s="457"/>
      <c r="U69" s="458"/>
      <c r="V69" s="457"/>
      <c r="W69" s="458"/>
      <c r="X69" s="457"/>
      <c r="Y69" s="458"/>
      <c r="Z69" s="457"/>
      <c r="AA69" s="458"/>
      <c r="AB69" s="457"/>
      <c r="AC69" s="458"/>
      <c r="AF69" s="455" t="s">
        <v>1177</v>
      </c>
      <c r="AG69" s="455" t="s">
        <v>340</v>
      </c>
      <c r="AH69" s="455" t="s">
        <v>1178</v>
      </c>
      <c r="AI69" s="455" t="s">
        <v>1179</v>
      </c>
      <c r="AJ69" s="455" t="s">
        <v>289</v>
      </c>
      <c r="AK69" s="456" t="s">
        <v>1180</v>
      </c>
    </row>
    <row r="70" spans="1:37" ht="12.6" thickBot="1">
      <c r="A70" s="452"/>
      <c r="B70" s="429"/>
      <c r="C70" s="458"/>
      <c r="D70" s="429"/>
      <c r="E70" s="458"/>
      <c r="F70" s="429"/>
      <c r="G70" s="458"/>
      <c r="H70" s="429"/>
      <c r="I70" s="458"/>
      <c r="J70" s="429"/>
      <c r="K70" s="458"/>
      <c r="L70" s="429"/>
      <c r="M70" s="458"/>
      <c r="N70" s="429"/>
      <c r="O70" s="458"/>
      <c r="P70" s="429"/>
      <c r="Q70" s="458"/>
      <c r="R70" s="429"/>
      <c r="S70" s="458"/>
      <c r="T70" s="429"/>
      <c r="U70" s="458"/>
      <c r="V70" s="429"/>
      <c r="W70" s="458"/>
      <c r="X70" s="429"/>
      <c r="Y70" s="458"/>
      <c r="Z70" s="429"/>
      <c r="AA70" s="458"/>
      <c r="AB70" s="429"/>
      <c r="AC70" s="458"/>
      <c r="AF70" s="459"/>
      <c r="AG70" s="460"/>
      <c r="AH70" s="460"/>
      <c r="AI70" s="460"/>
      <c r="AJ70" s="460"/>
      <c r="AK70" s="461"/>
    </row>
    <row r="71" spans="1:37" ht="42" customHeight="1" thickBot="1">
      <c r="A71" s="452"/>
      <c r="B71" s="431"/>
      <c r="C71" s="462">
        <v>284.16000000000003</v>
      </c>
      <c r="D71" s="431"/>
      <c r="E71" s="462">
        <v>270.74200000000002</v>
      </c>
      <c r="F71" s="431"/>
      <c r="G71" s="462">
        <v>286.64</v>
      </c>
      <c r="H71" s="431"/>
      <c r="I71" s="462">
        <v>291.69900000000001</v>
      </c>
      <c r="J71" s="431"/>
      <c r="K71" s="462">
        <v>398.71899999999999</v>
      </c>
      <c r="L71" s="431"/>
      <c r="M71" s="462">
        <v>425.46499999999997</v>
      </c>
      <c r="N71" s="431"/>
      <c r="O71" s="462">
        <v>383.81299999999999</v>
      </c>
      <c r="P71" s="431"/>
      <c r="Q71" s="462">
        <v>403.279</v>
      </c>
      <c r="R71" s="431"/>
      <c r="S71" s="462">
        <v>355.21499999999997</v>
      </c>
      <c r="T71" s="431"/>
      <c r="U71" s="462">
        <v>399.839</v>
      </c>
      <c r="V71" s="431"/>
      <c r="W71" s="462">
        <v>287.44200000000001</v>
      </c>
      <c r="X71" s="431"/>
      <c r="Y71" s="462">
        <v>390.74799999999999</v>
      </c>
      <c r="Z71" s="431"/>
      <c r="AA71" s="462">
        <v>364.274</v>
      </c>
      <c r="AB71" s="431"/>
      <c r="AC71" s="462">
        <v>337.54599999999999</v>
      </c>
      <c r="AF71" s="455">
        <v>14</v>
      </c>
      <c r="AG71" s="455"/>
      <c r="AH71" s="455"/>
      <c r="AI71" s="455"/>
      <c r="AJ71" s="455"/>
      <c r="AK71" s="456"/>
    </row>
    <row r="72" spans="1:37" ht="12.6" thickBot="1">
      <c r="A72" s="452"/>
      <c r="B72" s="464"/>
      <c r="C72" s="458"/>
      <c r="D72" s="464"/>
      <c r="E72" s="458"/>
      <c r="F72" s="464"/>
      <c r="G72" s="458"/>
      <c r="H72" s="464"/>
      <c r="I72" s="458"/>
      <c r="J72" s="464"/>
      <c r="K72" s="458"/>
      <c r="L72" s="464"/>
      <c r="M72" s="458"/>
      <c r="N72" s="464"/>
      <c r="O72" s="458"/>
      <c r="P72" s="464"/>
      <c r="Q72" s="458"/>
      <c r="R72" s="464"/>
      <c r="S72" s="458"/>
      <c r="T72" s="464"/>
      <c r="U72" s="458"/>
      <c r="V72" s="464"/>
      <c r="W72" s="458"/>
      <c r="X72" s="464"/>
      <c r="Y72" s="458"/>
      <c r="Z72" s="464"/>
      <c r="AA72" s="458"/>
      <c r="AB72" s="464"/>
      <c r="AC72" s="458"/>
      <c r="AF72" s="459"/>
      <c r="AG72" s="460"/>
      <c r="AH72" s="460"/>
      <c r="AI72" s="460"/>
      <c r="AJ72" s="460"/>
      <c r="AK72" s="461"/>
    </row>
    <row r="73" spans="1:37">
      <c r="A73" s="452"/>
      <c r="B73" s="435" t="s">
        <v>111</v>
      </c>
      <c r="C73" s="435"/>
      <c r="D73" s="435" t="s">
        <v>168</v>
      </c>
      <c r="E73" s="435"/>
      <c r="F73" s="435" t="s">
        <v>105</v>
      </c>
      <c r="G73" s="435"/>
      <c r="H73" s="435" t="s">
        <v>168</v>
      </c>
      <c r="I73" s="435"/>
      <c r="J73" s="435" t="s">
        <v>101</v>
      </c>
      <c r="K73" s="435"/>
      <c r="L73" s="435" t="s">
        <v>228</v>
      </c>
      <c r="M73" s="435"/>
      <c r="N73" s="435" t="s">
        <v>111</v>
      </c>
      <c r="O73" s="435"/>
      <c r="P73" s="435" t="s">
        <v>171</v>
      </c>
      <c r="Q73" s="435"/>
      <c r="R73" s="435" t="s">
        <v>168</v>
      </c>
      <c r="S73" s="435"/>
      <c r="T73" s="435" t="s">
        <v>171</v>
      </c>
      <c r="U73" s="435"/>
      <c r="V73" s="435" t="s">
        <v>101</v>
      </c>
      <c r="W73" s="435"/>
      <c r="X73" s="435" t="s">
        <v>168</v>
      </c>
      <c r="Y73" s="435"/>
      <c r="Z73" s="435" t="s">
        <v>168</v>
      </c>
      <c r="AA73" s="435"/>
      <c r="AB73" s="435" t="s">
        <v>168</v>
      </c>
      <c r="AC73" s="458"/>
      <c r="AF73" s="459"/>
      <c r="AG73" s="460"/>
      <c r="AH73" s="460"/>
      <c r="AI73" s="460"/>
      <c r="AJ73" s="460"/>
      <c r="AK73" s="461"/>
    </row>
    <row r="74" spans="1:37">
      <c r="A74" s="452"/>
      <c r="B74" s="435"/>
      <c r="C74" s="435"/>
      <c r="D74" s="435"/>
      <c r="E74" s="435"/>
      <c r="F74" s="435"/>
      <c r="G74" s="435"/>
      <c r="H74" s="435"/>
      <c r="I74" s="435"/>
      <c r="J74" s="435"/>
      <c r="K74" s="435"/>
      <c r="L74" s="435"/>
      <c r="M74" s="435"/>
      <c r="N74" s="435"/>
      <c r="O74" s="435"/>
      <c r="P74" s="435"/>
      <c r="Q74" s="435"/>
      <c r="R74" s="435"/>
      <c r="S74" s="435"/>
      <c r="T74" s="435"/>
      <c r="U74" s="435"/>
      <c r="V74" s="435"/>
      <c r="W74" s="435"/>
      <c r="X74" s="435"/>
      <c r="Y74" s="435"/>
      <c r="Z74" s="435"/>
      <c r="AA74" s="435"/>
      <c r="AB74" s="435"/>
      <c r="AC74" s="458"/>
      <c r="AF74" s="459"/>
      <c r="AG74" s="460"/>
      <c r="AH74" s="460"/>
      <c r="AI74" s="460"/>
      <c r="AJ74" s="460"/>
      <c r="AK74" s="461"/>
    </row>
    <row r="75" spans="1:37">
      <c r="A75" s="452"/>
      <c r="C75" s="458"/>
      <c r="E75" s="458"/>
      <c r="G75" s="458"/>
      <c r="I75" s="458"/>
      <c r="K75" s="458"/>
      <c r="M75" s="458"/>
      <c r="O75" s="458"/>
      <c r="Q75" s="458"/>
      <c r="S75" s="458"/>
      <c r="U75" s="458"/>
      <c r="W75" s="458"/>
      <c r="Y75" s="458"/>
      <c r="AA75" s="458"/>
      <c r="AC75" s="458"/>
      <c r="AF75" s="459"/>
      <c r="AG75" s="460"/>
      <c r="AH75" s="460"/>
      <c r="AI75" s="460"/>
      <c r="AJ75" s="460"/>
      <c r="AK75" s="461"/>
    </row>
    <row r="76" spans="1:37">
      <c r="A76" s="452"/>
      <c r="B76" s="453" t="s">
        <v>1242</v>
      </c>
      <c r="C76" s="428"/>
      <c r="D76" s="453" t="s">
        <v>1243</v>
      </c>
      <c r="E76" s="428"/>
      <c r="F76" s="453" t="s">
        <v>1244</v>
      </c>
      <c r="G76" s="428"/>
      <c r="H76" s="453" t="s">
        <v>602</v>
      </c>
      <c r="I76" s="428"/>
      <c r="J76" s="453" t="s">
        <v>1245</v>
      </c>
      <c r="K76" s="428"/>
      <c r="L76" s="453" t="s">
        <v>1246</v>
      </c>
      <c r="M76" s="428"/>
      <c r="N76" s="453" t="s">
        <v>606</v>
      </c>
      <c r="O76" s="428"/>
      <c r="P76" s="453" t="s">
        <v>609</v>
      </c>
      <c r="Q76" s="428"/>
      <c r="R76" s="453" t="s">
        <v>1247</v>
      </c>
      <c r="S76" s="428"/>
      <c r="T76" s="453" t="s">
        <v>1248</v>
      </c>
      <c r="U76" s="428"/>
      <c r="V76" s="453" t="s">
        <v>1249</v>
      </c>
      <c r="W76" s="428"/>
      <c r="X76" s="453" t="s">
        <v>610</v>
      </c>
      <c r="Y76" s="428"/>
      <c r="Z76" s="453" t="s">
        <v>1250</v>
      </c>
      <c r="AA76" s="428"/>
      <c r="AB76" s="453" t="s">
        <v>611</v>
      </c>
      <c r="AC76" s="458"/>
      <c r="AF76" s="459"/>
      <c r="AG76" s="460"/>
      <c r="AH76" s="460"/>
      <c r="AI76" s="460"/>
      <c r="AJ76" s="460"/>
      <c r="AK76" s="461"/>
    </row>
    <row r="77" spans="1:37">
      <c r="A77" s="452"/>
      <c r="B77" s="457"/>
      <c r="C77" s="458"/>
      <c r="D77" s="457"/>
      <c r="E77" s="458"/>
      <c r="F77" s="457"/>
      <c r="G77" s="458"/>
      <c r="H77" s="457"/>
      <c r="I77" s="458"/>
      <c r="J77" s="457"/>
      <c r="K77" s="458"/>
      <c r="L77" s="457"/>
      <c r="M77" s="458"/>
      <c r="N77" s="457"/>
      <c r="O77" s="458"/>
      <c r="P77" s="457"/>
      <c r="Q77" s="458"/>
      <c r="R77" s="457"/>
      <c r="S77" s="466"/>
      <c r="T77" s="457"/>
      <c r="U77" s="466"/>
      <c r="V77" s="457"/>
      <c r="W77" s="458"/>
      <c r="X77" s="457"/>
      <c r="Y77" s="458"/>
      <c r="Z77" s="457"/>
      <c r="AA77" s="458"/>
      <c r="AB77" s="457"/>
      <c r="AC77" s="458"/>
      <c r="AF77" s="455" t="s">
        <v>1177</v>
      </c>
      <c r="AG77" s="455" t="s">
        <v>340</v>
      </c>
      <c r="AH77" s="455" t="s">
        <v>1178</v>
      </c>
      <c r="AI77" s="455" t="s">
        <v>1179</v>
      </c>
      <c r="AJ77" s="455" t="s">
        <v>289</v>
      </c>
      <c r="AK77" s="456" t="s">
        <v>1180</v>
      </c>
    </row>
    <row r="78" spans="1:37" ht="12.6" thickBot="1">
      <c r="A78" s="452"/>
      <c r="B78" s="429"/>
      <c r="C78" s="458"/>
      <c r="D78" s="429"/>
      <c r="E78" s="458"/>
      <c r="F78" s="429"/>
      <c r="G78" s="458"/>
      <c r="H78" s="429"/>
      <c r="I78" s="458"/>
      <c r="J78" s="429"/>
      <c r="K78" s="458"/>
      <c r="L78" s="429"/>
      <c r="M78" s="458"/>
      <c r="N78" s="429"/>
      <c r="O78" s="458"/>
      <c r="P78" s="429"/>
      <c r="Q78" s="458"/>
      <c r="R78" s="429"/>
      <c r="S78" s="458"/>
      <c r="T78" s="429"/>
      <c r="U78" s="458"/>
      <c r="V78" s="429"/>
      <c r="W78" s="458"/>
      <c r="X78" s="429"/>
      <c r="Y78" s="458"/>
      <c r="Z78" s="429"/>
      <c r="AA78" s="458"/>
      <c r="AB78" s="429"/>
      <c r="AC78" s="458"/>
      <c r="AF78" s="459"/>
      <c r="AG78" s="460"/>
      <c r="AH78" s="460"/>
      <c r="AI78" s="460"/>
      <c r="AJ78" s="460"/>
      <c r="AK78" s="461"/>
    </row>
    <row r="79" spans="1:37" ht="42" customHeight="1" thickBot="1">
      <c r="A79" s="452"/>
      <c r="B79" s="431"/>
      <c r="C79" s="462">
        <v>348.29199999999997</v>
      </c>
      <c r="D79" s="431"/>
      <c r="E79" s="462">
        <v>418.83499999999998</v>
      </c>
      <c r="F79" s="431"/>
      <c r="G79" s="462">
        <v>408.96300000000002</v>
      </c>
      <c r="H79" s="431"/>
      <c r="I79" s="462">
        <v>365.46699999999998</v>
      </c>
      <c r="J79" s="431"/>
      <c r="K79" s="462">
        <v>437.07400000000001</v>
      </c>
      <c r="L79" s="431"/>
      <c r="M79" s="462">
        <v>363.142</v>
      </c>
      <c r="N79" s="431"/>
      <c r="O79" s="462">
        <v>159.78899999999999</v>
      </c>
      <c r="P79" s="431"/>
      <c r="Q79" s="462">
        <v>300.15800000000002</v>
      </c>
      <c r="R79" s="431"/>
      <c r="S79" s="462">
        <v>293.13099999999997</v>
      </c>
      <c r="T79" s="431"/>
      <c r="U79" s="462">
        <v>357.37700000000001</v>
      </c>
      <c r="V79" s="431"/>
      <c r="W79" s="462">
        <v>341.40899999999999</v>
      </c>
      <c r="X79" s="431"/>
      <c r="Y79" s="462">
        <v>362.90499999999997</v>
      </c>
      <c r="Z79" s="431"/>
      <c r="AA79" s="462">
        <v>421.05200000000002</v>
      </c>
      <c r="AB79" s="431"/>
      <c r="AC79" s="462">
        <v>216.44800000000001</v>
      </c>
      <c r="AF79" s="455">
        <v>14</v>
      </c>
      <c r="AG79" s="455"/>
      <c r="AH79" s="455"/>
      <c r="AI79" s="455"/>
      <c r="AJ79" s="455"/>
      <c r="AK79" s="456"/>
    </row>
    <row r="80" spans="1:37" ht="12.6" thickBot="1">
      <c r="A80" s="452"/>
      <c r="B80" s="464"/>
      <c r="C80" s="458"/>
      <c r="D80" s="464"/>
      <c r="E80" s="458"/>
      <c r="F80" s="464"/>
      <c r="G80" s="458"/>
      <c r="H80" s="464"/>
      <c r="I80" s="458"/>
      <c r="J80" s="464"/>
      <c r="K80" s="458"/>
      <c r="L80" s="464"/>
      <c r="M80" s="458"/>
      <c r="N80" s="464"/>
      <c r="O80" s="458"/>
      <c r="P80" s="464"/>
      <c r="Q80" s="458"/>
      <c r="R80" s="464"/>
      <c r="S80" s="458"/>
      <c r="T80" s="464"/>
      <c r="U80" s="458"/>
      <c r="V80" s="464"/>
      <c r="W80" s="458"/>
      <c r="X80" s="464"/>
      <c r="Y80" s="458"/>
      <c r="Z80" s="464"/>
      <c r="AA80" s="458"/>
      <c r="AB80" s="464"/>
      <c r="AC80" s="458"/>
      <c r="AF80" s="459"/>
      <c r="AG80" s="460"/>
      <c r="AH80" s="460"/>
      <c r="AI80" s="460"/>
      <c r="AJ80" s="460"/>
      <c r="AK80" s="461"/>
    </row>
    <row r="81" spans="1:37">
      <c r="A81" s="452"/>
      <c r="B81" s="435" t="s">
        <v>168</v>
      </c>
      <c r="C81" s="435"/>
      <c r="D81" s="435" t="s">
        <v>171</v>
      </c>
      <c r="E81" s="435"/>
      <c r="F81" s="435" t="s">
        <v>234</v>
      </c>
      <c r="G81" s="435"/>
      <c r="H81" s="435" t="s">
        <v>129</v>
      </c>
      <c r="I81" s="435"/>
      <c r="J81" s="435" t="s">
        <v>168</v>
      </c>
      <c r="K81" s="435"/>
      <c r="L81" s="435" t="s">
        <v>228</v>
      </c>
      <c r="M81" s="435"/>
      <c r="N81" s="435" t="s">
        <v>174</v>
      </c>
      <c r="O81" s="435"/>
      <c r="P81" s="435" t="s">
        <v>111</v>
      </c>
      <c r="Q81" s="435"/>
      <c r="R81" s="435" t="s">
        <v>174</v>
      </c>
      <c r="S81" s="435"/>
      <c r="T81" s="435" t="s">
        <v>168</v>
      </c>
      <c r="U81" s="435"/>
      <c r="V81" s="435" t="s">
        <v>168</v>
      </c>
      <c r="W81" s="435"/>
      <c r="X81" s="435" t="s">
        <v>109</v>
      </c>
      <c r="Y81" s="435"/>
      <c r="Z81" s="435" t="s">
        <v>234</v>
      </c>
      <c r="AA81" s="435"/>
      <c r="AB81" s="435" t="s">
        <v>187</v>
      </c>
      <c r="AC81" s="458"/>
      <c r="AF81" s="459"/>
      <c r="AG81" s="460"/>
      <c r="AH81" s="460"/>
      <c r="AI81" s="460"/>
      <c r="AJ81" s="460"/>
      <c r="AK81" s="461"/>
    </row>
    <row r="82" spans="1:37">
      <c r="A82" s="452"/>
      <c r="B82" s="435"/>
      <c r="C82" s="435"/>
      <c r="D82" s="435"/>
      <c r="E82" s="435"/>
      <c r="F82" s="435"/>
      <c r="G82" s="435"/>
      <c r="H82" s="435"/>
      <c r="I82" s="435"/>
      <c r="J82" s="435"/>
      <c r="K82" s="435"/>
      <c r="L82" s="435"/>
      <c r="M82" s="435"/>
      <c r="N82" s="435"/>
      <c r="O82" s="435"/>
      <c r="P82" s="435"/>
      <c r="Q82" s="435"/>
      <c r="R82" s="435"/>
      <c r="S82" s="435"/>
      <c r="T82" s="435"/>
      <c r="U82" s="435"/>
      <c r="V82" s="435"/>
      <c r="W82" s="435"/>
      <c r="X82" s="435"/>
      <c r="Y82" s="435"/>
      <c r="Z82" s="435"/>
      <c r="AA82" s="435"/>
      <c r="AB82" s="435"/>
      <c r="AC82" s="458"/>
      <c r="AF82" s="459"/>
      <c r="AG82" s="460"/>
      <c r="AH82" s="460"/>
      <c r="AI82" s="460"/>
      <c r="AJ82" s="460"/>
      <c r="AK82" s="461"/>
    </row>
    <row r="83" spans="1:37">
      <c r="A83" s="452"/>
      <c r="C83" s="458"/>
      <c r="E83" s="458"/>
      <c r="G83" s="458"/>
      <c r="I83" s="458"/>
      <c r="K83" s="458"/>
      <c r="M83" s="458"/>
      <c r="O83" s="458"/>
      <c r="Q83" s="458"/>
      <c r="S83" s="458"/>
      <c r="U83" s="458"/>
      <c r="W83" s="458"/>
      <c r="Y83" s="458"/>
      <c r="AA83" s="458"/>
      <c r="AC83" s="458"/>
      <c r="AF83" s="459"/>
      <c r="AG83" s="460"/>
      <c r="AH83" s="460"/>
      <c r="AI83" s="460"/>
      <c r="AJ83" s="460"/>
      <c r="AK83" s="461"/>
    </row>
    <row r="84" spans="1:37">
      <c r="A84" s="452"/>
      <c r="B84" s="453" t="s">
        <v>613</v>
      </c>
      <c r="C84" s="428"/>
      <c r="D84" s="453" t="s">
        <v>620</v>
      </c>
      <c r="E84" s="428"/>
      <c r="F84" s="453" t="s">
        <v>1251</v>
      </c>
      <c r="G84" s="428"/>
      <c r="H84" s="453" t="s">
        <v>1252</v>
      </c>
      <c r="I84" s="428"/>
      <c r="J84" s="453" t="s">
        <v>1253</v>
      </c>
      <c r="K84" s="428"/>
      <c r="L84" s="453" t="s">
        <v>1254</v>
      </c>
      <c r="M84" s="428"/>
      <c r="N84" s="453" t="s">
        <v>1255</v>
      </c>
      <c r="O84" s="428"/>
      <c r="P84" s="453" t="s">
        <v>1256</v>
      </c>
      <c r="Q84" s="428"/>
      <c r="R84" s="453" t="s">
        <v>1257</v>
      </c>
      <c r="S84" s="428"/>
      <c r="T84" s="453" t="s">
        <v>1258</v>
      </c>
      <c r="U84" s="428"/>
      <c r="V84" s="453" t="s">
        <v>623</v>
      </c>
      <c r="W84" s="428"/>
      <c r="X84" s="453" t="s">
        <v>624</v>
      </c>
      <c r="Y84" s="428"/>
      <c r="Z84" s="453" t="s">
        <v>625</v>
      </c>
      <c r="AA84" s="428"/>
      <c r="AB84" s="453" t="s">
        <v>628</v>
      </c>
      <c r="AC84" s="458"/>
      <c r="AF84" s="459"/>
      <c r="AG84" s="460"/>
      <c r="AH84" s="460"/>
      <c r="AI84" s="460"/>
      <c r="AJ84" s="460"/>
      <c r="AK84" s="461"/>
    </row>
    <row r="85" spans="1:37">
      <c r="A85" s="452"/>
      <c r="B85" s="457"/>
      <c r="C85" s="458"/>
      <c r="D85" s="457"/>
      <c r="E85" s="458"/>
      <c r="F85" s="457"/>
      <c r="G85" s="458"/>
      <c r="H85" s="457"/>
      <c r="I85" s="458"/>
      <c r="J85" s="457"/>
      <c r="K85" s="458"/>
      <c r="L85" s="457"/>
      <c r="M85" s="458"/>
      <c r="N85" s="457"/>
      <c r="O85" s="458"/>
      <c r="P85" s="457"/>
      <c r="Q85" s="458"/>
      <c r="R85" s="457"/>
      <c r="S85" s="458"/>
      <c r="T85" s="457"/>
      <c r="U85" s="458"/>
      <c r="V85" s="457"/>
      <c r="W85" s="458"/>
      <c r="X85" s="457"/>
      <c r="Y85" s="458"/>
      <c r="Z85" s="457"/>
      <c r="AA85" s="458"/>
      <c r="AB85" s="457"/>
      <c r="AC85" s="458"/>
      <c r="AF85" s="455" t="s">
        <v>1177</v>
      </c>
      <c r="AG85" s="455" t="s">
        <v>340</v>
      </c>
      <c r="AH85" s="455" t="s">
        <v>1178</v>
      </c>
      <c r="AI85" s="455" t="s">
        <v>1179</v>
      </c>
      <c r="AJ85" s="455" t="s">
        <v>289</v>
      </c>
      <c r="AK85" s="456" t="s">
        <v>1180</v>
      </c>
    </row>
    <row r="86" spans="1:37" ht="12.6" thickBot="1">
      <c r="A86" s="452"/>
      <c r="B86" s="429"/>
      <c r="C86" s="458"/>
      <c r="D86" s="429"/>
      <c r="E86" s="458"/>
      <c r="F86" s="429"/>
      <c r="G86" s="458"/>
      <c r="H86" s="429"/>
      <c r="I86" s="458"/>
      <c r="J86" s="429"/>
      <c r="K86" s="458"/>
      <c r="L86" s="429"/>
      <c r="M86" s="458"/>
      <c r="N86" s="429"/>
      <c r="O86" s="458"/>
      <c r="P86" s="429"/>
      <c r="Q86" s="458"/>
      <c r="R86" s="429"/>
      <c r="S86" s="458"/>
      <c r="T86" s="429"/>
      <c r="U86" s="458"/>
      <c r="V86" s="429"/>
      <c r="W86" s="458"/>
      <c r="X86" s="429"/>
      <c r="Y86" s="458"/>
      <c r="Z86" s="429"/>
      <c r="AA86" s="458"/>
      <c r="AB86" s="429"/>
      <c r="AC86" s="458"/>
      <c r="AF86" s="459"/>
      <c r="AG86" s="460"/>
      <c r="AH86" s="460"/>
      <c r="AI86" s="460"/>
      <c r="AJ86" s="460"/>
      <c r="AK86" s="461"/>
    </row>
    <row r="87" spans="1:37" ht="42.75" customHeight="1" thickBot="1">
      <c r="A87" s="452"/>
      <c r="B87" s="431"/>
      <c r="C87" s="462">
        <v>439.69499999999999</v>
      </c>
      <c r="D87" s="431"/>
      <c r="E87" s="462">
        <v>243.18799999999999</v>
      </c>
      <c r="F87" s="431"/>
      <c r="G87" s="462">
        <v>333.21899999999999</v>
      </c>
      <c r="H87" s="431"/>
      <c r="I87" s="462">
        <v>363.00099999999998</v>
      </c>
      <c r="J87" s="431"/>
      <c r="K87" s="462">
        <v>356.12400000000002</v>
      </c>
      <c r="L87" s="431"/>
      <c r="M87" s="462">
        <v>511.69200000000001</v>
      </c>
      <c r="N87" s="431"/>
      <c r="O87" s="462">
        <v>376.245</v>
      </c>
      <c r="P87" s="431"/>
      <c r="Q87" s="462">
        <v>381.12200000000001</v>
      </c>
      <c r="R87" s="431"/>
      <c r="S87" s="462">
        <v>364.43299999999999</v>
      </c>
      <c r="T87" s="431"/>
      <c r="U87" s="462">
        <v>263.077</v>
      </c>
      <c r="V87" s="431"/>
      <c r="W87" s="462">
        <v>356.19299999999998</v>
      </c>
      <c r="X87" s="431"/>
      <c r="Y87" s="462">
        <v>352.42</v>
      </c>
      <c r="Z87" s="431"/>
      <c r="AA87" s="462">
        <v>460.56400000000002</v>
      </c>
      <c r="AB87" s="431"/>
      <c r="AC87" s="462">
        <v>381.02800000000002</v>
      </c>
      <c r="AF87" s="455">
        <v>14</v>
      </c>
      <c r="AG87" s="455"/>
      <c r="AH87" s="455"/>
      <c r="AI87" s="455"/>
      <c r="AJ87" s="455"/>
      <c r="AK87" s="456"/>
    </row>
    <row r="88" spans="1:37" ht="12.6" thickBot="1">
      <c r="A88" s="452"/>
      <c r="B88" s="464"/>
      <c r="C88" s="458"/>
      <c r="D88" s="464"/>
      <c r="E88" s="458"/>
      <c r="F88" s="464"/>
      <c r="G88" s="458"/>
      <c r="H88" s="464"/>
      <c r="I88" s="458"/>
      <c r="J88" s="464"/>
      <c r="K88" s="458"/>
      <c r="L88" s="464"/>
      <c r="M88" s="458"/>
      <c r="N88" s="464"/>
      <c r="O88" s="458"/>
      <c r="P88" s="464"/>
      <c r="Q88" s="458"/>
      <c r="R88" s="464"/>
      <c r="S88" s="458"/>
      <c r="T88" s="464"/>
      <c r="U88" s="458"/>
      <c r="V88" s="464"/>
      <c r="W88" s="458"/>
      <c r="X88" s="464"/>
      <c r="Y88" s="458"/>
      <c r="Z88" s="464"/>
      <c r="AA88" s="458"/>
      <c r="AB88" s="464"/>
      <c r="AC88" s="458"/>
      <c r="AF88" s="459"/>
      <c r="AG88" s="460"/>
      <c r="AH88" s="460"/>
      <c r="AI88" s="460"/>
      <c r="AJ88" s="460"/>
      <c r="AK88" s="461"/>
    </row>
    <row r="89" spans="1:37">
      <c r="A89" s="452"/>
      <c r="B89" s="435" t="s">
        <v>187</v>
      </c>
      <c r="C89" s="435"/>
      <c r="D89" s="435" t="s">
        <v>101</v>
      </c>
      <c r="E89" s="435"/>
      <c r="F89" s="435" t="s">
        <v>111</v>
      </c>
      <c r="G89" s="435"/>
      <c r="H89" s="435" t="s">
        <v>171</v>
      </c>
      <c r="I89" s="435"/>
      <c r="J89" s="435" t="s">
        <v>171</v>
      </c>
      <c r="K89" s="435"/>
      <c r="L89" s="435" t="s">
        <v>105</v>
      </c>
      <c r="M89" s="435"/>
      <c r="N89" s="435" t="s">
        <v>105</v>
      </c>
      <c r="O89" s="435"/>
      <c r="P89" s="435" t="s">
        <v>168</v>
      </c>
      <c r="Q89" s="435"/>
      <c r="R89" s="435" t="s">
        <v>171</v>
      </c>
      <c r="S89" s="435"/>
      <c r="T89" s="435" t="s">
        <v>234</v>
      </c>
      <c r="U89" s="435"/>
      <c r="V89" s="435" t="s">
        <v>178</v>
      </c>
      <c r="W89" s="435"/>
      <c r="X89" s="435" t="s">
        <v>168</v>
      </c>
      <c r="Y89" s="435"/>
      <c r="Z89" s="435" t="s">
        <v>118</v>
      </c>
      <c r="AA89" s="435"/>
      <c r="AB89" s="435" t="s">
        <v>114</v>
      </c>
      <c r="AC89" s="458"/>
      <c r="AF89" s="459"/>
      <c r="AG89" s="460"/>
      <c r="AH89" s="460"/>
      <c r="AI89" s="460"/>
      <c r="AJ89" s="460"/>
      <c r="AK89" s="461"/>
    </row>
    <row r="90" spans="1:37">
      <c r="A90" s="452"/>
      <c r="B90" s="435"/>
      <c r="C90" s="435"/>
      <c r="D90" s="435"/>
      <c r="E90" s="435"/>
      <c r="F90" s="435"/>
      <c r="G90" s="435"/>
      <c r="H90" s="435"/>
      <c r="I90" s="435"/>
      <c r="J90" s="435"/>
      <c r="K90" s="435"/>
      <c r="L90" s="435"/>
      <c r="M90" s="435"/>
      <c r="N90" s="435"/>
      <c r="O90" s="435"/>
      <c r="P90" s="435"/>
      <c r="Q90" s="435"/>
      <c r="R90" s="435"/>
      <c r="S90" s="435"/>
      <c r="T90" s="435"/>
      <c r="U90" s="435"/>
      <c r="V90" s="435"/>
      <c r="W90" s="435"/>
      <c r="X90" s="435"/>
      <c r="Y90" s="435"/>
      <c r="Z90" s="435"/>
      <c r="AA90" s="435"/>
      <c r="AB90" s="435"/>
      <c r="AC90" s="458"/>
      <c r="AF90" s="459"/>
      <c r="AG90" s="460"/>
      <c r="AH90" s="460"/>
      <c r="AI90" s="460"/>
      <c r="AJ90" s="460"/>
      <c r="AK90" s="461"/>
    </row>
    <row r="91" spans="1:37">
      <c r="A91" s="452"/>
      <c r="C91" s="458"/>
      <c r="E91" s="458"/>
      <c r="G91" s="458"/>
      <c r="I91" s="458"/>
      <c r="K91" s="458"/>
      <c r="M91" s="458"/>
      <c r="O91" s="458"/>
      <c r="Q91" s="458"/>
      <c r="S91" s="458"/>
      <c r="U91" s="458"/>
      <c r="W91" s="458"/>
      <c r="Y91" s="458"/>
      <c r="AA91" s="458"/>
      <c r="AC91" s="458"/>
      <c r="AF91" s="459"/>
      <c r="AG91" s="460"/>
      <c r="AH91" s="460"/>
      <c r="AI91" s="460"/>
      <c r="AJ91" s="460"/>
      <c r="AK91" s="461"/>
    </row>
    <row r="92" spans="1:37">
      <c r="A92" s="452"/>
      <c r="B92" s="453" t="s">
        <v>629</v>
      </c>
      <c r="C92" s="428"/>
      <c r="D92" s="453" t="s">
        <v>630</v>
      </c>
      <c r="E92" s="428"/>
      <c r="F92" s="453" t="s">
        <v>631</v>
      </c>
      <c r="G92" s="428"/>
      <c r="H92" s="453" t="s">
        <v>632</v>
      </c>
      <c r="I92" s="428"/>
      <c r="J92" s="453" t="s">
        <v>633</v>
      </c>
      <c r="K92" s="428"/>
      <c r="L92" s="453" t="s">
        <v>634</v>
      </c>
      <c r="M92" s="428"/>
      <c r="N92" s="453" t="s">
        <v>635</v>
      </c>
      <c r="O92" s="428"/>
      <c r="P92" s="453" t="s">
        <v>636</v>
      </c>
      <c r="Q92" s="428"/>
      <c r="R92" s="453" t="s">
        <v>637</v>
      </c>
      <c r="S92" s="428"/>
      <c r="T92" s="453" t="s">
        <v>638</v>
      </c>
      <c r="U92" s="428"/>
      <c r="V92" s="453" t="s">
        <v>639</v>
      </c>
      <c r="W92" s="428"/>
      <c r="X92" s="453" t="s">
        <v>640</v>
      </c>
      <c r="Y92" s="428"/>
      <c r="Z92" s="453" t="s">
        <v>641</v>
      </c>
      <c r="AA92" s="428"/>
      <c r="AB92" s="453" t="s">
        <v>642</v>
      </c>
      <c r="AC92" s="458"/>
      <c r="AF92" s="459"/>
      <c r="AG92" s="460"/>
      <c r="AH92" s="460"/>
      <c r="AI92" s="460"/>
      <c r="AJ92" s="460"/>
      <c r="AK92" s="461"/>
    </row>
    <row r="93" spans="1:37">
      <c r="A93" s="452"/>
      <c r="B93" s="457"/>
      <c r="C93" s="458"/>
      <c r="D93" s="457"/>
      <c r="E93" s="458"/>
      <c r="F93" s="457"/>
      <c r="G93" s="458"/>
      <c r="H93" s="457"/>
      <c r="I93" s="466"/>
      <c r="J93" s="457"/>
      <c r="K93" s="458"/>
      <c r="L93" s="457"/>
      <c r="M93" s="458"/>
      <c r="N93" s="457"/>
      <c r="O93" s="458"/>
      <c r="P93" s="457"/>
      <c r="Q93" s="458"/>
      <c r="R93" s="457"/>
      <c r="S93" s="458"/>
      <c r="T93" s="457"/>
      <c r="U93" s="458"/>
      <c r="V93" s="457"/>
      <c r="W93" s="458"/>
      <c r="X93" s="457"/>
      <c r="Y93" s="458"/>
      <c r="Z93" s="457"/>
      <c r="AA93" s="466"/>
      <c r="AB93" s="457"/>
      <c r="AC93" s="458"/>
      <c r="AF93" s="455" t="s">
        <v>1177</v>
      </c>
      <c r="AG93" s="455" t="s">
        <v>340</v>
      </c>
      <c r="AH93" s="455" t="s">
        <v>1178</v>
      </c>
      <c r="AI93" s="455" t="s">
        <v>1179</v>
      </c>
      <c r="AJ93" s="455" t="s">
        <v>289</v>
      </c>
      <c r="AK93" s="456" t="s">
        <v>1180</v>
      </c>
    </row>
    <row r="94" spans="1:37" ht="12.6" thickBot="1">
      <c r="A94" s="452"/>
      <c r="B94" s="429"/>
      <c r="C94" s="458"/>
      <c r="D94" s="429"/>
      <c r="E94" s="458"/>
      <c r="F94" s="429"/>
      <c r="G94" s="458"/>
      <c r="H94" s="429"/>
      <c r="I94" s="458"/>
      <c r="J94" s="429"/>
      <c r="K94" s="458"/>
      <c r="L94" s="429"/>
      <c r="M94" s="458"/>
      <c r="N94" s="429"/>
      <c r="O94" s="458"/>
      <c r="P94" s="429"/>
      <c r="Q94" s="458"/>
      <c r="R94" s="429"/>
      <c r="S94" s="458"/>
      <c r="T94" s="429"/>
      <c r="U94" s="458"/>
      <c r="V94" s="429"/>
      <c r="W94" s="458"/>
      <c r="X94" s="429"/>
      <c r="Y94" s="458"/>
      <c r="Z94" s="429"/>
      <c r="AA94" s="458"/>
      <c r="AB94" s="429"/>
      <c r="AC94" s="458"/>
      <c r="AF94" s="459"/>
      <c r="AG94" s="460"/>
      <c r="AH94" s="460"/>
      <c r="AI94" s="460"/>
      <c r="AJ94" s="460"/>
      <c r="AK94" s="461"/>
    </row>
    <row r="95" spans="1:37" ht="42" customHeight="1" thickBot="1">
      <c r="A95" s="452"/>
      <c r="B95" s="431"/>
      <c r="C95" s="462">
        <v>419.60300000000001</v>
      </c>
      <c r="D95" s="431"/>
      <c r="E95" s="462">
        <v>425.18</v>
      </c>
      <c r="F95" s="431"/>
      <c r="G95" s="462">
        <v>287.53699999999998</v>
      </c>
      <c r="H95" s="431"/>
      <c r="I95" s="462">
        <v>336.512</v>
      </c>
      <c r="J95" s="431"/>
      <c r="K95" s="462">
        <v>325.30399999999997</v>
      </c>
      <c r="L95" s="431"/>
      <c r="M95" s="462">
        <v>214.25299999999999</v>
      </c>
      <c r="N95" s="431"/>
      <c r="O95" s="462">
        <v>455.94600000000003</v>
      </c>
      <c r="P95" s="431"/>
      <c r="Q95" s="462">
        <v>421</v>
      </c>
      <c r="R95" s="431"/>
      <c r="S95" s="462">
        <v>419</v>
      </c>
      <c r="T95" s="431"/>
      <c r="U95" s="462">
        <v>408</v>
      </c>
      <c r="V95" s="431"/>
      <c r="W95" s="462">
        <v>409.74900000000002</v>
      </c>
      <c r="X95" s="431"/>
      <c r="Y95" s="462">
        <v>324.02999999999997</v>
      </c>
      <c r="Z95" s="431"/>
      <c r="AA95" s="462">
        <v>366.7</v>
      </c>
      <c r="AB95" s="431"/>
      <c r="AC95" s="467">
        <v>473.30500000000001</v>
      </c>
      <c r="AF95" s="455">
        <v>14</v>
      </c>
      <c r="AG95" s="455"/>
      <c r="AH95" s="455"/>
      <c r="AI95" s="455"/>
      <c r="AJ95" s="455"/>
      <c r="AK95" s="456"/>
    </row>
    <row r="96" spans="1:37" ht="12.6" thickBot="1">
      <c r="A96" s="452"/>
      <c r="B96" s="464"/>
      <c r="C96" s="458"/>
      <c r="D96" s="464"/>
      <c r="E96" s="458"/>
      <c r="F96" s="464"/>
      <c r="G96" s="458"/>
      <c r="H96" s="464"/>
      <c r="I96" s="458"/>
      <c r="J96" s="464"/>
      <c r="K96" s="458"/>
      <c r="L96" s="464"/>
      <c r="M96" s="458"/>
      <c r="N96" s="464"/>
      <c r="O96" s="458"/>
      <c r="P96" s="464"/>
      <c r="Q96" s="458"/>
      <c r="R96" s="464"/>
      <c r="S96" s="458"/>
      <c r="T96" s="464"/>
      <c r="U96" s="458"/>
      <c r="V96" s="464"/>
      <c r="W96" s="458"/>
      <c r="X96" s="464"/>
      <c r="Y96" s="458"/>
      <c r="Z96" s="464"/>
      <c r="AA96" s="458"/>
      <c r="AB96" s="464"/>
      <c r="AC96" s="458"/>
      <c r="AF96" s="459"/>
      <c r="AG96" s="460"/>
      <c r="AH96" s="460"/>
      <c r="AI96" s="460"/>
      <c r="AJ96" s="460"/>
      <c r="AK96" s="461"/>
    </row>
    <row r="97" spans="1:37">
      <c r="A97" s="452"/>
      <c r="B97" s="435" t="s">
        <v>171</v>
      </c>
      <c r="C97" s="435"/>
      <c r="D97" s="435" t="s">
        <v>234</v>
      </c>
      <c r="E97" s="435"/>
      <c r="F97" s="435" t="s">
        <v>101</v>
      </c>
      <c r="G97" s="435"/>
      <c r="H97" s="435" t="s">
        <v>168</v>
      </c>
      <c r="I97" s="435"/>
      <c r="J97" s="435" t="s">
        <v>168</v>
      </c>
      <c r="K97" s="435"/>
      <c r="L97" s="435" t="s">
        <v>168</v>
      </c>
      <c r="M97" s="435"/>
      <c r="N97" s="435" t="s">
        <v>109</v>
      </c>
      <c r="O97" s="435"/>
      <c r="P97" s="435" t="s">
        <v>109</v>
      </c>
      <c r="Q97" s="435"/>
      <c r="R97" s="435" t="s">
        <v>171</v>
      </c>
      <c r="S97" s="435"/>
      <c r="T97" s="435" t="s">
        <v>171</v>
      </c>
      <c r="U97" s="435"/>
      <c r="V97" s="435" t="s">
        <v>234</v>
      </c>
      <c r="W97" s="435"/>
      <c r="X97" s="435" t="s">
        <v>105</v>
      </c>
      <c r="Y97" s="435"/>
      <c r="Z97" s="435" t="s">
        <v>114</v>
      </c>
      <c r="AA97" s="435"/>
      <c r="AB97" s="435" t="s">
        <v>234</v>
      </c>
      <c r="AC97" s="458"/>
      <c r="AF97" s="459"/>
      <c r="AG97" s="460"/>
      <c r="AH97" s="460"/>
      <c r="AI97" s="460"/>
      <c r="AJ97" s="460"/>
      <c r="AK97" s="461"/>
    </row>
    <row r="98" spans="1:37">
      <c r="A98" s="452"/>
      <c r="B98" s="435"/>
      <c r="C98" s="435"/>
      <c r="D98" s="435"/>
      <c r="E98" s="435"/>
      <c r="F98" s="435"/>
      <c r="G98" s="435"/>
      <c r="H98" s="435"/>
      <c r="I98" s="435"/>
      <c r="J98" s="435"/>
      <c r="K98" s="435"/>
      <c r="L98" s="435"/>
      <c r="M98" s="458"/>
      <c r="N98" s="435"/>
      <c r="O98" s="435"/>
      <c r="P98" s="435"/>
      <c r="Q98" s="435"/>
      <c r="R98" s="435"/>
      <c r="S98" s="435"/>
      <c r="T98" s="435"/>
      <c r="U98" s="435"/>
      <c r="V98" s="435"/>
      <c r="W98" s="435"/>
      <c r="X98" s="435"/>
      <c r="Y98" s="435"/>
      <c r="Z98" s="435"/>
      <c r="AA98" s="435"/>
      <c r="AB98" s="435"/>
      <c r="AC98" s="458"/>
      <c r="AF98" s="459"/>
      <c r="AG98" s="460"/>
      <c r="AH98" s="460"/>
      <c r="AI98" s="460"/>
      <c r="AJ98" s="460"/>
      <c r="AK98" s="461"/>
    </row>
    <row r="99" spans="1:37" ht="9.75" customHeight="1">
      <c r="A99" s="452"/>
      <c r="C99" s="458"/>
      <c r="E99" s="458"/>
      <c r="G99" s="458"/>
      <c r="I99" s="458"/>
      <c r="K99" s="458"/>
      <c r="M99" s="458"/>
      <c r="O99" s="458"/>
      <c r="Q99" s="458"/>
      <c r="S99" s="458"/>
      <c r="U99" s="458"/>
      <c r="W99" s="458"/>
      <c r="Y99" s="458"/>
      <c r="AA99" s="458"/>
      <c r="AC99" s="458"/>
      <c r="AF99" s="459"/>
      <c r="AG99" s="460"/>
      <c r="AH99" s="460"/>
      <c r="AI99" s="460"/>
      <c r="AJ99" s="460"/>
      <c r="AK99" s="461"/>
    </row>
    <row r="100" spans="1:37" ht="23.25" customHeight="1">
      <c r="A100" s="452"/>
      <c r="B100" s="453" t="s">
        <v>643</v>
      </c>
      <c r="C100" s="428"/>
      <c r="D100" s="453" t="s">
        <v>644</v>
      </c>
      <c r="E100" s="428"/>
      <c r="F100" s="453" t="s">
        <v>645</v>
      </c>
      <c r="G100" s="428"/>
      <c r="H100" s="453" t="s">
        <v>646</v>
      </c>
      <c r="I100" s="428"/>
      <c r="J100" s="453" t="s">
        <v>647</v>
      </c>
      <c r="K100" s="428"/>
      <c r="L100" s="453" t="s">
        <v>1405</v>
      </c>
      <c r="N100" s="453" t="s">
        <v>648</v>
      </c>
      <c r="O100" s="428"/>
      <c r="P100" s="453" t="s">
        <v>649</v>
      </c>
      <c r="Q100" s="428"/>
      <c r="R100" s="453" t="s">
        <v>650</v>
      </c>
      <c r="S100" s="428"/>
      <c r="T100" s="453" t="s">
        <v>651</v>
      </c>
      <c r="U100" s="428"/>
      <c r="V100" s="453" t="s">
        <v>652</v>
      </c>
      <c r="W100" s="428"/>
      <c r="X100" s="453" t="s">
        <v>653</v>
      </c>
      <c r="Y100" s="428"/>
      <c r="Z100" s="453" t="s">
        <v>654</v>
      </c>
      <c r="AA100" s="428"/>
      <c r="AB100" s="453" t="s">
        <v>655</v>
      </c>
      <c r="AC100" s="428"/>
      <c r="AD100" s="453" t="s">
        <v>656</v>
      </c>
      <c r="AE100" s="458"/>
      <c r="AF100" s="459"/>
      <c r="AG100" s="460"/>
      <c r="AH100" s="460"/>
      <c r="AI100" s="460"/>
      <c r="AJ100" s="460"/>
      <c r="AK100" s="461"/>
    </row>
    <row r="101" spans="1:37">
      <c r="A101" s="452"/>
      <c r="B101" s="457"/>
      <c r="C101" s="458"/>
      <c r="D101" s="457"/>
      <c r="E101" s="458"/>
      <c r="F101" s="457"/>
      <c r="G101" s="458"/>
      <c r="H101" s="457"/>
      <c r="I101" s="458"/>
      <c r="J101" s="457"/>
      <c r="K101" s="458"/>
      <c r="L101" s="457"/>
      <c r="N101" s="457"/>
      <c r="O101" s="458"/>
      <c r="P101" s="457"/>
      <c r="Q101" s="458"/>
      <c r="R101" s="457"/>
      <c r="S101" s="458"/>
      <c r="T101" s="457"/>
      <c r="U101" s="458"/>
      <c r="V101" s="457"/>
      <c r="W101" s="458"/>
      <c r="X101" s="457"/>
      <c r="Y101" s="458"/>
      <c r="Z101" s="457"/>
      <c r="AA101" s="458"/>
      <c r="AB101" s="457"/>
      <c r="AC101" s="458"/>
      <c r="AD101" s="457"/>
      <c r="AE101" s="458"/>
      <c r="AF101" s="455" t="s">
        <v>1177</v>
      </c>
      <c r="AG101" s="455" t="s">
        <v>340</v>
      </c>
      <c r="AH101" s="455" t="s">
        <v>1178</v>
      </c>
      <c r="AI101" s="455" t="s">
        <v>1179</v>
      </c>
      <c r="AJ101" s="455" t="s">
        <v>289</v>
      </c>
      <c r="AK101" s="456" t="s">
        <v>1180</v>
      </c>
    </row>
    <row r="102" spans="1:37" ht="12.6" thickBot="1">
      <c r="A102" s="452"/>
      <c r="B102" s="429"/>
      <c r="C102" s="458"/>
      <c r="D102" s="429"/>
      <c r="E102" s="458"/>
      <c r="F102" s="429"/>
      <c r="G102" s="458"/>
      <c r="H102" s="429"/>
      <c r="I102" s="458"/>
      <c r="J102" s="429"/>
      <c r="K102" s="458"/>
      <c r="L102" s="429"/>
      <c r="N102" s="429"/>
      <c r="O102" s="458"/>
      <c r="P102" s="429"/>
      <c r="Q102" s="458"/>
      <c r="R102" s="429"/>
      <c r="S102" s="458"/>
      <c r="T102" s="429"/>
      <c r="U102" s="458"/>
      <c r="V102" s="429"/>
      <c r="W102" s="458"/>
      <c r="X102" s="429"/>
      <c r="Y102" s="458"/>
      <c r="Z102" s="429"/>
      <c r="AA102" s="458"/>
      <c r="AB102" s="429"/>
      <c r="AC102" s="458"/>
      <c r="AD102" s="429"/>
      <c r="AE102" s="458"/>
      <c r="AF102" s="459"/>
      <c r="AG102" s="460"/>
      <c r="AH102" s="460"/>
      <c r="AI102" s="460"/>
      <c r="AJ102" s="460"/>
      <c r="AK102" s="461"/>
    </row>
    <row r="103" spans="1:37" ht="42.75" customHeight="1" thickBot="1">
      <c r="A103" s="452"/>
      <c r="B103" s="431"/>
      <c r="C103" s="462">
        <v>358.32100000000003</v>
      </c>
      <c r="D103" s="431"/>
      <c r="E103" s="462">
        <v>477.815</v>
      </c>
      <c r="F103" s="431"/>
      <c r="G103" s="462">
        <v>415.464</v>
      </c>
      <c r="H103" s="431"/>
      <c r="I103" s="462">
        <v>402.22899999999998</v>
      </c>
      <c r="J103" s="431"/>
      <c r="K103" s="462">
        <v>437.43400000000003</v>
      </c>
      <c r="L103" s="431"/>
      <c r="N103" s="431"/>
      <c r="O103" s="462">
        <v>455.92200000000003</v>
      </c>
      <c r="P103" s="431"/>
      <c r="Q103" s="462">
        <v>368.5</v>
      </c>
      <c r="R103" s="431"/>
      <c r="S103" s="462">
        <v>419.76499999999999</v>
      </c>
      <c r="T103" s="431"/>
      <c r="U103" s="462">
        <v>418.91699999999997</v>
      </c>
      <c r="V103" s="431"/>
      <c r="W103" s="462">
        <v>386.48599999999999</v>
      </c>
      <c r="X103" s="431"/>
      <c r="Y103" s="462">
        <v>376.53</v>
      </c>
      <c r="Z103" s="431"/>
      <c r="AA103" s="462">
        <v>404.73899999999998</v>
      </c>
      <c r="AB103" s="431"/>
      <c r="AC103" s="462">
        <v>366.72899999999998</v>
      </c>
      <c r="AD103" s="431"/>
      <c r="AE103" s="462">
        <v>274.58699999999999</v>
      </c>
      <c r="AF103" s="455">
        <v>14</v>
      </c>
      <c r="AG103" s="455"/>
      <c r="AH103" s="455"/>
      <c r="AI103" s="455"/>
      <c r="AJ103" s="455"/>
      <c r="AK103" s="456"/>
    </row>
    <row r="104" spans="1:37" ht="12.6" thickBot="1">
      <c r="A104" s="452"/>
      <c r="B104" s="464"/>
      <c r="C104" s="458"/>
      <c r="D104" s="464"/>
      <c r="E104" s="458"/>
      <c r="F104" s="464"/>
      <c r="G104" s="458"/>
      <c r="H104" s="464"/>
      <c r="I104" s="458"/>
      <c r="J104" s="464"/>
      <c r="K104" s="458"/>
      <c r="L104" s="464"/>
      <c r="N104" s="464"/>
      <c r="O104" s="458"/>
      <c r="P104" s="464"/>
      <c r="Q104" s="458"/>
      <c r="R104" s="464"/>
      <c r="S104" s="458"/>
      <c r="T104" s="464"/>
      <c r="U104" s="458"/>
      <c r="V104" s="464"/>
      <c r="W104" s="458"/>
      <c r="X104" s="464"/>
      <c r="Y104" s="458"/>
      <c r="Z104" s="464"/>
      <c r="AA104" s="458"/>
      <c r="AB104" s="464"/>
      <c r="AC104" s="458"/>
      <c r="AD104" s="464"/>
      <c r="AE104" s="458"/>
      <c r="AF104" s="459"/>
      <c r="AG104" s="460"/>
      <c r="AH104" s="460"/>
      <c r="AI104" s="460"/>
      <c r="AJ104" s="460"/>
      <c r="AK104" s="461"/>
    </row>
    <row r="105" spans="1:37">
      <c r="A105" s="452"/>
      <c r="B105" s="435" t="s">
        <v>109</v>
      </c>
      <c r="C105" s="435"/>
      <c r="D105" s="435" t="s">
        <v>234</v>
      </c>
      <c r="E105" s="435"/>
      <c r="F105" s="435" t="s">
        <v>109</v>
      </c>
      <c r="G105" s="435"/>
      <c r="H105" s="435" t="s">
        <v>234</v>
      </c>
      <c r="I105" s="435"/>
      <c r="J105" s="435" t="s">
        <v>234</v>
      </c>
      <c r="K105" s="435"/>
      <c r="L105" s="435" t="s">
        <v>111</v>
      </c>
      <c r="N105" s="435" t="s">
        <v>111</v>
      </c>
      <c r="O105" s="435"/>
      <c r="P105" s="435" t="s">
        <v>228</v>
      </c>
      <c r="Q105" s="435"/>
      <c r="R105" s="435" t="s">
        <v>105</v>
      </c>
      <c r="S105" s="435"/>
      <c r="T105" s="435" t="s">
        <v>228</v>
      </c>
      <c r="U105" s="435"/>
      <c r="V105" s="435" t="s">
        <v>234</v>
      </c>
      <c r="W105" s="435"/>
      <c r="X105" s="435" t="s">
        <v>171</v>
      </c>
      <c r="Y105" s="435"/>
      <c r="Z105" s="435" t="s">
        <v>174</v>
      </c>
      <c r="AA105" s="435"/>
      <c r="AB105" s="435" t="s">
        <v>228</v>
      </c>
      <c r="AC105" s="435"/>
      <c r="AD105" s="435" t="s">
        <v>168</v>
      </c>
      <c r="AE105" s="458"/>
      <c r="AF105" s="459"/>
      <c r="AG105" s="460"/>
      <c r="AH105" s="460"/>
      <c r="AI105" s="460"/>
      <c r="AJ105" s="460"/>
      <c r="AK105" s="461"/>
    </row>
    <row r="106" spans="1:37">
      <c r="A106" s="452"/>
      <c r="B106" s="435"/>
      <c r="C106" s="435"/>
      <c r="D106" s="435"/>
      <c r="E106" s="435"/>
      <c r="F106" s="435"/>
      <c r="G106" s="435"/>
      <c r="H106" s="435"/>
      <c r="I106" s="435"/>
      <c r="J106" s="435"/>
      <c r="K106" s="435"/>
      <c r="L106" s="435"/>
      <c r="M106" s="435"/>
      <c r="N106" s="435"/>
      <c r="O106" s="435"/>
      <c r="P106" s="435"/>
      <c r="Q106" s="435"/>
      <c r="R106" s="435"/>
      <c r="S106" s="435"/>
      <c r="T106" s="435"/>
      <c r="U106" s="435"/>
      <c r="V106" s="435"/>
      <c r="W106" s="435"/>
      <c r="X106" s="435"/>
      <c r="Y106" s="435"/>
      <c r="Z106" s="435"/>
      <c r="AA106" s="435"/>
      <c r="AB106" s="435"/>
      <c r="AC106" s="458"/>
      <c r="AF106" s="459"/>
      <c r="AG106" s="460"/>
      <c r="AH106" s="460"/>
      <c r="AI106" s="460"/>
      <c r="AJ106" s="460"/>
      <c r="AK106" s="461"/>
    </row>
    <row r="107" spans="1:37">
      <c r="A107" s="452"/>
      <c r="C107" s="458"/>
      <c r="E107" s="458"/>
      <c r="G107" s="458"/>
      <c r="I107" s="458"/>
      <c r="K107" s="458"/>
      <c r="M107" s="458"/>
      <c r="O107" s="458"/>
      <c r="Q107" s="458"/>
      <c r="S107" s="458"/>
      <c r="U107" s="458"/>
      <c r="W107" s="458"/>
      <c r="Y107" s="458"/>
      <c r="AA107" s="458"/>
      <c r="AC107" s="458"/>
      <c r="AF107" s="459"/>
      <c r="AG107" s="460"/>
      <c r="AH107" s="460"/>
      <c r="AI107" s="460"/>
      <c r="AJ107" s="460"/>
      <c r="AK107" s="461"/>
    </row>
    <row r="108" spans="1:37">
      <c r="A108" s="452"/>
      <c r="B108" s="453" t="s">
        <v>657</v>
      </c>
      <c r="C108" s="428"/>
      <c r="D108" s="453" t="s">
        <v>658</v>
      </c>
      <c r="E108" s="428"/>
      <c r="F108" s="453" t="s">
        <v>659</v>
      </c>
      <c r="G108" s="428"/>
      <c r="H108" s="453" t="s">
        <v>660</v>
      </c>
      <c r="I108" s="428"/>
      <c r="J108" s="453" t="s">
        <v>661</v>
      </c>
      <c r="K108" s="428"/>
      <c r="L108" s="453" t="s">
        <v>662</v>
      </c>
      <c r="M108" s="428"/>
      <c r="N108" s="453" t="s">
        <v>663</v>
      </c>
      <c r="O108" s="428"/>
      <c r="P108" s="453" t="s">
        <v>664</v>
      </c>
      <c r="Q108" s="428"/>
      <c r="R108" s="453" t="s">
        <v>665</v>
      </c>
      <c r="S108" s="428"/>
      <c r="T108" s="453" t="s">
        <v>666</v>
      </c>
      <c r="U108" s="428"/>
      <c r="V108" s="453" t="s">
        <v>667</v>
      </c>
      <c r="W108" s="428"/>
      <c r="X108" s="453" t="s">
        <v>668</v>
      </c>
      <c r="Y108" s="428"/>
      <c r="Z108" s="453" t="s">
        <v>669</v>
      </c>
      <c r="AA108" s="428"/>
      <c r="AB108" s="453" t="s">
        <v>670</v>
      </c>
      <c r="AC108" s="458"/>
      <c r="AF108" s="459"/>
      <c r="AG108" s="460"/>
      <c r="AH108" s="460"/>
      <c r="AI108" s="460"/>
      <c r="AJ108" s="460"/>
      <c r="AK108" s="461"/>
    </row>
    <row r="109" spans="1:37">
      <c r="A109" s="452"/>
      <c r="B109" s="457"/>
      <c r="C109" s="435"/>
      <c r="D109" s="457"/>
      <c r="E109" s="458"/>
      <c r="F109" s="457"/>
      <c r="G109" s="458"/>
      <c r="H109" s="457"/>
      <c r="I109" s="458"/>
      <c r="J109" s="457"/>
      <c r="K109" s="458"/>
      <c r="L109" s="457"/>
      <c r="M109" s="458"/>
      <c r="N109" s="457"/>
      <c r="O109" s="458"/>
      <c r="P109" s="457"/>
      <c r="Q109" s="466"/>
      <c r="R109" s="457"/>
      <c r="S109" s="466"/>
      <c r="T109" s="457"/>
      <c r="U109" s="458"/>
      <c r="V109" s="457"/>
      <c r="W109" s="458"/>
      <c r="X109" s="457"/>
      <c r="Y109" s="458"/>
      <c r="Z109" s="457"/>
      <c r="AA109" s="458"/>
      <c r="AB109" s="457"/>
      <c r="AC109" s="458"/>
      <c r="AF109" s="455" t="s">
        <v>1177</v>
      </c>
      <c r="AG109" s="455" t="s">
        <v>340</v>
      </c>
      <c r="AH109" s="455" t="s">
        <v>1178</v>
      </c>
      <c r="AI109" s="455" t="s">
        <v>1179</v>
      </c>
      <c r="AJ109" s="455" t="s">
        <v>289</v>
      </c>
      <c r="AK109" s="456" t="s">
        <v>1180</v>
      </c>
    </row>
    <row r="110" spans="1:37" ht="12.6" thickBot="1">
      <c r="A110" s="452"/>
      <c r="B110" s="429"/>
      <c r="C110" s="458"/>
      <c r="D110" s="429"/>
      <c r="E110" s="458"/>
      <c r="F110" s="429"/>
      <c r="G110" s="458"/>
      <c r="H110" s="429"/>
      <c r="I110" s="458"/>
      <c r="J110" s="429"/>
      <c r="K110" s="458"/>
      <c r="L110" s="429"/>
      <c r="M110" s="458"/>
      <c r="N110" s="429"/>
      <c r="O110" s="458"/>
      <c r="P110" s="429"/>
      <c r="Q110" s="458"/>
      <c r="R110" s="429"/>
      <c r="S110" s="458"/>
      <c r="T110" s="429"/>
      <c r="U110" s="458"/>
      <c r="V110" s="429"/>
      <c r="W110" s="458"/>
      <c r="X110" s="429"/>
      <c r="Y110" s="458"/>
      <c r="Z110" s="429"/>
      <c r="AA110" s="458"/>
      <c r="AB110" s="429"/>
      <c r="AC110" s="458"/>
      <c r="AF110" s="459"/>
      <c r="AG110" s="460"/>
      <c r="AH110" s="460"/>
      <c r="AI110" s="460"/>
      <c r="AJ110" s="460"/>
      <c r="AK110" s="461"/>
    </row>
    <row r="111" spans="1:37" ht="42.75" customHeight="1" thickBot="1">
      <c r="A111" s="452"/>
      <c r="B111" s="431"/>
      <c r="C111" s="462">
        <v>341.66800000000001</v>
      </c>
      <c r="D111" s="431"/>
      <c r="E111" s="462">
        <v>425.863</v>
      </c>
      <c r="F111" s="431"/>
      <c r="G111" s="462">
        <v>394.30700000000002</v>
      </c>
      <c r="H111" s="431"/>
      <c r="I111" s="462">
        <v>370.45</v>
      </c>
      <c r="J111" s="431"/>
      <c r="K111" s="462">
        <v>436.75400000000002</v>
      </c>
      <c r="L111" s="431"/>
      <c r="M111" s="462">
        <v>397.60500000000002</v>
      </c>
      <c r="N111" s="431"/>
      <c r="O111" s="462">
        <v>413.40100000000001</v>
      </c>
      <c r="P111" s="431"/>
      <c r="Q111" s="467">
        <v>423.64499999999998</v>
      </c>
      <c r="R111" s="431"/>
      <c r="S111" s="462">
        <v>415.96800000000002</v>
      </c>
      <c r="T111" s="431"/>
      <c r="U111" s="462">
        <v>415.34899999999999</v>
      </c>
      <c r="V111" s="431"/>
      <c r="W111" s="462">
        <v>394.875</v>
      </c>
      <c r="X111" s="431"/>
      <c r="Y111" s="462">
        <v>429.62</v>
      </c>
      <c r="Z111" s="431"/>
      <c r="AA111" s="462">
        <v>381.90499999999997</v>
      </c>
      <c r="AB111" s="431"/>
      <c r="AC111" s="462">
        <v>405.26</v>
      </c>
      <c r="AF111" s="455">
        <v>14</v>
      </c>
      <c r="AG111" s="455"/>
      <c r="AH111" s="455"/>
      <c r="AI111" s="455"/>
      <c r="AJ111" s="455"/>
      <c r="AK111" s="456"/>
    </row>
    <row r="112" spans="1:37" ht="12.6" thickBot="1">
      <c r="A112" s="452"/>
      <c r="B112" s="464"/>
      <c r="C112" s="458"/>
      <c r="D112" s="464"/>
      <c r="E112" s="458"/>
      <c r="F112" s="464"/>
      <c r="G112" s="458"/>
      <c r="H112" s="464"/>
      <c r="I112" s="458"/>
      <c r="J112" s="464"/>
      <c r="K112" s="458"/>
      <c r="L112" s="464"/>
      <c r="M112" s="458"/>
      <c r="N112" s="464"/>
      <c r="O112" s="458"/>
      <c r="P112" s="464"/>
      <c r="Q112" s="458"/>
      <c r="R112" s="464"/>
      <c r="S112" s="458"/>
      <c r="T112" s="464"/>
      <c r="U112" s="458"/>
      <c r="V112" s="464"/>
      <c r="W112" s="458"/>
      <c r="X112" s="464"/>
      <c r="Y112" s="458"/>
      <c r="Z112" s="464"/>
      <c r="AA112" s="458"/>
      <c r="AB112" s="464"/>
      <c r="AC112" s="458"/>
      <c r="AF112" s="459"/>
      <c r="AG112" s="460"/>
      <c r="AH112" s="460"/>
      <c r="AI112" s="460"/>
      <c r="AJ112" s="460"/>
      <c r="AK112" s="461"/>
    </row>
    <row r="113" spans="1:37">
      <c r="A113" s="452"/>
      <c r="B113" s="435" t="s">
        <v>168</v>
      </c>
      <c r="C113" s="435"/>
      <c r="D113" s="435" t="s">
        <v>168</v>
      </c>
      <c r="E113" s="435"/>
      <c r="F113" s="435" t="s">
        <v>228</v>
      </c>
      <c r="G113" s="435"/>
      <c r="H113" s="435" t="s">
        <v>129</v>
      </c>
      <c r="I113" s="435"/>
      <c r="J113" s="435" t="s">
        <v>153</v>
      </c>
      <c r="K113" s="435"/>
      <c r="L113" s="435" t="s">
        <v>228</v>
      </c>
      <c r="M113" s="435"/>
      <c r="N113" s="435" t="s">
        <v>105</v>
      </c>
      <c r="O113" s="435"/>
      <c r="P113" s="435" t="s">
        <v>234</v>
      </c>
      <c r="Q113" s="435"/>
      <c r="R113" s="435" t="s">
        <v>168</v>
      </c>
      <c r="S113" s="435"/>
      <c r="T113" s="435" t="s">
        <v>234</v>
      </c>
      <c r="U113" s="435"/>
      <c r="V113" s="435" t="s">
        <v>123</v>
      </c>
      <c r="W113" s="435"/>
      <c r="X113" s="435" t="s">
        <v>234</v>
      </c>
      <c r="Y113" s="435"/>
      <c r="Z113" s="435" t="s">
        <v>1259</v>
      </c>
      <c r="AA113" s="435"/>
      <c r="AB113" s="435" t="s">
        <v>234</v>
      </c>
      <c r="AC113" s="458"/>
      <c r="AF113" s="459"/>
      <c r="AG113" s="460"/>
      <c r="AH113" s="460"/>
      <c r="AI113" s="460"/>
      <c r="AJ113" s="460"/>
      <c r="AK113" s="461"/>
    </row>
    <row r="114" spans="1:37">
      <c r="A114" s="452"/>
      <c r="B114" s="435"/>
      <c r="C114" s="435"/>
      <c r="D114" s="435"/>
      <c r="E114" s="435"/>
      <c r="F114" s="435"/>
      <c r="G114" s="435"/>
      <c r="H114" s="435"/>
      <c r="I114" s="435"/>
      <c r="J114" s="435"/>
      <c r="K114" s="435"/>
      <c r="L114" s="435"/>
      <c r="M114" s="435"/>
      <c r="N114" s="435"/>
      <c r="O114" s="435"/>
      <c r="P114" s="435"/>
      <c r="Q114" s="435"/>
      <c r="R114" s="435"/>
      <c r="S114" s="435"/>
      <c r="T114" s="435"/>
      <c r="U114" s="435"/>
      <c r="V114" s="435"/>
      <c r="W114" s="435"/>
      <c r="X114" s="435"/>
      <c r="Y114" s="435"/>
      <c r="Z114" s="435"/>
      <c r="AA114" s="435"/>
      <c r="AB114" s="435"/>
      <c r="AC114" s="458"/>
      <c r="AF114" s="459"/>
      <c r="AG114" s="460"/>
      <c r="AH114" s="460"/>
      <c r="AI114" s="460"/>
      <c r="AJ114" s="460"/>
      <c r="AK114" s="461"/>
    </row>
    <row r="115" spans="1:37">
      <c r="A115" s="452"/>
      <c r="C115" s="458"/>
      <c r="E115" s="458"/>
      <c r="G115" s="458"/>
      <c r="I115" s="458"/>
      <c r="K115" s="458"/>
      <c r="M115" s="458"/>
      <c r="O115" s="458"/>
      <c r="Q115" s="458"/>
      <c r="S115" s="458"/>
      <c r="U115" s="458"/>
      <c r="W115" s="458"/>
      <c r="Y115" s="458"/>
      <c r="AA115" s="458"/>
      <c r="AC115" s="458"/>
      <c r="AF115" s="459"/>
      <c r="AG115" s="460"/>
      <c r="AH115" s="460"/>
      <c r="AI115" s="460"/>
      <c r="AJ115" s="460"/>
      <c r="AK115" s="461"/>
    </row>
    <row r="116" spans="1:37">
      <c r="A116" s="452"/>
      <c r="B116" s="453" t="s">
        <v>671</v>
      </c>
      <c r="C116" s="428"/>
      <c r="D116" s="453" t="s">
        <v>672</v>
      </c>
      <c r="E116" s="428"/>
      <c r="F116" s="453" t="s">
        <v>673</v>
      </c>
      <c r="G116" s="428"/>
      <c r="H116" s="453" t="s">
        <v>674</v>
      </c>
      <c r="I116" s="428"/>
      <c r="J116" s="453" t="s">
        <v>675</v>
      </c>
      <c r="K116" s="428"/>
      <c r="L116" s="453" t="s">
        <v>676</v>
      </c>
      <c r="M116" s="428"/>
      <c r="N116" s="453" t="s">
        <v>677</v>
      </c>
      <c r="O116" s="428"/>
      <c r="P116" s="453" t="s">
        <v>678</v>
      </c>
      <c r="Q116" s="428"/>
      <c r="R116" s="453" t="s">
        <v>679</v>
      </c>
      <c r="S116" s="428"/>
      <c r="T116" s="453" t="s">
        <v>680</v>
      </c>
      <c r="U116" s="428"/>
      <c r="V116" s="453" t="s">
        <v>681</v>
      </c>
      <c r="W116" s="428"/>
      <c r="X116" s="453" t="s">
        <v>682</v>
      </c>
      <c r="Y116" s="428"/>
      <c r="Z116" s="453" t="s">
        <v>683</v>
      </c>
      <c r="AA116" s="428"/>
      <c r="AB116" s="453" t="s">
        <v>684</v>
      </c>
      <c r="AC116" s="458"/>
      <c r="AF116" s="459"/>
      <c r="AG116" s="460"/>
      <c r="AH116" s="460"/>
      <c r="AI116" s="460"/>
      <c r="AJ116" s="460"/>
      <c r="AK116" s="461"/>
    </row>
    <row r="117" spans="1:37">
      <c r="A117" s="452"/>
      <c r="B117" s="457"/>
      <c r="C117" s="458"/>
      <c r="D117" s="457"/>
      <c r="E117" s="458"/>
      <c r="F117" s="457"/>
      <c r="G117" s="458"/>
      <c r="H117" s="457"/>
      <c r="I117" s="458"/>
      <c r="J117" s="457"/>
      <c r="K117" s="458"/>
      <c r="L117" s="457"/>
      <c r="M117" s="458"/>
      <c r="N117" s="457"/>
      <c r="O117" s="458"/>
      <c r="P117" s="457"/>
      <c r="Q117" s="458"/>
      <c r="R117" s="457"/>
      <c r="S117" s="458"/>
      <c r="T117" s="457"/>
      <c r="U117" s="458"/>
      <c r="V117" s="457"/>
      <c r="W117" s="458"/>
      <c r="X117" s="457"/>
      <c r="Y117" s="458"/>
      <c r="Z117" s="457"/>
      <c r="AA117" s="458"/>
      <c r="AB117" s="457"/>
      <c r="AC117" s="458"/>
      <c r="AF117" s="455" t="s">
        <v>1177</v>
      </c>
      <c r="AG117" s="455" t="s">
        <v>340</v>
      </c>
      <c r="AH117" s="455" t="s">
        <v>1178</v>
      </c>
      <c r="AI117" s="455" t="s">
        <v>1179</v>
      </c>
      <c r="AJ117" s="455" t="s">
        <v>289</v>
      </c>
      <c r="AK117" s="456" t="s">
        <v>1180</v>
      </c>
    </row>
    <row r="118" spans="1:37" ht="12.6" thickBot="1">
      <c r="A118" s="452"/>
      <c r="B118" s="429"/>
      <c r="C118" s="458"/>
      <c r="D118" s="429"/>
      <c r="E118" s="458"/>
      <c r="F118" s="429"/>
      <c r="G118" s="458"/>
      <c r="H118" s="429"/>
      <c r="I118" s="458"/>
      <c r="J118" s="429"/>
      <c r="K118" s="458"/>
      <c r="L118" s="429"/>
      <c r="M118" s="458"/>
      <c r="N118" s="429"/>
      <c r="O118" s="458"/>
      <c r="P118" s="429"/>
      <c r="Q118" s="458"/>
      <c r="R118" s="429"/>
      <c r="S118" s="458"/>
      <c r="T118" s="429"/>
      <c r="U118" s="458"/>
      <c r="V118" s="429"/>
      <c r="W118" s="458"/>
      <c r="X118" s="429"/>
      <c r="Y118" s="458"/>
      <c r="Z118" s="429"/>
      <c r="AA118" s="458"/>
      <c r="AB118" s="429"/>
      <c r="AC118" s="458"/>
      <c r="AF118" s="459"/>
      <c r="AG118" s="460"/>
      <c r="AH118" s="460" t="s">
        <v>1260</v>
      </c>
      <c r="AI118" s="460"/>
      <c r="AJ118" s="460"/>
      <c r="AK118" s="461"/>
    </row>
    <row r="119" spans="1:37" ht="42.75" customHeight="1" thickBot="1">
      <c r="A119" s="452"/>
      <c r="B119" s="431"/>
      <c r="C119" s="462">
        <v>338.15600000000001</v>
      </c>
      <c r="D119" s="431"/>
      <c r="E119" s="462">
        <v>288.303</v>
      </c>
      <c r="F119" s="431"/>
      <c r="G119" s="462">
        <v>297.14800000000002</v>
      </c>
      <c r="H119" s="431"/>
      <c r="I119" s="462">
        <v>195.90299999999999</v>
      </c>
      <c r="J119" s="431"/>
      <c r="K119" s="462">
        <v>249.66</v>
      </c>
      <c r="L119" s="431"/>
      <c r="M119" s="462">
        <v>374.47500000000002</v>
      </c>
      <c r="N119" s="431"/>
      <c r="O119" s="462">
        <v>443.95</v>
      </c>
      <c r="P119" s="431"/>
      <c r="Q119" s="462">
        <v>404.38600000000002</v>
      </c>
      <c r="R119" s="431"/>
      <c r="S119" s="462">
        <v>341.423</v>
      </c>
      <c r="T119" s="431"/>
      <c r="U119" s="462">
        <v>305.40100000000001</v>
      </c>
      <c r="V119" s="431"/>
      <c r="W119" s="462">
        <v>319.98099999999999</v>
      </c>
      <c r="X119" s="431"/>
      <c r="Y119" s="462">
        <v>345.62099999999998</v>
      </c>
      <c r="Z119" s="431"/>
      <c r="AA119" s="462">
        <v>223.15100000000001</v>
      </c>
      <c r="AB119" s="431"/>
      <c r="AC119" s="462">
        <v>393.81700000000001</v>
      </c>
      <c r="AF119" s="455">
        <v>14</v>
      </c>
      <c r="AG119" s="455"/>
      <c r="AH119" s="455"/>
      <c r="AI119" s="455"/>
      <c r="AJ119" s="455"/>
      <c r="AK119" s="456"/>
    </row>
    <row r="120" spans="1:37" ht="12.6" thickBot="1">
      <c r="A120" s="452"/>
      <c r="B120" s="464"/>
      <c r="C120" s="458"/>
      <c r="D120" s="464"/>
      <c r="E120" s="458"/>
      <c r="F120" s="464"/>
      <c r="G120" s="458"/>
      <c r="H120" s="464"/>
      <c r="I120" s="458"/>
      <c r="J120" s="464"/>
      <c r="K120" s="458"/>
      <c r="L120" s="464"/>
      <c r="M120" s="458"/>
      <c r="N120" s="464"/>
      <c r="O120" s="458"/>
      <c r="P120" s="464"/>
      <c r="Q120" s="458"/>
      <c r="R120" s="464"/>
      <c r="S120" s="458"/>
      <c r="T120" s="464"/>
      <c r="U120" s="458"/>
      <c r="V120" s="464"/>
      <c r="W120" s="458"/>
      <c r="X120" s="464"/>
      <c r="Y120" s="458"/>
      <c r="Z120" s="464"/>
      <c r="AA120" s="458"/>
      <c r="AB120" s="464"/>
      <c r="AC120" s="458"/>
      <c r="AF120" s="459"/>
      <c r="AG120" s="460"/>
      <c r="AH120" s="460"/>
      <c r="AI120" s="460"/>
      <c r="AJ120" s="460"/>
      <c r="AK120" s="461"/>
    </row>
    <row r="121" spans="1:37">
      <c r="A121" s="452"/>
      <c r="B121" s="435" t="s">
        <v>234</v>
      </c>
      <c r="C121" s="435"/>
      <c r="D121" s="435" t="s">
        <v>168</v>
      </c>
      <c r="E121" s="435"/>
      <c r="F121" s="435" t="s">
        <v>171</v>
      </c>
      <c r="G121" s="435"/>
      <c r="H121" s="435" t="s">
        <v>168</v>
      </c>
      <c r="I121" s="435"/>
      <c r="J121" s="435" t="s">
        <v>114</v>
      </c>
      <c r="K121" s="435"/>
      <c r="L121" s="435" t="s">
        <v>118</v>
      </c>
      <c r="M121" s="435"/>
      <c r="N121" s="435" t="s">
        <v>234</v>
      </c>
      <c r="O121" s="435"/>
      <c r="P121" s="435" t="s">
        <v>133</v>
      </c>
      <c r="Q121" s="435"/>
      <c r="R121" s="435" t="s">
        <v>168</v>
      </c>
      <c r="S121" s="435"/>
      <c r="T121" s="435" t="s">
        <v>171</v>
      </c>
      <c r="U121" s="435"/>
      <c r="V121" s="435" t="s">
        <v>168</v>
      </c>
      <c r="W121" s="435"/>
      <c r="X121" s="435" t="s">
        <v>228</v>
      </c>
      <c r="Y121" s="435"/>
      <c r="Z121" s="435" t="s">
        <v>129</v>
      </c>
      <c r="AA121" s="435"/>
      <c r="AB121" s="435" t="s">
        <v>133</v>
      </c>
      <c r="AC121" s="458"/>
      <c r="AF121" s="459"/>
      <c r="AG121" s="460"/>
      <c r="AH121" s="460"/>
      <c r="AI121" s="460"/>
      <c r="AJ121" s="460"/>
      <c r="AK121" s="461"/>
    </row>
    <row r="122" spans="1:37">
      <c r="A122" s="452"/>
      <c r="B122" s="435"/>
      <c r="C122" s="435"/>
      <c r="D122" s="435"/>
      <c r="E122" s="435"/>
      <c r="F122" s="435"/>
      <c r="G122" s="435"/>
      <c r="H122" s="435"/>
      <c r="I122" s="435"/>
      <c r="J122" s="435"/>
      <c r="K122" s="435"/>
      <c r="L122" s="435"/>
      <c r="M122" s="435"/>
      <c r="N122" s="435"/>
      <c r="O122" s="435"/>
      <c r="P122" s="435"/>
      <c r="Q122" s="435"/>
      <c r="R122" s="435"/>
      <c r="S122" s="435"/>
      <c r="T122" s="435"/>
      <c r="U122" s="435"/>
      <c r="V122" s="435"/>
      <c r="W122" s="435"/>
      <c r="X122" s="435"/>
      <c r="Y122" s="435"/>
      <c r="Z122" s="435"/>
      <c r="AA122" s="435"/>
      <c r="AB122" s="435"/>
      <c r="AC122" s="458"/>
      <c r="AF122" s="459"/>
      <c r="AG122" s="460"/>
      <c r="AH122" s="460"/>
      <c r="AI122" s="460"/>
      <c r="AJ122" s="460"/>
      <c r="AK122" s="461"/>
    </row>
    <row r="123" spans="1:37">
      <c r="A123" s="452"/>
      <c r="C123" s="458"/>
      <c r="E123" s="458"/>
      <c r="G123" s="458"/>
      <c r="I123" s="458"/>
      <c r="K123" s="458"/>
      <c r="M123" s="458"/>
      <c r="O123" s="458"/>
      <c r="Q123" s="458"/>
      <c r="S123" s="458"/>
      <c r="U123" s="458"/>
      <c r="W123" s="458"/>
      <c r="Y123" s="458"/>
      <c r="AA123" s="458"/>
      <c r="AC123" s="458"/>
      <c r="AF123" s="459"/>
      <c r="AG123" s="460"/>
      <c r="AH123" s="460"/>
      <c r="AI123" s="460"/>
      <c r="AJ123" s="460"/>
      <c r="AK123" s="461"/>
    </row>
    <row r="124" spans="1:37">
      <c r="A124" s="452"/>
      <c r="B124" s="453" t="s">
        <v>685</v>
      </c>
      <c r="C124" s="428"/>
      <c r="D124" s="453" t="s">
        <v>686</v>
      </c>
      <c r="E124" s="428"/>
      <c r="F124" s="453" t="s">
        <v>687</v>
      </c>
      <c r="G124" s="428"/>
      <c r="H124" s="453" t="s">
        <v>688</v>
      </c>
      <c r="I124" s="428"/>
      <c r="J124" s="453" t="s">
        <v>1261</v>
      </c>
      <c r="K124" s="428"/>
      <c r="L124" s="453" t="s">
        <v>296</v>
      </c>
      <c r="M124" s="428"/>
      <c r="N124" s="453" t="s">
        <v>258</v>
      </c>
      <c r="O124" s="428"/>
      <c r="P124" s="453" t="s">
        <v>259</v>
      </c>
      <c r="Q124" s="428"/>
      <c r="R124" s="453" t="s">
        <v>297</v>
      </c>
      <c r="S124" s="428"/>
      <c r="T124" s="453" t="s">
        <v>298</v>
      </c>
      <c r="U124" s="428"/>
      <c r="V124" s="453" t="s">
        <v>299</v>
      </c>
      <c r="W124" s="428"/>
      <c r="X124" s="453" t="s">
        <v>300</v>
      </c>
      <c r="Y124" s="428"/>
      <c r="Z124" s="453" t="s">
        <v>301</v>
      </c>
      <c r="AA124" s="428"/>
      <c r="AB124" s="453" t="s">
        <v>302</v>
      </c>
      <c r="AC124" s="458"/>
      <c r="AF124" s="459"/>
      <c r="AG124" s="460"/>
      <c r="AH124" s="460"/>
      <c r="AI124" s="460"/>
      <c r="AJ124" s="460"/>
      <c r="AK124" s="461"/>
    </row>
    <row r="125" spans="1:37">
      <c r="A125" s="452"/>
      <c r="B125" s="457"/>
      <c r="C125" s="458"/>
      <c r="D125" s="457"/>
      <c r="E125" s="458"/>
      <c r="F125" s="457"/>
      <c r="G125" s="458"/>
      <c r="H125" s="457"/>
      <c r="I125" s="458"/>
      <c r="J125" s="457"/>
      <c r="K125" s="458"/>
      <c r="L125" s="457"/>
      <c r="M125" s="458"/>
      <c r="N125" s="457"/>
      <c r="O125" s="458"/>
      <c r="P125" s="457"/>
      <c r="Q125" s="458"/>
      <c r="R125" s="457"/>
      <c r="S125" s="458"/>
      <c r="T125" s="457"/>
      <c r="U125" s="458"/>
      <c r="V125" s="457"/>
      <c r="W125" s="458"/>
      <c r="X125" s="457"/>
      <c r="Y125" s="466"/>
      <c r="Z125" s="457"/>
      <c r="AA125" s="466"/>
      <c r="AB125" s="457"/>
      <c r="AC125" s="458"/>
      <c r="AF125" s="455" t="s">
        <v>1177</v>
      </c>
      <c r="AG125" s="455" t="s">
        <v>340</v>
      </c>
      <c r="AH125" s="455" t="s">
        <v>1178</v>
      </c>
      <c r="AI125" s="455" t="s">
        <v>1179</v>
      </c>
      <c r="AJ125" s="455" t="s">
        <v>289</v>
      </c>
      <c r="AK125" s="456" t="s">
        <v>1180</v>
      </c>
    </row>
    <row r="126" spans="1:37" ht="12.6" thickBot="1">
      <c r="A126" s="452"/>
      <c r="B126" s="429"/>
      <c r="C126" s="458"/>
      <c r="D126" s="429"/>
      <c r="E126" s="458"/>
      <c r="F126" s="429"/>
      <c r="G126" s="458"/>
      <c r="H126" s="429"/>
      <c r="I126" s="458"/>
      <c r="J126" s="429"/>
      <c r="K126" s="458"/>
      <c r="L126" s="429"/>
      <c r="M126" s="458"/>
      <c r="N126" s="429"/>
      <c r="O126" s="458"/>
      <c r="P126" s="429"/>
      <c r="Q126" s="458"/>
      <c r="R126" s="429"/>
      <c r="S126" s="458"/>
      <c r="T126" s="429"/>
      <c r="U126" s="458"/>
      <c r="V126" s="429"/>
      <c r="W126" s="458"/>
      <c r="X126" s="429"/>
      <c r="Y126" s="458"/>
      <c r="Z126" s="429"/>
      <c r="AA126" s="458"/>
      <c r="AB126" s="429"/>
      <c r="AC126" s="458"/>
      <c r="AF126" s="459"/>
      <c r="AG126" s="460"/>
      <c r="AH126" s="460"/>
      <c r="AI126" s="460"/>
      <c r="AJ126" s="460"/>
      <c r="AK126" s="461"/>
    </row>
    <row r="127" spans="1:37" ht="42.75" customHeight="1" thickBot="1">
      <c r="A127" s="452"/>
      <c r="B127" s="431"/>
      <c r="C127" s="462">
        <v>435.13600000000002</v>
      </c>
      <c r="D127" s="431"/>
      <c r="E127" s="462">
        <v>403.209</v>
      </c>
      <c r="F127" s="431"/>
      <c r="G127" s="462">
        <v>422.55399999999997</v>
      </c>
      <c r="H127" s="431"/>
      <c r="I127" s="462">
        <v>353.48399999999998</v>
      </c>
      <c r="J127" s="431"/>
      <c r="K127" s="462">
        <v>274.899</v>
      </c>
      <c r="L127" s="431"/>
      <c r="M127" s="462">
        <v>465.03300000000002</v>
      </c>
      <c r="N127" s="431"/>
      <c r="O127" s="462">
        <v>373.97699999999998</v>
      </c>
      <c r="P127" s="432"/>
      <c r="Q127" s="462">
        <v>416.86399999999998</v>
      </c>
      <c r="R127" s="432"/>
      <c r="S127" s="462">
        <v>381.01900000000001</v>
      </c>
      <c r="T127" s="431"/>
      <c r="U127" s="462">
        <v>391.51900000000001</v>
      </c>
      <c r="V127" s="431"/>
      <c r="W127" s="462">
        <v>374.93400000000003</v>
      </c>
      <c r="X127" s="431"/>
      <c r="Y127" s="467">
        <v>248.56700000000001</v>
      </c>
      <c r="Z127" s="431"/>
      <c r="AA127" s="462">
        <v>384.17</v>
      </c>
      <c r="AB127" s="431"/>
      <c r="AC127" s="467">
        <v>330.76400000000001</v>
      </c>
      <c r="AF127" s="455">
        <v>14</v>
      </c>
      <c r="AG127" s="455">
        <v>1</v>
      </c>
      <c r="AH127" s="455"/>
      <c r="AI127" s="455"/>
      <c r="AJ127" s="455"/>
      <c r="AK127" s="456"/>
    </row>
    <row r="128" spans="1:37" ht="12.6" thickBot="1">
      <c r="A128" s="452"/>
      <c r="B128" s="464"/>
      <c r="C128" s="458"/>
      <c r="D128" s="464"/>
      <c r="E128" s="458"/>
      <c r="F128" s="464"/>
      <c r="G128" s="458"/>
      <c r="H128" s="464"/>
      <c r="I128" s="458"/>
      <c r="J128" s="464"/>
      <c r="K128" s="458"/>
      <c r="L128" s="464"/>
      <c r="M128" s="458"/>
      <c r="N128" s="464"/>
      <c r="O128" s="458"/>
      <c r="P128" s="464"/>
      <c r="Q128" s="458"/>
      <c r="R128" s="464"/>
      <c r="S128" s="458"/>
      <c r="T128" s="464"/>
      <c r="U128" s="458"/>
      <c r="V128" s="464"/>
      <c r="W128" s="458"/>
      <c r="X128" s="464"/>
      <c r="Y128" s="458"/>
      <c r="Z128" s="464"/>
      <c r="AA128" s="458"/>
      <c r="AB128" s="464"/>
      <c r="AC128" s="458"/>
      <c r="AF128" s="459"/>
      <c r="AG128" s="460"/>
      <c r="AH128" s="460"/>
      <c r="AI128" s="460"/>
      <c r="AJ128" s="460"/>
      <c r="AK128" s="461"/>
    </row>
    <row r="129" spans="1:37">
      <c r="A129" s="452"/>
      <c r="B129" s="468" t="s">
        <v>234</v>
      </c>
      <c r="C129" s="435"/>
      <c r="D129" s="468" t="s">
        <v>234</v>
      </c>
      <c r="E129" s="435"/>
      <c r="F129" s="468" t="s">
        <v>129</v>
      </c>
      <c r="G129" s="435"/>
      <c r="H129" s="468" t="s">
        <v>129</v>
      </c>
      <c r="I129" s="435"/>
      <c r="J129" s="468" t="s">
        <v>133</v>
      </c>
      <c r="K129" s="435"/>
      <c r="L129" s="468" t="s">
        <v>103</v>
      </c>
      <c r="M129" s="435"/>
      <c r="N129" s="468" t="s">
        <v>171</v>
      </c>
      <c r="O129" s="435"/>
      <c r="P129" s="468" t="s">
        <v>168</v>
      </c>
      <c r="Q129" s="435"/>
      <c r="R129" s="468" t="s">
        <v>171</v>
      </c>
      <c r="S129" s="435"/>
      <c r="T129" s="468" t="s">
        <v>105</v>
      </c>
      <c r="U129" s="435"/>
      <c r="V129" s="468" t="s">
        <v>228</v>
      </c>
      <c r="W129" s="435"/>
      <c r="X129" s="468" t="s">
        <v>111</v>
      </c>
      <c r="Y129" s="435"/>
      <c r="Z129" s="468" t="s">
        <v>101</v>
      </c>
      <c r="AA129" s="435"/>
      <c r="AB129" s="468" t="s">
        <v>171</v>
      </c>
      <c r="AC129" s="458"/>
      <c r="AF129" s="459"/>
      <c r="AG129" s="460"/>
      <c r="AH129" s="460"/>
      <c r="AI129" s="460"/>
      <c r="AJ129" s="460"/>
      <c r="AK129" s="461"/>
    </row>
    <row r="130" spans="1:37">
      <c r="A130" s="452"/>
      <c r="B130" s="468"/>
      <c r="C130" s="435"/>
      <c r="D130" s="468"/>
      <c r="E130" s="435"/>
      <c r="F130" s="468"/>
      <c r="G130" s="435"/>
      <c r="H130" s="468"/>
      <c r="I130" s="435"/>
      <c r="J130" s="468"/>
      <c r="K130" s="435"/>
      <c r="L130" s="468"/>
      <c r="M130" s="435"/>
      <c r="N130" s="468"/>
      <c r="O130" s="435"/>
      <c r="P130" s="468"/>
      <c r="Q130" s="435"/>
      <c r="R130" s="468"/>
      <c r="S130" s="435"/>
      <c r="T130" s="468" t="s">
        <v>1262</v>
      </c>
      <c r="U130" s="435"/>
      <c r="V130" s="468" t="s">
        <v>1263</v>
      </c>
      <c r="W130" s="435"/>
      <c r="X130" s="468"/>
      <c r="Y130" s="435"/>
      <c r="Z130" s="468"/>
      <c r="AA130" s="435"/>
      <c r="AB130" s="468"/>
      <c r="AC130" s="458"/>
      <c r="AF130" s="459"/>
      <c r="AG130" s="460"/>
      <c r="AH130" s="460"/>
      <c r="AI130" s="460"/>
      <c r="AJ130" s="460"/>
      <c r="AK130" s="461"/>
    </row>
    <row r="131" spans="1:37" ht="12.6" thickBot="1">
      <c r="A131" s="470"/>
      <c r="B131" s="471"/>
      <c r="C131" s="472"/>
      <c r="D131" s="471"/>
      <c r="E131" s="472"/>
      <c r="F131" s="471"/>
      <c r="G131" s="472"/>
      <c r="H131" s="471"/>
      <c r="I131" s="472"/>
      <c r="J131" s="471"/>
      <c r="K131" s="472"/>
      <c r="L131" s="471"/>
      <c r="M131" s="472"/>
      <c r="N131" s="471"/>
      <c r="O131" s="472"/>
      <c r="P131" s="471"/>
      <c r="Q131" s="472"/>
      <c r="R131" s="471"/>
      <c r="S131" s="472"/>
      <c r="T131" s="471"/>
      <c r="U131" s="472"/>
      <c r="V131" s="471"/>
      <c r="W131" s="472"/>
      <c r="X131" s="471"/>
      <c r="Y131" s="472"/>
      <c r="Z131" s="471"/>
      <c r="AA131" s="472"/>
      <c r="AB131" s="471"/>
      <c r="AC131" s="472"/>
      <c r="AD131" s="473"/>
      <c r="AE131" s="473"/>
      <c r="AF131" s="474"/>
      <c r="AG131" s="475"/>
      <c r="AH131" s="475"/>
      <c r="AI131" s="475"/>
      <c r="AJ131" s="475"/>
      <c r="AK131" s="476"/>
    </row>
    <row r="132" spans="1:37">
      <c r="A132" s="477"/>
      <c r="B132" s="478" t="s">
        <v>306</v>
      </c>
      <c r="C132" s="433"/>
      <c r="D132" s="478" t="s">
        <v>307</v>
      </c>
      <c r="E132" s="433"/>
      <c r="F132" s="478" t="s">
        <v>308</v>
      </c>
      <c r="G132" s="433"/>
      <c r="H132" s="478" t="s">
        <v>309</v>
      </c>
      <c r="I132" s="478"/>
      <c r="J132" s="478" t="s">
        <v>310</v>
      </c>
      <c r="K132" s="433"/>
      <c r="L132" s="478" t="s">
        <v>311</v>
      </c>
      <c r="M132" s="433"/>
      <c r="N132" s="478" t="s">
        <v>312</v>
      </c>
      <c r="O132" s="433"/>
      <c r="P132" s="478" t="s">
        <v>313</v>
      </c>
      <c r="Q132" s="433"/>
      <c r="R132" s="478" t="s">
        <v>314</v>
      </c>
      <c r="S132" s="433"/>
      <c r="T132" s="478" t="s">
        <v>315</v>
      </c>
      <c r="U132" s="433"/>
      <c r="V132" s="478" t="s">
        <v>319</v>
      </c>
      <c r="W132" s="433"/>
      <c r="X132" s="478" t="s">
        <v>320</v>
      </c>
      <c r="Y132" s="433"/>
      <c r="Z132" s="478" t="s">
        <v>321</v>
      </c>
      <c r="AA132" s="433"/>
      <c r="AB132" s="478" t="s">
        <v>322</v>
      </c>
      <c r="AC132" s="479"/>
      <c r="AD132" s="438"/>
      <c r="AE132" s="438"/>
      <c r="AF132" s="480"/>
      <c r="AG132" s="481"/>
      <c r="AH132" s="481"/>
      <c r="AI132" s="481"/>
      <c r="AJ132" s="481"/>
      <c r="AK132" s="482"/>
    </row>
    <row r="133" spans="1:37">
      <c r="A133" s="452"/>
      <c r="B133" s="457"/>
      <c r="C133" s="466"/>
      <c r="D133" s="457"/>
      <c r="E133" s="466"/>
      <c r="F133" s="457"/>
      <c r="G133" s="466"/>
      <c r="H133" s="457"/>
      <c r="I133" s="483"/>
      <c r="J133" s="457"/>
      <c r="K133" s="484"/>
      <c r="L133" s="457"/>
      <c r="M133" s="435"/>
      <c r="N133" s="457"/>
      <c r="O133" s="458"/>
      <c r="P133" s="457"/>
      <c r="Q133" s="435"/>
      <c r="R133" s="457"/>
      <c r="S133" s="458"/>
      <c r="T133" s="457"/>
      <c r="U133" s="458"/>
      <c r="V133" s="457"/>
      <c r="W133" s="458"/>
      <c r="X133" s="457"/>
      <c r="Y133" s="435"/>
      <c r="Z133" s="457"/>
      <c r="AA133" s="435"/>
      <c r="AB133" s="457"/>
      <c r="AC133" s="458"/>
      <c r="AF133" s="455" t="s">
        <v>1177</v>
      </c>
      <c r="AG133" s="455" t="s">
        <v>340</v>
      </c>
      <c r="AH133" s="455" t="s">
        <v>1178</v>
      </c>
      <c r="AI133" s="455" t="s">
        <v>1179</v>
      </c>
      <c r="AJ133" s="455" t="s">
        <v>289</v>
      </c>
      <c r="AK133" s="456" t="s">
        <v>1180</v>
      </c>
    </row>
    <row r="134" spans="1:37" ht="12.6" thickBot="1">
      <c r="A134" s="452"/>
      <c r="B134" s="429"/>
      <c r="C134" s="458"/>
      <c r="D134" s="429"/>
      <c r="E134" s="458"/>
      <c r="F134" s="429"/>
      <c r="G134" s="458"/>
      <c r="H134" s="429"/>
      <c r="I134" s="458"/>
      <c r="J134" s="429"/>
      <c r="K134" s="458"/>
      <c r="L134" s="429"/>
      <c r="M134" s="458"/>
      <c r="N134" s="429"/>
      <c r="O134" s="458"/>
      <c r="P134" s="429"/>
      <c r="Q134" s="458"/>
      <c r="R134" s="429"/>
      <c r="S134" s="458"/>
      <c r="T134" s="429"/>
      <c r="U134" s="458"/>
      <c r="V134" s="429"/>
      <c r="W134" s="458"/>
      <c r="X134" s="429"/>
      <c r="Y134" s="458"/>
      <c r="Z134" s="429"/>
      <c r="AA134" s="458"/>
      <c r="AB134" s="429"/>
      <c r="AC134" s="458"/>
      <c r="AF134" s="459"/>
      <c r="AG134" s="460"/>
      <c r="AH134" s="460"/>
      <c r="AI134" s="460"/>
      <c r="AJ134" s="460"/>
      <c r="AK134" s="461"/>
    </row>
    <row r="135" spans="1:37" ht="42.75" customHeight="1" thickBot="1">
      <c r="A135" s="452"/>
      <c r="B135" s="431"/>
      <c r="C135" s="462">
        <v>285.31900000000002</v>
      </c>
      <c r="D135" s="431"/>
      <c r="E135" s="462">
        <v>354.7</v>
      </c>
      <c r="F135" s="431"/>
      <c r="G135" s="462">
        <v>420.541</v>
      </c>
      <c r="H135" s="431"/>
      <c r="I135" s="462">
        <v>340.55900000000003</v>
      </c>
      <c r="J135" s="431"/>
      <c r="K135" s="462">
        <v>336.51900000000001</v>
      </c>
      <c r="L135" s="431"/>
      <c r="M135" s="462">
        <v>375.99200000000002</v>
      </c>
      <c r="N135" s="431"/>
      <c r="O135" s="467">
        <v>308.40699999999998</v>
      </c>
      <c r="P135" s="431"/>
      <c r="Q135" s="485">
        <v>444.83800000000002</v>
      </c>
      <c r="R135" s="431"/>
      <c r="S135" s="462">
        <v>392.01600000000002</v>
      </c>
      <c r="T135" s="431"/>
      <c r="U135" s="462">
        <v>407.803</v>
      </c>
      <c r="V135" s="431"/>
      <c r="W135" s="462">
        <v>206.06200000000001</v>
      </c>
      <c r="X135" s="431"/>
      <c r="Y135" s="467">
        <v>417.38400000000001</v>
      </c>
      <c r="Z135" s="431"/>
      <c r="AA135" s="462">
        <v>304.56400000000002</v>
      </c>
      <c r="AB135" s="431"/>
      <c r="AC135" s="467">
        <v>395.50900000000001</v>
      </c>
      <c r="AF135" s="455">
        <v>14</v>
      </c>
      <c r="AG135" s="455"/>
      <c r="AH135" s="455"/>
      <c r="AI135" s="455"/>
      <c r="AJ135" s="455"/>
      <c r="AK135" s="456"/>
    </row>
    <row r="136" spans="1:37" ht="12.6" thickBot="1">
      <c r="A136" s="452"/>
      <c r="B136" s="464"/>
      <c r="C136" s="458"/>
      <c r="D136" s="464"/>
      <c r="E136" s="458"/>
      <c r="F136" s="464"/>
      <c r="G136" s="458"/>
      <c r="H136" s="464"/>
      <c r="I136" s="458"/>
      <c r="J136" s="464"/>
      <c r="K136" s="458"/>
      <c r="L136" s="464"/>
      <c r="M136" s="458"/>
      <c r="N136" s="464"/>
      <c r="O136" s="458"/>
      <c r="P136" s="464"/>
      <c r="Q136" s="458"/>
      <c r="R136" s="464"/>
      <c r="S136" s="458"/>
      <c r="T136" s="464"/>
      <c r="U136" s="458"/>
      <c r="V136" s="464"/>
      <c r="W136" s="458"/>
      <c r="X136" s="464"/>
      <c r="Y136" s="458"/>
      <c r="Z136" s="464"/>
      <c r="AA136" s="458"/>
      <c r="AB136" s="464"/>
      <c r="AC136" s="458"/>
      <c r="AF136" s="459"/>
      <c r="AG136" s="460"/>
      <c r="AH136" s="460"/>
      <c r="AI136" s="460"/>
      <c r="AJ136" s="460"/>
      <c r="AK136" s="461"/>
    </row>
    <row r="137" spans="1:37">
      <c r="A137" s="452"/>
      <c r="B137" s="435" t="s">
        <v>228</v>
      </c>
      <c r="C137" s="435"/>
      <c r="D137" s="435" t="s">
        <v>171</v>
      </c>
      <c r="E137" s="435"/>
      <c r="F137" s="435" t="s">
        <v>103</v>
      </c>
      <c r="G137" s="435"/>
      <c r="H137" s="435" t="s">
        <v>118</v>
      </c>
      <c r="I137" s="435"/>
      <c r="J137" s="435" t="s">
        <v>118</v>
      </c>
      <c r="K137" s="435"/>
      <c r="L137" s="435" t="s">
        <v>168</v>
      </c>
      <c r="M137" s="435"/>
      <c r="N137" s="435" t="s">
        <v>118</v>
      </c>
      <c r="O137" s="435"/>
      <c r="P137" s="435" t="s">
        <v>228</v>
      </c>
      <c r="Q137" s="435"/>
      <c r="R137" s="435" t="s">
        <v>228</v>
      </c>
      <c r="S137" s="435"/>
      <c r="T137" s="435" t="s">
        <v>118</v>
      </c>
      <c r="U137" s="435"/>
      <c r="V137" s="435" t="s">
        <v>118</v>
      </c>
      <c r="W137" s="435"/>
      <c r="X137" s="435" t="s">
        <v>109</v>
      </c>
      <c r="Y137" s="435"/>
      <c r="Z137" s="429" t="s">
        <v>168</v>
      </c>
      <c r="AA137" s="435"/>
      <c r="AB137" s="435" t="s">
        <v>111</v>
      </c>
      <c r="AC137" s="458"/>
      <c r="AF137" s="459"/>
      <c r="AG137" s="460"/>
      <c r="AH137" s="460"/>
      <c r="AI137" s="460"/>
      <c r="AJ137" s="460"/>
      <c r="AK137" s="461"/>
    </row>
    <row r="138" spans="1:37">
      <c r="A138" s="452"/>
      <c r="B138" s="435" t="s">
        <v>1263</v>
      </c>
      <c r="C138" s="435"/>
      <c r="D138" s="435" t="s">
        <v>1263</v>
      </c>
      <c r="E138" s="435"/>
      <c r="F138" s="435" t="s">
        <v>1262</v>
      </c>
      <c r="G138" s="435"/>
      <c r="H138" s="435" t="s">
        <v>1262</v>
      </c>
      <c r="I138" s="435"/>
      <c r="J138" s="435"/>
      <c r="K138" s="435"/>
      <c r="L138" s="435"/>
      <c r="M138" s="435"/>
      <c r="N138" s="435"/>
      <c r="O138" s="435"/>
      <c r="P138" s="435"/>
      <c r="Q138" s="435"/>
      <c r="R138" s="435"/>
      <c r="S138" s="435"/>
      <c r="T138" s="435" t="s">
        <v>1264</v>
      </c>
      <c r="U138" s="435"/>
      <c r="V138" s="435"/>
      <c r="W138" s="435"/>
      <c r="X138" s="435"/>
      <c r="Y138" s="435"/>
      <c r="Z138" s="435"/>
      <c r="AA138" s="435"/>
      <c r="AB138" s="435"/>
      <c r="AC138" s="458"/>
      <c r="AF138" s="459"/>
      <c r="AG138" s="460"/>
      <c r="AH138" s="460"/>
      <c r="AI138" s="460"/>
      <c r="AJ138" s="460"/>
      <c r="AK138" s="461"/>
    </row>
    <row r="139" spans="1:37">
      <c r="A139" s="452"/>
      <c r="C139" s="458"/>
      <c r="E139" s="458"/>
      <c r="G139" s="458"/>
      <c r="I139" s="458"/>
      <c r="K139" s="458"/>
      <c r="M139" s="458"/>
      <c r="O139" s="458"/>
      <c r="Q139" s="458"/>
      <c r="S139" s="458"/>
      <c r="U139" s="458"/>
      <c r="W139" s="458"/>
      <c r="Y139" s="458"/>
      <c r="AA139" s="458"/>
      <c r="AC139" s="458"/>
      <c r="AF139" s="459"/>
      <c r="AG139" s="460"/>
      <c r="AH139" s="460"/>
      <c r="AI139" s="460"/>
      <c r="AJ139" s="460"/>
      <c r="AK139" s="461"/>
    </row>
    <row r="140" spans="1:37">
      <c r="A140" s="452"/>
      <c r="B140" s="453" t="s">
        <v>323</v>
      </c>
      <c r="C140" s="428"/>
      <c r="D140" s="453" t="s">
        <v>324</v>
      </c>
      <c r="E140" s="428"/>
      <c r="F140" s="453" t="s">
        <v>325</v>
      </c>
      <c r="G140" s="434"/>
      <c r="H140" s="453" t="s">
        <v>326</v>
      </c>
      <c r="I140" s="428"/>
      <c r="J140" s="453" t="s">
        <v>267</v>
      </c>
      <c r="K140" s="428"/>
      <c r="L140" s="453" t="s">
        <v>327</v>
      </c>
      <c r="M140" s="428"/>
      <c r="N140" s="453" t="s">
        <v>332</v>
      </c>
      <c r="O140" s="428"/>
      <c r="P140" s="453" t="s">
        <v>333</v>
      </c>
      <c r="Q140" s="428"/>
      <c r="R140" s="453" t="s">
        <v>334</v>
      </c>
      <c r="S140" s="428"/>
      <c r="T140" s="453" t="s">
        <v>268</v>
      </c>
      <c r="U140" s="428"/>
      <c r="V140" s="453" t="s">
        <v>269</v>
      </c>
      <c r="W140" s="428"/>
      <c r="X140" s="453" t="s">
        <v>335</v>
      </c>
      <c r="Y140" s="428"/>
      <c r="Z140" s="453" t="s">
        <v>336</v>
      </c>
      <c r="AA140" s="428"/>
      <c r="AB140" s="453" t="s">
        <v>337</v>
      </c>
      <c r="AC140" s="458"/>
      <c r="AF140" s="459"/>
      <c r="AG140" s="460"/>
      <c r="AH140" s="460"/>
      <c r="AI140" s="460"/>
      <c r="AJ140" s="460"/>
      <c r="AK140" s="461"/>
    </row>
    <row r="141" spans="1:37">
      <c r="A141" s="452"/>
      <c r="B141" s="457"/>
      <c r="C141" s="458"/>
      <c r="D141" s="457"/>
      <c r="E141" s="435"/>
      <c r="F141" s="457"/>
      <c r="G141" s="486"/>
      <c r="H141" s="457"/>
      <c r="I141" s="458"/>
      <c r="J141" s="457"/>
      <c r="K141" s="458"/>
      <c r="L141" s="457"/>
      <c r="M141" s="458"/>
      <c r="N141" s="457"/>
      <c r="O141" s="458"/>
      <c r="P141" s="457"/>
      <c r="Q141" s="487"/>
      <c r="R141" s="457"/>
      <c r="S141" s="458"/>
      <c r="T141" s="457"/>
      <c r="U141" s="458"/>
      <c r="V141" s="457"/>
      <c r="W141" s="458"/>
      <c r="X141" s="457"/>
      <c r="Y141" s="458"/>
      <c r="Z141" s="457"/>
      <c r="AA141" s="458"/>
      <c r="AB141" s="457"/>
      <c r="AC141" s="458"/>
      <c r="AF141" s="455" t="s">
        <v>1177</v>
      </c>
      <c r="AG141" s="455" t="s">
        <v>340</v>
      </c>
      <c r="AH141" s="455" t="s">
        <v>1178</v>
      </c>
      <c r="AI141" s="455" t="s">
        <v>1179</v>
      </c>
      <c r="AJ141" s="455" t="s">
        <v>289</v>
      </c>
      <c r="AK141" s="456" t="s">
        <v>1180</v>
      </c>
    </row>
    <row r="142" spans="1:37" ht="12.6" thickBot="1">
      <c r="A142" s="452"/>
      <c r="B142" s="429"/>
      <c r="C142" s="458"/>
      <c r="D142" s="429"/>
      <c r="E142" s="458"/>
      <c r="F142" s="429"/>
      <c r="G142" s="458"/>
      <c r="H142" s="429"/>
      <c r="I142" s="458"/>
      <c r="J142" s="429"/>
      <c r="K142" s="458"/>
      <c r="L142" s="429"/>
      <c r="M142" s="458"/>
      <c r="N142" s="429"/>
      <c r="O142" s="458"/>
      <c r="P142" s="429"/>
      <c r="Q142" s="458"/>
      <c r="R142" s="429"/>
      <c r="S142" s="458"/>
      <c r="T142" s="429"/>
      <c r="U142" s="458"/>
      <c r="V142" s="429"/>
      <c r="W142" s="458"/>
      <c r="X142" s="429"/>
      <c r="Y142" s="458"/>
      <c r="Z142" s="429"/>
      <c r="AA142" s="458"/>
      <c r="AB142" s="429"/>
      <c r="AC142" s="458"/>
      <c r="AF142" s="459"/>
      <c r="AG142" s="460"/>
      <c r="AH142" s="460"/>
      <c r="AI142" s="460"/>
      <c r="AJ142" s="460"/>
      <c r="AK142" s="461"/>
    </row>
    <row r="143" spans="1:37" ht="42.75" customHeight="1" thickBot="1">
      <c r="A143" s="452"/>
      <c r="B143" s="431"/>
      <c r="C143" s="462">
        <v>431.017</v>
      </c>
      <c r="D143" s="431"/>
      <c r="E143" s="462">
        <v>403.42599999999999</v>
      </c>
      <c r="F143" s="431"/>
      <c r="G143" s="462">
        <v>420.35700000000003</v>
      </c>
      <c r="H143" s="431"/>
      <c r="I143" s="462">
        <v>446.37</v>
      </c>
      <c r="J143" s="431"/>
      <c r="K143" s="462">
        <v>297.577</v>
      </c>
      <c r="L143" s="431"/>
      <c r="M143" s="462">
        <v>240.47300000000001</v>
      </c>
      <c r="N143" s="431"/>
      <c r="O143" s="462">
        <v>312.68700000000001</v>
      </c>
      <c r="P143" s="431"/>
      <c r="Q143" s="462">
        <v>347.88400000000001</v>
      </c>
      <c r="R143" s="431"/>
      <c r="S143" s="462">
        <v>379.24900000000002</v>
      </c>
      <c r="T143" s="432"/>
      <c r="U143" s="462">
        <v>398.697</v>
      </c>
      <c r="V143" s="432"/>
      <c r="W143" s="462">
        <v>439.06200000000001</v>
      </c>
      <c r="X143" s="431"/>
      <c r="Y143" s="467">
        <v>360.21</v>
      </c>
      <c r="Z143" s="431"/>
      <c r="AA143" s="462">
        <v>399.57900000000001</v>
      </c>
      <c r="AB143" s="431"/>
      <c r="AC143" s="462">
        <v>364</v>
      </c>
      <c r="AF143" s="455">
        <v>14</v>
      </c>
      <c r="AG143" s="455"/>
      <c r="AH143" s="455"/>
      <c r="AI143" s="455"/>
      <c r="AJ143" s="455"/>
      <c r="AK143" s="456"/>
    </row>
    <row r="144" spans="1:37" ht="14.25" customHeight="1" thickBot="1">
      <c r="A144" s="452"/>
      <c r="B144" s="464"/>
      <c r="C144" s="458"/>
      <c r="D144" s="464"/>
      <c r="E144" s="458"/>
      <c r="F144" s="464"/>
      <c r="G144" s="458"/>
      <c r="H144" s="464"/>
      <c r="I144" s="458"/>
      <c r="J144" s="464"/>
      <c r="K144" s="458"/>
      <c r="L144" s="464"/>
      <c r="M144" s="458"/>
      <c r="N144" s="464"/>
      <c r="O144" s="458"/>
      <c r="P144" s="464"/>
      <c r="Q144" s="458"/>
      <c r="R144" s="464"/>
      <c r="S144" s="458"/>
      <c r="T144" s="464"/>
      <c r="U144" s="458"/>
      <c r="V144" s="464"/>
      <c r="W144" s="458"/>
      <c r="X144" s="464"/>
      <c r="Y144" s="458"/>
      <c r="Z144" s="464"/>
      <c r="AA144" s="458"/>
      <c r="AB144" s="464"/>
      <c r="AC144" s="458"/>
      <c r="AF144" s="459"/>
      <c r="AG144" s="460"/>
      <c r="AH144" s="460"/>
      <c r="AI144" s="460"/>
      <c r="AJ144" s="460"/>
      <c r="AK144" s="461"/>
    </row>
    <row r="145" spans="1:37">
      <c r="A145" s="452"/>
      <c r="B145" s="488" t="s">
        <v>234</v>
      </c>
      <c r="C145" s="435"/>
      <c r="D145" s="440" t="s">
        <v>171</v>
      </c>
      <c r="E145" s="435"/>
      <c r="F145" s="488" t="s">
        <v>234</v>
      </c>
      <c r="G145" s="435"/>
      <c r="H145" s="488" t="s">
        <v>101</v>
      </c>
      <c r="I145" s="435"/>
      <c r="J145" s="488" t="s">
        <v>234</v>
      </c>
      <c r="K145" s="435"/>
      <c r="L145" s="488" t="s">
        <v>105</v>
      </c>
      <c r="M145" s="435"/>
      <c r="N145" s="488" t="s">
        <v>168</v>
      </c>
      <c r="O145" s="435"/>
      <c r="P145" s="488" t="s">
        <v>168</v>
      </c>
      <c r="Q145" s="435"/>
      <c r="R145" s="488" t="s">
        <v>234</v>
      </c>
      <c r="S145" s="435"/>
      <c r="T145" s="488" t="s">
        <v>228</v>
      </c>
      <c r="U145" s="435"/>
      <c r="V145" s="488" t="s">
        <v>228</v>
      </c>
      <c r="W145" s="435"/>
      <c r="X145" s="488" t="s">
        <v>101</v>
      </c>
      <c r="Y145" s="435"/>
      <c r="Z145" s="488" t="s">
        <v>168</v>
      </c>
      <c r="AA145" s="435"/>
      <c r="AB145" s="488" t="s">
        <v>109</v>
      </c>
      <c r="AC145" s="458"/>
      <c r="AF145" s="459"/>
      <c r="AG145" s="460"/>
      <c r="AH145" s="460"/>
      <c r="AI145" s="460"/>
      <c r="AJ145" s="460"/>
      <c r="AK145" s="461"/>
    </row>
    <row r="146" spans="1:37">
      <c r="A146" s="452"/>
      <c r="B146" s="488"/>
      <c r="C146" s="435"/>
      <c r="E146" s="435"/>
      <c r="F146" s="488" t="s">
        <v>1262</v>
      </c>
      <c r="G146" s="435"/>
      <c r="H146" s="488"/>
      <c r="I146" s="435"/>
      <c r="J146" s="488"/>
      <c r="K146" s="435"/>
      <c r="L146" s="488"/>
      <c r="M146" s="435"/>
      <c r="N146" s="488" t="s">
        <v>1263</v>
      </c>
      <c r="O146" s="435"/>
      <c r="P146" s="488"/>
      <c r="Q146" s="435"/>
      <c r="R146" s="488" t="s">
        <v>1262</v>
      </c>
      <c r="S146" s="435"/>
      <c r="T146" s="488"/>
      <c r="U146" s="435"/>
      <c r="V146" s="488"/>
      <c r="W146" s="435"/>
      <c r="X146" s="488"/>
      <c r="Y146" s="435"/>
      <c r="Z146" s="488"/>
      <c r="AA146" s="435"/>
      <c r="AB146" s="488" t="s">
        <v>1263</v>
      </c>
      <c r="AC146" s="458"/>
      <c r="AF146" s="459"/>
      <c r="AG146" s="460"/>
      <c r="AH146" s="460"/>
      <c r="AI146" s="460"/>
      <c r="AJ146" s="460"/>
      <c r="AK146" s="461"/>
    </row>
    <row r="147" spans="1:37">
      <c r="A147" s="452"/>
      <c r="B147" s="488"/>
      <c r="C147" s="458"/>
      <c r="D147" s="488"/>
      <c r="E147" s="458"/>
      <c r="F147" s="488"/>
      <c r="G147" s="458"/>
      <c r="H147" s="488"/>
      <c r="I147" s="458"/>
      <c r="J147" s="488"/>
      <c r="K147" s="458"/>
      <c r="L147" s="488"/>
      <c r="M147" s="458"/>
      <c r="N147" s="488"/>
      <c r="O147" s="458"/>
      <c r="P147" s="488"/>
      <c r="Q147" s="458"/>
      <c r="R147" s="488"/>
      <c r="S147" s="458"/>
      <c r="T147" s="488"/>
      <c r="U147" s="458"/>
      <c r="V147" s="488"/>
      <c r="W147" s="458"/>
      <c r="X147" s="488"/>
      <c r="Y147" s="458"/>
      <c r="Z147" s="488"/>
      <c r="AA147" s="458"/>
      <c r="AB147" s="488"/>
      <c r="AC147" s="458"/>
      <c r="AF147" s="459"/>
      <c r="AG147" s="460"/>
      <c r="AH147" s="460"/>
      <c r="AI147" s="460"/>
      <c r="AJ147" s="460"/>
      <c r="AK147" s="461"/>
    </row>
    <row r="148" spans="1:37">
      <c r="A148" s="452"/>
      <c r="B148" s="453" t="s">
        <v>338</v>
      </c>
      <c r="C148" s="428"/>
      <c r="D148" s="453" t="s">
        <v>339</v>
      </c>
      <c r="E148" s="428"/>
      <c r="F148" s="453" t="s">
        <v>260</v>
      </c>
      <c r="G148" s="428"/>
      <c r="H148" s="453" t="s">
        <v>261</v>
      </c>
      <c r="I148" s="428"/>
      <c r="J148" s="453" t="s">
        <v>341</v>
      </c>
      <c r="K148" s="428"/>
      <c r="L148" s="453" t="s">
        <v>270</v>
      </c>
      <c r="M148" s="428"/>
      <c r="N148" s="453" t="s">
        <v>271</v>
      </c>
      <c r="O148" s="428"/>
      <c r="P148" s="453" t="s">
        <v>691</v>
      </c>
      <c r="Q148" s="428"/>
      <c r="R148" s="453" t="s">
        <v>343</v>
      </c>
      <c r="S148" s="428"/>
      <c r="T148" s="453" t="s">
        <v>692</v>
      </c>
      <c r="U148" s="428"/>
      <c r="V148" s="453" t="s">
        <v>233</v>
      </c>
      <c r="W148" s="428"/>
      <c r="X148" s="453" t="s">
        <v>246</v>
      </c>
      <c r="Y148" s="428"/>
      <c r="Z148" s="453" t="s">
        <v>247</v>
      </c>
      <c r="AA148" s="428"/>
      <c r="AB148" s="453" t="s">
        <v>272</v>
      </c>
      <c r="AC148" s="458"/>
      <c r="AF148" s="459"/>
      <c r="AG148" s="460"/>
      <c r="AH148" s="460"/>
      <c r="AI148" s="460"/>
      <c r="AJ148" s="460"/>
      <c r="AK148" s="461"/>
    </row>
    <row r="149" spans="1:37">
      <c r="A149" s="452"/>
      <c r="B149" s="457"/>
      <c r="C149" s="458"/>
      <c r="D149" s="457"/>
      <c r="E149" s="458"/>
      <c r="F149" s="457"/>
      <c r="G149" s="458"/>
      <c r="H149" s="457"/>
      <c r="I149" s="466"/>
      <c r="J149" s="457"/>
      <c r="K149" s="435"/>
      <c r="L149" s="457"/>
      <c r="M149" s="458"/>
      <c r="N149" s="457"/>
      <c r="O149" s="458"/>
      <c r="P149" s="457"/>
      <c r="Q149" s="435"/>
      <c r="R149" s="457"/>
      <c r="S149" s="466"/>
      <c r="T149" s="457"/>
      <c r="U149" s="458"/>
      <c r="V149" s="457"/>
      <c r="W149" s="458"/>
      <c r="X149" s="457"/>
      <c r="Y149" s="462"/>
      <c r="Z149" s="457"/>
      <c r="AA149" s="435"/>
      <c r="AB149" s="457"/>
      <c r="AC149" s="458"/>
      <c r="AF149" s="455" t="s">
        <v>1177</v>
      </c>
      <c r="AG149" s="455" t="s">
        <v>340</v>
      </c>
      <c r="AH149" s="455" t="s">
        <v>1178</v>
      </c>
      <c r="AI149" s="455" t="s">
        <v>1179</v>
      </c>
      <c r="AJ149" s="455" t="s">
        <v>289</v>
      </c>
      <c r="AK149" s="456" t="s">
        <v>1180</v>
      </c>
    </row>
    <row r="150" spans="1:37" ht="12.6" thickBot="1">
      <c r="A150" s="452"/>
      <c r="B150" s="429"/>
      <c r="C150" s="458"/>
      <c r="D150" s="429"/>
      <c r="E150" s="458"/>
      <c r="F150" s="429"/>
      <c r="G150" s="458"/>
      <c r="H150" s="429"/>
      <c r="I150" s="458"/>
      <c r="J150" s="429"/>
      <c r="K150" s="458"/>
      <c r="L150" s="429"/>
      <c r="M150" s="458"/>
      <c r="N150" s="429"/>
      <c r="O150" s="458"/>
      <c r="P150" s="429"/>
      <c r="Q150" s="458"/>
      <c r="R150" s="429"/>
      <c r="S150" s="458"/>
      <c r="T150" s="429"/>
      <c r="U150" s="458"/>
      <c r="V150" s="429"/>
      <c r="W150" s="458"/>
      <c r="X150" s="429"/>
      <c r="Y150" s="458"/>
      <c r="Z150" s="429"/>
      <c r="AA150" s="458"/>
      <c r="AB150" s="429"/>
      <c r="AC150" s="458"/>
      <c r="AF150" s="459"/>
      <c r="AG150" s="460"/>
      <c r="AH150" s="460"/>
      <c r="AI150" s="460"/>
      <c r="AJ150" s="460"/>
      <c r="AK150" s="461"/>
    </row>
    <row r="151" spans="1:37" ht="42" customHeight="1" thickBot="1">
      <c r="A151" s="452"/>
      <c r="B151" s="431"/>
      <c r="C151" s="462">
        <v>442</v>
      </c>
      <c r="D151" s="431"/>
      <c r="E151" s="462">
        <v>397</v>
      </c>
      <c r="F151" s="432"/>
      <c r="G151" s="462">
        <v>395</v>
      </c>
      <c r="H151" s="432"/>
      <c r="I151" s="462">
        <v>432</v>
      </c>
      <c r="J151" s="432"/>
      <c r="K151" s="462">
        <v>408</v>
      </c>
      <c r="L151" s="432"/>
      <c r="M151" s="462">
        <v>426</v>
      </c>
      <c r="N151" s="432"/>
      <c r="O151" s="462">
        <v>392.95400000000001</v>
      </c>
      <c r="P151" s="431"/>
      <c r="Q151" s="462">
        <v>431.95699999999999</v>
      </c>
      <c r="R151" s="431"/>
      <c r="S151" s="462">
        <v>426.02</v>
      </c>
      <c r="T151" s="431"/>
      <c r="U151" s="462">
        <v>401</v>
      </c>
      <c r="V151" s="432"/>
      <c r="W151" s="462">
        <v>437</v>
      </c>
      <c r="X151" s="432"/>
      <c r="Y151" s="467">
        <v>402</v>
      </c>
      <c r="Z151" s="432"/>
      <c r="AA151" s="462">
        <v>436</v>
      </c>
      <c r="AB151" s="431"/>
      <c r="AC151" s="467">
        <v>392.28300000000002</v>
      </c>
      <c r="AF151" s="455">
        <v>14</v>
      </c>
      <c r="AG151" s="455">
        <v>8</v>
      </c>
      <c r="AH151" s="455">
        <v>2</v>
      </c>
      <c r="AI151" s="455"/>
      <c r="AJ151" s="455"/>
      <c r="AK151" s="456"/>
    </row>
    <row r="152" spans="1:37" ht="12.6" thickBot="1">
      <c r="A152" s="452"/>
      <c r="B152" s="464"/>
      <c r="C152" s="458"/>
      <c r="D152" s="464"/>
      <c r="E152" s="458"/>
      <c r="F152" s="464"/>
      <c r="G152" s="458"/>
      <c r="H152" s="464"/>
      <c r="I152" s="458"/>
      <c r="J152" s="464"/>
      <c r="K152" s="458"/>
      <c r="L152" s="464"/>
      <c r="M152" s="458"/>
      <c r="N152" s="464"/>
      <c r="O152" s="458"/>
      <c r="P152" s="464"/>
      <c r="Q152" s="458"/>
      <c r="R152" s="464"/>
      <c r="S152" s="458"/>
      <c r="T152" s="464"/>
      <c r="U152" s="458"/>
      <c r="V152" s="464"/>
      <c r="W152" s="458"/>
      <c r="X152" s="464"/>
      <c r="Y152" s="458"/>
      <c r="Z152" s="464"/>
      <c r="AA152" s="458"/>
      <c r="AB152" s="464"/>
      <c r="AC152" s="458"/>
      <c r="AF152" s="459"/>
      <c r="AG152" s="460"/>
      <c r="AH152" s="460"/>
      <c r="AI152" s="460"/>
      <c r="AJ152" s="460"/>
      <c r="AK152" s="461"/>
    </row>
    <row r="153" spans="1:37">
      <c r="A153" s="452"/>
      <c r="B153" s="435" t="s">
        <v>234</v>
      </c>
      <c r="C153" s="435"/>
      <c r="D153" s="435" t="s">
        <v>234</v>
      </c>
      <c r="E153" s="435"/>
      <c r="F153" s="435" t="s">
        <v>234</v>
      </c>
      <c r="G153" s="435"/>
      <c r="H153" s="435" t="s">
        <v>234</v>
      </c>
      <c r="I153" s="435"/>
      <c r="J153" s="435" t="s">
        <v>234</v>
      </c>
      <c r="K153" s="435"/>
      <c r="L153" s="435" t="s">
        <v>171</v>
      </c>
      <c r="M153" s="435"/>
      <c r="N153" s="435" t="s">
        <v>171</v>
      </c>
      <c r="O153" s="435"/>
      <c r="P153" s="435" t="s">
        <v>111</v>
      </c>
      <c r="Q153" s="435"/>
      <c r="R153" s="435" t="s">
        <v>118</v>
      </c>
      <c r="S153" s="435"/>
      <c r="T153" s="435" t="s">
        <v>111</v>
      </c>
      <c r="U153" s="435"/>
      <c r="V153" s="435" t="s">
        <v>234</v>
      </c>
      <c r="W153" s="435"/>
      <c r="X153" s="435" t="s">
        <v>168</v>
      </c>
      <c r="Y153" s="435"/>
      <c r="Z153" s="435" t="s">
        <v>171</v>
      </c>
      <c r="AA153" s="435"/>
      <c r="AB153" s="435" t="s">
        <v>234</v>
      </c>
      <c r="AC153" s="458"/>
      <c r="AF153" s="459"/>
      <c r="AG153" s="460"/>
      <c r="AH153" s="460"/>
      <c r="AI153" s="460"/>
      <c r="AJ153" s="460"/>
      <c r="AK153" s="461"/>
    </row>
    <row r="154" spans="1:37">
      <c r="A154" s="452"/>
      <c r="B154" s="435" t="s">
        <v>1262</v>
      </c>
      <c r="C154" s="435"/>
      <c r="D154" s="435" t="s">
        <v>1263</v>
      </c>
      <c r="E154" s="435"/>
      <c r="F154" s="435"/>
      <c r="G154" s="435"/>
      <c r="H154" s="435"/>
      <c r="I154" s="435"/>
      <c r="J154" s="435"/>
      <c r="K154" s="435"/>
      <c r="L154" s="435"/>
      <c r="M154" s="435"/>
      <c r="N154" s="435"/>
      <c r="O154" s="435"/>
      <c r="P154" s="435"/>
      <c r="Q154" s="435"/>
      <c r="R154" s="435"/>
      <c r="S154" s="435"/>
      <c r="T154" s="435" t="s">
        <v>1263</v>
      </c>
      <c r="U154" s="435"/>
      <c r="V154" s="435"/>
      <c r="W154" s="435"/>
      <c r="X154" s="435"/>
      <c r="Y154" s="435"/>
      <c r="Z154" s="435"/>
      <c r="AA154" s="435"/>
      <c r="AB154" s="435"/>
      <c r="AC154" s="458"/>
      <c r="AF154" s="459"/>
      <c r="AG154" s="460"/>
      <c r="AH154" s="460"/>
      <c r="AI154" s="460"/>
      <c r="AJ154" s="460"/>
      <c r="AK154" s="461"/>
    </row>
    <row r="155" spans="1:37">
      <c r="A155" s="452"/>
      <c r="C155" s="458"/>
      <c r="E155" s="458"/>
      <c r="G155" s="458"/>
      <c r="I155" s="458"/>
      <c r="K155" s="458"/>
      <c r="M155" s="458"/>
      <c r="N155" s="453"/>
      <c r="O155" s="458"/>
      <c r="Q155" s="458"/>
      <c r="S155" s="458"/>
      <c r="U155" s="458"/>
      <c r="W155" s="458"/>
      <c r="Y155" s="458"/>
      <c r="AA155" s="458"/>
      <c r="AC155" s="458"/>
      <c r="AF155" s="459"/>
      <c r="AG155" s="460"/>
      <c r="AH155" s="460"/>
      <c r="AI155" s="460"/>
      <c r="AJ155" s="460"/>
      <c r="AK155" s="461"/>
    </row>
    <row r="156" spans="1:37">
      <c r="A156" s="452"/>
      <c r="B156" s="453" t="s">
        <v>693</v>
      </c>
      <c r="C156" s="428"/>
      <c r="D156" s="453" t="s">
        <v>345</v>
      </c>
      <c r="E156" s="428"/>
      <c r="F156" s="453" t="s">
        <v>346</v>
      </c>
      <c r="G156" s="428"/>
      <c r="H156" s="453" t="s">
        <v>347</v>
      </c>
      <c r="I156" s="428"/>
      <c r="J156" s="453" t="s">
        <v>348</v>
      </c>
      <c r="K156" s="428"/>
      <c r="L156" s="453" t="s">
        <v>349</v>
      </c>
      <c r="M156" s="428"/>
      <c r="N156" s="453" t="s">
        <v>350</v>
      </c>
      <c r="O156" s="428"/>
      <c r="P156" s="453" t="s">
        <v>351</v>
      </c>
      <c r="Q156" s="428"/>
      <c r="R156" s="453" t="s">
        <v>697</v>
      </c>
      <c r="S156" s="428"/>
      <c r="T156" s="453" t="s">
        <v>353</v>
      </c>
      <c r="U156" s="428"/>
      <c r="V156" s="453" t="s">
        <v>273</v>
      </c>
      <c r="W156" s="428"/>
      <c r="X156" s="453" t="s">
        <v>354</v>
      </c>
      <c r="Y156" s="428"/>
      <c r="Z156" s="453" t="s">
        <v>355</v>
      </c>
      <c r="AA156" s="453"/>
      <c r="AB156" s="489" t="s">
        <v>356</v>
      </c>
      <c r="AC156" s="458"/>
      <c r="AF156" s="459"/>
      <c r="AG156" s="460"/>
      <c r="AH156" s="460"/>
      <c r="AI156" s="460"/>
      <c r="AJ156" s="460"/>
      <c r="AK156" s="461"/>
    </row>
    <row r="157" spans="1:37">
      <c r="A157" s="452"/>
      <c r="B157" s="457"/>
      <c r="C157" s="458"/>
      <c r="D157" s="457"/>
      <c r="E157" s="458"/>
      <c r="F157" s="457"/>
      <c r="G157" s="458"/>
      <c r="H157" s="457"/>
      <c r="I157" s="458"/>
      <c r="J157" s="457"/>
      <c r="K157" s="458"/>
      <c r="L157" s="457"/>
      <c r="M157" s="458"/>
      <c r="N157" s="457"/>
      <c r="O157" s="458"/>
      <c r="P157" s="457"/>
      <c r="Q157" s="458"/>
      <c r="R157" s="457"/>
      <c r="S157" s="458"/>
      <c r="T157" s="457"/>
      <c r="U157" s="458"/>
      <c r="V157" s="457"/>
      <c r="W157" s="458"/>
      <c r="X157" s="457"/>
      <c r="Y157" s="458"/>
      <c r="Z157" s="457"/>
      <c r="AA157" s="458"/>
      <c r="AB157" s="457"/>
      <c r="AC157" s="458"/>
      <c r="AF157" s="455" t="s">
        <v>1177</v>
      </c>
      <c r="AG157" s="455" t="s">
        <v>340</v>
      </c>
      <c r="AH157" s="455" t="s">
        <v>1178</v>
      </c>
      <c r="AI157" s="455" t="s">
        <v>1179</v>
      </c>
      <c r="AJ157" s="455" t="s">
        <v>289</v>
      </c>
      <c r="AK157" s="456" t="s">
        <v>1180</v>
      </c>
    </row>
    <row r="158" spans="1:37" ht="12.6" thickBot="1">
      <c r="A158" s="452"/>
      <c r="B158" s="429"/>
      <c r="C158" s="458"/>
      <c r="D158" s="429"/>
      <c r="E158" s="458"/>
      <c r="F158" s="429"/>
      <c r="G158" s="458"/>
      <c r="H158" s="429"/>
      <c r="I158" s="458"/>
      <c r="J158" s="429"/>
      <c r="K158" s="458"/>
      <c r="L158" s="429"/>
      <c r="M158" s="458"/>
      <c r="N158" s="429"/>
      <c r="O158" s="458"/>
      <c r="P158" s="429"/>
      <c r="Q158" s="458"/>
      <c r="R158" s="429"/>
      <c r="S158" s="458"/>
      <c r="T158" s="429"/>
      <c r="U158" s="458"/>
      <c r="V158" s="429"/>
      <c r="W158" s="458"/>
      <c r="X158" s="429"/>
      <c r="Y158" s="458"/>
      <c r="Z158" s="429"/>
      <c r="AA158" s="458"/>
      <c r="AB158" s="429"/>
      <c r="AC158" s="458"/>
      <c r="AF158" s="459"/>
      <c r="AG158" s="460"/>
      <c r="AH158" s="460"/>
      <c r="AI158" s="460"/>
      <c r="AJ158" s="460"/>
      <c r="AK158" s="461"/>
    </row>
    <row r="159" spans="1:37" ht="42.75" customHeight="1" thickBot="1">
      <c r="A159" s="452"/>
      <c r="B159" s="431"/>
      <c r="C159" s="462">
        <v>402.5</v>
      </c>
      <c r="D159" s="431"/>
      <c r="E159" s="462">
        <v>411.55700000000002</v>
      </c>
      <c r="F159" s="431"/>
      <c r="G159" s="462">
        <v>438.46100000000001</v>
      </c>
      <c r="H159" s="431"/>
      <c r="I159" s="462">
        <v>410.35599999999999</v>
      </c>
      <c r="J159" s="431"/>
      <c r="K159" s="462">
        <v>379.755</v>
      </c>
      <c r="L159" s="431"/>
      <c r="M159" s="462">
        <v>396.947</v>
      </c>
      <c r="N159" s="431"/>
      <c r="O159" s="462">
        <v>414.59399999999999</v>
      </c>
      <c r="P159" s="431"/>
      <c r="Q159" s="462">
        <v>352.99400000000003</v>
      </c>
      <c r="R159" s="431"/>
      <c r="S159" s="462">
        <v>389.303</v>
      </c>
      <c r="T159" s="431"/>
      <c r="U159" s="462">
        <v>237.59</v>
      </c>
      <c r="V159" s="432"/>
      <c r="W159" s="462">
        <v>290.87700000000001</v>
      </c>
      <c r="X159" s="431"/>
      <c r="Y159" s="467">
        <v>345.60500000000002</v>
      </c>
      <c r="Z159" s="431"/>
      <c r="AA159" s="462">
        <v>318.63</v>
      </c>
      <c r="AB159" s="431"/>
      <c r="AC159" s="462">
        <v>307.017</v>
      </c>
      <c r="AF159" s="455">
        <v>14</v>
      </c>
      <c r="AG159" s="455"/>
      <c r="AH159" s="455"/>
      <c r="AI159" s="455"/>
      <c r="AJ159" s="455"/>
      <c r="AK159" s="456"/>
    </row>
    <row r="160" spans="1:37" ht="12.6" thickBot="1">
      <c r="A160" s="452"/>
      <c r="B160" s="464"/>
      <c r="C160" s="490"/>
      <c r="D160" s="464"/>
      <c r="E160" s="490"/>
      <c r="F160" s="464"/>
      <c r="G160" s="458"/>
      <c r="H160" s="464"/>
      <c r="I160" s="458"/>
      <c r="J160" s="464"/>
      <c r="K160" s="458"/>
      <c r="L160" s="464"/>
      <c r="M160" s="490"/>
      <c r="N160" s="464"/>
      <c r="O160" s="490"/>
      <c r="P160" s="464"/>
      <c r="Q160" s="490"/>
      <c r="R160" s="464"/>
      <c r="S160" s="490"/>
      <c r="T160" s="464"/>
      <c r="U160" s="490"/>
      <c r="V160" s="464"/>
      <c r="W160" s="490"/>
      <c r="X160" s="464"/>
      <c r="Y160" s="458"/>
      <c r="Z160" s="464"/>
      <c r="AA160" s="458"/>
      <c r="AB160" s="464"/>
      <c r="AC160" s="458"/>
      <c r="AF160" s="459"/>
      <c r="AG160" s="460"/>
      <c r="AH160" s="460"/>
      <c r="AI160" s="460"/>
      <c r="AJ160" s="460"/>
      <c r="AK160" s="461"/>
    </row>
    <row r="161" spans="1:37">
      <c r="A161" s="452"/>
      <c r="B161" s="435" t="s">
        <v>114</v>
      </c>
      <c r="C161" s="435"/>
      <c r="D161" s="435" t="s">
        <v>228</v>
      </c>
      <c r="E161" s="435"/>
      <c r="F161" s="435" t="s">
        <v>105</v>
      </c>
      <c r="G161" s="435"/>
      <c r="H161" s="435" t="s">
        <v>118</v>
      </c>
      <c r="I161" s="435"/>
      <c r="J161" s="435" t="s">
        <v>129</v>
      </c>
      <c r="K161" s="435"/>
      <c r="L161" s="435" t="s">
        <v>228</v>
      </c>
      <c r="M161" s="435"/>
      <c r="N161" s="435" t="s">
        <v>168</v>
      </c>
      <c r="O161" s="435"/>
      <c r="P161" s="435" t="s">
        <v>168</v>
      </c>
      <c r="Q161" s="435"/>
      <c r="R161" s="435" t="s">
        <v>111</v>
      </c>
      <c r="S161" s="435"/>
      <c r="T161" s="435" t="s">
        <v>105</v>
      </c>
      <c r="U161" s="435"/>
      <c r="V161" s="435" t="s">
        <v>234</v>
      </c>
      <c r="W161" s="435"/>
      <c r="X161" s="435" t="s">
        <v>168</v>
      </c>
      <c r="Y161" s="435"/>
      <c r="Z161" s="435" t="s">
        <v>168</v>
      </c>
      <c r="AA161" s="435"/>
      <c r="AB161" s="435" t="s">
        <v>111</v>
      </c>
      <c r="AC161" s="458"/>
      <c r="AF161" s="459"/>
      <c r="AG161" s="460"/>
      <c r="AH161" s="460"/>
      <c r="AI161" s="460"/>
      <c r="AJ161" s="460"/>
      <c r="AK161" s="461"/>
    </row>
    <row r="162" spans="1:37">
      <c r="A162" s="452"/>
      <c r="B162" s="435" t="s">
        <v>1263</v>
      </c>
      <c r="C162" s="435"/>
      <c r="D162" s="435"/>
      <c r="E162" s="435"/>
      <c r="F162" s="435"/>
      <c r="G162" s="435"/>
      <c r="H162" s="435"/>
      <c r="I162" s="435"/>
      <c r="J162" s="435"/>
      <c r="K162" s="435"/>
      <c r="L162" s="435"/>
      <c r="M162" s="435"/>
      <c r="N162" s="435"/>
      <c r="O162" s="435"/>
      <c r="P162" s="435" t="s">
        <v>1263</v>
      </c>
      <c r="Q162" s="435"/>
      <c r="R162" s="435"/>
      <c r="S162" s="435"/>
      <c r="T162" s="435"/>
      <c r="U162" s="435"/>
      <c r="V162" s="435"/>
      <c r="W162" s="435"/>
      <c r="X162" s="435"/>
      <c r="Y162" s="435"/>
      <c r="Z162" s="435" t="s">
        <v>1263</v>
      </c>
      <c r="AA162" s="435"/>
      <c r="AB162" s="435" t="s">
        <v>1264</v>
      </c>
      <c r="AC162" s="458"/>
      <c r="AF162" s="459"/>
      <c r="AG162" s="460"/>
      <c r="AH162" s="460"/>
      <c r="AI162" s="460"/>
      <c r="AJ162" s="460"/>
      <c r="AK162" s="461"/>
    </row>
    <row r="163" spans="1:37">
      <c r="A163" s="452"/>
      <c r="C163" s="458"/>
      <c r="E163" s="458"/>
      <c r="G163" s="458"/>
      <c r="I163" s="458"/>
      <c r="K163" s="458"/>
      <c r="M163" s="458"/>
      <c r="O163" s="458"/>
      <c r="Q163" s="458"/>
      <c r="S163" s="458"/>
      <c r="U163" s="458"/>
      <c r="W163" s="458"/>
      <c r="Y163" s="458"/>
      <c r="AA163" s="458"/>
      <c r="AC163" s="458"/>
      <c r="AF163" s="459"/>
      <c r="AG163" s="460"/>
      <c r="AH163" s="460"/>
      <c r="AI163" s="460"/>
      <c r="AJ163" s="460"/>
      <c r="AK163" s="461"/>
    </row>
    <row r="164" spans="1:37">
      <c r="A164" s="452"/>
      <c r="B164" s="453" t="s">
        <v>357</v>
      </c>
      <c r="C164" s="428"/>
      <c r="D164" s="453" t="s">
        <v>358</v>
      </c>
      <c r="E164" s="428"/>
      <c r="F164" s="453" t="s">
        <v>359</v>
      </c>
      <c r="G164" s="428"/>
      <c r="H164" s="453" t="s">
        <v>274</v>
      </c>
      <c r="I164" s="428"/>
      <c r="J164" s="453" t="s">
        <v>245</v>
      </c>
      <c r="K164" s="428"/>
      <c r="L164" s="453" t="s">
        <v>237</v>
      </c>
      <c r="M164" s="428"/>
      <c r="N164" s="453" t="s">
        <v>363</v>
      </c>
      <c r="O164" s="428"/>
      <c r="P164" s="453" t="s">
        <v>283</v>
      </c>
      <c r="Q164" s="428"/>
      <c r="R164" s="453" t="s">
        <v>364</v>
      </c>
      <c r="S164" s="428"/>
      <c r="T164" s="453" t="s">
        <v>222</v>
      </c>
      <c r="U164" s="428"/>
      <c r="V164" s="453" t="s">
        <v>223</v>
      </c>
      <c r="W164" s="428"/>
      <c r="X164" s="453" t="s">
        <v>200</v>
      </c>
      <c r="Y164" s="428"/>
      <c r="Z164" s="453" t="s">
        <v>199</v>
      </c>
      <c r="AA164" s="428"/>
      <c r="AB164" s="453" t="s">
        <v>198</v>
      </c>
      <c r="AC164" s="458"/>
      <c r="AF164" s="459"/>
      <c r="AG164" s="460"/>
      <c r="AH164" s="460"/>
      <c r="AI164" s="460"/>
      <c r="AJ164" s="460"/>
      <c r="AK164" s="461"/>
    </row>
    <row r="165" spans="1:37">
      <c r="A165" s="452"/>
      <c r="B165" s="457"/>
      <c r="C165" s="458"/>
      <c r="D165" s="457"/>
      <c r="E165" s="458"/>
      <c r="F165" s="457"/>
      <c r="G165" s="458"/>
      <c r="H165" s="457"/>
      <c r="I165" s="458"/>
      <c r="J165" s="457"/>
      <c r="K165" s="458"/>
      <c r="L165" s="457"/>
      <c r="M165" s="458"/>
      <c r="N165" s="457"/>
      <c r="O165" s="458"/>
      <c r="P165" s="457"/>
      <c r="Q165" s="458"/>
      <c r="R165" s="457"/>
      <c r="S165" s="458"/>
      <c r="T165" s="457"/>
      <c r="U165" s="458"/>
      <c r="V165" s="457"/>
      <c r="W165" s="458"/>
      <c r="X165" s="457"/>
      <c r="Y165" s="458"/>
      <c r="Z165" s="457"/>
      <c r="AA165" s="483"/>
      <c r="AB165" s="457"/>
      <c r="AC165" s="458"/>
      <c r="AF165" s="455" t="s">
        <v>1177</v>
      </c>
      <c r="AG165" s="455" t="s">
        <v>340</v>
      </c>
      <c r="AH165" s="455" t="s">
        <v>1178</v>
      </c>
      <c r="AI165" s="455" t="s">
        <v>1179</v>
      </c>
      <c r="AJ165" s="455" t="s">
        <v>289</v>
      </c>
      <c r="AK165" s="456" t="s">
        <v>1180</v>
      </c>
    </row>
    <row r="166" spans="1:37" ht="12.6" thickBot="1">
      <c r="A166" s="452"/>
      <c r="B166" s="429"/>
      <c r="C166" s="458"/>
      <c r="D166" s="429"/>
      <c r="E166" s="458"/>
      <c r="F166" s="429"/>
      <c r="G166" s="458"/>
      <c r="H166" s="429"/>
      <c r="I166" s="458"/>
      <c r="J166" s="429"/>
      <c r="K166" s="458"/>
      <c r="L166" s="429"/>
      <c r="M166" s="458"/>
      <c r="N166" s="429"/>
      <c r="O166" s="458"/>
      <c r="P166" s="429"/>
      <c r="Q166" s="458"/>
      <c r="R166" s="429"/>
      <c r="S166" s="458"/>
      <c r="T166" s="429"/>
      <c r="U166" s="458"/>
      <c r="V166" s="429"/>
      <c r="W166" s="458"/>
      <c r="X166" s="429"/>
      <c r="Y166" s="458"/>
      <c r="Z166" s="429"/>
      <c r="AA166" s="458"/>
      <c r="AB166" s="429"/>
      <c r="AC166" s="458"/>
      <c r="AF166" s="459"/>
      <c r="AG166" s="460"/>
      <c r="AH166" s="460"/>
      <c r="AI166" s="460"/>
      <c r="AJ166" s="460"/>
      <c r="AK166" s="461"/>
    </row>
    <row r="167" spans="1:37" ht="42.75" customHeight="1" thickBot="1">
      <c r="A167" s="452"/>
      <c r="B167" s="431"/>
      <c r="C167" s="462">
        <v>346.846</v>
      </c>
      <c r="D167" s="431" t="s">
        <v>1362</v>
      </c>
      <c r="E167" s="462">
        <v>300.19299999999998</v>
      </c>
      <c r="F167" s="431" t="s">
        <v>1362</v>
      </c>
      <c r="G167" s="462">
        <v>317</v>
      </c>
      <c r="H167" s="431"/>
      <c r="I167" s="462">
        <v>454</v>
      </c>
      <c r="J167" s="432"/>
      <c r="K167" s="462">
        <v>385</v>
      </c>
      <c r="L167" s="432"/>
      <c r="M167" s="462">
        <v>417.68799999999999</v>
      </c>
      <c r="N167" s="432"/>
      <c r="O167" s="462">
        <v>409.505</v>
      </c>
      <c r="P167" s="432"/>
      <c r="Q167" s="462">
        <v>385.16899999999998</v>
      </c>
      <c r="R167" s="432"/>
      <c r="S167" s="462">
        <v>345.19099999999997</v>
      </c>
      <c r="T167" s="432"/>
      <c r="U167" s="462">
        <v>332.38299999999998</v>
      </c>
      <c r="V167" s="432"/>
      <c r="W167" s="462">
        <v>393.62200000000001</v>
      </c>
      <c r="X167" s="432"/>
      <c r="Y167" s="462">
        <v>387.94799999999998</v>
      </c>
      <c r="Z167" s="432"/>
      <c r="AA167" s="462">
        <v>340.34800000000001</v>
      </c>
      <c r="AB167" s="432"/>
      <c r="AC167" s="462">
        <v>393.12099999999998</v>
      </c>
      <c r="AF167" s="455">
        <v>14</v>
      </c>
      <c r="AG167" s="455">
        <v>8</v>
      </c>
      <c r="AH167" s="455">
        <v>7</v>
      </c>
      <c r="AI167" s="455"/>
      <c r="AJ167" s="455"/>
      <c r="AK167" s="456"/>
    </row>
    <row r="168" spans="1:37" ht="12.6" thickBot="1">
      <c r="A168" s="452"/>
      <c r="B168" s="464"/>
      <c r="C168" s="458"/>
      <c r="D168" s="464"/>
      <c r="E168" s="458"/>
      <c r="F168" s="464"/>
      <c r="G168" s="458"/>
      <c r="H168" s="464"/>
      <c r="I168" s="458"/>
      <c r="J168" s="464"/>
      <c r="K168" s="458"/>
      <c r="L168" s="464"/>
      <c r="M168" s="458"/>
      <c r="N168" s="464"/>
      <c r="O168" s="458"/>
      <c r="P168" s="464"/>
      <c r="Q168" s="458"/>
      <c r="R168" s="464"/>
      <c r="S168" s="458"/>
      <c r="T168" s="464"/>
      <c r="U168" s="458"/>
      <c r="V168" s="464"/>
      <c r="W168" s="458"/>
      <c r="X168" s="464"/>
      <c r="Y168" s="458"/>
      <c r="Z168" s="464"/>
      <c r="AA168" s="458"/>
      <c r="AB168" s="464"/>
      <c r="AC168" s="458"/>
      <c r="AF168" s="459"/>
      <c r="AG168" s="460"/>
      <c r="AH168" s="460"/>
      <c r="AI168" s="460"/>
      <c r="AJ168" s="460"/>
      <c r="AK168" s="461"/>
    </row>
    <row r="169" spans="1:37">
      <c r="A169" s="452"/>
      <c r="B169" s="435" t="s">
        <v>171</v>
      </c>
      <c r="C169" s="435"/>
      <c r="D169" s="435" t="s">
        <v>171</v>
      </c>
      <c r="E169" s="435"/>
      <c r="F169" s="435" t="s">
        <v>105</v>
      </c>
      <c r="G169" s="435"/>
      <c r="H169" s="435" t="s">
        <v>168</v>
      </c>
      <c r="I169" s="435"/>
      <c r="J169" s="435" t="s">
        <v>234</v>
      </c>
      <c r="K169" s="435"/>
      <c r="L169" s="435" t="s">
        <v>234</v>
      </c>
      <c r="M169" s="435"/>
      <c r="N169" s="435" t="s">
        <v>118</v>
      </c>
      <c r="O169" s="435"/>
      <c r="P169" s="435" t="s">
        <v>168</v>
      </c>
      <c r="Q169" s="435"/>
      <c r="R169" s="435" t="s">
        <v>101</v>
      </c>
      <c r="S169" s="435"/>
      <c r="T169" s="435" t="s">
        <v>168</v>
      </c>
      <c r="U169" s="435"/>
      <c r="V169" s="435" t="s">
        <v>168</v>
      </c>
      <c r="W169" s="435"/>
      <c r="X169" s="435" t="s">
        <v>171</v>
      </c>
      <c r="Y169" s="435"/>
      <c r="Z169" s="435" t="s">
        <v>168</v>
      </c>
      <c r="AA169" s="435"/>
      <c r="AB169" s="435" t="s">
        <v>168</v>
      </c>
      <c r="AC169" s="458"/>
      <c r="AF169" s="459"/>
      <c r="AG169" s="460"/>
      <c r="AH169" s="460"/>
      <c r="AI169" s="460"/>
      <c r="AJ169" s="460"/>
      <c r="AK169" s="461"/>
    </row>
    <row r="170" spans="1:37">
      <c r="A170" s="452"/>
      <c r="B170" s="435" t="s">
        <v>1264</v>
      </c>
      <c r="C170" s="435"/>
      <c r="D170" s="435"/>
      <c r="E170" s="435"/>
      <c r="F170" s="435"/>
      <c r="G170" s="435"/>
      <c r="H170" s="435" t="s">
        <v>1262</v>
      </c>
      <c r="I170" s="435"/>
      <c r="J170" s="435"/>
      <c r="K170" s="435"/>
      <c r="L170" s="435"/>
      <c r="M170" s="435"/>
      <c r="N170" s="435"/>
      <c r="O170" s="435"/>
      <c r="P170" s="435"/>
      <c r="Q170" s="435"/>
      <c r="R170" s="435"/>
      <c r="S170" s="435"/>
      <c r="T170" s="435"/>
      <c r="U170" s="435"/>
      <c r="V170" s="435"/>
      <c r="W170" s="435"/>
      <c r="X170" s="435"/>
      <c r="Y170" s="435"/>
      <c r="Z170" s="435"/>
      <c r="AA170" s="435"/>
      <c r="AB170" s="435"/>
      <c r="AC170" s="458"/>
      <c r="AF170" s="459"/>
      <c r="AG170" s="460"/>
      <c r="AH170" s="460"/>
      <c r="AI170" s="460"/>
      <c r="AJ170" s="460"/>
      <c r="AK170" s="461"/>
    </row>
    <row r="171" spans="1:37">
      <c r="A171" s="452"/>
      <c r="C171" s="458"/>
      <c r="E171" s="458"/>
      <c r="G171" s="458"/>
      <c r="I171" s="458"/>
      <c r="K171" s="458"/>
      <c r="M171" s="458"/>
      <c r="O171" s="458"/>
      <c r="Q171" s="458"/>
      <c r="S171" s="458"/>
      <c r="U171" s="458"/>
      <c r="W171" s="458"/>
      <c r="Y171" s="458"/>
      <c r="AA171" s="458"/>
      <c r="AC171" s="458"/>
      <c r="AF171" s="459"/>
      <c r="AG171" s="460"/>
      <c r="AH171" s="460"/>
      <c r="AI171" s="460"/>
      <c r="AJ171" s="460"/>
      <c r="AK171" s="461"/>
    </row>
    <row r="172" spans="1:37">
      <c r="A172" s="452"/>
      <c r="B172" s="453" t="s">
        <v>195</v>
      </c>
      <c r="C172" s="428"/>
      <c r="D172" s="453" t="s">
        <v>217</v>
      </c>
      <c r="E172" s="428"/>
      <c r="F172" s="453" t="s">
        <v>365</v>
      </c>
      <c r="G172" s="428"/>
      <c r="H172" s="453" t="s">
        <v>249</v>
      </c>
      <c r="I172" s="428"/>
      <c r="J172" s="453" t="s">
        <v>1265</v>
      </c>
      <c r="K172" s="428"/>
      <c r="L172" s="453" t="s">
        <v>201</v>
      </c>
      <c r="M172" s="428"/>
      <c r="N172" s="453" t="s">
        <v>202</v>
      </c>
      <c r="O172" s="428"/>
      <c r="P172" s="453" t="s">
        <v>225</v>
      </c>
      <c r="Q172" s="428"/>
      <c r="R172" s="453" t="s">
        <v>226</v>
      </c>
      <c r="S172" s="428"/>
      <c r="T172" s="453" t="s">
        <v>227</v>
      </c>
      <c r="U172" s="428"/>
      <c r="V172" s="453" t="s">
        <v>367</v>
      </c>
      <c r="W172" s="453"/>
      <c r="X172" s="453" t="s">
        <v>369</v>
      </c>
      <c r="Y172" s="428"/>
      <c r="Z172" s="453" t="s">
        <v>370</v>
      </c>
      <c r="AA172" s="428"/>
      <c r="AB172" s="453" t="s">
        <v>239</v>
      </c>
      <c r="AC172" s="458"/>
      <c r="AF172" s="459"/>
      <c r="AG172" s="460"/>
      <c r="AH172" s="460"/>
      <c r="AI172" s="460"/>
      <c r="AJ172" s="460"/>
      <c r="AK172" s="461"/>
    </row>
    <row r="173" spans="1:37">
      <c r="A173" s="452"/>
      <c r="B173" s="457"/>
      <c r="C173" s="435"/>
      <c r="D173" s="457"/>
      <c r="E173" s="458"/>
      <c r="F173" s="457"/>
      <c r="G173" s="462"/>
      <c r="H173" s="457"/>
      <c r="I173" s="462"/>
      <c r="J173" s="457"/>
      <c r="K173" s="462"/>
      <c r="L173" s="457"/>
      <c r="M173" s="458"/>
      <c r="N173" s="457"/>
      <c r="O173" s="458"/>
      <c r="P173" s="457"/>
      <c r="Q173" s="458"/>
      <c r="R173" s="457"/>
      <c r="S173" s="458"/>
      <c r="T173" s="457"/>
      <c r="U173" s="458"/>
      <c r="V173" s="457"/>
      <c r="W173" s="466"/>
      <c r="X173" s="457"/>
      <c r="Y173" s="466"/>
      <c r="Z173" s="457"/>
      <c r="AA173" s="458"/>
      <c r="AB173" s="457"/>
      <c r="AC173" s="458"/>
      <c r="AF173" s="455" t="s">
        <v>1177</v>
      </c>
      <c r="AG173" s="455" t="s">
        <v>340</v>
      </c>
      <c r="AH173" s="455" t="s">
        <v>1178</v>
      </c>
      <c r="AI173" s="455" t="s">
        <v>1179</v>
      </c>
      <c r="AJ173" s="455" t="s">
        <v>289</v>
      </c>
      <c r="AK173" s="456" t="s">
        <v>1180</v>
      </c>
    </row>
    <row r="174" spans="1:37" ht="12.6" thickBot="1">
      <c r="A174" s="452"/>
      <c r="B174" s="429"/>
      <c r="C174" s="458"/>
      <c r="D174" s="429"/>
      <c r="E174" s="458"/>
      <c r="F174" s="429"/>
      <c r="G174" s="458"/>
      <c r="H174" s="429"/>
      <c r="I174" s="458"/>
      <c r="J174" s="429"/>
      <c r="K174" s="458"/>
      <c r="L174" s="429"/>
      <c r="M174" s="458"/>
      <c r="N174" s="429"/>
      <c r="O174" s="458"/>
      <c r="P174" s="429"/>
      <c r="Q174" s="458"/>
      <c r="R174" s="429"/>
      <c r="S174" s="458"/>
      <c r="T174" s="429"/>
      <c r="U174" s="458"/>
      <c r="V174" s="429"/>
      <c r="W174" s="458"/>
      <c r="X174" s="429"/>
      <c r="Y174" s="458"/>
      <c r="Z174" s="429"/>
      <c r="AA174" s="458"/>
      <c r="AB174" s="429"/>
      <c r="AC174" s="458"/>
      <c r="AF174" s="459"/>
      <c r="AG174" s="460"/>
      <c r="AH174" s="460"/>
      <c r="AI174" s="460"/>
      <c r="AJ174" s="460"/>
      <c r="AK174" s="461"/>
    </row>
    <row r="175" spans="1:37" ht="42.75" customHeight="1" thickBot="1">
      <c r="A175" s="452"/>
      <c r="B175" s="432"/>
      <c r="C175" s="462">
        <v>328.536</v>
      </c>
      <c r="D175" s="432"/>
      <c r="E175" s="462">
        <v>398.51499999999999</v>
      </c>
      <c r="F175" s="431"/>
      <c r="G175" s="462">
        <v>425.84800000000001</v>
      </c>
      <c r="H175" s="432"/>
      <c r="I175" s="462">
        <v>409.36900000000003</v>
      </c>
      <c r="J175" s="431"/>
      <c r="K175" s="462">
        <v>388.45499999999998</v>
      </c>
      <c r="L175" s="432"/>
      <c r="M175" s="462">
        <v>380.96100000000001</v>
      </c>
      <c r="N175" s="432"/>
      <c r="O175" s="462">
        <v>381.38900000000001</v>
      </c>
      <c r="P175" s="432"/>
      <c r="Q175" s="462">
        <v>344.59500000000003</v>
      </c>
      <c r="R175" s="432"/>
      <c r="S175" s="462">
        <v>395.64100000000002</v>
      </c>
      <c r="T175" s="432"/>
      <c r="U175" s="462">
        <v>414.76299999999998</v>
      </c>
      <c r="V175" s="432"/>
      <c r="W175" s="462">
        <v>401.92899999999997</v>
      </c>
      <c r="X175" s="431"/>
      <c r="Y175" s="462">
        <v>354.94900000000001</v>
      </c>
      <c r="Z175" s="436"/>
      <c r="AA175" s="462">
        <v>425</v>
      </c>
      <c r="AB175" s="436"/>
      <c r="AC175" s="467">
        <v>414</v>
      </c>
      <c r="AF175" s="455">
        <v>14</v>
      </c>
      <c r="AG175" s="455">
        <v>9</v>
      </c>
      <c r="AH175" s="455">
        <v>9</v>
      </c>
      <c r="AI175" s="455"/>
      <c r="AJ175" s="455"/>
      <c r="AK175" s="456"/>
    </row>
    <row r="176" spans="1:37" ht="12.6" thickBot="1">
      <c r="A176" s="452"/>
      <c r="B176" s="464"/>
      <c r="C176" s="458"/>
      <c r="D176" s="464"/>
      <c r="E176" s="458"/>
      <c r="F176" s="464"/>
      <c r="G176" s="458"/>
      <c r="H176" s="464"/>
      <c r="I176" s="458"/>
      <c r="J176" s="464"/>
      <c r="K176" s="458"/>
      <c r="L176" s="464"/>
      <c r="M176" s="458"/>
      <c r="N176" s="464"/>
      <c r="O176" s="458"/>
      <c r="P176" s="464"/>
      <c r="Q176" s="458"/>
      <c r="R176" s="464"/>
      <c r="S176" s="458"/>
      <c r="T176" s="464"/>
      <c r="U176" s="458"/>
      <c r="V176" s="464"/>
      <c r="W176" s="458"/>
      <c r="X176" s="464"/>
      <c r="Y176" s="458"/>
      <c r="Z176" s="464"/>
      <c r="AA176" s="458"/>
      <c r="AB176" s="464"/>
      <c r="AC176" s="458"/>
      <c r="AF176" s="459"/>
      <c r="AG176" s="460"/>
      <c r="AH176" s="460"/>
      <c r="AI176" s="460"/>
      <c r="AJ176" s="460"/>
      <c r="AK176" s="461"/>
    </row>
    <row r="177" spans="1:37">
      <c r="A177" s="452"/>
      <c r="B177" s="435" t="s">
        <v>168</v>
      </c>
      <c r="C177" s="435"/>
      <c r="D177" s="435" t="s">
        <v>168</v>
      </c>
      <c r="E177" s="435"/>
      <c r="F177" s="435" t="s">
        <v>101</v>
      </c>
      <c r="G177" s="435"/>
      <c r="H177" s="435" t="s">
        <v>228</v>
      </c>
      <c r="I177" s="435"/>
      <c r="J177" s="435" t="s">
        <v>105</v>
      </c>
      <c r="K177" s="435"/>
      <c r="L177" s="435" t="s">
        <v>168</v>
      </c>
      <c r="M177" s="435"/>
      <c r="N177" s="435" t="s">
        <v>171</v>
      </c>
      <c r="O177" s="435"/>
      <c r="P177" s="435" t="s">
        <v>168</v>
      </c>
      <c r="Q177" s="435"/>
      <c r="R177" s="435" t="s">
        <v>171</v>
      </c>
      <c r="S177" s="435"/>
      <c r="T177" s="435" t="s">
        <v>228</v>
      </c>
      <c r="U177" s="435"/>
      <c r="V177" s="435" t="s">
        <v>101</v>
      </c>
      <c r="W177" s="435"/>
      <c r="X177" s="435" t="s">
        <v>171</v>
      </c>
      <c r="Y177" s="435"/>
      <c r="Z177" s="435" t="s">
        <v>111</v>
      </c>
      <c r="AA177" s="435"/>
      <c r="AB177" s="435" t="s">
        <v>234</v>
      </c>
      <c r="AC177" s="458"/>
      <c r="AF177" s="459"/>
      <c r="AG177" s="460"/>
      <c r="AH177" s="460"/>
      <c r="AI177" s="460"/>
      <c r="AJ177" s="460"/>
      <c r="AK177" s="461"/>
    </row>
    <row r="178" spans="1:37">
      <c r="A178" s="452"/>
      <c r="B178" s="435"/>
      <c r="C178" s="435"/>
      <c r="D178" s="435"/>
      <c r="E178" s="435"/>
      <c r="F178" s="435"/>
      <c r="G178" s="435"/>
      <c r="H178" s="435"/>
      <c r="I178" s="435"/>
      <c r="J178" s="435"/>
      <c r="K178" s="435"/>
      <c r="L178" s="435"/>
      <c r="M178" s="435"/>
      <c r="N178" s="435"/>
      <c r="O178" s="435"/>
      <c r="P178" s="435"/>
      <c r="Q178" s="435"/>
      <c r="R178" s="435"/>
      <c r="S178" s="435"/>
      <c r="T178" s="435"/>
      <c r="U178" s="435"/>
      <c r="V178" s="435"/>
      <c r="W178" s="435"/>
      <c r="X178" s="435" t="s">
        <v>1263</v>
      </c>
      <c r="Y178" s="435"/>
      <c r="Z178" s="435"/>
      <c r="AA178" s="435"/>
      <c r="AB178" s="435"/>
      <c r="AC178" s="458"/>
      <c r="AF178" s="459"/>
      <c r="AG178" s="460"/>
      <c r="AH178" s="460"/>
      <c r="AI178" s="460"/>
      <c r="AJ178" s="460"/>
      <c r="AK178" s="461"/>
    </row>
    <row r="179" spans="1:37">
      <c r="A179" s="452"/>
      <c r="C179" s="458"/>
      <c r="E179" s="458"/>
      <c r="G179" s="458"/>
      <c r="I179" s="458"/>
      <c r="K179" s="458"/>
      <c r="M179" s="458"/>
      <c r="O179" s="458"/>
      <c r="Q179" s="458"/>
      <c r="S179" s="458"/>
      <c r="U179" s="458"/>
      <c r="W179" s="458"/>
      <c r="Y179" s="458"/>
      <c r="AA179" s="458"/>
      <c r="AC179" s="458"/>
      <c r="AF179" s="459"/>
      <c r="AG179" s="460"/>
      <c r="AH179" s="460"/>
      <c r="AI179" s="460"/>
      <c r="AJ179" s="460"/>
      <c r="AK179" s="461"/>
    </row>
    <row r="180" spans="1:37" ht="21.75" customHeight="1">
      <c r="A180" s="452"/>
      <c r="B180" s="453" t="s">
        <v>371</v>
      </c>
      <c r="C180" s="428"/>
      <c r="D180" s="453" t="s">
        <v>372</v>
      </c>
      <c r="E180" s="428"/>
      <c r="F180" s="453" t="s">
        <v>243</v>
      </c>
      <c r="G180" s="428"/>
      <c r="H180" s="453" t="s">
        <v>373</v>
      </c>
      <c r="I180" s="428"/>
      <c r="J180" s="453" t="s">
        <v>253</v>
      </c>
      <c r="K180" s="428"/>
      <c r="L180" s="453" t="s">
        <v>254</v>
      </c>
      <c r="M180" s="428"/>
      <c r="N180" s="453" t="s">
        <v>255</v>
      </c>
      <c r="O180" s="428"/>
      <c r="P180" s="453" t="s">
        <v>213</v>
      </c>
      <c r="Q180" s="428"/>
      <c r="R180" s="453" t="s">
        <v>257</v>
      </c>
      <c r="S180" s="428"/>
      <c r="T180" s="453" t="s">
        <v>377</v>
      </c>
      <c r="U180" s="428"/>
      <c r="V180" s="453" t="s">
        <v>378</v>
      </c>
      <c r="W180" s="428"/>
      <c r="X180" s="453" t="s">
        <v>379</v>
      </c>
      <c r="Y180" s="428"/>
      <c r="Z180" s="453" t="s">
        <v>380</v>
      </c>
      <c r="AA180" s="428"/>
      <c r="AB180" s="453" t="s">
        <v>211</v>
      </c>
      <c r="AC180" s="458"/>
      <c r="AF180" s="459"/>
      <c r="AG180" s="460"/>
      <c r="AH180" s="460"/>
      <c r="AI180" s="460"/>
      <c r="AJ180" s="460"/>
      <c r="AK180" s="461"/>
    </row>
    <row r="181" spans="1:37">
      <c r="A181" s="452"/>
      <c r="B181" s="457"/>
      <c r="C181" s="435"/>
      <c r="D181" s="457"/>
      <c r="E181" s="458"/>
      <c r="F181" s="457"/>
      <c r="G181" s="458"/>
      <c r="H181" s="457"/>
      <c r="I181" s="458"/>
      <c r="J181" s="457"/>
      <c r="K181" s="458"/>
      <c r="L181" s="457"/>
      <c r="M181" s="458"/>
      <c r="N181" s="457"/>
      <c r="O181" s="458"/>
      <c r="P181" s="457"/>
      <c r="Q181" s="458"/>
      <c r="R181" s="457"/>
      <c r="S181" s="458"/>
      <c r="T181" s="457"/>
      <c r="U181" s="458"/>
      <c r="V181" s="457"/>
      <c r="W181" s="458"/>
      <c r="X181" s="457"/>
      <c r="Y181" s="458"/>
      <c r="Z181" s="457"/>
      <c r="AA181" s="458"/>
      <c r="AB181" s="457"/>
      <c r="AC181" s="458"/>
      <c r="AF181" s="455" t="s">
        <v>1177</v>
      </c>
      <c r="AG181" s="455" t="s">
        <v>340</v>
      </c>
      <c r="AH181" s="455" t="s">
        <v>1178</v>
      </c>
      <c r="AI181" s="455" t="s">
        <v>1179</v>
      </c>
      <c r="AJ181" s="455" t="s">
        <v>289</v>
      </c>
      <c r="AK181" s="456" t="s">
        <v>1180</v>
      </c>
    </row>
    <row r="182" spans="1:37" ht="12.6" thickBot="1">
      <c r="A182" s="452"/>
      <c r="B182" s="429"/>
      <c r="C182" s="458"/>
      <c r="D182" s="429"/>
      <c r="E182" s="458"/>
      <c r="F182" s="429"/>
      <c r="G182" s="458"/>
      <c r="H182" s="429"/>
      <c r="I182" s="458"/>
      <c r="J182" s="429"/>
      <c r="K182" s="458"/>
      <c r="L182" s="429"/>
      <c r="M182" s="458"/>
      <c r="N182" s="429"/>
      <c r="O182" s="458"/>
      <c r="P182" s="429"/>
      <c r="Q182" s="458"/>
      <c r="R182" s="429"/>
      <c r="S182" s="458"/>
      <c r="T182" s="429"/>
      <c r="U182" s="458"/>
      <c r="V182" s="429"/>
      <c r="W182" s="458"/>
      <c r="X182" s="429"/>
      <c r="Y182" s="458"/>
      <c r="Z182" s="429"/>
      <c r="AA182" s="458"/>
      <c r="AB182" s="429"/>
      <c r="AC182" s="458"/>
      <c r="AF182" s="459"/>
      <c r="AG182" s="460"/>
      <c r="AH182" s="460"/>
      <c r="AI182" s="460"/>
      <c r="AJ182" s="460"/>
      <c r="AK182" s="461"/>
    </row>
    <row r="183" spans="1:37" ht="42.75" customHeight="1" thickBot="1">
      <c r="A183" s="452"/>
      <c r="B183" s="431"/>
      <c r="C183" s="462">
        <v>353.05200000000002</v>
      </c>
      <c r="D183" s="431"/>
      <c r="E183" s="462">
        <v>441.05500000000001</v>
      </c>
      <c r="F183" s="432"/>
      <c r="G183" s="462">
        <v>387.495</v>
      </c>
      <c r="H183" s="431"/>
      <c r="I183" s="462">
        <v>372.62700000000001</v>
      </c>
      <c r="J183" s="431"/>
      <c r="K183" s="462">
        <v>415.30399999999997</v>
      </c>
      <c r="L183" s="432"/>
      <c r="M183" s="462">
        <v>424.584</v>
      </c>
      <c r="N183" s="432"/>
      <c r="O183" s="462">
        <v>391.70400000000001</v>
      </c>
      <c r="P183" s="432"/>
      <c r="Q183" s="462">
        <v>410.46600000000001</v>
      </c>
      <c r="R183" s="432"/>
      <c r="S183" s="462">
        <v>385.541</v>
      </c>
      <c r="T183" s="431"/>
      <c r="U183" s="462">
        <v>418.31299999999999</v>
      </c>
      <c r="V183" s="432"/>
      <c r="W183" s="462">
        <v>421.47300000000001</v>
      </c>
      <c r="X183" s="432"/>
      <c r="Y183" s="462">
        <v>401.97899999999998</v>
      </c>
      <c r="Z183" s="547" t="s">
        <v>214</v>
      </c>
      <c r="AA183" s="462">
        <v>429.37900000000002</v>
      </c>
      <c r="AB183" s="432"/>
      <c r="AC183" s="462">
        <v>403.83199999999999</v>
      </c>
      <c r="AF183" s="455">
        <v>14</v>
      </c>
      <c r="AG183" s="455">
        <v>2</v>
      </c>
      <c r="AH183" s="455">
        <v>2</v>
      </c>
      <c r="AI183" s="455"/>
      <c r="AJ183" s="455"/>
      <c r="AK183" s="456"/>
    </row>
    <row r="184" spans="1:37" ht="12.6" thickBot="1">
      <c r="A184" s="452"/>
      <c r="B184" s="464"/>
      <c r="C184" s="458"/>
      <c r="D184" s="464"/>
      <c r="E184" s="458"/>
      <c r="F184" s="464"/>
      <c r="G184" s="458"/>
      <c r="H184" s="464"/>
      <c r="I184" s="458"/>
      <c r="J184" s="464"/>
      <c r="K184" s="458"/>
      <c r="L184" s="464"/>
      <c r="M184" s="458"/>
      <c r="N184" s="464"/>
      <c r="O184" s="458"/>
      <c r="P184" s="464"/>
      <c r="Q184" s="458"/>
      <c r="R184" s="464"/>
      <c r="S184" s="458"/>
      <c r="T184" s="464"/>
      <c r="U184" s="458"/>
      <c r="V184" s="464"/>
      <c r="W184" s="458"/>
      <c r="X184" s="464"/>
      <c r="Y184" s="458"/>
      <c r="Z184" s="464"/>
      <c r="AA184" s="458"/>
      <c r="AB184" s="464"/>
      <c r="AC184" s="458"/>
      <c r="AF184" s="459"/>
      <c r="AG184" s="460"/>
      <c r="AH184" s="460"/>
      <c r="AI184" s="460"/>
      <c r="AJ184" s="460"/>
      <c r="AK184" s="461"/>
    </row>
    <row r="185" spans="1:37">
      <c r="A185" s="452"/>
      <c r="B185" s="435" t="s">
        <v>168</v>
      </c>
      <c r="C185" s="435"/>
      <c r="D185" s="435" t="s">
        <v>174</v>
      </c>
      <c r="E185" s="435"/>
      <c r="F185" s="435" t="s">
        <v>234</v>
      </c>
      <c r="G185" s="435"/>
      <c r="H185" s="435" t="s">
        <v>118</v>
      </c>
      <c r="I185" s="435"/>
      <c r="J185" s="435" t="s">
        <v>168</v>
      </c>
      <c r="K185" s="435"/>
      <c r="L185" s="435" t="s">
        <v>171</v>
      </c>
      <c r="M185" s="435"/>
      <c r="N185" s="435" t="s">
        <v>168</v>
      </c>
      <c r="O185" s="435"/>
      <c r="P185" s="435" t="s">
        <v>168</v>
      </c>
      <c r="Q185" s="435"/>
      <c r="R185" s="541" t="s">
        <v>228</v>
      </c>
      <c r="S185" s="435"/>
      <c r="T185" s="541" t="s">
        <v>174</v>
      </c>
      <c r="U185" s="435"/>
      <c r="V185" s="435" t="s">
        <v>228</v>
      </c>
      <c r="W185" s="435"/>
      <c r="X185" s="435" t="s">
        <v>168</v>
      </c>
      <c r="Y185" s="435"/>
      <c r="Z185" s="435" t="s">
        <v>101</v>
      </c>
      <c r="AA185" s="435"/>
      <c r="AB185" s="435" t="s">
        <v>171</v>
      </c>
      <c r="AC185" s="458"/>
      <c r="AF185" s="459"/>
      <c r="AG185" s="460"/>
      <c r="AH185" s="460"/>
      <c r="AI185" s="460"/>
      <c r="AJ185" s="460"/>
      <c r="AK185" s="461"/>
    </row>
    <row r="186" spans="1:37">
      <c r="A186" s="452"/>
      <c r="B186" s="435" t="s">
        <v>1263</v>
      </c>
      <c r="C186" s="435"/>
      <c r="D186" s="435" t="s">
        <v>1263</v>
      </c>
      <c r="E186" s="435"/>
      <c r="F186" s="435"/>
      <c r="G186" s="435"/>
      <c r="H186" s="435"/>
      <c r="I186" s="435"/>
      <c r="J186" s="435" t="s">
        <v>1262</v>
      </c>
      <c r="K186" s="435"/>
      <c r="L186" s="435"/>
      <c r="M186" s="435"/>
      <c r="N186" s="435"/>
      <c r="O186" s="435"/>
      <c r="P186" s="435"/>
      <c r="Q186" s="435"/>
      <c r="R186" s="435"/>
      <c r="S186" s="435"/>
      <c r="T186" s="435"/>
      <c r="U186" s="435"/>
      <c r="V186" s="435"/>
      <c r="W186" s="435"/>
      <c r="X186" s="435"/>
      <c r="Y186" s="435"/>
      <c r="Z186" s="435"/>
      <c r="AA186" s="435"/>
      <c r="AB186" s="435"/>
      <c r="AC186" s="458"/>
      <c r="AF186" s="459"/>
      <c r="AG186" s="460"/>
      <c r="AH186" s="460"/>
      <c r="AI186" s="460"/>
      <c r="AJ186" s="460"/>
      <c r="AK186" s="461"/>
    </row>
    <row r="187" spans="1:37">
      <c r="A187" s="452"/>
      <c r="C187" s="458"/>
      <c r="E187" s="458"/>
      <c r="G187" s="458"/>
      <c r="I187" s="458"/>
      <c r="K187" s="458"/>
      <c r="M187" s="458"/>
      <c r="O187" s="458"/>
      <c r="Q187" s="458"/>
      <c r="S187" s="458"/>
      <c r="U187" s="458"/>
      <c r="W187" s="458"/>
      <c r="Y187" s="458"/>
      <c r="AA187" s="458"/>
      <c r="AC187" s="458"/>
      <c r="AF187" s="459"/>
      <c r="AG187" s="460"/>
      <c r="AH187" s="460"/>
      <c r="AI187" s="460"/>
      <c r="AJ187" s="460"/>
      <c r="AK187" s="461"/>
    </row>
    <row r="188" spans="1:37">
      <c r="A188" s="452"/>
      <c r="B188" s="453" t="s">
        <v>381</v>
      </c>
      <c r="C188" s="428"/>
      <c r="D188" s="453" t="s">
        <v>382</v>
      </c>
      <c r="E188" s="428"/>
      <c r="F188" s="453" t="s">
        <v>244</v>
      </c>
      <c r="G188" s="428"/>
      <c r="H188" s="453" t="s">
        <v>384</v>
      </c>
      <c r="I188" s="428"/>
      <c r="J188" s="453" t="s">
        <v>248</v>
      </c>
      <c r="K188" s="428"/>
      <c r="L188" s="453" t="s">
        <v>230</v>
      </c>
      <c r="M188" s="428"/>
      <c r="N188" s="453" t="s">
        <v>385</v>
      </c>
      <c r="O188" s="428"/>
      <c r="P188" s="453" t="s">
        <v>263</v>
      </c>
      <c r="Q188" s="428"/>
      <c r="R188" s="453" t="s">
        <v>266</v>
      </c>
      <c r="S188" s="428"/>
      <c r="T188" s="453" t="s">
        <v>386</v>
      </c>
      <c r="U188" s="428"/>
      <c r="V188" s="453" t="s">
        <v>387</v>
      </c>
      <c r="W188" s="428"/>
      <c r="X188" s="453" t="s">
        <v>388</v>
      </c>
      <c r="Y188" s="428"/>
      <c r="Z188" s="453" t="s">
        <v>389</v>
      </c>
      <c r="AA188" s="428"/>
      <c r="AB188" s="453" t="s">
        <v>390</v>
      </c>
      <c r="AC188" s="458"/>
      <c r="AF188" s="459"/>
      <c r="AG188" s="460"/>
      <c r="AH188" s="460"/>
      <c r="AI188" s="460"/>
      <c r="AJ188" s="460"/>
      <c r="AK188" s="461"/>
    </row>
    <row r="189" spans="1:37">
      <c r="A189" s="452"/>
      <c r="B189" s="457"/>
      <c r="C189" s="458"/>
      <c r="D189" s="457"/>
      <c r="E189" s="458"/>
      <c r="F189" s="457"/>
      <c r="G189" s="458"/>
      <c r="H189" s="457"/>
      <c r="I189" s="458"/>
      <c r="J189" s="457"/>
      <c r="K189" s="435"/>
      <c r="L189" s="457"/>
      <c r="M189" s="458"/>
      <c r="N189" s="457"/>
      <c r="O189" s="458"/>
      <c r="P189" s="457"/>
      <c r="Q189" s="435"/>
      <c r="R189" s="457"/>
      <c r="S189" s="435"/>
      <c r="T189" s="457"/>
      <c r="U189" s="458"/>
      <c r="V189" s="457"/>
      <c r="W189" s="458"/>
      <c r="X189" s="457"/>
      <c r="Y189" s="458"/>
      <c r="Z189" s="457"/>
      <c r="AA189" s="458"/>
      <c r="AB189" s="457"/>
      <c r="AC189" s="458"/>
      <c r="AF189" s="455" t="s">
        <v>1177</v>
      </c>
      <c r="AG189" s="455" t="s">
        <v>340</v>
      </c>
      <c r="AH189" s="455" t="s">
        <v>1178</v>
      </c>
      <c r="AI189" s="455" t="s">
        <v>1179</v>
      </c>
      <c r="AJ189" s="455" t="s">
        <v>289</v>
      </c>
      <c r="AK189" s="456" t="s">
        <v>1180</v>
      </c>
    </row>
    <row r="190" spans="1:37" ht="12.6" thickBot="1">
      <c r="A190" s="452"/>
      <c r="B190" s="429"/>
      <c r="C190" s="458"/>
      <c r="D190" s="429"/>
      <c r="E190" s="458"/>
      <c r="F190" s="429"/>
      <c r="G190" s="458"/>
      <c r="H190" s="429"/>
      <c r="I190" s="458"/>
      <c r="J190" s="429"/>
      <c r="K190" s="458"/>
      <c r="L190" s="429"/>
      <c r="M190" s="458"/>
      <c r="N190" s="429"/>
      <c r="O190" s="458"/>
      <c r="P190" s="429"/>
      <c r="Q190" s="458"/>
      <c r="R190" s="429"/>
      <c r="S190" s="458"/>
      <c r="T190" s="429"/>
      <c r="U190" s="458"/>
      <c r="V190" s="429"/>
      <c r="W190" s="458"/>
      <c r="X190" s="429"/>
      <c r="Y190" s="458"/>
      <c r="Z190" s="429"/>
      <c r="AA190" s="458"/>
      <c r="AB190" s="429"/>
      <c r="AC190" s="458"/>
      <c r="AF190" s="459"/>
      <c r="AG190" s="460"/>
      <c r="AH190" s="460"/>
      <c r="AI190" s="460"/>
      <c r="AJ190" s="460"/>
      <c r="AK190" s="461"/>
    </row>
    <row r="191" spans="1:37" ht="42.75" customHeight="1" thickBot="1">
      <c r="A191" s="452"/>
      <c r="B191" s="547"/>
      <c r="C191" s="462">
        <v>384.63</v>
      </c>
      <c r="D191" s="431"/>
      <c r="E191" s="462">
        <v>380.68200000000002</v>
      </c>
      <c r="F191" s="432"/>
      <c r="G191" s="462">
        <v>354.52600000000001</v>
      </c>
      <c r="H191" s="431" t="s">
        <v>1362</v>
      </c>
      <c r="I191" s="462">
        <v>405.57400000000001</v>
      </c>
      <c r="J191" s="432"/>
      <c r="K191" s="462">
        <v>416.87400000000002</v>
      </c>
      <c r="L191" s="432"/>
      <c r="M191" s="462">
        <v>380.76600000000002</v>
      </c>
      <c r="N191" s="431"/>
      <c r="O191" s="462">
        <v>411.81400000000002</v>
      </c>
      <c r="P191" s="432"/>
      <c r="Q191" s="467">
        <v>392.08</v>
      </c>
      <c r="R191" s="432"/>
      <c r="S191" s="462">
        <v>296.87299999999999</v>
      </c>
      <c r="T191" s="431"/>
      <c r="U191" s="462">
        <v>412.399</v>
      </c>
      <c r="V191" s="431"/>
      <c r="W191" s="462">
        <v>382.173</v>
      </c>
      <c r="X191" s="431"/>
      <c r="Y191" s="462">
        <v>452.73700000000002</v>
      </c>
      <c r="Z191" s="431"/>
      <c r="AA191" s="462">
        <v>420.20699999999999</v>
      </c>
      <c r="AB191" s="431"/>
      <c r="AC191" s="462">
        <v>395.01100000000002</v>
      </c>
      <c r="AF191" s="455">
        <v>14</v>
      </c>
      <c r="AG191" s="455">
        <v>5</v>
      </c>
      <c r="AH191" s="455"/>
      <c r="AI191" s="455"/>
      <c r="AJ191" s="455"/>
      <c r="AK191" s="456"/>
    </row>
    <row r="192" spans="1:37" ht="12.6" thickBot="1">
      <c r="A192" s="452"/>
      <c r="B192" s="553" t="s">
        <v>214</v>
      </c>
      <c r="C192" s="458"/>
      <c r="D192" s="553" t="s">
        <v>214</v>
      </c>
      <c r="E192" s="458"/>
      <c r="F192" s="464"/>
      <c r="G192" s="458"/>
      <c r="H192" s="464"/>
      <c r="I192" s="458"/>
      <c r="J192" s="464"/>
      <c r="K192" s="458"/>
      <c r="L192" s="464"/>
      <c r="M192" s="458"/>
      <c r="N192" s="464"/>
      <c r="O192" s="458"/>
      <c r="P192" s="464"/>
      <c r="Q192" s="458"/>
      <c r="R192" s="464"/>
      <c r="S192" s="458"/>
      <c r="T192" s="464"/>
      <c r="U192" s="458"/>
      <c r="V192" s="464"/>
      <c r="W192" s="458"/>
      <c r="X192" s="464"/>
      <c r="Y192" s="458"/>
      <c r="Z192" s="464"/>
      <c r="AA192" s="458"/>
      <c r="AB192" s="464"/>
      <c r="AF192" s="459"/>
      <c r="AG192" s="460"/>
      <c r="AH192" s="460"/>
      <c r="AI192" s="460"/>
      <c r="AJ192" s="460"/>
      <c r="AK192" s="461"/>
    </row>
    <row r="193" spans="1:37">
      <c r="A193" s="452"/>
      <c r="B193" s="435" t="s">
        <v>114</v>
      </c>
      <c r="C193" s="435"/>
      <c r="D193" s="435" t="s">
        <v>101</v>
      </c>
      <c r="E193" s="435"/>
      <c r="F193" s="435" t="s">
        <v>168</v>
      </c>
      <c r="G193" s="435"/>
      <c r="H193" s="435" t="s">
        <v>111</v>
      </c>
      <c r="I193" s="435"/>
      <c r="J193" s="435" t="s">
        <v>228</v>
      </c>
      <c r="K193" s="435"/>
      <c r="L193" s="435" t="s">
        <v>168</v>
      </c>
      <c r="M193" s="435"/>
      <c r="N193" s="435" t="s">
        <v>101</v>
      </c>
      <c r="O193" s="435"/>
      <c r="P193" s="435" t="s">
        <v>171</v>
      </c>
      <c r="Q193" s="435"/>
      <c r="R193" s="435" t="s">
        <v>234</v>
      </c>
      <c r="S193" s="435"/>
      <c r="T193" s="435" t="s">
        <v>101</v>
      </c>
      <c r="U193" s="435"/>
      <c r="V193" s="435" t="s">
        <v>101</v>
      </c>
      <c r="W193" s="435"/>
      <c r="X193" s="435" t="s">
        <v>234</v>
      </c>
      <c r="Y193" s="435"/>
      <c r="Z193" s="435" t="s">
        <v>101</v>
      </c>
      <c r="AA193" s="435"/>
      <c r="AB193" s="435" t="s">
        <v>234</v>
      </c>
      <c r="AF193" s="459"/>
      <c r="AG193" s="460"/>
      <c r="AH193" s="460"/>
      <c r="AI193" s="460"/>
      <c r="AJ193" s="460"/>
      <c r="AK193" s="461"/>
    </row>
    <row r="194" spans="1:37">
      <c r="A194" s="452"/>
      <c r="B194" s="435"/>
      <c r="C194" s="435"/>
      <c r="D194" s="435"/>
      <c r="E194" s="435"/>
      <c r="F194" s="435"/>
      <c r="G194" s="435"/>
      <c r="H194" s="435"/>
      <c r="I194" s="435"/>
      <c r="J194" s="435"/>
      <c r="K194" s="435"/>
      <c r="L194" s="435"/>
      <c r="M194" s="435"/>
      <c r="N194" s="435"/>
      <c r="O194" s="435"/>
      <c r="P194" s="435"/>
      <c r="Q194" s="435"/>
      <c r="R194" s="435"/>
      <c r="S194" s="435"/>
      <c r="T194" s="435"/>
      <c r="U194" s="435"/>
      <c r="V194" s="435"/>
      <c r="W194" s="435"/>
      <c r="X194" s="435"/>
      <c r="Y194" s="435"/>
      <c r="Z194" s="435"/>
      <c r="AA194" s="435"/>
      <c r="AB194" s="435"/>
      <c r="AF194" s="459"/>
      <c r="AG194" s="460"/>
      <c r="AH194" s="460"/>
      <c r="AI194" s="460"/>
      <c r="AJ194" s="460"/>
      <c r="AK194" s="461"/>
    </row>
    <row r="195" spans="1:37">
      <c r="A195" s="452"/>
      <c r="C195" s="458"/>
      <c r="E195" s="458"/>
      <c r="G195" s="458"/>
      <c r="I195" s="458"/>
      <c r="K195" s="458"/>
      <c r="M195" s="458"/>
      <c r="O195" s="458"/>
      <c r="Q195" s="458"/>
      <c r="S195" s="458"/>
      <c r="U195" s="458"/>
      <c r="W195" s="458"/>
      <c r="Y195" s="458"/>
      <c r="AA195" s="458"/>
      <c r="AF195" s="459"/>
      <c r="AG195" s="460"/>
      <c r="AH195" s="460"/>
      <c r="AI195" s="460"/>
      <c r="AJ195" s="460"/>
      <c r="AK195" s="461"/>
    </row>
    <row r="196" spans="1:37" ht="25.5" customHeight="1">
      <c r="A196" s="452"/>
      <c r="B196" s="453" t="s">
        <v>391</v>
      </c>
      <c r="C196" s="428"/>
      <c r="D196" s="453" t="s">
        <v>392</v>
      </c>
      <c r="E196" s="428"/>
      <c r="F196" s="453" t="s">
        <v>276</v>
      </c>
      <c r="G196" s="428"/>
      <c r="H196" s="453" t="s">
        <v>393</v>
      </c>
      <c r="I196" s="428"/>
      <c r="J196" s="453" t="s">
        <v>394</v>
      </c>
      <c r="K196" s="428"/>
      <c r="L196" s="453" t="s">
        <v>395</v>
      </c>
      <c r="M196" s="428"/>
      <c r="N196" s="453" t="s">
        <v>396</v>
      </c>
      <c r="O196" s="428"/>
      <c r="P196" s="453" t="s">
        <v>397</v>
      </c>
      <c r="Q196" s="428"/>
      <c r="R196" s="453" t="s">
        <v>398</v>
      </c>
      <c r="S196" s="428"/>
      <c r="T196" s="453" t="s">
        <v>400</v>
      </c>
      <c r="U196" s="428"/>
      <c r="V196" s="453" t="s">
        <v>1266</v>
      </c>
      <c r="W196" s="428"/>
      <c r="X196" s="453" t="s">
        <v>203</v>
      </c>
      <c r="Y196" s="428"/>
      <c r="Z196" s="453" t="s">
        <v>402</v>
      </c>
      <c r="AA196" s="428"/>
      <c r="AB196" s="453" t="s">
        <v>280</v>
      </c>
      <c r="AF196" s="459"/>
      <c r="AG196" s="460"/>
      <c r="AH196" s="460"/>
      <c r="AI196" s="460"/>
      <c r="AJ196" s="460"/>
      <c r="AK196" s="461"/>
    </row>
    <row r="197" spans="1:37">
      <c r="A197" s="452"/>
      <c r="B197" s="457"/>
      <c r="C197" s="458"/>
      <c r="D197" s="457"/>
      <c r="E197" s="458"/>
      <c r="F197" s="457"/>
      <c r="G197" s="458"/>
      <c r="H197" s="457"/>
      <c r="I197" s="458"/>
      <c r="J197" s="457"/>
      <c r="K197" s="458"/>
      <c r="L197" s="457"/>
      <c r="M197" s="458"/>
      <c r="N197" s="457"/>
      <c r="O197" s="458"/>
      <c r="P197" s="457"/>
      <c r="Q197" s="458"/>
      <c r="R197" s="457"/>
      <c r="S197" s="458"/>
      <c r="T197" s="457"/>
      <c r="U197" s="458"/>
      <c r="V197" s="457"/>
      <c r="W197" s="458"/>
      <c r="X197" s="457"/>
      <c r="Y197" s="458"/>
      <c r="Z197" s="457"/>
      <c r="AA197" s="458"/>
      <c r="AB197" s="457"/>
      <c r="AF197" s="455" t="s">
        <v>1177</v>
      </c>
      <c r="AG197" s="455" t="s">
        <v>340</v>
      </c>
      <c r="AH197" s="455" t="s">
        <v>1178</v>
      </c>
      <c r="AI197" s="455" t="s">
        <v>1179</v>
      </c>
      <c r="AJ197" s="455" t="s">
        <v>289</v>
      </c>
      <c r="AK197" s="456" t="s">
        <v>1180</v>
      </c>
    </row>
    <row r="198" spans="1:37" ht="12.6" thickBot="1">
      <c r="A198" s="452"/>
      <c r="B198" s="429"/>
      <c r="C198" s="458"/>
      <c r="D198" s="429"/>
      <c r="E198" s="458"/>
      <c r="F198" s="429"/>
      <c r="G198" s="458"/>
      <c r="H198" s="429"/>
      <c r="I198" s="458"/>
      <c r="J198" s="429"/>
      <c r="K198" s="458"/>
      <c r="L198" s="429"/>
      <c r="M198" s="458"/>
      <c r="N198" s="429"/>
      <c r="O198" s="458"/>
      <c r="P198" s="429"/>
      <c r="Q198" s="458"/>
      <c r="R198" s="429"/>
      <c r="S198" s="458"/>
      <c r="T198" s="429"/>
      <c r="U198" s="458"/>
      <c r="V198" s="429"/>
      <c r="W198" s="458"/>
      <c r="X198" s="429"/>
      <c r="Y198" s="458"/>
      <c r="Z198" s="429"/>
      <c r="AA198" s="458"/>
      <c r="AB198" s="429"/>
      <c r="AF198" s="459"/>
      <c r="AG198" s="460"/>
      <c r="AH198" s="460"/>
      <c r="AI198" s="460"/>
      <c r="AJ198" s="460"/>
      <c r="AK198" s="461"/>
    </row>
    <row r="199" spans="1:37" ht="43.5" customHeight="1" thickBot="1">
      <c r="A199" s="452"/>
      <c r="B199" s="431"/>
      <c r="C199" s="462">
        <v>386.73500000000001</v>
      </c>
      <c r="D199" s="432"/>
      <c r="E199" s="462">
        <v>378.62400000000002</v>
      </c>
      <c r="F199" s="432"/>
      <c r="G199" s="462">
        <v>350.21499999999997</v>
      </c>
      <c r="H199" s="431"/>
      <c r="I199" s="462">
        <v>357.90600000000001</v>
      </c>
      <c r="J199" s="431"/>
      <c r="K199" s="462">
        <v>237.476</v>
      </c>
      <c r="L199" s="431"/>
      <c r="M199" s="462">
        <v>440.03</v>
      </c>
      <c r="N199" s="431"/>
      <c r="O199" s="462">
        <v>503.74</v>
      </c>
      <c r="P199" s="431" t="s">
        <v>1362</v>
      </c>
      <c r="Q199" s="462">
        <v>437</v>
      </c>
      <c r="R199" s="431" t="s">
        <v>376</v>
      </c>
      <c r="S199" s="462">
        <v>430</v>
      </c>
      <c r="T199" s="432"/>
      <c r="U199" s="462">
        <v>409.27300000000002</v>
      </c>
      <c r="V199" s="432"/>
      <c r="W199" s="462">
        <v>312.44600000000003</v>
      </c>
      <c r="X199" s="432"/>
      <c r="Y199" s="462">
        <v>314.24700000000001</v>
      </c>
      <c r="Z199" s="432"/>
      <c r="AA199" s="462">
        <v>361.96</v>
      </c>
      <c r="AB199" s="432"/>
      <c r="AC199" s="468">
        <v>329.48599999999999</v>
      </c>
      <c r="AF199" s="455">
        <v>14</v>
      </c>
      <c r="AG199" s="455">
        <v>2</v>
      </c>
      <c r="AH199" s="455">
        <v>2</v>
      </c>
      <c r="AI199" s="455"/>
      <c r="AJ199" s="455"/>
      <c r="AK199" s="456"/>
    </row>
    <row r="200" spans="1:37" ht="12.6" thickBot="1">
      <c r="A200" s="452"/>
      <c r="B200" s="464"/>
      <c r="C200" s="458"/>
      <c r="D200" s="464"/>
      <c r="E200" s="458"/>
      <c r="F200" s="464"/>
      <c r="G200" s="458"/>
      <c r="H200" s="464"/>
      <c r="I200" s="458"/>
      <c r="J200" s="464"/>
      <c r="K200" s="458"/>
      <c r="L200" s="464"/>
      <c r="M200" s="458"/>
      <c r="N200" s="464"/>
      <c r="O200" s="458"/>
      <c r="P200" s="464"/>
      <c r="Q200" s="458"/>
      <c r="R200" s="464"/>
      <c r="S200" s="458"/>
      <c r="T200" s="464"/>
      <c r="U200" s="458"/>
      <c r="V200" s="464"/>
      <c r="W200" s="458"/>
      <c r="X200" s="464"/>
      <c r="Y200" s="458"/>
      <c r="Z200" s="464"/>
      <c r="AA200" s="458"/>
      <c r="AB200" s="464"/>
      <c r="AF200" s="459"/>
      <c r="AG200" s="460"/>
      <c r="AH200" s="460"/>
      <c r="AI200" s="460"/>
      <c r="AJ200" s="460"/>
      <c r="AK200" s="461"/>
    </row>
    <row r="201" spans="1:37">
      <c r="A201" s="452"/>
      <c r="B201" s="435" t="s">
        <v>111</v>
      </c>
      <c r="C201" s="435"/>
      <c r="D201" s="435" t="s">
        <v>168</v>
      </c>
      <c r="E201" s="435"/>
      <c r="F201" s="435" t="s">
        <v>168</v>
      </c>
      <c r="G201" s="435"/>
      <c r="H201" s="435" t="s">
        <v>168</v>
      </c>
      <c r="I201" s="435"/>
      <c r="J201" s="435" t="s">
        <v>101</v>
      </c>
      <c r="K201" s="435"/>
      <c r="L201" s="435" t="s">
        <v>101</v>
      </c>
      <c r="M201" s="435"/>
      <c r="N201" s="435" t="s">
        <v>153</v>
      </c>
      <c r="O201" s="435"/>
      <c r="P201" s="435" t="s">
        <v>153</v>
      </c>
      <c r="Q201" s="435"/>
      <c r="R201" s="435" t="s">
        <v>105</v>
      </c>
      <c r="S201" s="435"/>
      <c r="T201" s="435" t="s">
        <v>234</v>
      </c>
      <c r="U201" s="435"/>
      <c r="V201" s="435" t="s">
        <v>105</v>
      </c>
      <c r="W201" s="435"/>
      <c r="X201" s="435" t="s">
        <v>168</v>
      </c>
      <c r="Y201" s="435"/>
      <c r="Z201" s="435" t="s">
        <v>101</v>
      </c>
      <c r="AA201" s="435"/>
      <c r="AB201" s="435" t="s">
        <v>168</v>
      </c>
      <c r="AF201" s="459"/>
      <c r="AG201" s="460"/>
      <c r="AH201" s="460"/>
      <c r="AI201" s="460"/>
      <c r="AJ201" s="460"/>
      <c r="AK201" s="461"/>
    </row>
    <row r="202" spans="1:37">
      <c r="A202" s="452"/>
      <c r="B202" s="435"/>
      <c r="C202" s="435"/>
      <c r="D202" s="435"/>
      <c r="E202" s="435"/>
      <c r="F202" s="435"/>
      <c r="G202" s="435"/>
      <c r="H202" s="435"/>
      <c r="I202" s="435"/>
      <c r="J202" s="435"/>
      <c r="K202" s="435"/>
      <c r="L202" s="435"/>
      <c r="M202" s="435"/>
      <c r="N202" s="435"/>
      <c r="O202" s="435"/>
      <c r="P202" s="435"/>
      <c r="Q202" s="435"/>
      <c r="R202" s="435"/>
      <c r="S202" s="435"/>
      <c r="T202" s="435"/>
      <c r="U202" s="435"/>
      <c r="V202" s="435"/>
      <c r="W202" s="435"/>
      <c r="X202" s="435"/>
      <c r="Y202" s="435"/>
      <c r="Z202" s="435"/>
      <c r="AA202" s="435"/>
      <c r="AB202" s="435"/>
      <c r="AF202" s="459"/>
      <c r="AG202" s="460"/>
      <c r="AH202" s="460"/>
      <c r="AI202" s="460"/>
      <c r="AJ202" s="460"/>
      <c r="AK202" s="461"/>
    </row>
    <row r="203" spans="1:37">
      <c r="A203" s="452"/>
      <c r="C203" s="435"/>
      <c r="E203" s="435"/>
      <c r="G203" s="458"/>
      <c r="I203" s="458"/>
      <c r="K203" s="458"/>
      <c r="M203" s="458"/>
      <c r="O203" s="458"/>
      <c r="Q203" s="458"/>
      <c r="S203" s="458"/>
      <c r="U203" s="458"/>
      <c r="W203" s="458"/>
      <c r="Y203" s="458"/>
      <c r="AA203" s="458"/>
      <c r="AF203" s="459"/>
      <c r="AG203" s="460"/>
      <c r="AH203" s="460"/>
      <c r="AI203" s="460"/>
      <c r="AJ203" s="460"/>
      <c r="AK203" s="461"/>
    </row>
    <row r="204" spans="1:37">
      <c r="A204" s="452"/>
      <c r="B204" s="453" t="s">
        <v>262</v>
      </c>
      <c r="C204" s="428"/>
      <c r="D204" s="453" t="s">
        <v>403</v>
      </c>
      <c r="E204" s="428"/>
      <c r="F204" s="453" t="s">
        <v>404</v>
      </c>
      <c r="G204" s="428"/>
      <c r="H204" s="453" t="s">
        <v>405</v>
      </c>
      <c r="I204" s="428"/>
      <c r="J204" s="453" t="s">
        <v>155</v>
      </c>
      <c r="K204" s="428"/>
      <c r="L204" s="453" t="s">
        <v>1267</v>
      </c>
      <c r="M204" s="428"/>
      <c r="N204" s="453" t="s">
        <v>275</v>
      </c>
      <c r="O204" s="428"/>
      <c r="P204" s="453" t="s">
        <v>1268</v>
      </c>
      <c r="Q204" s="428"/>
      <c r="R204" s="453" t="s">
        <v>409</v>
      </c>
      <c r="S204" s="428"/>
      <c r="T204" s="453" t="s">
        <v>410</v>
      </c>
      <c r="U204" s="428"/>
      <c r="V204" s="453" t="s">
        <v>704</v>
      </c>
      <c r="W204" s="453"/>
      <c r="X204" s="453" t="s">
        <v>265</v>
      </c>
      <c r="Y204" s="453"/>
      <c r="Z204" s="453" t="s">
        <v>412</v>
      </c>
      <c r="AA204" s="453"/>
      <c r="AB204" s="453" t="s">
        <v>413</v>
      </c>
      <c r="AF204" s="459"/>
      <c r="AG204" s="460"/>
      <c r="AH204" s="460"/>
      <c r="AI204" s="460"/>
      <c r="AJ204" s="460"/>
      <c r="AK204" s="461"/>
    </row>
    <row r="205" spans="1:37">
      <c r="A205" s="452"/>
      <c r="B205" s="457"/>
      <c r="C205" s="458"/>
      <c r="D205" s="457"/>
      <c r="E205" s="458"/>
      <c r="F205" s="457"/>
      <c r="G205" s="458"/>
      <c r="H205" s="457"/>
      <c r="I205" s="458"/>
      <c r="J205" s="457"/>
      <c r="K205" s="458"/>
      <c r="L205" s="457"/>
      <c r="M205" s="458"/>
      <c r="N205" s="457"/>
      <c r="O205" s="458"/>
      <c r="P205" s="457"/>
      <c r="Q205" s="458"/>
      <c r="R205" s="457"/>
      <c r="S205" s="458"/>
      <c r="T205" s="457"/>
      <c r="U205" s="458"/>
      <c r="V205" s="457"/>
      <c r="W205" s="458"/>
      <c r="X205" s="457"/>
      <c r="Y205" s="458"/>
      <c r="Z205" s="457"/>
      <c r="AA205" s="458"/>
      <c r="AB205" s="457"/>
      <c r="AF205" s="455" t="s">
        <v>1177</v>
      </c>
      <c r="AG205" s="455" t="s">
        <v>340</v>
      </c>
      <c r="AH205" s="455" t="s">
        <v>1178</v>
      </c>
      <c r="AI205" s="455" t="s">
        <v>1179</v>
      </c>
      <c r="AJ205" s="455" t="s">
        <v>289</v>
      </c>
      <c r="AK205" s="456" t="s">
        <v>1180</v>
      </c>
    </row>
    <row r="206" spans="1:37" ht="12.6" thickBot="1">
      <c r="A206" s="452"/>
      <c r="B206" s="429"/>
      <c r="C206" s="458"/>
      <c r="D206" s="429"/>
      <c r="E206" s="458"/>
      <c r="F206" s="429"/>
      <c r="G206" s="458"/>
      <c r="H206" s="429"/>
      <c r="I206" s="458"/>
      <c r="J206" s="429"/>
      <c r="K206" s="458"/>
      <c r="L206" s="429"/>
      <c r="M206" s="458"/>
      <c r="N206" s="429"/>
      <c r="O206" s="458"/>
      <c r="P206" s="429"/>
      <c r="Q206" s="458"/>
      <c r="R206" s="429"/>
      <c r="S206" s="458"/>
      <c r="T206" s="429"/>
      <c r="U206" s="458"/>
      <c r="V206" s="429"/>
      <c r="W206" s="458"/>
      <c r="X206" s="429"/>
      <c r="Y206" s="458"/>
      <c r="Z206" s="429"/>
      <c r="AA206" s="458"/>
      <c r="AB206" s="429"/>
      <c r="AF206" s="459"/>
      <c r="AG206" s="460"/>
      <c r="AH206" s="460"/>
      <c r="AI206" s="460"/>
      <c r="AJ206" s="460"/>
      <c r="AK206" s="461"/>
    </row>
    <row r="207" spans="1:37" ht="42.75" customHeight="1" thickBot="1">
      <c r="A207" s="452"/>
      <c r="B207" s="432"/>
      <c r="C207" s="462">
        <v>371.327</v>
      </c>
      <c r="D207" s="432"/>
      <c r="E207" s="462">
        <v>417.91699999999997</v>
      </c>
      <c r="F207" s="431"/>
      <c r="G207" s="462">
        <v>376.988</v>
      </c>
      <c r="H207" s="431" t="s">
        <v>376</v>
      </c>
      <c r="I207" s="462">
        <v>343.79700000000003</v>
      </c>
      <c r="J207" s="432"/>
      <c r="K207" s="462">
        <v>318.69600000000003</v>
      </c>
      <c r="L207" s="432"/>
      <c r="M207" s="462">
        <v>308</v>
      </c>
      <c r="N207" s="432"/>
      <c r="O207" s="462">
        <v>324.87400000000002</v>
      </c>
      <c r="P207" s="431" t="s">
        <v>376</v>
      </c>
      <c r="Q207" s="462">
        <v>365.39100000000002</v>
      </c>
      <c r="R207" s="431"/>
      <c r="S207" s="462">
        <v>269.52499999999998</v>
      </c>
      <c r="T207" s="431"/>
      <c r="U207" s="462">
        <v>350.32600000000002</v>
      </c>
      <c r="V207" s="431"/>
      <c r="W207" s="462">
        <v>414</v>
      </c>
      <c r="X207" s="432"/>
      <c r="Y207" s="462">
        <v>424</v>
      </c>
      <c r="Z207" s="432"/>
      <c r="AA207" s="462">
        <v>405</v>
      </c>
      <c r="AB207" s="431"/>
      <c r="AC207" s="440">
        <v>426</v>
      </c>
      <c r="AF207" s="455">
        <v>14</v>
      </c>
      <c r="AG207" s="455">
        <v>4</v>
      </c>
      <c r="AH207" s="455">
        <v>2</v>
      </c>
      <c r="AI207" s="455"/>
      <c r="AJ207" s="455"/>
      <c r="AK207" s="456"/>
    </row>
    <row r="208" spans="1:37" ht="16.5" customHeight="1" thickBot="1">
      <c r="A208" s="452"/>
      <c r="B208" s="464"/>
      <c r="C208" s="458"/>
      <c r="D208" s="464"/>
      <c r="E208" s="458"/>
      <c r="F208" s="464"/>
      <c r="G208" s="458"/>
      <c r="H208" s="553" t="s">
        <v>214</v>
      </c>
      <c r="I208" s="458"/>
      <c r="J208" s="464"/>
      <c r="K208" s="458"/>
      <c r="L208" s="464"/>
      <c r="M208" s="458"/>
      <c r="N208" s="464"/>
      <c r="O208" s="458"/>
      <c r="P208" s="553" t="s">
        <v>214</v>
      </c>
      <c r="R208" s="464"/>
      <c r="T208" s="464"/>
      <c r="V208" s="464"/>
      <c r="X208" s="464"/>
      <c r="Z208" s="464"/>
      <c r="AB208" s="464"/>
      <c r="AF208" s="459"/>
      <c r="AG208" s="460"/>
      <c r="AH208" s="460"/>
      <c r="AI208" s="460"/>
      <c r="AJ208" s="460"/>
      <c r="AK208" s="461"/>
    </row>
    <row r="209" spans="1:37" ht="18" customHeight="1">
      <c r="A209" s="452"/>
      <c r="B209" s="435" t="s">
        <v>168</v>
      </c>
      <c r="C209" s="435"/>
      <c r="D209" s="435" t="s">
        <v>101</v>
      </c>
      <c r="E209" s="435"/>
      <c r="F209" s="435" t="s">
        <v>171</v>
      </c>
      <c r="G209" s="435"/>
      <c r="H209" s="435" t="s">
        <v>101</v>
      </c>
      <c r="I209" s="435"/>
      <c r="J209" s="435" t="s">
        <v>168</v>
      </c>
      <c r="K209" s="435"/>
      <c r="L209" s="435" t="s">
        <v>101</v>
      </c>
      <c r="M209" s="435"/>
      <c r="N209" s="435" t="s">
        <v>168</v>
      </c>
      <c r="O209" s="435"/>
      <c r="P209" s="435" t="s">
        <v>111</v>
      </c>
      <c r="Q209" s="435"/>
      <c r="R209" s="435" t="s">
        <v>168</v>
      </c>
      <c r="S209" s="435"/>
      <c r="T209" s="435" t="s">
        <v>156</v>
      </c>
      <c r="U209" s="435"/>
      <c r="V209" s="435" t="s">
        <v>101</v>
      </c>
      <c r="W209" s="435"/>
      <c r="X209" s="435" t="s">
        <v>228</v>
      </c>
      <c r="Y209" s="435"/>
      <c r="Z209" s="435" t="s">
        <v>168</v>
      </c>
      <c r="AA209" s="435"/>
      <c r="AB209" s="435" t="s">
        <v>171</v>
      </c>
      <c r="AF209" s="459"/>
      <c r="AG209" s="460"/>
      <c r="AH209" s="460"/>
      <c r="AI209" s="460"/>
      <c r="AJ209" s="460"/>
      <c r="AK209" s="461"/>
    </row>
    <row r="210" spans="1:37" ht="17.399999999999999" customHeight="1">
      <c r="A210" s="452"/>
      <c r="B210" s="435"/>
      <c r="C210" s="435"/>
      <c r="D210" s="435"/>
      <c r="E210" s="435"/>
      <c r="F210" s="435" t="s">
        <v>1263</v>
      </c>
      <c r="G210" s="458"/>
      <c r="H210" s="458"/>
      <c r="I210" s="458"/>
      <c r="J210" s="458"/>
      <c r="K210" s="458"/>
      <c r="L210" s="458"/>
      <c r="M210" s="458"/>
      <c r="N210" s="458"/>
      <c r="O210" s="458"/>
      <c r="P210" s="458"/>
      <c r="Q210" s="458"/>
      <c r="R210" s="435" t="s">
        <v>1263</v>
      </c>
      <c r="S210" s="458"/>
      <c r="T210" s="458"/>
      <c r="U210" s="458"/>
      <c r="V210" s="458"/>
      <c r="W210" s="458"/>
      <c r="X210" s="458"/>
      <c r="Y210" s="458"/>
      <c r="Z210" s="458"/>
      <c r="AA210" s="458"/>
      <c r="AB210" s="435" t="s">
        <v>1262</v>
      </c>
      <c r="AF210" s="459"/>
      <c r="AG210" s="460"/>
      <c r="AH210" s="460"/>
      <c r="AI210" s="460"/>
      <c r="AJ210" s="460"/>
      <c r="AK210" s="461"/>
    </row>
    <row r="211" spans="1:37">
      <c r="A211" s="452"/>
      <c r="C211" s="435"/>
      <c r="E211" s="435"/>
      <c r="G211" s="458"/>
      <c r="I211" s="458"/>
      <c r="K211" s="458"/>
      <c r="M211" s="458"/>
      <c r="O211" s="458"/>
      <c r="AF211" s="459"/>
      <c r="AG211" s="460"/>
      <c r="AH211" s="460"/>
      <c r="AI211" s="460"/>
      <c r="AJ211" s="460"/>
      <c r="AK211" s="461"/>
    </row>
    <row r="212" spans="1:37">
      <c r="A212" s="452"/>
      <c r="B212" s="453" t="s">
        <v>414</v>
      </c>
      <c r="C212" s="453"/>
      <c r="D212" s="453" t="s">
        <v>157</v>
      </c>
      <c r="E212" s="453"/>
      <c r="F212" s="453" t="s">
        <v>1314</v>
      </c>
      <c r="G212" s="453"/>
      <c r="H212" s="453" t="s">
        <v>1315</v>
      </c>
      <c r="I212" s="453"/>
      <c r="J212" s="453" t="s">
        <v>1316</v>
      </c>
      <c r="K212" s="453"/>
      <c r="L212" s="453" t="s">
        <v>1317</v>
      </c>
      <c r="M212" s="453"/>
      <c r="N212" s="453" t="s">
        <v>420</v>
      </c>
      <c r="O212" s="428"/>
      <c r="P212" s="453" t="s">
        <v>421</v>
      </c>
      <c r="R212" s="453" t="s">
        <v>422</v>
      </c>
      <c r="T212" s="453" t="s">
        <v>423</v>
      </c>
      <c r="V212" s="453" t="s">
        <v>424</v>
      </c>
      <c r="X212" s="453" t="s">
        <v>425</v>
      </c>
      <c r="Z212" s="453" t="s">
        <v>426</v>
      </c>
      <c r="AB212" s="453" t="s">
        <v>427</v>
      </c>
      <c r="AF212" s="459"/>
      <c r="AG212" s="460"/>
      <c r="AH212" s="460"/>
      <c r="AI212" s="460"/>
      <c r="AJ212" s="460"/>
      <c r="AK212" s="461"/>
    </row>
    <row r="213" spans="1:37">
      <c r="A213" s="452"/>
      <c r="B213" s="457"/>
      <c r="C213" s="458"/>
      <c r="D213" s="457"/>
      <c r="E213" s="458"/>
      <c r="F213" s="457"/>
      <c r="G213" s="458"/>
      <c r="H213" s="457"/>
      <c r="I213" s="458"/>
      <c r="J213" s="457"/>
      <c r="K213" s="458"/>
      <c r="L213" s="457"/>
      <c r="M213" s="458"/>
      <c r="N213" s="457"/>
      <c r="O213" s="458"/>
      <c r="P213" s="457"/>
      <c r="R213" s="457"/>
      <c r="S213" s="458"/>
      <c r="T213" s="457"/>
      <c r="U213" s="458"/>
      <c r="V213" s="457"/>
      <c r="W213" s="458"/>
      <c r="X213" s="457"/>
      <c r="Y213" s="458"/>
      <c r="Z213" s="457"/>
      <c r="AA213" s="458"/>
      <c r="AB213" s="457"/>
      <c r="AF213" s="455" t="s">
        <v>1177</v>
      </c>
      <c r="AG213" s="455" t="s">
        <v>340</v>
      </c>
      <c r="AH213" s="455" t="s">
        <v>1178</v>
      </c>
      <c r="AI213" s="455" t="s">
        <v>1179</v>
      </c>
      <c r="AJ213" s="455" t="s">
        <v>289</v>
      </c>
      <c r="AK213" s="456" t="s">
        <v>1180</v>
      </c>
    </row>
    <row r="214" spans="1:37" ht="16.5" customHeight="1" thickBot="1">
      <c r="A214" s="452"/>
      <c r="B214" s="429"/>
      <c r="C214" s="458"/>
      <c r="D214" s="429"/>
      <c r="E214" s="458"/>
      <c r="F214" s="429"/>
      <c r="G214" s="458"/>
      <c r="H214" s="429"/>
      <c r="I214" s="458"/>
      <c r="J214" s="429"/>
      <c r="K214" s="458"/>
      <c r="L214" s="429"/>
      <c r="M214" s="458"/>
      <c r="N214" s="429"/>
      <c r="O214" s="458"/>
      <c r="P214" s="429"/>
      <c r="R214" s="429"/>
      <c r="S214" s="458"/>
      <c r="T214" s="429"/>
      <c r="U214" s="458"/>
      <c r="V214" s="429"/>
      <c r="W214" s="458"/>
      <c r="X214" s="429"/>
      <c r="Y214" s="458"/>
      <c r="Z214" s="429"/>
      <c r="AA214" s="458"/>
      <c r="AB214" s="429"/>
      <c r="AF214" s="459"/>
      <c r="AG214" s="460"/>
      <c r="AH214" s="460"/>
      <c r="AI214" s="460"/>
      <c r="AJ214" s="460"/>
      <c r="AK214" s="461"/>
    </row>
    <row r="215" spans="1:37" ht="42.75" customHeight="1" thickBot="1">
      <c r="A215" s="452"/>
      <c r="B215" s="431"/>
      <c r="C215" s="462">
        <v>410</v>
      </c>
      <c r="D215" s="431"/>
      <c r="E215" s="462">
        <v>421</v>
      </c>
      <c r="F215" s="431"/>
      <c r="G215" s="462">
        <v>407.60700000000003</v>
      </c>
      <c r="H215" s="431"/>
      <c r="I215" s="462">
        <v>364.36399999999998</v>
      </c>
      <c r="J215" s="431"/>
      <c r="K215" s="462">
        <v>332.44799999999998</v>
      </c>
      <c r="L215" s="432"/>
      <c r="M215" s="462">
        <v>348.85300000000001</v>
      </c>
      <c r="N215" s="431"/>
      <c r="O215" s="462">
        <v>387.34800000000001</v>
      </c>
      <c r="P215" s="432"/>
      <c r="Q215" s="462">
        <v>452.637</v>
      </c>
      <c r="R215" s="431"/>
      <c r="S215" s="462">
        <v>386.95699999999999</v>
      </c>
      <c r="T215" s="431"/>
      <c r="U215" s="462">
        <v>382.14299999999997</v>
      </c>
      <c r="V215" s="431"/>
      <c r="W215" s="462">
        <v>336.46899999999999</v>
      </c>
      <c r="X215" s="431"/>
      <c r="Y215" s="462">
        <v>389.14</v>
      </c>
      <c r="Z215" s="431"/>
      <c r="AA215" s="462">
        <v>334.55399999999997</v>
      </c>
      <c r="AB215" s="431"/>
      <c r="AC215" s="462">
        <v>396.19799999999998</v>
      </c>
      <c r="AF215" s="455">
        <v>14</v>
      </c>
      <c r="AG215" s="455"/>
      <c r="AH215" s="455"/>
      <c r="AI215" s="455"/>
      <c r="AJ215" s="455"/>
      <c r="AK215" s="456"/>
    </row>
    <row r="216" spans="1:37" ht="16.5" customHeight="1" thickBot="1">
      <c r="A216" s="452"/>
      <c r="B216" s="464"/>
      <c r="D216" s="464"/>
      <c r="F216" s="464"/>
      <c r="H216" s="464"/>
      <c r="J216" s="464"/>
      <c r="L216" s="464"/>
      <c r="N216" s="464"/>
      <c r="P216" s="464"/>
      <c r="R216" s="464"/>
      <c r="T216" s="464"/>
      <c r="V216" s="464"/>
      <c r="X216" s="464"/>
      <c r="Z216" s="464"/>
      <c r="AB216" s="464"/>
      <c r="AF216" s="459"/>
      <c r="AG216" s="460"/>
      <c r="AH216" s="460"/>
      <c r="AI216" s="460"/>
      <c r="AJ216" s="460"/>
      <c r="AK216" s="461"/>
    </row>
    <row r="217" spans="1:37">
      <c r="A217" s="452"/>
      <c r="B217" s="435" t="s">
        <v>171</v>
      </c>
      <c r="C217" s="435"/>
      <c r="D217" s="435" t="s">
        <v>153</v>
      </c>
      <c r="E217" s="435"/>
      <c r="F217" s="435" t="s">
        <v>111</v>
      </c>
      <c r="G217" s="435"/>
      <c r="H217" s="435" t="s">
        <v>111</v>
      </c>
      <c r="I217" s="435"/>
      <c r="J217" s="435" t="s">
        <v>228</v>
      </c>
      <c r="K217" s="435"/>
      <c r="L217" s="435" t="s">
        <v>171</v>
      </c>
      <c r="M217" s="435"/>
      <c r="N217" s="435" t="s">
        <v>101</v>
      </c>
      <c r="O217" s="458"/>
      <c r="P217" s="435" t="s">
        <v>228</v>
      </c>
      <c r="R217" s="435" t="s">
        <v>111</v>
      </c>
      <c r="T217" s="435" t="s">
        <v>129</v>
      </c>
      <c r="V217" s="435" t="s">
        <v>168</v>
      </c>
      <c r="X217" s="435" t="s">
        <v>168</v>
      </c>
      <c r="Z217" s="435" t="s">
        <v>101</v>
      </c>
      <c r="AB217" s="435" t="s">
        <v>228</v>
      </c>
      <c r="AF217" s="459"/>
      <c r="AG217" s="460"/>
      <c r="AH217" s="460"/>
      <c r="AI217" s="460"/>
      <c r="AJ217" s="460"/>
      <c r="AK217" s="461"/>
    </row>
    <row r="218" spans="1:37" ht="14.4" customHeight="1">
      <c r="A218" s="452"/>
      <c r="AF218" s="459"/>
      <c r="AG218" s="460"/>
      <c r="AH218" s="460"/>
      <c r="AI218" s="460"/>
      <c r="AJ218" s="460"/>
      <c r="AK218" s="461"/>
    </row>
    <row r="219" spans="1:37" ht="25.95" customHeight="1">
      <c r="A219" s="452"/>
      <c r="AF219" s="459"/>
      <c r="AG219" s="460"/>
      <c r="AH219" s="460"/>
      <c r="AI219" s="460"/>
      <c r="AJ219" s="460"/>
      <c r="AK219" s="461"/>
    </row>
    <row r="220" spans="1:37">
      <c r="A220" s="452"/>
      <c r="B220" s="453" t="s">
        <v>429</v>
      </c>
      <c r="C220" s="428"/>
      <c r="D220" s="453" t="s">
        <v>430</v>
      </c>
      <c r="E220" s="428"/>
      <c r="F220" s="453" t="s">
        <v>431</v>
      </c>
      <c r="G220" s="428"/>
      <c r="H220" s="453" t="s">
        <v>432</v>
      </c>
      <c r="I220" s="428"/>
      <c r="J220" s="453" t="s">
        <v>433</v>
      </c>
      <c r="K220" s="428"/>
      <c r="L220" s="453" t="s">
        <v>434</v>
      </c>
      <c r="M220" s="453"/>
      <c r="N220" s="453" t="s">
        <v>435</v>
      </c>
      <c r="O220" s="428"/>
      <c r="P220" s="453" t="s">
        <v>436</v>
      </c>
      <c r="R220" s="453" t="s">
        <v>437</v>
      </c>
      <c r="T220" s="453" t="s">
        <v>438</v>
      </c>
      <c r="V220" s="453" t="s">
        <v>714</v>
      </c>
      <c r="X220" s="453" t="s">
        <v>441</v>
      </c>
      <c r="Z220" s="453" t="s">
        <v>442</v>
      </c>
      <c r="AB220" s="453" t="s">
        <v>443</v>
      </c>
      <c r="AF220" s="459"/>
      <c r="AG220" s="460"/>
      <c r="AH220" s="460"/>
      <c r="AI220" s="460"/>
      <c r="AJ220" s="460"/>
      <c r="AK220" s="461"/>
    </row>
    <row r="221" spans="1:37">
      <c r="A221" s="452"/>
      <c r="B221" s="457"/>
      <c r="C221" s="458"/>
      <c r="D221" s="457"/>
      <c r="E221" s="458"/>
      <c r="F221" s="457"/>
      <c r="G221" s="458"/>
      <c r="H221" s="457"/>
      <c r="I221" s="458"/>
      <c r="J221" s="457"/>
      <c r="K221" s="458"/>
      <c r="L221" s="457"/>
      <c r="M221" s="458"/>
      <c r="N221" s="457"/>
      <c r="O221" s="458"/>
      <c r="P221" s="457"/>
      <c r="R221" s="457"/>
      <c r="S221" s="458"/>
      <c r="T221" s="457"/>
      <c r="U221" s="458"/>
      <c r="V221" s="457"/>
      <c r="W221" s="458"/>
      <c r="X221" s="457"/>
      <c r="Y221" s="458"/>
      <c r="Z221" s="457"/>
      <c r="AA221" s="458"/>
      <c r="AB221" s="457"/>
      <c r="AF221" s="455" t="s">
        <v>1177</v>
      </c>
      <c r="AG221" s="455" t="s">
        <v>340</v>
      </c>
      <c r="AH221" s="455" t="s">
        <v>1178</v>
      </c>
      <c r="AI221" s="455" t="s">
        <v>1179</v>
      </c>
      <c r="AJ221" s="455" t="s">
        <v>289</v>
      </c>
      <c r="AK221" s="456" t="s">
        <v>1180</v>
      </c>
    </row>
    <row r="222" spans="1:37" ht="16.5" customHeight="1" thickBot="1">
      <c r="A222" s="452"/>
      <c r="B222" s="429"/>
      <c r="C222" s="458"/>
      <c r="D222" s="429"/>
      <c r="E222" s="458"/>
      <c r="F222" s="429"/>
      <c r="G222" s="458"/>
      <c r="H222" s="429"/>
      <c r="I222" s="458"/>
      <c r="J222" s="429"/>
      <c r="K222" s="458"/>
      <c r="L222" s="429"/>
      <c r="M222" s="458"/>
      <c r="N222" s="429"/>
      <c r="O222" s="458"/>
      <c r="P222" s="429"/>
      <c r="R222" s="429"/>
      <c r="S222" s="458"/>
      <c r="T222" s="429"/>
      <c r="U222" s="458"/>
      <c r="V222" s="429"/>
      <c r="W222" s="458"/>
      <c r="X222" s="429"/>
      <c r="Y222" s="458"/>
      <c r="Z222" s="429"/>
      <c r="AA222" s="458"/>
      <c r="AB222" s="429"/>
      <c r="AF222" s="459"/>
      <c r="AG222" s="460"/>
      <c r="AH222" s="460"/>
      <c r="AI222" s="460"/>
      <c r="AJ222" s="460"/>
      <c r="AK222" s="461"/>
    </row>
    <row r="223" spans="1:37" ht="42.75" customHeight="1" thickBot="1">
      <c r="A223" s="452"/>
      <c r="B223" s="431"/>
      <c r="C223" s="462">
        <v>233.292</v>
      </c>
      <c r="D223" s="431"/>
      <c r="E223" s="462">
        <v>467.18900000000002</v>
      </c>
      <c r="F223" s="431"/>
      <c r="G223" s="462">
        <v>423.01799999999997</v>
      </c>
      <c r="H223" s="432"/>
      <c r="I223" s="462">
        <v>248.691</v>
      </c>
      <c r="J223" s="432"/>
      <c r="K223" s="462">
        <v>282.02499999999998</v>
      </c>
      <c r="L223" s="432"/>
      <c r="M223" s="462">
        <v>398</v>
      </c>
      <c r="N223" s="432"/>
      <c r="O223" s="462">
        <v>370.48</v>
      </c>
      <c r="P223" s="431" t="s">
        <v>1362</v>
      </c>
      <c r="Q223" s="462">
        <v>437.33300000000003</v>
      </c>
      <c r="R223" s="431"/>
      <c r="S223" s="462">
        <v>435</v>
      </c>
      <c r="T223" s="431"/>
      <c r="U223" s="462">
        <v>406.61500000000001</v>
      </c>
      <c r="V223" s="431"/>
      <c r="W223" s="462">
        <v>388.49400000000003</v>
      </c>
      <c r="X223" s="431"/>
      <c r="Y223" s="462">
        <v>440.62599999999998</v>
      </c>
      <c r="Z223" s="431"/>
      <c r="AA223" s="462">
        <v>410.34199999999998</v>
      </c>
      <c r="AB223" s="431"/>
      <c r="AC223" s="462">
        <v>444.33100000000002</v>
      </c>
      <c r="AF223" s="455">
        <v>14</v>
      </c>
      <c r="AG223" s="455"/>
      <c r="AH223" s="455"/>
      <c r="AI223" s="455"/>
      <c r="AJ223" s="455"/>
      <c r="AK223" s="456"/>
    </row>
    <row r="224" spans="1:37" ht="16.5" customHeight="1" thickBot="1">
      <c r="A224" s="452"/>
      <c r="B224" s="464"/>
      <c r="D224" s="464"/>
      <c r="F224" s="464"/>
      <c r="H224" s="464"/>
      <c r="J224" s="464"/>
      <c r="L224" s="464"/>
      <c r="N224" s="464"/>
      <c r="P224" s="464"/>
      <c r="R224" s="464"/>
      <c r="T224" s="464"/>
      <c r="V224" s="464"/>
      <c r="X224" s="464"/>
      <c r="Z224" s="464"/>
      <c r="AB224" s="464"/>
      <c r="AF224" s="491"/>
      <c r="AG224" s="460"/>
      <c r="AH224" s="460"/>
      <c r="AI224" s="460"/>
      <c r="AJ224" s="460"/>
      <c r="AK224" s="461"/>
    </row>
    <row r="225" spans="1:37">
      <c r="A225" s="452"/>
      <c r="B225" s="435" t="s">
        <v>111</v>
      </c>
      <c r="C225" s="435"/>
      <c r="D225" s="435" t="s">
        <v>109</v>
      </c>
      <c r="E225" s="435"/>
      <c r="F225" s="435" t="s">
        <v>118</v>
      </c>
      <c r="G225" s="435"/>
      <c r="H225" s="435" t="s">
        <v>168</v>
      </c>
      <c r="I225" s="435"/>
      <c r="J225" s="435" t="s">
        <v>168</v>
      </c>
      <c r="K225" s="435"/>
      <c r="L225" s="435" t="s">
        <v>111</v>
      </c>
      <c r="M225" s="435"/>
      <c r="N225" s="435" t="s">
        <v>171</v>
      </c>
      <c r="O225" s="458"/>
      <c r="P225" s="435" t="s">
        <v>114</v>
      </c>
      <c r="R225" s="435" t="s">
        <v>129</v>
      </c>
      <c r="T225" s="435" t="s">
        <v>234</v>
      </c>
      <c r="V225" s="435" t="s">
        <v>101</v>
      </c>
      <c r="X225" s="435" t="s">
        <v>123</v>
      </c>
      <c r="Z225" s="435" t="s">
        <v>153</v>
      </c>
      <c r="AB225" s="435" t="s">
        <v>101</v>
      </c>
      <c r="AF225" s="459"/>
      <c r="AG225" s="460"/>
      <c r="AH225" s="460"/>
      <c r="AI225" s="460"/>
      <c r="AJ225" s="460"/>
      <c r="AK225" s="461"/>
    </row>
    <row r="226" spans="1:37">
      <c r="B226" s="435"/>
      <c r="C226" s="435"/>
      <c r="D226" s="435" t="s">
        <v>1262</v>
      </c>
      <c r="E226" s="435"/>
      <c r="F226" s="435" t="s">
        <v>1262</v>
      </c>
      <c r="G226" s="435"/>
      <c r="H226" s="435"/>
      <c r="I226" s="435"/>
      <c r="J226" s="435"/>
      <c r="K226" s="435"/>
      <c r="L226" s="435"/>
      <c r="M226" s="435"/>
      <c r="N226" s="435"/>
      <c r="O226" s="458"/>
      <c r="P226" s="435"/>
      <c r="R226" s="435"/>
      <c r="T226" s="435"/>
      <c r="V226" s="435" t="s">
        <v>1263</v>
      </c>
      <c r="X226" s="435"/>
      <c r="Z226" s="435"/>
      <c r="AB226" s="435"/>
      <c r="AF226" s="459"/>
      <c r="AG226" s="460"/>
      <c r="AH226" s="460"/>
      <c r="AI226" s="460"/>
      <c r="AJ226" s="460"/>
      <c r="AK226" s="460"/>
    </row>
    <row r="227" spans="1:37">
      <c r="AF227" s="492"/>
    </row>
    <row r="228" spans="1:37">
      <c r="B228" s="453" t="s">
        <v>444</v>
      </c>
      <c r="D228" s="453" t="s">
        <v>445</v>
      </c>
      <c r="F228" s="453" t="s">
        <v>446</v>
      </c>
      <c r="H228" s="453" t="s">
        <v>447</v>
      </c>
      <c r="J228" s="453" t="s">
        <v>448</v>
      </c>
      <c r="L228" s="453" t="s">
        <v>449</v>
      </c>
      <c r="N228" s="453" t="s">
        <v>450</v>
      </c>
      <c r="P228" s="453" t="s">
        <v>451</v>
      </c>
      <c r="R228" s="453" t="s">
        <v>453</v>
      </c>
      <c r="T228" s="453" t="s">
        <v>454</v>
      </c>
      <c r="V228" s="453" t="s">
        <v>455</v>
      </c>
      <c r="X228" s="453" t="s">
        <v>456</v>
      </c>
      <c r="Z228" s="453" t="s">
        <v>457</v>
      </c>
      <c r="AB228" s="453" t="s">
        <v>458</v>
      </c>
      <c r="AF228" s="492"/>
    </row>
    <row r="229" spans="1:37">
      <c r="A229" s="452"/>
      <c r="B229" s="457"/>
      <c r="C229" s="458"/>
      <c r="D229" s="457"/>
      <c r="E229" s="458"/>
      <c r="F229" s="457"/>
      <c r="G229" s="458"/>
      <c r="H229" s="457"/>
      <c r="I229" s="458"/>
      <c r="J229" s="457"/>
      <c r="K229" s="458"/>
      <c r="L229" s="457"/>
      <c r="M229" s="458"/>
      <c r="N229" s="457"/>
      <c r="O229" s="458"/>
      <c r="P229" s="457"/>
      <c r="R229" s="457"/>
      <c r="S229" s="458"/>
      <c r="T229" s="457"/>
      <c r="U229" s="458"/>
      <c r="V229" s="457"/>
      <c r="W229" s="458"/>
      <c r="X229" s="457"/>
      <c r="Y229" s="458"/>
      <c r="Z229" s="457"/>
      <c r="AA229" s="458"/>
      <c r="AB229" s="457"/>
      <c r="AF229" s="455" t="s">
        <v>1177</v>
      </c>
      <c r="AG229" s="455" t="s">
        <v>340</v>
      </c>
      <c r="AH229" s="455" t="s">
        <v>1178</v>
      </c>
      <c r="AI229" s="455" t="s">
        <v>1179</v>
      </c>
      <c r="AJ229" s="455" t="s">
        <v>289</v>
      </c>
      <c r="AK229" s="456" t="s">
        <v>1180</v>
      </c>
    </row>
    <row r="230" spans="1:37" ht="16.5" customHeight="1" thickBot="1">
      <c r="A230" s="452"/>
      <c r="B230" s="429"/>
      <c r="C230" s="458"/>
      <c r="D230" s="429"/>
      <c r="E230" s="458"/>
      <c r="F230" s="429"/>
      <c r="G230" s="458"/>
      <c r="H230" s="429"/>
      <c r="I230" s="458"/>
      <c r="J230" s="429"/>
      <c r="K230" s="458"/>
      <c r="L230" s="429"/>
      <c r="M230" s="458"/>
      <c r="N230" s="429"/>
      <c r="O230" s="458"/>
      <c r="P230" s="429"/>
      <c r="R230" s="429"/>
      <c r="S230" s="458"/>
      <c r="T230" s="429"/>
      <c r="U230" s="458"/>
      <c r="V230" s="429"/>
      <c r="W230" s="458"/>
      <c r="X230" s="429"/>
      <c r="Y230" s="458"/>
      <c r="Z230" s="429"/>
      <c r="AA230" s="458"/>
      <c r="AB230" s="429"/>
      <c r="AF230" s="459"/>
      <c r="AG230" s="460"/>
      <c r="AH230" s="460"/>
      <c r="AI230" s="460"/>
      <c r="AJ230" s="460"/>
      <c r="AK230" s="461"/>
    </row>
    <row r="231" spans="1:37" ht="42.75" customHeight="1" thickBot="1">
      <c r="A231" s="452"/>
      <c r="B231" s="431"/>
      <c r="C231" s="462">
        <v>189.80500000000001</v>
      </c>
      <c r="D231" s="431"/>
      <c r="E231" s="462">
        <v>157.88300000000001</v>
      </c>
      <c r="F231" s="431"/>
      <c r="G231" s="462">
        <v>200.685</v>
      </c>
      <c r="H231" s="431"/>
      <c r="I231" s="462">
        <v>165.49</v>
      </c>
      <c r="J231" s="431" t="s">
        <v>376</v>
      </c>
      <c r="K231" s="462">
        <v>403.85899999999998</v>
      </c>
      <c r="L231" s="431"/>
      <c r="M231" s="462">
        <v>434.78800000000001</v>
      </c>
      <c r="N231" s="431"/>
      <c r="O231" s="462">
        <v>425.38400000000001</v>
      </c>
      <c r="P231" s="431"/>
      <c r="Q231" s="462">
        <v>441.34500000000003</v>
      </c>
      <c r="R231" s="431"/>
      <c r="S231" s="462">
        <v>357.54300000000001</v>
      </c>
      <c r="T231" s="431"/>
      <c r="U231" s="462">
        <v>438.29300000000001</v>
      </c>
      <c r="V231" s="431"/>
      <c r="W231" s="462">
        <v>430</v>
      </c>
      <c r="X231" s="431"/>
      <c r="Y231" s="462">
        <v>410</v>
      </c>
      <c r="Z231" s="431"/>
      <c r="AA231" s="462">
        <v>439.976</v>
      </c>
      <c r="AB231" s="431"/>
      <c r="AC231" s="462">
        <v>424.44</v>
      </c>
      <c r="AF231" s="455">
        <v>14</v>
      </c>
      <c r="AG231" s="455"/>
      <c r="AH231" s="455"/>
      <c r="AI231" s="455"/>
      <c r="AJ231" s="455"/>
      <c r="AK231" s="456"/>
    </row>
    <row r="232" spans="1:37" ht="16.5" customHeight="1" thickBot="1">
      <c r="A232" s="452"/>
      <c r="B232" s="464"/>
      <c r="D232" s="464"/>
      <c r="F232" s="464"/>
      <c r="H232" s="464"/>
      <c r="J232" s="464"/>
      <c r="L232" s="464"/>
      <c r="N232" s="464"/>
      <c r="P232" s="464"/>
      <c r="R232" s="464"/>
      <c r="T232" s="464"/>
      <c r="V232" s="464"/>
      <c r="X232" s="464"/>
      <c r="Z232" s="464"/>
      <c r="AB232" s="464"/>
      <c r="AF232" s="459"/>
      <c r="AG232" s="460"/>
      <c r="AH232" s="460"/>
      <c r="AI232" s="460"/>
      <c r="AJ232" s="460"/>
      <c r="AK232" s="461"/>
    </row>
    <row r="233" spans="1:37">
      <c r="A233" s="452"/>
      <c r="B233" s="435" t="s">
        <v>118</v>
      </c>
      <c r="C233" s="435"/>
      <c r="D233" s="435" t="s">
        <v>109</v>
      </c>
      <c r="E233" s="435"/>
      <c r="F233" s="435" t="s">
        <v>111</v>
      </c>
      <c r="G233" s="435"/>
      <c r="H233" s="435" t="s">
        <v>101</v>
      </c>
      <c r="I233" s="435"/>
      <c r="J233" s="435" t="s">
        <v>101</v>
      </c>
      <c r="K233" s="435"/>
      <c r="L233" s="435" t="s">
        <v>234</v>
      </c>
      <c r="M233" s="435"/>
      <c r="N233" s="435" t="s">
        <v>101</v>
      </c>
      <c r="O233" s="458"/>
      <c r="P233" s="435" t="s">
        <v>118</v>
      </c>
      <c r="R233" s="435" t="s">
        <v>111</v>
      </c>
      <c r="T233" s="435" t="s">
        <v>168</v>
      </c>
      <c r="V233" s="435" t="s">
        <v>111</v>
      </c>
      <c r="X233" s="435" t="s">
        <v>171</v>
      </c>
      <c r="Z233" s="435" t="s">
        <v>118</v>
      </c>
      <c r="AB233" s="435" t="s">
        <v>123</v>
      </c>
      <c r="AF233" s="459"/>
      <c r="AG233" s="460"/>
      <c r="AH233" s="460"/>
      <c r="AI233" s="460"/>
      <c r="AJ233" s="460"/>
      <c r="AK233" s="461"/>
    </row>
    <row r="234" spans="1:37">
      <c r="B234" s="435" t="s">
        <v>1262</v>
      </c>
      <c r="C234" s="435"/>
      <c r="D234" s="435" t="s">
        <v>1262</v>
      </c>
      <c r="E234" s="435"/>
      <c r="F234" s="435"/>
      <c r="G234" s="435"/>
      <c r="H234" s="435"/>
      <c r="I234" s="435"/>
      <c r="J234" s="435"/>
      <c r="K234" s="435"/>
      <c r="L234" s="435"/>
      <c r="M234" s="435"/>
      <c r="N234" s="435" t="s">
        <v>1263</v>
      </c>
      <c r="O234" s="458"/>
      <c r="P234" s="435"/>
      <c r="R234" s="435"/>
      <c r="T234" s="435"/>
      <c r="V234" s="435"/>
      <c r="X234" s="435"/>
      <c r="Z234" s="435"/>
      <c r="AB234" s="435"/>
      <c r="AF234" s="459"/>
      <c r="AG234" s="460"/>
      <c r="AH234" s="460"/>
      <c r="AI234" s="460"/>
      <c r="AJ234" s="460"/>
      <c r="AK234" s="460"/>
    </row>
    <row r="235" spans="1:37">
      <c r="AF235" s="492"/>
    </row>
    <row r="236" spans="1:37">
      <c r="B236" s="453" t="s">
        <v>459</v>
      </c>
      <c r="D236" s="453" t="s">
        <v>460</v>
      </c>
      <c r="F236" s="453" t="s">
        <v>461</v>
      </c>
      <c r="H236" s="453" t="s">
        <v>462</v>
      </c>
      <c r="J236" s="453" t="s">
        <v>463</v>
      </c>
      <c r="L236" s="453" t="s">
        <v>464</v>
      </c>
      <c r="N236" s="453" t="s">
        <v>719</v>
      </c>
      <c r="P236" s="453" t="s">
        <v>720</v>
      </c>
      <c r="R236" s="453" t="s">
        <v>721</v>
      </c>
      <c r="T236" s="453" t="s">
        <v>722</v>
      </c>
      <c r="V236" s="453" t="s">
        <v>723</v>
      </c>
      <c r="X236" s="453" t="s">
        <v>724</v>
      </c>
      <c r="Z236" s="453" t="s">
        <v>725</v>
      </c>
      <c r="AB236" s="453" t="s">
        <v>726</v>
      </c>
      <c r="AF236" s="492"/>
    </row>
    <row r="237" spans="1:37">
      <c r="A237" s="452"/>
      <c r="B237" s="457"/>
      <c r="C237" s="458"/>
      <c r="D237" s="457"/>
      <c r="E237" s="458"/>
      <c r="F237" s="457"/>
      <c r="G237" s="458"/>
      <c r="H237" s="457"/>
      <c r="I237" s="458"/>
      <c r="J237" s="457"/>
      <c r="K237" s="458"/>
      <c r="L237" s="457"/>
      <c r="M237" s="458"/>
      <c r="N237" s="457"/>
      <c r="O237" s="458"/>
      <c r="P237" s="457"/>
      <c r="R237" s="457"/>
      <c r="S237" s="458"/>
      <c r="T237" s="457"/>
      <c r="U237" s="458"/>
      <c r="V237" s="457"/>
      <c r="W237" s="458"/>
      <c r="X237" s="457"/>
      <c r="Y237" s="458"/>
      <c r="Z237" s="457"/>
      <c r="AA237" s="458"/>
      <c r="AB237" s="457"/>
      <c r="AF237" s="455" t="s">
        <v>1177</v>
      </c>
      <c r="AG237" s="455"/>
      <c r="AH237" s="455"/>
      <c r="AI237" s="455"/>
      <c r="AJ237" s="455"/>
      <c r="AK237" s="456"/>
    </row>
    <row r="238" spans="1:37" ht="16.5" customHeight="1" thickBot="1">
      <c r="A238" s="452"/>
      <c r="B238" s="429"/>
      <c r="C238" s="458"/>
      <c r="D238" s="429"/>
      <c r="E238" s="458"/>
      <c r="F238" s="429"/>
      <c r="G238" s="458"/>
      <c r="H238" s="429"/>
      <c r="I238" s="458"/>
      <c r="J238" s="429"/>
      <c r="K238" s="458"/>
      <c r="L238" s="429"/>
      <c r="M238" s="458"/>
      <c r="N238" s="429"/>
      <c r="O238" s="458"/>
      <c r="P238" s="429"/>
      <c r="R238" s="429"/>
      <c r="S238" s="458"/>
      <c r="T238" s="429"/>
      <c r="U238" s="458"/>
      <c r="V238" s="429"/>
      <c r="W238" s="458"/>
      <c r="X238" s="429"/>
      <c r="Y238" s="458"/>
      <c r="Z238" s="429"/>
      <c r="AA238" s="458"/>
      <c r="AB238" s="429"/>
      <c r="AF238" s="459"/>
      <c r="AG238" s="460"/>
      <c r="AH238" s="460"/>
      <c r="AI238" s="460"/>
      <c r="AJ238" s="460"/>
      <c r="AK238" s="461"/>
    </row>
    <row r="239" spans="1:37" ht="42.75" customHeight="1" thickBot="1">
      <c r="A239" s="452"/>
      <c r="B239" s="432"/>
      <c r="C239" s="462">
        <v>439</v>
      </c>
      <c r="D239" s="432"/>
      <c r="E239" s="462">
        <v>395</v>
      </c>
      <c r="F239" s="432"/>
      <c r="G239" s="462">
        <v>401.113</v>
      </c>
      <c r="H239" s="431"/>
      <c r="I239" s="462">
        <v>413</v>
      </c>
      <c r="J239" s="432"/>
      <c r="K239" s="462">
        <v>402.25299999999999</v>
      </c>
      <c r="L239" s="431"/>
      <c r="M239" s="462">
        <v>250.69399999999999</v>
      </c>
      <c r="N239" s="431"/>
      <c r="O239" s="462">
        <v>425.61200000000002</v>
      </c>
      <c r="P239" s="431"/>
      <c r="Q239" s="462">
        <v>381.67500000000001</v>
      </c>
      <c r="R239" s="431"/>
      <c r="S239" s="462">
        <v>351.86900000000003</v>
      </c>
      <c r="T239" s="431"/>
      <c r="U239" s="462">
        <v>419.36099999999999</v>
      </c>
      <c r="V239" s="431"/>
      <c r="W239" s="462">
        <v>421.73899999999998</v>
      </c>
      <c r="X239" s="431"/>
      <c r="Y239" s="462">
        <v>403</v>
      </c>
      <c r="Z239" s="431"/>
      <c r="AA239" s="462">
        <v>355</v>
      </c>
      <c r="AB239" s="431"/>
      <c r="AC239" s="462">
        <v>355</v>
      </c>
      <c r="AF239" s="455">
        <v>14</v>
      </c>
      <c r="AG239" s="455"/>
      <c r="AH239" s="455"/>
      <c r="AI239" s="455"/>
      <c r="AJ239" s="455"/>
      <c r="AK239" s="456"/>
    </row>
    <row r="240" spans="1:37" ht="16.5" customHeight="1" thickBot="1">
      <c r="A240" s="452"/>
      <c r="B240" s="553"/>
      <c r="D240" s="464"/>
      <c r="F240" s="464"/>
      <c r="H240" s="464"/>
      <c r="J240" s="464"/>
      <c r="L240" s="464"/>
      <c r="N240" s="464"/>
      <c r="P240" s="464"/>
      <c r="R240" s="464"/>
      <c r="T240" s="464"/>
      <c r="V240" s="464"/>
      <c r="X240" s="464"/>
      <c r="Z240" s="464"/>
      <c r="AB240" s="464"/>
      <c r="AF240" s="459"/>
      <c r="AG240" s="460"/>
      <c r="AH240" s="460"/>
      <c r="AI240" s="460"/>
      <c r="AJ240" s="460"/>
      <c r="AK240" s="461"/>
    </row>
    <row r="241" spans="1:37">
      <c r="A241" s="452"/>
      <c r="B241" s="435" t="s">
        <v>129</v>
      </c>
      <c r="C241" s="435"/>
      <c r="D241" s="435" t="s">
        <v>171</v>
      </c>
      <c r="E241" s="435"/>
      <c r="F241" s="435" t="s">
        <v>171</v>
      </c>
      <c r="G241" s="435"/>
      <c r="H241" s="435" t="s">
        <v>101</v>
      </c>
      <c r="I241" s="435"/>
      <c r="J241" s="435" t="s">
        <v>228</v>
      </c>
      <c r="K241" s="435"/>
      <c r="L241" s="435" t="s">
        <v>111</v>
      </c>
      <c r="M241" s="435"/>
      <c r="N241" s="435" t="s">
        <v>114</v>
      </c>
      <c r="O241" s="458"/>
      <c r="P241" s="435" t="s">
        <v>171</v>
      </c>
      <c r="R241" s="435" t="s">
        <v>171</v>
      </c>
      <c r="T241" s="435" t="s">
        <v>101</v>
      </c>
      <c r="V241" s="435" t="s">
        <v>123</v>
      </c>
      <c r="X241" s="435" t="s">
        <v>123</v>
      </c>
      <c r="Z241" s="435" t="s">
        <v>168</v>
      </c>
      <c r="AB241" s="435" t="s">
        <v>168</v>
      </c>
      <c r="AF241" s="459"/>
      <c r="AG241" s="460"/>
      <c r="AH241" s="460"/>
      <c r="AI241" s="460"/>
      <c r="AJ241" s="460"/>
      <c r="AK241" s="461"/>
    </row>
    <row r="242" spans="1:37">
      <c r="B242" s="435"/>
      <c r="C242" s="435"/>
      <c r="D242" s="435"/>
      <c r="E242" s="435"/>
      <c r="F242" s="435"/>
      <c r="G242" s="435"/>
      <c r="H242" s="435"/>
      <c r="I242" s="435"/>
      <c r="J242" s="435"/>
      <c r="K242" s="435"/>
      <c r="L242" s="435"/>
      <c r="M242" s="435"/>
      <c r="N242" s="435"/>
      <c r="O242" s="458"/>
      <c r="P242" s="435"/>
      <c r="R242" s="435"/>
      <c r="T242" s="435"/>
      <c r="V242" s="435"/>
      <c r="X242" s="435"/>
      <c r="Z242" s="435"/>
      <c r="AB242" s="435"/>
      <c r="AF242" s="459"/>
      <c r="AG242" s="460"/>
      <c r="AH242" s="460"/>
      <c r="AI242" s="460"/>
      <c r="AJ242" s="460"/>
      <c r="AK242" s="460"/>
    </row>
    <row r="243" spans="1:37">
      <c r="AF243" s="492"/>
    </row>
    <row r="244" spans="1:37">
      <c r="B244" s="453" t="s">
        <v>727</v>
      </c>
      <c r="C244" s="453"/>
      <c r="D244" s="453" t="s">
        <v>728</v>
      </c>
      <c r="E244" s="453"/>
      <c r="F244" s="453" t="s">
        <v>729</v>
      </c>
      <c r="G244" s="453"/>
      <c r="H244" s="453" t="s">
        <v>730</v>
      </c>
      <c r="I244" s="453"/>
      <c r="J244" s="453" t="s">
        <v>731</v>
      </c>
      <c r="K244" s="453"/>
      <c r="L244" s="453" t="s">
        <v>732</v>
      </c>
      <c r="M244" s="453"/>
      <c r="N244" s="453" t="s">
        <v>733</v>
      </c>
      <c r="O244" s="453"/>
      <c r="P244" s="453" t="s">
        <v>734</v>
      </c>
      <c r="Q244" s="453"/>
      <c r="R244" s="453" t="s">
        <v>735</v>
      </c>
      <c r="T244" s="453" t="s">
        <v>736</v>
      </c>
      <c r="V244" s="453" t="s">
        <v>737</v>
      </c>
      <c r="X244" s="468" t="s">
        <v>738</v>
      </c>
      <c r="Z244" s="468" t="s">
        <v>739</v>
      </c>
      <c r="AB244" s="468" t="s">
        <v>740</v>
      </c>
      <c r="AF244" s="492"/>
    </row>
    <row r="245" spans="1:37">
      <c r="A245" s="452"/>
      <c r="B245" s="457"/>
      <c r="C245" s="458"/>
      <c r="D245" s="457"/>
      <c r="E245" s="458"/>
      <c r="F245" s="457"/>
      <c r="G245" s="458"/>
      <c r="H245" s="457"/>
      <c r="I245" s="458"/>
      <c r="J245" s="457"/>
      <c r="K245" s="458"/>
      <c r="L245" s="457"/>
      <c r="M245" s="458"/>
      <c r="N245" s="457"/>
      <c r="O245" s="458"/>
      <c r="P245" s="457"/>
      <c r="R245" s="457"/>
      <c r="S245" s="458"/>
      <c r="T245" s="457"/>
      <c r="U245" s="458"/>
      <c r="V245" s="457"/>
      <c r="W245" s="458"/>
      <c r="X245" s="457"/>
      <c r="Y245" s="458"/>
      <c r="Z245" s="457"/>
      <c r="AA245" s="458"/>
      <c r="AB245" s="457"/>
      <c r="AF245" s="455" t="s">
        <v>1177</v>
      </c>
      <c r="AG245" s="455" t="s">
        <v>340</v>
      </c>
      <c r="AH245" s="455" t="s">
        <v>1178</v>
      </c>
      <c r="AI245" s="455" t="s">
        <v>1179</v>
      </c>
      <c r="AJ245" s="455" t="s">
        <v>289</v>
      </c>
      <c r="AK245" s="456" t="s">
        <v>1180</v>
      </c>
    </row>
    <row r="246" spans="1:37" ht="16.5" customHeight="1" thickBot="1">
      <c r="A246" s="452"/>
      <c r="B246" s="429"/>
      <c r="C246" s="458"/>
      <c r="D246" s="429"/>
      <c r="E246" s="458"/>
      <c r="F246" s="429"/>
      <c r="G246" s="458"/>
      <c r="H246" s="429"/>
      <c r="I246" s="458"/>
      <c r="J246" s="429"/>
      <c r="K246" s="458"/>
      <c r="L246" s="429"/>
      <c r="M246" s="458"/>
      <c r="N246" s="429"/>
      <c r="O246" s="458"/>
      <c r="P246" s="429"/>
      <c r="R246" s="429"/>
      <c r="S246" s="458"/>
      <c r="T246" s="429"/>
      <c r="U246" s="458"/>
      <c r="V246" s="429"/>
      <c r="W246" s="458"/>
      <c r="X246" s="429"/>
      <c r="Y246" s="458"/>
      <c r="Z246" s="429"/>
      <c r="AA246" s="458"/>
      <c r="AB246" s="429"/>
      <c r="AF246" s="459"/>
      <c r="AG246" s="460"/>
      <c r="AH246" s="460"/>
      <c r="AI246" s="460"/>
      <c r="AJ246" s="460"/>
      <c r="AK246" s="461"/>
    </row>
    <row r="247" spans="1:37" ht="42.75" customHeight="1" thickBot="1">
      <c r="A247" s="452"/>
      <c r="B247" s="431"/>
      <c r="C247" s="462">
        <v>373.77100000000002</v>
      </c>
      <c r="D247" s="431"/>
      <c r="E247" s="462">
        <v>364</v>
      </c>
      <c r="F247" s="431"/>
      <c r="G247" s="462">
        <v>421</v>
      </c>
      <c r="H247" s="431"/>
      <c r="I247" s="462">
        <v>334</v>
      </c>
      <c r="J247" s="431"/>
      <c r="K247" s="462">
        <v>388.22</v>
      </c>
      <c r="L247" s="431"/>
      <c r="M247" s="462">
        <v>398</v>
      </c>
      <c r="N247" s="431"/>
      <c r="O247" s="462">
        <v>442.51499999999999</v>
      </c>
      <c r="P247" s="431"/>
      <c r="Q247" s="462">
        <v>415</v>
      </c>
      <c r="R247" s="431"/>
      <c r="S247" s="462">
        <v>417.96800000000002</v>
      </c>
      <c r="T247" s="431"/>
      <c r="U247" s="462">
        <v>424</v>
      </c>
      <c r="V247" s="431"/>
      <c r="W247" s="462">
        <v>415</v>
      </c>
      <c r="X247" s="431"/>
      <c r="Y247" s="462">
        <v>412.20499999999998</v>
      </c>
      <c r="Z247" s="431"/>
      <c r="AA247" s="462">
        <v>278</v>
      </c>
      <c r="AB247" s="431"/>
      <c r="AC247" s="488">
        <v>249.27199999999999</v>
      </c>
      <c r="AF247" s="455">
        <v>14</v>
      </c>
      <c r="AG247" s="455"/>
      <c r="AH247" s="455"/>
      <c r="AI247" s="455"/>
      <c r="AJ247" s="455"/>
      <c r="AK247" s="456"/>
    </row>
    <row r="248" spans="1:37" ht="16.5" customHeight="1" thickBot="1">
      <c r="A248" s="452"/>
      <c r="B248" s="464"/>
      <c r="D248" s="464"/>
      <c r="F248" s="464"/>
      <c r="H248" s="464"/>
      <c r="J248" s="464"/>
      <c r="L248" s="464"/>
      <c r="N248" s="464"/>
      <c r="P248" s="464"/>
      <c r="R248" s="464"/>
      <c r="T248" s="464"/>
      <c r="V248" s="464"/>
      <c r="X248" s="464"/>
      <c r="Z248" s="464"/>
      <c r="AB248" s="464"/>
      <c r="AF248" s="459"/>
      <c r="AG248" s="460"/>
      <c r="AH248" s="460"/>
      <c r="AI248" s="460"/>
      <c r="AJ248" s="460"/>
      <c r="AK248" s="461"/>
    </row>
    <row r="249" spans="1:37">
      <c r="A249" s="452"/>
      <c r="B249" s="435" t="s">
        <v>168</v>
      </c>
      <c r="C249" s="435"/>
      <c r="D249" s="435" t="s">
        <v>101</v>
      </c>
      <c r="E249" s="435"/>
      <c r="F249" s="435" t="s">
        <v>228</v>
      </c>
      <c r="G249" s="435"/>
      <c r="H249" s="435" t="s">
        <v>171</v>
      </c>
      <c r="I249" s="435"/>
      <c r="J249" s="435" t="s">
        <v>228</v>
      </c>
      <c r="K249" s="435"/>
      <c r="L249" s="435" t="s">
        <v>178</v>
      </c>
      <c r="M249" s="435"/>
      <c r="N249" s="435" t="s">
        <v>234</v>
      </c>
      <c r="O249" s="458"/>
      <c r="P249" s="435" t="s">
        <v>123</v>
      </c>
      <c r="Q249" s="435"/>
      <c r="R249" s="435" t="s">
        <v>228</v>
      </c>
      <c r="T249" s="435" t="s">
        <v>101</v>
      </c>
      <c r="V249" s="435" t="s">
        <v>171</v>
      </c>
      <c r="X249" s="468" t="s">
        <v>234</v>
      </c>
      <c r="Z249" s="468" t="s">
        <v>114</v>
      </c>
      <c r="AB249" s="468" t="s">
        <v>168</v>
      </c>
      <c r="AF249" s="459"/>
      <c r="AG249" s="460"/>
      <c r="AH249" s="460"/>
      <c r="AI249" s="460"/>
      <c r="AJ249" s="460"/>
      <c r="AK249" s="461"/>
    </row>
    <row r="250" spans="1:37">
      <c r="B250" s="435"/>
      <c r="C250" s="435"/>
      <c r="D250" s="435"/>
      <c r="E250" s="435"/>
      <c r="F250" s="435"/>
      <c r="G250" s="435"/>
      <c r="H250" s="435"/>
      <c r="I250" s="435"/>
      <c r="J250" s="435"/>
      <c r="K250" s="435"/>
      <c r="L250" s="435"/>
      <c r="M250" s="435"/>
      <c r="N250" s="435"/>
      <c r="O250" s="458"/>
      <c r="P250" s="435"/>
      <c r="Q250" s="435"/>
      <c r="R250" s="435"/>
      <c r="T250" s="435"/>
      <c r="V250" s="435"/>
      <c r="X250" s="468"/>
      <c r="Z250" s="468"/>
      <c r="AB250" s="468"/>
      <c r="AF250" s="459"/>
      <c r="AG250" s="460"/>
      <c r="AH250" s="460"/>
      <c r="AI250" s="460"/>
      <c r="AJ250" s="460"/>
      <c r="AK250" s="460"/>
    </row>
    <row r="251" spans="1:37">
      <c r="AF251" s="492"/>
    </row>
    <row r="252" spans="1:37">
      <c r="B252" s="468" t="s">
        <v>1269</v>
      </c>
      <c r="C252" s="468"/>
      <c r="D252" s="468" t="s">
        <v>741</v>
      </c>
      <c r="F252" s="468" t="s">
        <v>742</v>
      </c>
      <c r="H252" s="468" t="s">
        <v>1270</v>
      </c>
      <c r="J252" s="468" t="s">
        <v>744</v>
      </c>
      <c r="L252" s="468" t="s">
        <v>745</v>
      </c>
      <c r="N252" s="468" t="s">
        <v>746</v>
      </c>
      <c r="P252" s="468" t="s">
        <v>747</v>
      </c>
      <c r="R252" s="468" t="s">
        <v>748</v>
      </c>
      <c r="T252" s="468" t="s">
        <v>166</v>
      </c>
      <c r="V252" s="468" t="s">
        <v>167</v>
      </c>
      <c r="X252" s="468" t="s">
        <v>169</v>
      </c>
      <c r="Z252" s="468" t="s">
        <v>749</v>
      </c>
      <c r="AB252" s="468" t="s">
        <v>750</v>
      </c>
      <c r="AF252" s="492"/>
    </row>
    <row r="253" spans="1:37">
      <c r="A253" s="452"/>
      <c r="B253" s="457"/>
      <c r="C253" s="458"/>
      <c r="D253" s="457"/>
      <c r="E253" s="458"/>
      <c r="F253" s="457"/>
      <c r="G253" s="458"/>
      <c r="H253" s="457"/>
      <c r="I253" s="458"/>
      <c r="J253" s="457"/>
      <c r="K253" s="458"/>
      <c r="L253" s="457"/>
      <c r="M253" s="458"/>
      <c r="N253" s="457"/>
      <c r="O253" s="458"/>
      <c r="P253" s="457"/>
      <c r="R253" s="457"/>
      <c r="S253" s="458"/>
      <c r="T253" s="457"/>
      <c r="U253" s="458"/>
      <c r="V253" s="457"/>
      <c r="W253" s="458"/>
      <c r="X253" s="457"/>
      <c r="Y253" s="458"/>
      <c r="Z253" s="457"/>
      <c r="AA253" s="458"/>
      <c r="AB253" s="457"/>
      <c r="AF253" s="455" t="s">
        <v>1177</v>
      </c>
      <c r="AG253" s="455"/>
      <c r="AH253" s="455"/>
      <c r="AI253" s="455"/>
      <c r="AJ253" s="455"/>
      <c r="AK253" s="456"/>
    </row>
    <row r="254" spans="1:37" ht="16.5" customHeight="1" thickBot="1">
      <c r="A254" s="452"/>
      <c r="B254" s="429"/>
      <c r="C254" s="458"/>
      <c r="D254" s="429"/>
      <c r="E254" s="458"/>
      <c r="F254" s="429"/>
      <c r="G254" s="458"/>
      <c r="H254" s="429"/>
      <c r="I254" s="458"/>
      <c r="J254" s="429"/>
      <c r="K254" s="458"/>
      <c r="L254" s="429"/>
      <c r="M254" s="458"/>
      <c r="N254" s="429"/>
      <c r="O254" s="458"/>
      <c r="P254" s="429"/>
      <c r="R254" s="429"/>
      <c r="S254" s="458"/>
      <c r="T254" s="429"/>
      <c r="U254" s="458"/>
      <c r="V254" s="429"/>
      <c r="W254" s="458"/>
      <c r="X254" s="429"/>
      <c r="Y254" s="458"/>
      <c r="Z254" s="429"/>
      <c r="AA254" s="458"/>
      <c r="AB254" s="429"/>
      <c r="AF254" s="459"/>
      <c r="AG254" s="460"/>
      <c r="AH254" s="460"/>
      <c r="AI254" s="460"/>
      <c r="AJ254" s="460"/>
      <c r="AK254" s="461"/>
    </row>
    <row r="255" spans="1:37" ht="42.75" customHeight="1" thickBot="1">
      <c r="A255" s="452"/>
      <c r="B255" s="431"/>
      <c r="C255" s="462">
        <v>395</v>
      </c>
      <c r="D255" s="431"/>
      <c r="E255" s="462">
        <v>408</v>
      </c>
      <c r="F255" s="431"/>
      <c r="G255" s="462">
        <v>352.00200000000001</v>
      </c>
      <c r="H255" s="431"/>
      <c r="I255" s="462">
        <v>373.572</v>
      </c>
      <c r="J255" s="431"/>
      <c r="K255" s="462">
        <v>367</v>
      </c>
      <c r="L255" s="431"/>
      <c r="M255" s="462">
        <v>384</v>
      </c>
      <c r="N255" s="431"/>
      <c r="O255" s="462">
        <v>385</v>
      </c>
      <c r="P255" s="431"/>
      <c r="Q255" s="488">
        <v>419.36799999999999</v>
      </c>
      <c r="R255" s="431"/>
      <c r="S255" s="462">
        <v>288</v>
      </c>
      <c r="T255" s="431"/>
      <c r="U255" s="462">
        <v>404</v>
      </c>
      <c r="V255" s="431"/>
      <c r="W255" s="462">
        <v>413</v>
      </c>
      <c r="X255" s="431"/>
      <c r="Y255" s="462">
        <v>414</v>
      </c>
      <c r="Z255" s="431"/>
      <c r="AA255" s="462">
        <v>414</v>
      </c>
      <c r="AB255" s="431"/>
      <c r="AC255" s="488">
        <v>425</v>
      </c>
      <c r="AF255" s="455">
        <v>14</v>
      </c>
      <c r="AG255" s="455"/>
      <c r="AH255" s="455"/>
      <c r="AI255" s="455"/>
      <c r="AJ255" s="455"/>
      <c r="AK255" s="456"/>
    </row>
    <row r="256" spans="1:37" ht="16.5" customHeight="1" thickBot="1">
      <c r="A256" s="452"/>
      <c r="B256" s="464"/>
      <c r="D256" s="464"/>
      <c r="F256" s="464"/>
      <c r="H256" s="464"/>
      <c r="J256" s="464"/>
      <c r="L256" s="464"/>
      <c r="N256" s="464"/>
      <c r="P256" s="464"/>
      <c r="R256" s="464"/>
      <c r="T256" s="464"/>
      <c r="V256" s="464"/>
      <c r="X256" s="464"/>
      <c r="Z256" s="464"/>
      <c r="AB256" s="464"/>
      <c r="AF256" s="459"/>
      <c r="AG256" s="460"/>
      <c r="AH256" s="460"/>
      <c r="AI256" s="460"/>
      <c r="AJ256" s="460"/>
      <c r="AK256" s="461"/>
    </row>
    <row r="257" spans="1:37">
      <c r="A257" s="452"/>
      <c r="B257" s="435" t="s">
        <v>111</v>
      </c>
      <c r="C257" s="435"/>
      <c r="D257" s="435" t="s">
        <v>171</v>
      </c>
      <c r="E257" s="435"/>
      <c r="F257" s="435" t="s">
        <v>171</v>
      </c>
      <c r="G257" s="435"/>
      <c r="H257" s="435" t="s">
        <v>111</v>
      </c>
      <c r="I257" s="435"/>
      <c r="J257" s="435" t="s">
        <v>168</v>
      </c>
      <c r="K257" s="435"/>
      <c r="L257" s="435" t="s">
        <v>168</v>
      </c>
      <c r="M257" s="435"/>
      <c r="N257" s="435" t="s">
        <v>168</v>
      </c>
      <c r="O257" s="458"/>
      <c r="P257" s="435" t="s">
        <v>168</v>
      </c>
      <c r="R257" s="543" t="s">
        <v>101</v>
      </c>
      <c r="T257" s="543" t="s">
        <v>168</v>
      </c>
      <c r="V257" s="543" t="s">
        <v>168</v>
      </c>
      <c r="X257" s="543" t="s">
        <v>168</v>
      </c>
      <c r="Z257" s="543" t="s">
        <v>168</v>
      </c>
      <c r="AB257" s="543" t="s">
        <v>168</v>
      </c>
      <c r="AF257" s="459"/>
      <c r="AG257" s="460"/>
      <c r="AH257" s="460"/>
      <c r="AI257" s="460"/>
      <c r="AJ257" s="460"/>
      <c r="AK257" s="461"/>
    </row>
    <row r="258" spans="1:37">
      <c r="B258" s="435"/>
      <c r="C258" s="435"/>
      <c r="D258" s="435"/>
      <c r="E258" s="435"/>
      <c r="F258" s="435"/>
      <c r="G258" s="435"/>
      <c r="H258" s="435"/>
      <c r="I258" s="435"/>
      <c r="J258" s="435"/>
      <c r="K258" s="435"/>
      <c r="L258" s="435"/>
      <c r="M258" s="435"/>
      <c r="N258" s="435"/>
      <c r="O258" s="458"/>
      <c r="P258" s="435"/>
      <c r="R258" s="468"/>
      <c r="T258" s="468"/>
      <c r="V258" s="544" t="s">
        <v>440</v>
      </c>
      <c r="X258" s="468"/>
      <c r="Z258" s="468"/>
      <c r="AB258" s="468"/>
      <c r="AF258" s="459"/>
      <c r="AG258" s="460"/>
      <c r="AH258" s="460"/>
      <c r="AI258" s="460"/>
      <c r="AJ258" s="460"/>
      <c r="AK258" s="460"/>
    </row>
    <row r="259" spans="1:37">
      <c r="AF259" s="492"/>
    </row>
    <row r="260" spans="1:37">
      <c r="B260" s="468" t="s">
        <v>751</v>
      </c>
      <c r="C260" s="468"/>
      <c r="D260" s="468" t="s">
        <v>752</v>
      </c>
      <c r="E260" s="468"/>
      <c r="F260" s="468" t="s">
        <v>753</v>
      </c>
      <c r="G260" s="468"/>
      <c r="H260" s="468" t="s">
        <v>755</v>
      </c>
      <c r="I260" s="468"/>
      <c r="J260" s="468" t="s">
        <v>1347</v>
      </c>
      <c r="K260" s="468"/>
      <c r="L260" s="468" t="s">
        <v>1343</v>
      </c>
      <c r="M260" s="468"/>
      <c r="N260" s="468" t="s">
        <v>1344</v>
      </c>
      <c r="O260" s="468"/>
      <c r="P260" s="468" t="s">
        <v>1345</v>
      </c>
      <c r="Q260" s="468"/>
      <c r="R260" s="468" t="s">
        <v>1348</v>
      </c>
      <c r="S260" s="468"/>
      <c r="T260" s="468" t="s">
        <v>759</v>
      </c>
      <c r="U260" s="468"/>
      <c r="V260" s="468" t="s">
        <v>760</v>
      </c>
      <c r="W260" s="468"/>
      <c r="X260" s="468" t="s">
        <v>761</v>
      </c>
      <c r="Y260" s="468"/>
      <c r="Z260" s="468" t="s">
        <v>762</v>
      </c>
      <c r="AA260" s="468"/>
      <c r="AB260" s="468" t="s">
        <v>763</v>
      </c>
      <c r="AC260" s="468"/>
      <c r="AD260" s="468" t="s">
        <v>764</v>
      </c>
      <c r="AE260" s="468"/>
      <c r="AF260" s="492"/>
    </row>
    <row r="261" spans="1:37">
      <c r="A261" s="452"/>
      <c r="B261" s="457"/>
      <c r="C261" s="458"/>
      <c r="D261" s="457"/>
      <c r="E261" s="458"/>
      <c r="F261" s="457"/>
      <c r="G261" s="458"/>
      <c r="H261" s="457"/>
      <c r="I261" s="458"/>
      <c r="J261" s="457"/>
      <c r="K261" s="458"/>
      <c r="L261" s="457"/>
      <c r="M261" s="458"/>
      <c r="N261" s="457"/>
      <c r="O261" s="458"/>
      <c r="P261" s="457"/>
      <c r="R261" s="457"/>
      <c r="S261" s="458"/>
      <c r="T261" s="457"/>
      <c r="U261" s="458"/>
      <c r="V261" s="457"/>
      <c r="W261" s="458"/>
      <c r="X261" s="457"/>
      <c r="Y261" s="458"/>
      <c r="Z261" s="457"/>
      <c r="AA261" s="458"/>
      <c r="AB261" s="457"/>
      <c r="AD261" s="457"/>
      <c r="AF261" s="455" t="s">
        <v>1177</v>
      </c>
      <c r="AG261" s="455" t="s">
        <v>340</v>
      </c>
      <c r="AH261" s="455" t="s">
        <v>1178</v>
      </c>
      <c r="AI261" s="455" t="s">
        <v>1179</v>
      </c>
      <c r="AJ261" s="455" t="s">
        <v>289</v>
      </c>
      <c r="AK261" s="456" t="s">
        <v>1180</v>
      </c>
    </row>
    <row r="262" spans="1:37" ht="16.5" customHeight="1" thickBot="1">
      <c r="A262" s="452"/>
      <c r="B262" s="429"/>
      <c r="C262" s="458"/>
      <c r="D262" s="429"/>
      <c r="E262" s="458"/>
      <c r="F262" s="429"/>
      <c r="G262" s="458"/>
      <c r="H262" s="429"/>
      <c r="I262" s="458"/>
      <c r="J262" s="429"/>
      <c r="K262" s="458"/>
      <c r="L262" s="429"/>
      <c r="M262" s="458"/>
      <c r="N262" s="429"/>
      <c r="O262" s="458"/>
      <c r="P262" s="429"/>
      <c r="R262" s="429"/>
      <c r="S262" s="458"/>
      <c r="T262" s="429"/>
      <c r="U262" s="458"/>
      <c r="V262" s="429"/>
      <c r="W262" s="458"/>
      <c r="X262" s="429"/>
      <c r="Y262" s="458"/>
      <c r="Z262" s="429"/>
      <c r="AA262" s="458"/>
      <c r="AB262" s="429"/>
      <c r="AD262" s="429"/>
      <c r="AF262" s="459"/>
      <c r="AG262" s="460"/>
      <c r="AH262" s="460"/>
      <c r="AI262" s="460"/>
      <c r="AJ262" s="460"/>
      <c r="AK262" s="461"/>
    </row>
    <row r="263" spans="1:37" ht="31.95" customHeight="1" thickBot="1">
      <c r="A263" s="452"/>
      <c r="B263" s="431"/>
      <c r="C263" s="462">
        <v>410.108</v>
      </c>
      <c r="D263" s="545"/>
      <c r="E263" s="462">
        <v>414.82499999999999</v>
      </c>
      <c r="F263" s="545"/>
      <c r="G263" s="462">
        <v>360.43099999999998</v>
      </c>
      <c r="H263" s="545"/>
      <c r="I263" s="462">
        <v>226</v>
      </c>
      <c r="J263" s="545"/>
      <c r="K263" s="462">
        <v>438.03699999999998</v>
      </c>
      <c r="L263" s="545"/>
      <c r="M263" s="462">
        <v>402.73700000000002</v>
      </c>
      <c r="N263" s="545"/>
      <c r="O263" s="462">
        <v>433.49</v>
      </c>
      <c r="P263" s="545"/>
      <c r="Q263" s="462">
        <v>409.20600000000002</v>
      </c>
      <c r="R263" s="545"/>
      <c r="S263" s="462">
        <v>436.60500000000002</v>
      </c>
      <c r="T263" s="545"/>
      <c r="U263" s="462">
        <v>394.613</v>
      </c>
      <c r="V263" s="545"/>
      <c r="W263" s="462">
        <v>383.90100000000001</v>
      </c>
      <c r="X263" s="545"/>
      <c r="Y263" s="462">
        <v>356.322</v>
      </c>
      <c r="Z263" s="545"/>
      <c r="AA263" s="462">
        <v>378.30099999999999</v>
      </c>
      <c r="AB263" s="545"/>
      <c r="AC263" s="462">
        <v>356.02800000000002</v>
      </c>
      <c r="AD263" s="431"/>
      <c r="AF263" s="455">
        <v>14</v>
      </c>
      <c r="AG263" s="455"/>
      <c r="AH263" s="455"/>
      <c r="AI263" s="455"/>
      <c r="AJ263" s="455"/>
      <c r="AK263" s="456"/>
    </row>
    <row r="264" spans="1:37" ht="16.5" customHeight="1" thickBot="1">
      <c r="A264" s="452"/>
      <c r="B264" s="464"/>
      <c r="D264" s="464"/>
      <c r="F264" s="464"/>
      <c r="H264" s="464"/>
      <c r="J264" s="464"/>
      <c r="L264" s="464"/>
      <c r="N264" s="464"/>
      <c r="P264" s="464"/>
      <c r="R264" s="464"/>
      <c r="T264" s="464"/>
      <c r="V264" s="464"/>
      <c r="X264" s="464"/>
      <c r="Z264" s="464"/>
      <c r="AB264" s="464"/>
      <c r="AD264" s="464"/>
      <c r="AF264" s="459"/>
      <c r="AG264" s="460"/>
      <c r="AH264" s="460"/>
      <c r="AI264" s="460"/>
      <c r="AJ264" s="460"/>
      <c r="AK264" s="461"/>
    </row>
    <row r="265" spans="1:37">
      <c r="A265" s="452"/>
      <c r="B265" s="468" t="s">
        <v>171</v>
      </c>
      <c r="C265" s="468"/>
      <c r="D265" s="468" t="s">
        <v>168</v>
      </c>
      <c r="E265" s="468"/>
      <c r="F265" s="468" t="s">
        <v>228</v>
      </c>
      <c r="G265" s="468"/>
      <c r="H265" s="468" t="s">
        <v>111</v>
      </c>
      <c r="I265" s="468"/>
      <c r="J265" s="468" t="s">
        <v>111</v>
      </c>
      <c r="K265" s="468"/>
      <c r="L265" s="468" t="s">
        <v>234</v>
      </c>
      <c r="M265" s="468"/>
      <c r="N265" s="468" t="s">
        <v>171</v>
      </c>
      <c r="O265" s="468"/>
      <c r="P265" s="468" t="s">
        <v>228</v>
      </c>
      <c r="Q265" s="468"/>
      <c r="R265" s="468" t="s">
        <v>234</v>
      </c>
      <c r="S265" s="468"/>
      <c r="T265" s="468" t="s">
        <v>101</v>
      </c>
      <c r="U265" s="468"/>
      <c r="V265" s="468" t="s">
        <v>168</v>
      </c>
      <c r="W265" s="468"/>
      <c r="X265" s="468" t="s">
        <v>171</v>
      </c>
      <c r="Y265" s="468"/>
      <c r="Z265" s="468" t="s">
        <v>228</v>
      </c>
      <c r="AA265" s="468"/>
      <c r="AB265" s="468" t="s">
        <v>111</v>
      </c>
      <c r="AC265" s="468"/>
      <c r="AD265" s="468" t="s">
        <v>174</v>
      </c>
      <c r="AF265" s="459"/>
      <c r="AG265" s="460"/>
      <c r="AH265" s="460"/>
      <c r="AI265" s="460"/>
      <c r="AJ265" s="460"/>
      <c r="AK265" s="461"/>
    </row>
    <row r="266" spans="1:37">
      <c r="B266" s="435"/>
      <c r="C266" s="435"/>
      <c r="D266" s="435"/>
      <c r="E266" s="435"/>
      <c r="F266" s="435"/>
      <c r="G266" s="435"/>
      <c r="H266" s="435"/>
      <c r="I266" s="435"/>
      <c r="J266" s="435"/>
      <c r="K266" s="435"/>
      <c r="L266" s="435"/>
      <c r="M266" s="435"/>
      <c r="N266" s="435"/>
      <c r="O266" s="458"/>
      <c r="P266" s="435"/>
      <c r="R266" s="468"/>
      <c r="T266" s="468"/>
      <c r="V266" s="468"/>
      <c r="X266" s="468"/>
      <c r="Z266" s="468"/>
      <c r="AB266" s="468"/>
      <c r="AF266" s="459"/>
      <c r="AG266" s="460"/>
      <c r="AH266" s="460"/>
      <c r="AI266" s="460"/>
      <c r="AJ266" s="460"/>
      <c r="AK266" s="460"/>
    </row>
    <row r="267" spans="1:37">
      <c r="AF267" s="492"/>
    </row>
    <row r="268" spans="1:37">
      <c r="B268" s="468" t="s">
        <v>765</v>
      </c>
      <c r="D268" s="488" t="s">
        <v>766</v>
      </c>
      <c r="F268" s="488" t="s">
        <v>767</v>
      </c>
      <c r="H268" s="488" t="s">
        <v>768</v>
      </c>
      <c r="J268" s="468" t="s">
        <v>769</v>
      </c>
      <c r="L268" s="468" t="s">
        <v>770</v>
      </c>
      <c r="N268" s="468" t="s">
        <v>771</v>
      </c>
      <c r="P268" s="468" t="s">
        <v>772</v>
      </c>
      <c r="R268" s="468" t="s">
        <v>773</v>
      </c>
      <c r="T268" s="468" t="s">
        <v>774</v>
      </c>
      <c r="V268" s="468" t="s">
        <v>775</v>
      </c>
      <c r="X268" s="468" t="s">
        <v>776</v>
      </c>
      <c r="Z268" s="488" t="s">
        <v>777</v>
      </c>
      <c r="AB268" s="468" t="s">
        <v>778</v>
      </c>
      <c r="AF268" s="492"/>
    </row>
    <row r="269" spans="1:37">
      <c r="A269" s="452"/>
      <c r="B269" s="457"/>
      <c r="C269" s="458"/>
      <c r="D269" s="457"/>
      <c r="E269" s="458"/>
      <c r="F269" s="457"/>
      <c r="G269" s="458"/>
      <c r="H269" s="457"/>
      <c r="I269" s="458"/>
      <c r="J269" s="457"/>
      <c r="K269" s="458"/>
      <c r="L269" s="457"/>
      <c r="M269" s="458"/>
      <c r="N269" s="457"/>
      <c r="O269" s="458"/>
      <c r="P269" s="457"/>
      <c r="R269" s="457"/>
      <c r="S269" s="458"/>
      <c r="T269" s="457"/>
      <c r="U269" s="458"/>
      <c r="V269" s="457"/>
      <c r="W269" s="458"/>
      <c r="X269" s="457"/>
      <c r="Y269" s="458"/>
      <c r="Z269" s="457"/>
      <c r="AA269" s="458"/>
      <c r="AB269" s="457"/>
      <c r="AF269" s="455" t="s">
        <v>1177</v>
      </c>
      <c r="AG269" s="455"/>
      <c r="AH269" s="455"/>
      <c r="AI269" s="455"/>
      <c r="AJ269" s="455"/>
      <c r="AK269" s="456"/>
    </row>
    <row r="270" spans="1:37" ht="16.5" customHeight="1" thickBot="1">
      <c r="A270" s="452"/>
      <c r="B270" s="429"/>
      <c r="C270" s="458"/>
      <c r="D270" s="429"/>
      <c r="E270" s="458"/>
      <c r="F270" s="429"/>
      <c r="G270" s="458"/>
      <c r="H270" s="429"/>
      <c r="I270" s="458"/>
      <c r="J270" s="429"/>
      <c r="K270" s="458"/>
      <c r="L270" s="429"/>
      <c r="M270" s="458"/>
      <c r="N270" s="429"/>
      <c r="O270" s="458"/>
      <c r="P270" s="429"/>
      <c r="R270" s="429"/>
      <c r="S270" s="458"/>
      <c r="T270" s="429"/>
      <c r="U270" s="458"/>
      <c r="V270" s="429"/>
      <c r="W270" s="458"/>
      <c r="X270" s="429"/>
      <c r="Y270" s="458"/>
      <c r="Z270" s="429"/>
      <c r="AA270" s="458"/>
      <c r="AB270" s="429"/>
      <c r="AF270" s="459"/>
      <c r="AG270" s="460"/>
      <c r="AH270" s="460"/>
      <c r="AI270" s="460"/>
      <c r="AJ270" s="460"/>
      <c r="AK270" s="461"/>
    </row>
    <row r="271" spans="1:37" ht="32.549999999999997" customHeight="1" thickBot="1">
      <c r="A271" s="452"/>
      <c r="B271" s="431"/>
      <c r="C271" s="462">
        <v>381</v>
      </c>
      <c r="D271" s="431"/>
      <c r="E271" s="462">
        <v>334</v>
      </c>
      <c r="F271" s="431"/>
      <c r="G271" s="462">
        <v>347</v>
      </c>
      <c r="H271" s="431"/>
      <c r="I271" s="462">
        <v>375.54599999999999</v>
      </c>
      <c r="J271" s="431"/>
      <c r="K271" s="462">
        <v>392</v>
      </c>
      <c r="L271" s="431"/>
      <c r="M271" s="462">
        <v>407.97399999999999</v>
      </c>
      <c r="N271" s="431"/>
      <c r="O271" s="462">
        <v>392</v>
      </c>
      <c r="P271" s="431"/>
      <c r="Q271" s="488">
        <v>405</v>
      </c>
      <c r="R271" s="431"/>
      <c r="S271" s="462">
        <v>435</v>
      </c>
      <c r="T271" s="431"/>
      <c r="U271" s="462">
        <v>378.32799999999997</v>
      </c>
      <c r="V271" s="431"/>
      <c r="W271" s="462">
        <v>386</v>
      </c>
      <c r="X271" s="431"/>
      <c r="Y271" s="462">
        <v>391</v>
      </c>
      <c r="Z271" s="431"/>
      <c r="AA271" s="462">
        <v>399.827</v>
      </c>
      <c r="AB271" s="431"/>
      <c r="AC271" s="493">
        <v>437.00799999999998</v>
      </c>
      <c r="AF271" s="455">
        <v>14</v>
      </c>
      <c r="AG271" s="455"/>
      <c r="AH271" s="455"/>
      <c r="AI271" s="455"/>
      <c r="AJ271" s="455"/>
      <c r="AK271" s="456"/>
    </row>
    <row r="272" spans="1:37" ht="16.5" customHeight="1" thickBot="1">
      <c r="A272" s="452"/>
      <c r="B272" s="464"/>
      <c r="D272" s="464"/>
      <c r="F272" s="464"/>
      <c r="H272" s="464"/>
      <c r="J272" s="464"/>
      <c r="L272" s="464"/>
      <c r="N272" s="464"/>
      <c r="P272" s="464"/>
      <c r="R272" s="464"/>
      <c r="T272" s="464"/>
      <c r="V272" s="464"/>
      <c r="X272" s="464"/>
      <c r="Z272" s="464"/>
      <c r="AB272" s="464"/>
      <c r="AF272" s="459"/>
      <c r="AG272" s="460"/>
      <c r="AH272" s="460"/>
      <c r="AI272" s="460"/>
      <c r="AJ272" s="460"/>
      <c r="AK272" s="461"/>
    </row>
    <row r="273" spans="1:37">
      <c r="A273" s="452"/>
      <c r="B273" s="435" t="s">
        <v>174</v>
      </c>
      <c r="C273" s="435"/>
      <c r="D273" s="435" t="s">
        <v>168</v>
      </c>
      <c r="E273" s="435"/>
      <c r="F273" s="435" t="s">
        <v>168</v>
      </c>
      <c r="G273" s="435"/>
      <c r="H273" s="435" t="s">
        <v>168</v>
      </c>
      <c r="I273" s="435"/>
      <c r="J273" s="435" t="s">
        <v>123</v>
      </c>
      <c r="K273" s="435"/>
      <c r="L273" s="435" t="s">
        <v>234</v>
      </c>
      <c r="M273" s="435"/>
      <c r="N273" s="435" t="s">
        <v>105</v>
      </c>
      <c r="O273" s="458"/>
      <c r="P273" s="435" t="s">
        <v>171</v>
      </c>
      <c r="R273" s="468" t="s">
        <v>171</v>
      </c>
      <c r="T273" s="468" t="s">
        <v>171</v>
      </c>
      <c r="V273" s="468" t="s">
        <v>101</v>
      </c>
      <c r="X273" s="468" t="s">
        <v>168</v>
      </c>
      <c r="Z273" s="493" t="s">
        <v>228</v>
      </c>
      <c r="AB273" s="468" t="s">
        <v>123</v>
      </c>
      <c r="AF273" s="459"/>
      <c r="AG273" s="460"/>
      <c r="AH273" s="460"/>
      <c r="AI273" s="460"/>
      <c r="AJ273" s="460"/>
      <c r="AK273" s="461"/>
    </row>
    <row r="274" spans="1:37">
      <c r="B274" s="435"/>
      <c r="C274" s="435"/>
      <c r="D274" s="435"/>
      <c r="E274" s="435"/>
      <c r="F274" s="435"/>
      <c r="G274" s="435"/>
      <c r="H274" s="435"/>
      <c r="I274" s="435"/>
      <c r="J274" s="435"/>
      <c r="K274" s="435"/>
      <c r="L274" s="435"/>
      <c r="M274" s="435"/>
      <c r="N274" s="435"/>
      <c r="O274" s="458"/>
      <c r="P274" s="435"/>
      <c r="R274" s="468"/>
      <c r="T274" s="468"/>
      <c r="V274" s="468"/>
      <c r="X274" s="468"/>
      <c r="Z274" s="493"/>
      <c r="AB274" s="468"/>
      <c r="AF274" s="459"/>
      <c r="AG274" s="460"/>
      <c r="AH274" s="460"/>
      <c r="AI274" s="460"/>
      <c r="AJ274" s="460"/>
      <c r="AK274" s="460"/>
    </row>
    <row r="275" spans="1:37">
      <c r="AF275" s="492"/>
    </row>
    <row r="276" spans="1:37">
      <c r="B276" s="468" t="s">
        <v>779</v>
      </c>
      <c r="D276" s="488" t="s">
        <v>780</v>
      </c>
      <c r="F276" s="488" t="s">
        <v>781</v>
      </c>
      <c r="G276" s="488"/>
      <c r="H276" s="488" t="s">
        <v>782</v>
      </c>
      <c r="I276" s="488"/>
      <c r="J276" s="488" t="s">
        <v>783</v>
      </c>
      <c r="K276" s="488"/>
      <c r="L276" s="488" t="s">
        <v>784</v>
      </c>
      <c r="M276" s="488"/>
      <c r="N276" s="488" t="s">
        <v>785</v>
      </c>
      <c r="O276" s="488"/>
      <c r="P276" s="488" t="s">
        <v>786</v>
      </c>
      <c r="Q276" s="488"/>
      <c r="R276" s="488" t="s">
        <v>787</v>
      </c>
      <c r="S276" s="488"/>
      <c r="T276" s="488" t="s">
        <v>788</v>
      </c>
      <c r="U276" s="488"/>
      <c r="V276" s="488" t="s">
        <v>789</v>
      </c>
      <c r="W276" s="488"/>
      <c r="X276" s="488" t="s">
        <v>790</v>
      </c>
      <c r="Y276" s="488"/>
      <c r="Z276" s="488" t="s">
        <v>791</v>
      </c>
      <c r="AA276" s="488"/>
      <c r="AB276" s="488" t="s">
        <v>792</v>
      </c>
      <c r="AF276" s="492"/>
    </row>
    <row r="277" spans="1:37">
      <c r="A277" s="452"/>
      <c r="B277" s="457"/>
      <c r="C277" s="458"/>
      <c r="D277" s="457"/>
      <c r="E277" s="458"/>
      <c r="F277" s="457"/>
      <c r="G277" s="458"/>
      <c r="H277" s="457"/>
      <c r="I277" s="458"/>
      <c r="J277" s="457"/>
      <c r="K277" s="458"/>
      <c r="L277" s="457"/>
      <c r="M277" s="458"/>
      <c r="N277" s="457"/>
      <c r="O277" s="458"/>
      <c r="P277" s="457"/>
      <c r="R277" s="457"/>
      <c r="S277" s="458"/>
      <c r="T277" s="457"/>
      <c r="U277" s="458"/>
      <c r="V277" s="457"/>
      <c r="W277" s="458"/>
      <c r="X277" s="457"/>
      <c r="Y277" s="458"/>
      <c r="Z277" s="457"/>
      <c r="AA277" s="458"/>
      <c r="AB277" s="457"/>
      <c r="AF277" s="455" t="s">
        <v>1177</v>
      </c>
      <c r="AG277" s="455"/>
      <c r="AH277" s="455"/>
      <c r="AI277" s="455"/>
      <c r="AJ277" s="455"/>
      <c r="AK277" s="456"/>
    </row>
    <row r="278" spans="1:37" ht="16.5" customHeight="1" thickBot="1">
      <c r="A278" s="452"/>
      <c r="B278" s="429"/>
      <c r="C278" s="458"/>
      <c r="D278" s="429"/>
      <c r="E278" s="458"/>
      <c r="F278" s="429"/>
      <c r="G278" s="458"/>
      <c r="H278" s="429"/>
      <c r="I278" s="458"/>
      <c r="J278" s="429"/>
      <c r="K278" s="458"/>
      <c r="L278" s="429"/>
      <c r="M278" s="458"/>
      <c r="N278" s="429"/>
      <c r="O278" s="458"/>
      <c r="P278" s="429"/>
      <c r="R278" s="429"/>
      <c r="S278" s="458"/>
      <c r="T278" s="429"/>
      <c r="U278" s="458"/>
      <c r="V278" s="429"/>
      <c r="W278" s="458"/>
      <c r="X278" s="429"/>
      <c r="Y278" s="458"/>
      <c r="Z278" s="429"/>
      <c r="AA278" s="458"/>
      <c r="AB278" s="429"/>
      <c r="AF278" s="459"/>
      <c r="AG278" s="460"/>
      <c r="AH278" s="460"/>
      <c r="AI278" s="460"/>
      <c r="AJ278" s="460"/>
      <c r="AK278" s="461"/>
    </row>
    <row r="279" spans="1:37" ht="33" customHeight="1" thickBot="1">
      <c r="A279" s="452"/>
      <c r="B279" s="431"/>
      <c r="C279" s="462">
        <v>401.75700000000001</v>
      </c>
      <c r="D279" s="431"/>
      <c r="E279" s="462">
        <v>416.24299999999999</v>
      </c>
      <c r="F279" s="431"/>
      <c r="G279" s="462">
        <v>417</v>
      </c>
      <c r="H279" s="431"/>
      <c r="I279" s="462">
        <v>399</v>
      </c>
      <c r="J279" s="431"/>
      <c r="K279" s="462">
        <v>420</v>
      </c>
      <c r="L279" s="431"/>
      <c r="M279" s="462">
        <v>409</v>
      </c>
      <c r="N279" s="431"/>
      <c r="O279" s="462">
        <v>412</v>
      </c>
      <c r="P279" s="431"/>
      <c r="Q279" s="488">
        <v>400.40600000000001</v>
      </c>
      <c r="R279" s="431"/>
      <c r="S279" s="462">
        <v>232.12299999999999</v>
      </c>
      <c r="T279" s="431"/>
      <c r="U279" s="462">
        <v>442</v>
      </c>
      <c r="V279" s="431"/>
      <c r="W279" s="462">
        <v>385</v>
      </c>
      <c r="X279" s="431"/>
      <c r="Y279" s="462">
        <v>362</v>
      </c>
      <c r="Z279" s="431"/>
      <c r="AA279" s="462">
        <v>399</v>
      </c>
      <c r="AB279" s="431"/>
      <c r="AC279" s="488">
        <v>382.072</v>
      </c>
      <c r="AF279" s="455">
        <v>14</v>
      </c>
      <c r="AG279" s="455"/>
      <c r="AH279" s="455"/>
      <c r="AI279" s="455"/>
      <c r="AJ279" s="455"/>
      <c r="AK279" s="456"/>
    </row>
    <row r="280" spans="1:37" ht="16.5" customHeight="1" thickBot="1">
      <c r="A280" s="452"/>
      <c r="B280" s="464"/>
      <c r="D280" s="464"/>
      <c r="F280" s="464"/>
      <c r="H280" s="464"/>
      <c r="J280" s="464"/>
      <c r="L280" s="464"/>
      <c r="N280" s="464"/>
      <c r="P280" s="464"/>
      <c r="R280" s="464"/>
      <c r="T280" s="464"/>
      <c r="V280" s="464"/>
      <c r="X280" s="464"/>
      <c r="Z280" s="464"/>
      <c r="AB280" s="464"/>
      <c r="AF280" s="459"/>
      <c r="AG280" s="460"/>
      <c r="AH280" s="460"/>
      <c r="AI280" s="460"/>
      <c r="AJ280" s="460"/>
      <c r="AK280" s="461"/>
    </row>
    <row r="281" spans="1:37">
      <c r="A281" s="452"/>
      <c r="B281" s="435" t="s">
        <v>123</v>
      </c>
      <c r="C281" s="435"/>
      <c r="D281" s="435" t="s">
        <v>228</v>
      </c>
      <c r="E281" s="435"/>
      <c r="F281" s="435" t="s">
        <v>168</v>
      </c>
      <c r="G281" s="435"/>
      <c r="H281" s="435" t="s">
        <v>171</v>
      </c>
      <c r="I281" s="435"/>
      <c r="J281" s="435" t="s">
        <v>171</v>
      </c>
      <c r="K281" s="435"/>
      <c r="L281" s="435" t="s">
        <v>171</v>
      </c>
      <c r="M281" s="435"/>
      <c r="N281" s="435" t="s">
        <v>168</v>
      </c>
      <c r="O281" s="458"/>
      <c r="P281" s="435" t="s">
        <v>171</v>
      </c>
      <c r="R281" s="468" t="s">
        <v>178</v>
      </c>
      <c r="T281" s="468" t="s">
        <v>178</v>
      </c>
      <c r="U281" s="468"/>
      <c r="V281" s="468" t="s">
        <v>171</v>
      </c>
      <c r="X281" s="468" t="s">
        <v>168</v>
      </c>
      <c r="Z281" s="468" t="s">
        <v>168</v>
      </c>
      <c r="AB281" s="468" t="s">
        <v>171</v>
      </c>
      <c r="AF281" s="459"/>
      <c r="AG281" s="460"/>
      <c r="AH281" s="460"/>
      <c r="AI281" s="460"/>
      <c r="AJ281" s="460"/>
      <c r="AK281" s="461"/>
    </row>
    <row r="282" spans="1:37">
      <c r="B282" s="435"/>
      <c r="C282" s="435"/>
      <c r="D282" s="435"/>
      <c r="E282" s="435"/>
      <c r="F282" s="435"/>
      <c r="G282" s="435"/>
      <c r="H282" s="435"/>
      <c r="I282" s="435"/>
      <c r="J282" s="435"/>
      <c r="K282" s="435"/>
      <c r="L282" s="435"/>
      <c r="M282" s="435"/>
      <c r="N282" s="435"/>
      <c r="O282" s="458"/>
      <c r="P282" s="435"/>
      <c r="R282" s="468"/>
      <c r="T282" s="468"/>
      <c r="U282" s="468"/>
      <c r="V282" s="468"/>
      <c r="X282" s="468"/>
      <c r="Z282" s="468"/>
      <c r="AB282" s="468"/>
      <c r="AF282" s="459"/>
      <c r="AG282" s="460"/>
      <c r="AH282" s="460"/>
      <c r="AI282" s="460"/>
      <c r="AJ282" s="460"/>
      <c r="AK282" s="460"/>
    </row>
    <row r="283" spans="1:37">
      <c r="AF283" s="492"/>
    </row>
    <row r="284" spans="1:37">
      <c r="B284" s="468" t="s">
        <v>793</v>
      </c>
      <c r="D284" s="468" t="s">
        <v>794</v>
      </c>
      <c r="F284" s="488" t="s">
        <v>795</v>
      </c>
      <c r="H284" s="488" t="s">
        <v>1271</v>
      </c>
      <c r="J284" s="488" t="s">
        <v>796</v>
      </c>
      <c r="L284" s="488" t="s">
        <v>797</v>
      </c>
      <c r="N284" s="488" t="s">
        <v>798</v>
      </c>
      <c r="P284" s="488" t="s">
        <v>799</v>
      </c>
      <c r="R284" s="488" t="s">
        <v>800</v>
      </c>
      <c r="T284" s="488" t="s">
        <v>801</v>
      </c>
      <c r="U284" s="488"/>
      <c r="V284" s="488" t="s">
        <v>802</v>
      </c>
      <c r="W284" s="488"/>
      <c r="X284" s="488" t="s">
        <v>803</v>
      </c>
      <c r="Y284" s="488"/>
      <c r="Z284" s="488" t="s">
        <v>1272</v>
      </c>
      <c r="AA284" s="488"/>
      <c r="AB284" s="488" t="s">
        <v>1273</v>
      </c>
      <c r="AF284" s="492"/>
    </row>
    <row r="285" spans="1:37">
      <c r="A285" s="452"/>
      <c r="B285" s="457"/>
      <c r="C285" s="458"/>
      <c r="D285" s="457"/>
      <c r="E285" s="458"/>
      <c r="F285" s="457"/>
      <c r="G285" s="458"/>
      <c r="H285" s="457"/>
      <c r="I285" s="458"/>
      <c r="J285" s="457"/>
      <c r="K285" s="458"/>
      <c r="L285" s="457"/>
      <c r="M285" s="458"/>
      <c r="N285" s="457"/>
      <c r="O285" s="458"/>
      <c r="P285" s="457"/>
      <c r="R285" s="457"/>
      <c r="S285" s="458"/>
      <c r="T285" s="457"/>
      <c r="U285" s="458"/>
      <c r="V285" s="457"/>
      <c r="W285" s="458"/>
      <c r="X285" s="457"/>
      <c r="Y285" s="458"/>
      <c r="Z285" s="457"/>
      <c r="AA285" s="458"/>
      <c r="AB285" s="457"/>
      <c r="AF285" s="455" t="s">
        <v>1177</v>
      </c>
      <c r="AG285" s="455"/>
      <c r="AH285" s="455"/>
      <c r="AI285" s="455"/>
      <c r="AJ285" s="455"/>
      <c r="AK285" s="456"/>
    </row>
    <row r="286" spans="1:37" ht="16.5" customHeight="1" thickBot="1">
      <c r="A286" s="452"/>
      <c r="B286" s="429"/>
      <c r="C286" s="458"/>
      <c r="D286" s="429"/>
      <c r="E286" s="458"/>
      <c r="F286" s="429"/>
      <c r="G286" s="458"/>
      <c r="H286" s="429"/>
      <c r="I286" s="458"/>
      <c r="J286" s="429"/>
      <c r="K286" s="458"/>
      <c r="L286" s="429"/>
      <c r="M286" s="458"/>
      <c r="N286" s="429"/>
      <c r="O286" s="458"/>
      <c r="P286" s="429"/>
      <c r="R286" s="429"/>
      <c r="S286" s="458"/>
      <c r="T286" s="429"/>
      <c r="U286" s="458"/>
      <c r="V286" s="429"/>
      <c r="W286" s="458"/>
      <c r="X286" s="429"/>
      <c r="Y286" s="458"/>
      <c r="Z286" s="429"/>
      <c r="AA286" s="458"/>
      <c r="AB286" s="429"/>
      <c r="AF286" s="459"/>
      <c r="AG286" s="460"/>
      <c r="AH286" s="460"/>
      <c r="AI286" s="460"/>
      <c r="AJ286" s="460"/>
      <c r="AK286" s="461"/>
    </row>
    <row r="287" spans="1:37" ht="29.55" customHeight="1" thickBot="1">
      <c r="A287" s="452"/>
      <c r="B287" s="431"/>
      <c r="C287" s="462">
        <v>392</v>
      </c>
      <c r="D287" s="431" t="s">
        <v>1362</v>
      </c>
      <c r="E287" s="462">
        <v>422</v>
      </c>
      <c r="F287" s="436"/>
      <c r="G287" s="462">
        <v>409.45699999999999</v>
      </c>
      <c r="H287" s="436"/>
      <c r="I287" s="462">
        <v>373.69400000000002</v>
      </c>
      <c r="J287" s="436"/>
      <c r="K287" s="462">
        <v>381.61700000000002</v>
      </c>
      <c r="L287" s="436"/>
      <c r="M287" s="462">
        <v>381.822</v>
      </c>
      <c r="N287" s="436"/>
      <c r="O287" s="462">
        <v>391.43599999999998</v>
      </c>
      <c r="P287" s="436"/>
      <c r="Q287" s="488">
        <v>385.78399999999999</v>
      </c>
      <c r="R287" s="436"/>
      <c r="S287" s="462">
        <v>367.452</v>
      </c>
      <c r="T287" s="431"/>
      <c r="U287" s="462">
        <v>379.63</v>
      </c>
      <c r="V287" s="436"/>
      <c r="W287" s="462">
        <v>380.459</v>
      </c>
      <c r="X287" s="431" t="s">
        <v>376</v>
      </c>
      <c r="Y287" s="462">
        <v>382.97899999999998</v>
      </c>
      <c r="Z287" s="431"/>
      <c r="AA287" s="462">
        <v>241.49600000000001</v>
      </c>
      <c r="AB287" s="431"/>
      <c r="AC287" s="493">
        <v>403</v>
      </c>
      <c r="AF287" s="455">
        <v>14</v>
      </c>
      <c r="AG287" s="455"/>
      <c r="AH287" s="455"/>
      <c r="AI287" s="455"/>
      <c r="AJ287" s="455"/>
      <c r="AK287" s="456"/>
    </row>
    <row r="288" spans="1:37" ht="16.5" customHeight="1" thickBot="1">
      <c r="A288" s="452"/>
      <c r="B288" s="464"/>
      <c r="D288" s="464"/>
      <c r="F288" s="464"/>
      <c r="H288" s="464"/>
      <c r="J288" s="464"/>
      <c r="L288" s="464"/>
      <c r="N288" s="464"/>
      <c r="P288" s="464"/>
      <c r="R288" s="464"/>
      <c r="T288" s="464"/>
      <c r="V288" s="464"/>
      <c r="X288" s="464"/>
      <c r="Z288" s="464"/>
      <c r="AB288" s="464"/>
      <c r="AF288" s="459"/>
      <c r="AG288" s="460"/>
      <c r="AH288" s="460"/>
      <c r="AI288" s="460"/>
      <c r="AJ288" s="460"/>
      <c r="AK288" s="461"/>
    </row>
    <row r="289" spans="1:37">
      <c r="A289" s="452"/>
      <c r="B289" s="435" t="s">
        <v>101</v>
      </c>
      <c r="C289" s="435"/>
      <c r="D289" s="435" t="s">
        <v>171</v>
      </c>
      <c r="E289" s="435"/>
      <c r="F289" s="435" t="s">
        <v>168</v>
      </c>
      <c r="G289" s="435"/>
      <c r="H289" s="435" t="s">
        <v>101</v>
      </c>
      <c r="I289" s="435"/>
      <c r="J289" s="435" t="s">
        <v>168</v>
      </c>
      <c r="K289" s="435"/>
      <c r="L289" s="435" t="s">
        <v>168</v>
      </c>
      <c r="M289" s="435"/>
      <c r="N289" s="435" t="s">
        <v>168</v>
      </c>
      <c r="O289" s="458"/>
      <c r="P289" s="435" t="s">
        <v>168</v>
      </c>
      <c r="R289" s="468" t="s">
        <v>168</v>
      </c>
      <c r="T289" s="468" t="s">
        <v>168</v>
      </c>
      <c r="U289" s="468"/>
      <c r="V289" s="468" t="s">
        <v>168</v>
      </c>
      <c r="W289" s="468"/>
      <c r="X289" s="468" t="s">
        <v>168</v>
      </c>
      <c r="Y289" s="468"/>
      <c r="Z289" s="468" t="s">
        <v>168</v>
      </c>
      <c r="AA289" s="468"/>
      <c r="AB289" s="468" t="s">
        <v>105</v>
      </c>
      <c r="AF289" s="459"/>
      <c r="AG289" s="460"/>
      <c r="AH289" s="460"/>
      <c r="AI289" s="460"/>
      <c r="AJ289" s="460"/>
      <c r="AK289" s="461"/>
    </row>
    <row r="290" spans="1:37">
      <c r="B290" s="435"/>
      <c r="C290" s="435"/>
      <c r="D290" s="435"/>
      <c r="E290" s="435"/>
      <c r="F290" s="435"/>
      <c r="G290" s="435"/>
      <c r="H290" s="435"/>
      <c r="I290" s="435"/>
      <c r="J290" s="435"/>
      <c r="K290" s="435"/>
      <c r="L290" s="435"/>
      <c r="M290" s="435"/>
      <c r="N290" s="435"/>
      <c r="O290" s="458"/>
      <c r="P290" s="435"/>
      <c r="R290" s="468"/>
      <c r="T290" s="468"/>
      <c r="U290" s="468"/>
      <c r="V290" s="468"/>
      <c r="W290" s="468"/>
      <c r="X290" s="468"/>
      <c r="Y290" s="468"/>
      <c r="Z290" s="468"/>
      <c r="AA290" s="468"/>
      <c r="AB290" s="468"/>
      <c r="AF290" s="459"/>
      <c r="AG290" s="460"/>
      <c r="AH290" s="460"/>
      <c r="AI290" s="460"/>
      <c r="AJ290" s="460"/>
      <c r="AK290" s="460"/>
    </row>
    <row r="291" spans="1:37">
      <c r="AF291" s="492"/>
    </row>
    <row r="292" spans="1:37">
      <c r="A292" s="488"/>
      <c r="B292" s="468" t="s">
        <v>804</v>
      </c>
      <c r="C292" s="468"/>
      <c r="D292" s="468" t="s">
        <v>805</v>
      </c>
      <c r="E292" s="468"/>
      <c r="F292" s="468" t="s">
        <v>806</v>
      </c>
      <c r="G292" s="468"/>
      <c r="H292" s="468" t="s">
        <v>807</v>
      </c>
      <c r="I292" s="468"/>
      <c r="J292" s="468" t="s">
        <v>808</v>
      </c>
      <c r="K292" s="468"/>
      <c r="L292" s="468" t="s">
        <v>809</v>
      </c>
      <c r="M292" s="468"/>
      <c r="N292" s="468" t="s">
        <v>810</v>
      </c>
      <c r="O292" s="468"/>
      <c r="P292" s="468" t="s">
        <v>813</v>
      </c>
      <c r="Q292" s="468"/>
      <c r="R292" s="468" t="s">
        <v>1349</v>
      </c>
      <c r="S292" s="468"/>
      <c r="T292" s="468" t="s">
        <v>1350</v>
      </c>
      <c r="U292" s="468"/>
      <c r="V292" s="468" t="s">
        <v>1351</v>
      </c>
      <c r="W292" s="468"/>
      <c r="X292" s="468" t="s">
        <v>1352</v>
      </c>
      <c r="Y292" s="468"/>
      <c r="Z292" s="468" t="s">
        <v>1353</v>
      </c>
      <c r="AA292" s="468"/>
      <c r="AB292" s="468" t="s">
        <v>816</v>
      </c>
      <c r="AC292" s="468"/>
      <c r="AD292" s="468" t="s">
        <v>817</v>
      </c>
      <c r="AF292" s="492"/>
    </row>
    <row r="293" spans="1:37">
      <c r="A293" s="452"/>
      <c r="B293" s="457"/>
      <c r="C293" s="458"/>
      <c r="D293" s="457"/>
      <c r="E293" s="458"/>
      <c r="F293" s="457"/>
      <c r="G293" s="458"/>
      <c r="H293" s="457"/>
      <c r="I293" s="458"/>
      <c r="J293" s="457"/>
      <c r="K293" s="458"/>
      <c r="L293" s="457"/>
      <c r="M293" s="458"/>
      <c r="N293" s="457"/>
      <c r="O293" s="458"/>
      <c r="P293" s="457"/>
      <c r="R293" s="457"/>
      <c r="S293" s="458"/>
      <c r="T293" s="457"/>
      <c r="U293" s="458"/>
      <c r="V293" s="457"/>
      <c r="W293" s="458"/>
      <c r="X293" s="457"/>
      <c r="Y293" s="458"/>
      <c r="Z293" s="457"/>
      <c r="AA293" s="458"/>
      <c r="AB293" s="457"/>
      <c r="AF293" s="455" t="s">
        <v>1177</v>
      </c>
      <c r="AG293" s="455"/>
      <c r="AH293" s="455"/>
      <c r="AI293" s="455"/>
      <c r="AJ293" s="455"/>
      <c r="AK293" s="456"/>
    </row>
    <row r="294" spans="1:37" ht="16.5" customHeight="1" thickBot="1">
      <c r="A294" s="452"/>
      <c r="B294" s="429"/>
      <c r="C294" s="458"/>
      <c r="D294" s="429"/>
      <c r="E294" s="458"/>
      <c r="F294" s="429"/>
      <c r="G294" s="458"/>
      <c r="H294" s="429"/>
      <c r="I294" s="458"/>
      <c r="J294" s="429"/>
      <c r="K294" s="458"/>
      <c r="L294" s="429"/>
      <c r="M294" s="458"/>
      <c r="N294" s="429"/>
      <c r="O294" s="458"/>
      <c r="P294" s="429"/>
      <c r="R294" s="429"/>
      <c r="S294" s="458"/>
      <c r="T294" s="429"/>
      <c r="U294" s="458"/>
      <c r="V294" s="429"/>
      <c r="W294" s="458"/>
      <c r="X294" s="429"/>
      <c r="Y294" s="458"/>
      <c r="Z294" s="429"/>
      <c r="AA294" s="458"/>
      <c r="AB294" s="429"/>
      <c r="AD294" s="429"/>
      <c r="AF294" s="459"/>
      <c r="AG294" s="460"/>
      <c r="AH294" s="460"/>
      <c r="AI294" s="460"/>
      <c r="AJ294" s="460"/>
      <c r="AK294" s="461"/>
    </row>
    <row r="295" spans="1:37" ht="30" customHeight="1" thickBot="1">
      <c r="A295" s="452"/>
      <c r="B295" s="431"/>
      <c r="C295" s="493">
        <v>359.142</v>
      </c>
      <c r="D295" s="545"/>
      <c r="E295" s="493">
        <v>384.87799999999999</v>
      </c>
      <c r="F295" s="545"/>
      <c r="G295" s="493">
        <v>381.90499999999997</v>
      </c>
      <c r="H295" s="545"/>
      <c r="I295" s="493">
        <v>397.15199999999999</v>
      </c>
      <c r="J295" s="545"/>
      <c r="K295" s="493">
        <v>387.13099999999997</v>
      </c>
      <c r="L295" s="545"/>
      <c r="M295" s="493">
        <v>392.12400000000002</v>
      </c>
      <c r="N295" s="545"/>
      <c r="O295" s="493">
        <v>364.62299999999999</v>
      </c>
      <c r="P295" s="545"/>
      <c r="Q295" s="493">
        <v>188.369</v>
      </c>
      <c r="R295" s="545"/>
      <c r="S295" s="493">
        <v>396</v>
      </c>
      <c r="T295" s="545"/>
      <c r="U295" s="493">
        <v>425</v>
      </c>
      <c r="V295" s="545"/>
      <c r="W295" s="493">
        <v>407</v>
      </c>
      <c r="X295" s="545"/>
      <c r="Y295" s="493">
        <v>433</v>
      </c>
      <c r="Z295" s="545"/>
      <c r="AA295" s="493">
        <v>489.23</v>
      </c>
      <c r="AB295" s="431"/>
      <c r="AC295" s="493">
        <v>419.40300000000002</v>
      </c>
      <c r="AD295" s="431"/>
      <c r="AF295" s="455">
        <v>14</v>
      </c>
      <c r="AG295" s="455"/>
      <c r="AH295" s="455"/>
      <c r="AI295" s="455"/>
      <c r="AJ295" s="455"/>
      <c r="AK295" s="456"/>
    </row>
    <row r="296" spans="1:37" ht="16.5" customHeight="1" thickBot="1">
      <c r="A296" s="452"/>
      <c r="B296" s="464"/>
      <c r="D296" s="464"/>
      <c r="F296" s="464"/>
      <c r="H296" s="464"/>
      <c r="J296" s="464"/>
      <c r="L296" s="464"/>
      <c r="N296" s="464"/>
      <c r="P296" s="464"/>
      <c r="R296" s="464"/>
      <c r="T296" s="464"/>
      <c r="V296" s="464"/>
      <c r="X296" s="464"/>
      <c r="Z296" s="464"/>
      <c r="AB296" s="464"/>
      <c r="AD296" s="464"/>
      <c r="AF296" s="459"/>
      <c r="AG296" s="460"/>
      <c r="AH296" s="460"/>
      <c r="AI296" s="460"/>
      <c r="AJ296" s="460"/>
      <c r="AK296" s="461"/>
    </row>
    <row r="297" spans="1:37">
      <c r="A297" s="452"/>
      <c r="B297" s="435" t="s">
        <v>168</v>
      </c>
      <c r="C297" s="435"/>
      <c r="D297" s="435" t="s">
        <v>168</v>
      </c>
      <c r="E297" s="435"/>
      <c r="F297" s="435" t="s">
        <v>168</v>
      </c>
      <c r="G297" s="435"/>
      <c r="H297" s="435" t="s">
        <v>168</v>
      </c>
      <c r="I297" s="435"/>
      <c r="J297" s="435" t="s">
        <v>168</v>
      </c>
      <c r="K297" s="435"/>
      <c r="L297" s="435" t="s">
        <v>168</v>
      </c>
      <c r="M297" s="435"/>
      <c r="N297" s="435" t="s">
        <v>168</v>
      </c>
      <c r="O297" s="435"/>
      <c r="P297" s="435" t="s">
        <v>111</v>
      </c>
      <c r="Q297" s="435"/>
      <c r="R297" s="435" t="s">
        <v>111</v>
      </c>
      <c r="S297" s="435"/>
      <c r="T297" s="435" t="s">
        <v>174</v>
      </c>
      <c r="U297" s="435"/>
      <c r="V297" s="435" t="s">
        <v>171</v>
      </c>
      <c r="W297" s="435"/>
      <c r="X297" s="435" t="s">
        <v>168</v>
      </c>
      <c r="Y297" s="435"/>
      <c r="Z297" s="435" t="s">
        <v>118</v>
      </c>
      <c r="AA297" s="435"/>
      <c r="AB297" s="435" t="s">
        <v>133</v>
      </c>
      <c r="AC297" s="435"/>
      <c r="AD297" s="435" t="s">
        <v>133</v>
      </c>
      <c r="AF297" s="459"/>
      <c r="AG297" s="460"/>
      <c r="AH297" s="460"/>
      <c r="AI297" s="460"/>
      <c r="AJ297" s="460"/>
      <c r="AK297" s="461"/>
    </row>
    <row r="298" spans="1:37">
      <c r="AF298" s="492"/>
    </row>
    <row r="299" spans="1:37">
      <c r="AF299" s="492"/>
    </row>
    <row r="300" spans="1:37">
      <c r="A300" s="488"/>
      <c r="B300" s="488" t="s">
        <v>818</v>
      </c>
      <c r="C300" s="488"/>
      <c r="D300" s="488" t="s">
        <v>819</v>
      </c>
      <c r="E300" s="488"/>
      <c r="F300" s="488" t="s">
        <v>1274</v>
      </c>
      <c r="G300" s="488"/>
      <c r="H300" s="488" t="s">
        <v>821</v>
      </c>
      <c r="I300" s="488"/>
      <c r="J300" s="488" t="s">
        <v>822</v>
      </c>
      <c r="K300" s="488"/>
      <c r="L300" s="488" t="s">
        <v>823</v>
      </c>
      <c r="M300" s="488"/>
      <c r="N300" s="488" t="s">
        <v>824</v>
      </c>
      <c r="O300" s="488"/>
      <c r="P300" s="488" t="s">
        <v>1170</v>
      </c>
      <c r="AF300" s="492"/>
    </row>
    <row r="301" spans="1:37">
      <c r="A301" s="452"/>
      <c r="B301" s="457"/>
      <c r="C301" s="458"/>
      <c r="D301" s="457"/>
      <c r="E301" s="458"/>
      <c r="F301" s="457"/>
      <c r="G301" s="458"/>
      <c r="H301" s="457"/>
      <c r="I301" s="458"/>
      <c r="J301" s="457"/>
      <c r="K301" s="458"/>
      <c r="L301" s="457"/>
      <c r="M301" s="458"/>
      <c r="N301" s="457"/>
      <c r="O301" s="458"/>
      <c r="R301" s="457"/>
      <c r="S301" s="458"/>
      <c r="T301" s="457"/>
      <c r="U301" s="458"/>
      <c r="V301" s="457"/>
      <c r="W301" s="458"/>
      <c r="X301" s="457"/>
      <c r="Y301" s="458"/>
      <c r="Z301" s="457"/>
      <c r="AA301" s="458"/>
      <c r="AB301" s="457"/>
      <c r="AF301" s="455" t="s">
        <v>1177</v>
      </c>
      <c r="AG301" s="455"/>
      <c r="AH301" s="455"/>
      <c r="AI301" s="455"/>
      <c r="AJ301" s="455"/>
      <c r="AK301" s="456"/>
    </row>
    <row r="302" spans="1:37" ht="16.5" customHeight="1" thickBot="1">
      <c r="A302" s="452"/>
      <c r="B302" s="429"/>
      <c r="C302" s="458"/>
      <c r="D302" s="429"/>
      <c r="E302" s="458"/>
      <c r="F302" s="429"/>
      <c r="G302" s="458"/>
      <c r="H302" s="429"/>
      <c r="I302" s="458"/>
      <c r="J302" s="429"/>
      <c r="K302" s="458"/>
      <c r="L302" s="429"/>
      <c r="M302" s="458"/>
      <c r="N302" s="429"/>
      <c r="O302" s="458"/>
      <c r="P302" s="429"/>
      <c r="R302" s="429"/>
      <c r="S302" s="458"/>
      <c r="T302" s="429"/>
      <c r="U302" s="458"/>
      <c r="V302" s="429"/>
      <c r="W302" s="458"/>
      <c r="X302" s="429"/>
      <c r="Y302" s="458"/>
      <c r="Z302" s="429"/>
      <c r="AA302" s="458"/>
      <c r="AB302" s="429"/>
      <c r="AF302" s="459"/>
      <c r="AG302" s="460"/>
      <c r="AH302" s="460"/>
      <c r="AI302" s="460"/>
      <c r="AJ302" s="460"/>
      <c r="AK302" s="461"/>
    </row>
    <row r="303" spans="1:37" ht="32.549999999999997" customHeight="1" thickBot="1">
      <c r="A303" s="452"/>
      <c r="B303" s="431"/>
      <c r="C303" s="462">
        <v>242.63</v>
      </c>
      <c r="D303" s="545"/>
      <c r="E303" s="462">
        <v>342.72699999999998</v>
      </c>
      <c r="F303" s="545"/>
      <c r="G303" s="462">
        <v>389.221</v>
      </c>
      <c r="H303" s="545"/>
      <c r="I303" s="462">
        <v>220.25299999999999</v>
      </c>
      <c r="J303" s="545"/>
      <c r="K303" s="462">
        <v>241.31200000000001</v>
      </c>
      <c r="L303" s="545"/>
      <c r="M303" s="462">
        <v>214.90199999999999</v>
      </c>
      <c r="N303" s="545"/>
      <c r="O303" s="462">
        <v>113.742</v>
      </c>
      <c r="P303" s="431"/>
      <c r="R303" s="437"/>
      <c r="S303" s="462"/>
      <c r="T303" s="437"/>
      <c r="U303" s="462"/>
      <c r="V303" s="437"/>
      <c r="W303" s="462"/>
      <c r="X303" s="437"/>
      <c r="Y303" s="462"/>
      <c r="Z303" s="437"/>
      <c r="AA303" s="462"/>
      <c r="AB303" s="437"/>
      <c r="AF303" s="455">
        <v>7</v>
      </c>
      <c r="AG303" s="455"/>
      <c r="AH303" s="455"/>
      <c r="AI303" s="455"/>
      <c r="AJ303" s="455"/>
      <c r="AK303" s="456"/>
    </row>
    <row r="304" spans="1:37" ht="16.5" customHeight="1" thickBot="1">
      <c r="A304" s="452"/>
      <c r="B304" s="464"/>
      <c r="D304" s="464"/>
      <c r="F304" s="464"/>
      <c r="H304" s="464"/>
      <c r="J304" s="464"/>
      <c r="L304" s="464"/>
      <c r="N304" s="464"/>
      <c r="P304" s="464"/>
      <c r="R304" s="457"/>
      <c r="T304" s="457"/>
      <c r="V304" s="457"/>
      <c r="X304" s="457"/>
      <c r="Z304" s="457"/>
      <c r="AB304" s="457"/>
      <c r="AF304" s="459"/>
      <c r="AG304" s="460"/>
      <c r="AH304" s="460"/>
      <c r="AI304" s="460"/>
      <c r="AJ304" s="460"/>
      <c r="AK304" s="461"/>
    </row>
    <row r="305" spans="1:37">
      <c r="A305" s="452"/>
      <c r="B305" s="435" t="s">
        <v>103</v>
      </c>
      <c r="C305" s="435"/>
      <c r="D305" s="435" t="s">
        <v>103</v>
      </c>
      <c r="E305" s="435"/>
      <c r="F305" s="435" t="s">
        <v>153</v>
      </c>
      <c r="G305" s="435"/>
      <c r="H305" s="435" t="s">
        <v>187</v>
      </c>
      <c r="I305" s="435"/>
      <c r="J305" s="435" t="s">
        <v>187</v>
      </c>
      <c r="K305" s="435"/>
      <c r="L305" s="435" t="s">
        <v>133</v>
      </c>
      <c r="M305" s="435"/>
      <c r="N305" s="435" t="s">
        <v>111</v>
      </c>
      <c r="O305" s="458"/>
      <c r="P305" s="458"/>
      <c r="AF305" s="459"/>
      <c r="AG305" s="460"/>
      <c r="AH305" s="460"/>
      <c r="AI305" s="460"/>
      <c r="AJ305" s="460"/>
      <c r="AK305" s="461"/>
    </row>
    <row r="306" spans="1:37">
      <c r="AF306" s="492"/>
    </row>
    <row r="307" spans="1:37">
      <c r="AF307" s="492"/>
    </row>
    <row r="308" spans="1:37">
      <c r="A308" s="452"/>
      <c r="B308" s="457"/>
      <c r="C308" s="458"/>
      <c r="D308" s="457"/>
      <c r="E308" s="458"/>
      <c r="F308" s="457"/>
      <c r="G308" s="458"/>
      <c r="H308" s="457"/>
      <c r="I308" s="458"/>
      <c r="J308" s="457"/>
      <c r="K308" s="458"/>
      <c r="L308" s="457"/>
      <c r="M308" s="458"/>
      <c r="N308" s="457"/>
      <c r="O308" s="458"/>
      <c r="P308" s="457"/>
      <c r="R308" s="457"/>
      <c r="S308" s="458"/>
      <c r="T308" s="457"/>
      <c r="U308" s="458"/>
      <c r="V308" s="457"/>
      <c r="W308" s="458"/>
      <c r="X308" s="457"/>
      <c r="Y308" s="458"/>
      <c r="Z308" s="457"/>
      <c r="AA308" s="458"/>
      <c r="AB308" s="457"/>
      <c r="AF308" s="455" t="s">
        <v>1177</v>
      </c>
      <c r="AG308" s="455"/>
      <c r="AH308" s="455"/>
      <c r="AI308" s="455"/>
      <c r="AJ308" s="455"/>
      <c r="AK308" s="456"/>
    </row>
    <row r="309" spans="1:37" ht="16.5" customHeight="1">
      <c r="A309" s="452"/>
      <c r="B309" s="429"/>
      <c r="C309" s="458"/>
      <c r="D309" s="429"/>
      <c r="E309" s="458"/>
      <c r="F309" s="429"/>
      <c r="G309" s="458"/>
      <c r="H309" s="429"/>
      <c r="I309" s="458"/>
      <c r="J309" s="429"/>
      <c r="K309" s="458"/>
      <c r="L309" s="429"/>
      <c r="M309" s="458"/>
      <c r="N309" s="429"/>
      <c r="O309" s="458"/>
      <c r="P309" s="429"/>
      <c r="R309" s="429"/>
      <c r="S309" s="458"/>
      <c r="T309" s="429"/>
      <c r="U309" s="458"/>
      <c r="V309" s="429"/>
      <c r="W309" s="458"/>
      <c r="X309" s="429"/>
      <c r="Y309" s="458"/>
      <c r="Z309" s="429"/>
      <c r="AA309" s="458"/>
      <c r="AB309" s="429"/>
      <c r="AF309" s="459"/>
      <c r="AG309" s="460"/>
      <c r="AH309" s="460"/>
      <c r="AI309" s="460"/>
      <c r="AJ309" s="460"/>
      <c r="AK309" s="461"/>
    </row>
    <row r="310" spans="1:37" ht="42.75" customHeight="1">
      <c r="A310" s="452"/>
      <c r="B310" s="437"/>
      <c r="C310" s="462"/>
      <c r="D310" s="437"/>
      <c r="E310" s="462"/>
      <c r="F310" s="437"/>
      <c r="G310" s="462"/>
      <c r="H310" s="437"/>
      <c r="I310" s="462"/>
      <c r="J310" s="437"/>
      <c r="K310" s="462"/>
      <c r="L310" s="437"/>
      <c r="M310" s="462"/>
      <c r="N310" s="437"/>
      <c r="O310" s="458"/>
      <c r="P310" s="437"/>
      <c r="R310" s="437"/>
      <c r="S310" s="462"/>
      <c r="T310" s="437"/>
      <c r="U310" s="462"/>
      <c r="V310" s="437"/>
      <c r="W310" s="462"/>
      <c r="X310" s="437"/>
      <c r="Y310" s="462"/>
      <c r="Z310" s="437"/>
      <c r="AA310" s="462"/>
      <c r="AB310" s="437"/>
      <c r="AF310" s="455"/>
      <c r="AG310" s="455"/>
      <c r="AH310" s="455"/>
      <c r="AI310" s="455"/>
      <c r="AJ310" s="455"/>
      <c r="AK310" s="456"/>
    </row>
    <row r="311" spans="1:37" ht="16.5" customHeight="1">
      <c r="A311" s="452"/>
      <c r="B311" s="457"/>
      <c r="D311" s="457"/>
      <c r="F311" s="457"/>
      <c r="H311" s="457"/>
      <c r="J311" s="457"/>
      <c r="L311" s="457"/>
      <c r="N311" s="457"/>
      <c r="P311" s="457"/>
      <c r="R311" s="457"/>
      <c r="T311" s="457"/>
      <c r="V311" s="457"/>
      <c r="X311" s="457"/>
      <c r="Z311" s="457"/>
      <c r="AB311" s="457"/>
      <c r="AF311" s="459"/>
      <c r="AG311" s="460"/>
      <c r="AH311" s="460"/>
      <c r="AI311" s="460"/>
      <c r="AJ311" s="460"/>
      <c r="AK311" s="461"/>
    </row>
    <row r="312" spans="1:37">
      <c r="A312" s="452"/>
      <c r="B312" s="435"/>
      <c r="C312" s="435"/>
      <c r="D312" s="435"/>
      <c r="E312" s="435"/>
      <c r="F312" s="435"/>
      <c r="G312" s="435"/>
      <c r="H312" s="435"/>
      <c r="I312" s="435"/>
      <c r="J312" s="435"/>
      <c r="K312" s="435"/>
      <c r="L312" s="435"/>
      <c r="M312" s="435"/>
      <c r="N312" s="435"/>
      <c r="O312" s="458"/>
      <c r="P312" s="458"/>
      <c r="AF312" s="459"/>
      <c r="AG312" s="460"/>
      <c r="AH312" s="460"/>
      <c r="AI312" s="460"/>
      <c r="AJ312" s="460"/>
      <c r="AK312" s="461"/>
    </row>
    <row r="313" spans="1:37">
      <c r="AF313" s="492"/>
    </row>
    <row r="314" spans="1:37">
      <c r="AF314" s="455">
        <f>SUM(AF23:AF313)</f>
        <v>496</v>
      </c>
      <c r="AG314" s="455">
        <f>SUM(AG23:AG313)</f>
        <v>39</v>
      </c>
      <c r="AH314" s="455">
        <f>SUM(AH23:AH313)</f>
        <v>24</v>
      </c>
      <c r="AI314" s="455"/>
      <c r="AJ314" s="455"/>
      <c r="AK314" s="455"/>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34 D34 F34 H34 J34 L34 N34 P34 R34 T34 V34 X34 Z34 AB34">
    <cfRule type="cellIs" dxfId="46" priority="1798" operator="equal">
      <formula>0</formula>
    </cfRule>
  </conditionalFormatting>
  <conditionalFormatting sqref="B50 D50 F50 H50 J50 L50 N50 P50 R50 T50 V50 X50 Z50 AB50">
    <cfRule type="cellIs" dxfId="45" priority="1797" operator="equal">
      <formula>0</formula>
    </cfRule>
  </conditionalFormatting>
  <conditionalFormatting sqref="B58 D58 F58 H58 J58 L58 N58 P58 R58 T58 V58 X58 Z58 AB58">
    <cfRule type="cellIs" dxfId="44" priority="1796" operator="equal">
      <formula>0</formula>
    </cfRule>
  </conditionalFormatting>
  <conditionalFormatting sqref="B66 D66 F66 H66 J66 L66 N66 P66 R66 T66 V66 X66 Z66 AB66">
    <cfRule type="cellIs" dxfId="43" priority="1795" operator="equal">
      <formula>0</formula>
    </cfRule>
  </conditionalFormatting>
  <conditionalFormatting sqref="B74 D74 F74 H74 J74 L74 N74 P74 R74 T74 V74 X74 Z74 AB74">
    <cfRule type="cellIs" dxfId="42" priority="1794" operator="equal">
      <formula>0</formula>
    </cfRule>
  </conditionalFormatting>
  <conditionalFormatting sqref="B82 D82 F82 H82 J82 L82 N82 P82 R82 T82 V82 X82 Z82 AB82">
    <cfRule type="cellIs" dxfId="41" priority="1781" operator="equal">
      <formula>0</formula>
    </cfRule>
  </conditionalFormatting>
  <conditionalFormatting sqref="B90 D90 F90 H90 J90 L90 N90 P90 R90 T90 V90 X90 Z90 AB90">
    <cfRule type="cellIs" dxfId="40" priority="1780" operator="equal">
      <formula>0</formula>
    </cfRule>
  </conditionalFormatting>
  <conditionalFormatting sqref="B98 D98 F98 H98 J98 L98 N98 P98 R98 T98 V98 X98 Z98 AB98">
    <cfRule type="cellIs" dxfId="39" priority="1779" operator="equal">
      <formula>0</formula>
    </cfRule>
  </conditionalFormatting>
  <conditionalFormatting sqref="B106 D106 F106 H106 J106 L106 N106 P106 R106 T106 V106 X106 Z106 AB106">
    <cfRule type="cellIs" dxfId="38" priority="1778" operator="equal">
      <formula>0</formula>
    </cfRule>
  </conditionalFormatting>
  <conditionalFormatting sqref="B114 D114 F114 H114 J114 L114 N114 P114 R114 T114 V114 X114 Z114 AB114">
    <cfRule type="cellIs" dxfId="37" priority="1777" operator="equal">
      <formula>0</formula>
    </cfRule>
  </conditionalFormatting>
  <conditionalFormatting sqref="B122 D122 F122 H122 J122 L122 N122 P122 R122 T122 V122 X122 Z122 AB122">
    <cfRule type="cellIs" dxfId="36" priority="1734" operator="equal">
      <formula>0</formula>
    </cfRule>
  </conditionalFormatting>
  <conditionalFormatting sqref="B138 D138 F138 H138 J138 L138 N138 P138 R138 T138 V138 X138 Z138 AB138">
    <cfRule type="cellIs" dxfId="35" priority="1733" operator="equal">
      <formula>0</formula>
    </cfRule>
  </conditionalFormatting>
  <conditionalFormatting sqref="B154 D154 F154 H154 J154 L154 N154 P154 R154 T154 V154 X154 Z154 AB154">
    <cfRule type="cellIs" dxfId="34" priority="1732" operator="equal">
      <formula>0</formula>
    </cfRule>
  </conditionalFormatting>
  <conditionalFormatting sqref="B162 D162 F162 H162 J162 L162 N162 P162 R162 T162 V162 X162 Z162 AB162">
    <cfRule type="cellIs" dxfId="33" priority="1731" operator="equal">
      <formula>0</formula>
    </cfRule>
  </conditionalFormatting>
  <conditionalFormatting sqref="B170">
    <cfRule type="cellIs" dxfId="32" priority="231" operator="equal">
      <formula>0</formula>
    </cfRule>
  </conditionalFormatting>
  <conditionalFormatting sqref="B178 D178 F178 H178 J178 L178 N178 P178 R178 T178 V178 X178 Z178 AB178">
    <cfRule type="cellIs" dxfId="31" priority="1729" operator="equal">
      <formula>0</formula>
    </cfRule>
  </conditionalFormatting>
  <conditionalFormatting sqref="B186 D186 F186 H186 J186 L186 N186 P186 R186 T186 V186 X186 Z186 AB186">
    <cfRule type="cellIs" dxfId="30" priority="1668" operator="equal">
      <formula>0</formula>
    </cfRule>
  </conditionalFormatting>
  <conditionalFormatting sqref="B194">
    <cfRule type="cellIs" dxfId="29" priority="166" operator="equal">
      <formula>0</formula>
    </cfRule>
  </conditionalFormatting>
  <conditionalFormatting sqref="B202 D202 F202 H202 J202 L202 N202 P202 R202 T202 V202 X202 Z202 AB202">
    <cfRule type="cellIs" dxfId="28" priority="1666" operator="equal">
      <formula>0</formula>
    </cfRule>
  </conditionalFormatting>
  <conditionalFormatting sqref="D26 F26 H26 J26 L26 N26 P26 R26 T26 V26 X26 Z26 AB26">
    <cfRule type="cellIs" dxfId="27" priority="1799" operator="equal">
      <formula>0</formula>
    </cfRule>
  </conditionalFormatting>
  <conditionalFormatting sqref="D170 F170 J170 L170 N170 P170 R170 T170 V170 X170 Z170 AB170">
    <cfRule type="cellIs" dxfId="26" priority="1730" operator="equal">
      <formula>0</formula>
    </cfRule>
  </conditionalFormatting>
  <conditionalFormatting sqref="D194 F194 H194 J194 L194 N194 P194 R194 T194 V194 X194 Z194 AB194">
    <cfRule type="cellIs" dxfId="25" priority="1667" operator="equal">
      <formula>0</formula>
    </cfRule>
  </conditionalFormatting>
  <conditionalFormatting sqref="H170">
    <cfRule type="cellIs" dxfId="24"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4"/>
  <cols>
    <col min="5" max="5" width="10.5546875" bestFit="1" customWidth="1"/>
  </cols>
  <sheetData>
    <row r="3" spans="2:7">
      <c r="B3" s="415" t="s">
        <v>68</v>
      </c>
      <c r="C3" s="415" t="s">
        <v>1105</v>
      </c>
      <c r="D3" s="415" t="s">
        <v>1078</v>
      </c>
      <c r="E3" s="415" t="s">
        <v>1106</v>
      </c>
      <c r="F3" s="419" t="s">
        <v>1107</v>
      </c>
      <c r="G3" s="419" t="s">
        <v>1108</v>
      </c>
    </row>
    <row r="4" spans="2:7">
      <c r="B4" s="322">
        <v>1</v>
      </c>
      <c r="C4" s="323" t="s">
        <v>211</v>
      </c>
      <c r="D4" s="323" t="s">
        <v>171</v>
      </c>
      <c r="E4" s="416" t="s">
        <v>196</v>
      </c>
      <c r="F4" s="310">
        <v>1.86</v>
      </c>
      <c r="G4" s="420">
        <v>12.47</v>
      </c>
    </row>
    <row r="5" spans="2:7">
      <c r="B5" s="322">
        <f>B4+1</f>
        <v>2</v>
      </c>
      <c r="C5" s="323" t="s">
        <v>217</v>
      </c>
      <c r="D5" s="323" t="s">
        <v>168</v>
      </c>
      <c r="E5" s="416" t="s">
        <v>196</v>
      </c>
      <c r="F5" s="310">
        <v>1.57</v>
      </c>
      <c r="G5" s="310">
        <v>11.05</v>
      </c>
    </row>
    <row r="6" spans="2:7">
      <c r="B6" s="322">
        <f t="shared" ref="B6:B41" si="0">B5+1</f>
        <v>3</v>
      </c>
      <c r="C6" s="323" t="s">
        <v>195</v>
      </c>
      <c r="D6" s="323" t="s">
        <v>168</v>
      </c>
      <c r="E6" s="416" t="s">
        <v>196</v>
      </c>
      <c r="F6" s="310">
        <v>1.57</v>
      </c>
      <c r="G6" s="310">
        <v>11.05</v>
      </c>
    </row>
    <row r="7" spans="2:7">
      <c r="B7" s="322">
        <f t="shared" si="0"/>
        <v>4</v>
      </c>
      <c r="C7" s="313" t="s">
        <v>198</v>
      </c>
      <c r="D7" s="313" t="s">
        <v>168</v>
      </c>
      <c r="E7" s="417" t="s">
        <v>196</v>
      </c>
      <c r="F7" s="310">
        <v>1.57</v>
      </c>
      <c r="G7" s="310">
        <v>11.05</v>
      </c>
    </row>
    <row r="8" spans="2:7">
      <c r="B8" s="322">
        <f t="shared" si="0"/>
        <v>5</v>
      </c>
      <c r="C8" s="313" t="s">
        <v>199</v>
      </c>
      <c r="D8" s="313" t="s">
        <v>168</v>
      </c>
      <c r="E8" s="417" t="s">
        <v>196</v>
      </c>
      <c r="F8" s="310">
        <v>1.57</v>
      </c>
      <c r="G8" s="310">
        <v>11.05</v>
      </c>
    </row>
    <row r="9" spans="2:7">
      <c r="B9" s="322">
        <f t="shared" si="0"/>
        <v>6</v>
      </c>
      <c r="C9" s="313" t="s">
        <v>200</v>
      </c>
      <c r="D9" s="313" t="s">
        <v>171</v>
      </c>
      <c r="E9" s="417" t="s">
        <v>196</v>
      </c>
      <c r="F9" s="310">
        <v>1.86</v>
      </c>
      <c r="G9" s="420">
        <v>12.47</v>
      </c>
    </row>
    <row r="10" spans="2:7">
      <c r="B10" s="322">
        <f t="shared" si="0"/>
        <v>7</v>
      </c>
      <c r="C10" s="313" t="s">
        <v>222</v>
      </c>
      <c r="D10" s="313" t="s">
        <v>168</v>
      </c>
      <c r="E10" s="417" t="s">
        <v>196</v>
      </c>
      <c r="F10" s="310">
        <v>1.57</v>
      </c>
      <c r="G10" s="310">
        <v>11.05</v>
      </c>
    </row>
    <row r="11" spans="2:7">
      <c r="B11" s="322">
        <f t="shared" si="0"/>
        <v>8</v>
      </c>
      <c r="C11" s="313" t="s">
        <v>223</v>
      </c>
      <c r="D11" s="313" t="s">
        <v>168</v>
      </c>
      <c r="E11" s="417" t="s">
        <v>196</v>
      </c>
      <c r="F11" s="310">
        <v>1.57</v>
      </c>
      <c r="G11" s="310">
        <v>11.05</v>
      </c>
    </row>
    <row r="12" spans="2:7">
      <c r="B12" s="322">
        <f t="shared" si="0"/>
        <v>9</v>
      </c>
      <c r="C12" s="313" t="s">
        <v>201</v>
      </c>
      <c r="D12" s="313" t="s">
        <v>168</v>
      </c>
      <c r="E12" s="417" t="s">
        <v>196</v>
      </c>
      <c r="F12" s="310">
        <v>1.57</v>
      </c>
      <c r="G12" s="310">
        <v>11.05</v>
      </c>
    </row>
    <row r="13" spans="2:7">
      <c r="B13" s="322">
        <f t="shared" si="0"/>
        <v>10</v>
      </c>
      <c r="C13" s="313" t="s">
        <v>202</v>
      </c>
      <c r="D13" s="313" t="s">
        <v>171</v>
      </c>
      <c r="E13" s="417" t="s">
        <v>196</v>
      </c>
      <c r="F13" s="310">
        <v>1.86</v>
      </c>
      <c r="G13" s="420">
        <v>12.47</v>
      </c>
    </row>
    <row r="14" spans="2:7">
      <c r="B14" s="322">
        <f t="shared" si="0"/>
        <v>11</v>
      </c>
      <c r="C14" s="313" t="s">
        <v>225</v>
      </c>
      <c r="D14" s="313" t="s">
        <v>168</v>
      </c>
      <c r="E14" s="417" t="s">
        <v>196</v>
      </c>
      <c r="F14" s="310">
        <v>1.57</v>
      </c>
      <c r="G14" s="310">
        <v>11.05</v>
      </c>
    </row>
    <row r="15" spans="2:7">
      <c r="B15" s="322">
        <f t="shared" si="0"/>
        <v>12</v>
      </c>
      <c r="C15" s="313" t="s">
        <v>226</v>
      </c>
      <c r="D15" s="313" t="s">
        <v>171</v>
      </c>
      <c r="E15" s="417" t="s">
        <v>196</v>
      </c>
      <c r="F15" s="310">
        <v>1.86</v>
      </c>
      <c r="G15" s="420">
        <v>12.47</v>
      </c>
    </row>
    <row r="16" spans="2:7">
      <c r="B16" s="322">
        <f t="shared" si="0"/>
        <v>13</v>
      </c>
      <c r="C16" s="313" t="s">
        <v>227</v>
      </c>
      <c r="D16" s="313" t="s">
        <v>228</v>
      </c>
      <c r="E16" s="417" t="s">
        <v>196</v>
      </c>
      <c r="F16" s="310">
        <v>1.86</v>
      </c>
      <c r="G16" s="420">
        <v>12.47</v>
      </c>
    </row>
    <row r="17" spans="2:7">
      <c r="B17" s="322">
        <f t="shared" si="0"/>
        <v>14</v>
      </c>
      <c r="C17" s="323" t="s">
        <v>237</v>
      </c>
      <c r="D17" s="323" t="s">
        <v>234</v>
      </c>
      <c r="E17" s="416" t="s">
        <v>196</v>
      </c>
      <c r="F17" s="310">
        <v>1.86</v>
      </c>
      <c r="G17" s="420">
        <v>12.47</v>
      </c>
    </row>
    <row r="18" spans="2:7">
      <c r="B18" s="322">
        <f t="shared" si="0"/>
        <v>15</v>
      </c>
      <c r="C18" s="313" t="s">
        <v>230</v>
      </c>
      <c r="D18" s="313" t="s">
        <v>168</v>
      </c>
      <c r="E18" s="417" t="s">
        <v>196</v>
      </c>
      <c r="F18" s="310">
        <v>1.57</v>
      </c>
      <c r="G18" s="310">
        <v>11.05</v>
      </c>
    </row>
    <row r="19" spans="2:7">
      <c r="B19" s="322">
        <f t="shared" si="0"/>
        <v>16</v>
      </c>
      <c r="C19" s="325" t="s">
        <v>239</v>
      </c>
      <c r="D19" s="313" t="s">
        <v>234</v>
      </c>
      <c r="E19" s="417" t="s">
        <v>196</v>
      </c>
      <c r="F19" s="310">
        <v>1.86</v>
      </c>
      <c r="G19" s="420">
        <v>12.47</v>
      </c>
    </row>
    <row r="20" spans="2:7">
      <c r="B20" s="322">
        <f t="shared" si="0"/>
        <v>17</v>
      </c>
      <c r="C20" s="327" t="s">
        <v>203</v>
      </c>
      <c r="D20" s="323" t="s">
        <v>168</v>
      </c>
      <c r="E20" s="416" t="s">
        <v>278</v>
      </c>
      <c r="F20" s="310">
        <v>1.08</v>
      </c>
      <c r="G20" s="310">
        <v>8.68</v>
      </c>
    </row>
    <row r="21" spans="2:7">
      <c r="B21" s="322">
        <f t="shared" si="0"/>
        <v>18</v>
      </c>
      <c r="C21" s="327" t="s">
        <v>245</v>
      </c>
      <c r="D21" s="323" t="s">
        <v>234</v>
      </c>
      <c r="E21" s="416" t="s">
        <v>196</v>
      </c>
      <c r="F21" s="310">
        <v>1.86</v>
      </c>
      <c r="G21" s="420">
        <v>12.47</v>
      </c>
    </row>
    <row r="22" spans="2:7">
      <c r="B22" s="322">
        <f t="shared" si="0"/>
        <v>19</v>
      </c>
      <c r="C22" s="328" t="s">
        <v>233</v>
      </c>
      <c r="D22" s="323" t="s">
        <v>234</v>
      </c>
      <c r="E22" s="416" t="s">
        <v>196</v>
      </c>
      <c r="F22" s="310">
        <v>1.86</v>
      </c>
      <c r="G22" s="420">
        <v>12.47</v>
      </c>
    </row>
    <row r="23" spans="2:7">
      <c r="B23" s="322">
        <f t="shared" si="0"/>
        <v>20</v>
      </c>
      <c r="C23" s="329" t="s">
        <v>243</v>
      </c>
      <c r="D23" s="313" t="s">
        <v>234</v>
      </c>
      <c r="E23" s="417" t="s">
        <v>196</v>
      </c>
      <c r="F23" s="310">
        <v>1.86</v>
      </c>
      <c r="G23" s="420">
        <v>12.47</v>
      </c>
    </row>
    <row r="24" spans="2:7">
      <c r="B24" s="322">
        <f t="shared" si="0"/>
        <v>21</v>
      </c>
      <c r="C24" s="330" t="s">
        <v>248</v>
      </c>
      <c r="D24" s="313" t="s">
        <v>228</v>
      </c>
      <c r="E24" s="417" t="s">
        <v>196</v>
      </c>
      <c r="F24" s="310">
        <v>1.86</v>
      </c>
      <c r="G24" s="420">
        <v>12.47</v>
      </c>
    </row>
    <row r="25" spans="2:7">
      <c r="B25" s="322">
        <f t="shared" si="0"/>
        <v>22</v>
      </c>
      <c r="C25" s="331" t="s">
        <v>249</v>
      </c>
      <c r="D25" s="313" t="s">
        <v>228</v>
      </c>
      <c r="E25" s="417" t="s">
        <v>196</v>
      </c>
      <c r="F25" s="310">
        <v>1.86</v>
      </c>
      <c r="G25" s="420">
        <v>12.47</v>
      </c>
    </row>
    <row r="26" spans="2:7">
      <c r="B26" s="322">
        <f t="shared" si="0"/>
        <v>23</v>
      </c>
      <c r="C26" s="328" t="s">
        <v>279</v>
      </c>
      <c r="D26" s="323" t="s">
        <v>168</v>
      </c>
      <c r="E26" s="416" t="s">
        <v>196</v>
      </c>
      <c r="F26" s="310">
        <v>1.57</v>
      </c>
      <c r="G26" s="310">
        <v>11.05</v>
      </c>
    </row>
    <row r="27" spans="2:7">
      <c r="B27" s="322">
        <f t="shared" si="0"/>
        <v>24</v>
      </c>
      <c r="C27" s="315" t="s">
        <v>280</v>
      </c>
      <c r="D27" s="315" t="s">
        <v>168</v>
      </c>
      <c r="E27" s="417" t="s">
        <v>196</v>
      </c>
      <c r="F27" s="310">
        <v>1.57</v>
      </c>
      <c r="G27" s="310">
        <v>11.05</v>
      </c>
    </row>
    <row r="28" spans="2:7">
      <c r="B28" s="322">
        <f t="shared" si="0"/>
        <v>25</v>
      </c>
      <c r="C28" s="315" t="s">
        <v>265</v>
      </c>
      <c r="D28" s="315" t="s">
        <v>228</v>
      </c>
      <c r="E28" s="417" t="s">
        <v>196</v>
      </c>
      <c r="F28" s="310">
        <v>1.86</v>
      </c>
      <c r="G28" s="420">
        <v>12.47</v>
      </c>
    </row>
    <row r="29" spans="2:7">
      <c r="B29" s="322">
        <f t="shared" si="0"/>
        <v>26</v>
      </c>
      <c r="C29" s="315" t="s">
        <v>246</v>
      </c>
      <c r="D29" s="315" t="s">
        <v>168</v>
      </c>
      <c r="E29" s="417" t="s">
        <v>196</v>
      </c>
      <c r="F29" s="310">
        <v>1.57</v>
      </c>
      <c r="G29" s="310">
        <v>11.05</v>
      </c>
    </row>
    <row r="30" spans="2:7">
      <c r="B30" s="322">
        <f t="shared" si="0"/>
        <v>27</v>
      </c>
      <c r="C30" s="315" t="s">
        <v>262</v>
      </c>
      <c r="D30" s="315" t="s">
        <v>168</v>
      </c>
      <c r="E30" s="417" t="s">
        <v>196</v>
      </c>
      <c r="F30" s="310">
        <v>1.57</v>
      </c>
      <c r="G30" s="310">
        <v>11.05</v>
      </c>
    </row>
    <row r="31" spans="2:7">
      <c r="B31" s="322">
        <f t="shared" si="0"/>
        <v>28</v>
      </c>
      <c r="C31" s="315" t="s">
        <v>254</v>
      </c>
      <c r="D31" s="315" t="s">
        <v>171</v>
      </c>
      <c r="E31" s="417" t="s">
        <v>196</v>
      </c>
      <c r="F31" s="310">
        <v>1.86</v>
      </c>
      <c r="G31" s="420">
        <v>12.47</v>
      </c>
    </row>
    <row r="32" spans="2:7">
      <c r="B32" s="322">
        <f t="shared" si="0"/>
        <v>29</v>
      </c>
      <c r="C32" s="315" t="s">
        <v>260</v>
      </c>
      <c r="D32" s="315" t="s">
        <v>234</v>
      </c>
      <c r="E32" s="417" t="s">
        <v>196</v>
      </c>
      <c r="F32" s="310">
        <v>1.86</v>
      </c>
      <c r="G32" s="420">
        <v>12.47</v>
      </c>
    </row>
    <row r="33" spans="2:9">
      <c r="B33" s="322">
        <f t="shared" si="0"/>
        <v>30</v>
      </c>
      <c r="C33" s="315" t="s">
        <v>247</v>
      </c>
      <c r="D33" s="315" t="s">
        <v>234</v>
      </c>
      <c r="E33" s="417" t="s">
        <v>196</v>
      </c>
      <c r="F33" s="310">
        <v>1.86</v>
      </c>
      <c r="G33" s="420">
        <v>12.47</v>
      </c>
    </row>
    <row r="34" spans="2:9">
      <c r="B34" s="322">
        <f t="shared" si="0"/>
        <v>31</v>
      </c>
      <c r="C34" s="315" t="s">
        <v>261</v>
      </c>
      <c r="D34" s="315" t="s">
        <v>234</v>
      </c>
      <c r="E34" s="417" t="s">
        <v>196</v>
      </c>
      <c r="F34" s="310">
        <v>1.86</v>
      </c>
      <c r="G34" s="420">
        <v>12.47</v>
      </c>
    </row>
    <row r="35" spans="2:9">
      <c r="B35" s="322">
        <f t="shared" si="0"/>
        <v>32</v>
      </c>
      <c r="C35" s="315" t="s">
        <v>244</v>
      </c>
      <c r="D35" s="315" t="s">
        <v>168</v>
      </c>
      <c r="E35" s="417" t="s">
        <v>196</v>
      </c>
      <c r="F35" s="310">
        <v>1.57</v>
      </c>
      <c r="G35" s="310">
        <v>11.05</v>
      </c>
    </row>
    <row r="36" spans="2:9">
      <c r="B36" s="322">
        <f t="shared" si="0"/>
        <v>33</v>
      </c>
      <c r="C36" s="315" t="s">
        <v>263</v>
      </c>
      <c r="D36" s="315" t="s">
        <v>171</v>
      </c>
      <c r="E36" s="418" t="s">
        <v>196</v>
      </c>
      <c r="F36" s="310">
        <v>1.86</v>
      </c>
      <c r="G36" s="420">
        <v>12.47</v>
      </c>
    </row>
    <row r="37" spans="2:9">
      <c r="B37" s="322">
        <f t="shared" si="0"/>
        <v>34</v>
      </c>
      <c r="C37" s="315" t="s">
        <v>271</v>
      </c>
      <c r="D37" s="315" t="s">
        <v>171</v>
      </c>
      <c r="E37" s="418" t="s">
        <v>196</v>
      </c>
      <c r="F37" s="310">
        <v>1.86</v>
      </c>
      <c r="G37" s="420">
        <v>12.47</v>
      </c>
    </row>
    <row r="38" spans="2:9">
      <c r="B38" s="322">
        <f t="shared" si="0"/>
        <v>35</v>
      </c>
      <c r="C38" s="315" t="s">
        <v>275</v>
      </c>
      <c r="D38" s="315" t="s">
        <v>168</v>
      </c>
      <c r="E38" s="417" t="s">
        <v>278</v>
      </c>
      <c r="F38" s="310">
        <v>1.08</v>
      </c>
      <c r="G38" s="310">
        <v>8.68</v>
      </c>
      <c r="I38" s="415" t="s">
        <v>1109</v>
      </c>
    </row>
    <row r="39" spans="2:9">
      <c r="B39" s="322">
        <f t="shared" si="0"/>
        <v>36</v>
      </c>
      <c r="C39" s="315" t="s">
        <v>266</v>
      </c>
      <c r="D39" s="315" t="s">
        <v>234</v>
      </c>
      <c r="E39" s="418" t="s">
        <v>196</v>
      </c>
      <c r="F39" s="310">
        <v>1.86</v>
      </c>
      <c r="G39" s="420">
        <v>12.47</v>
      </c>
    </row>
    <row r="40" spans="2:9">
      <c r="B40" s="322">
        <f t="shared" si="0"/>
        <v>37</v>
      </c>
      <c r="C40" s="315" t="s">
        <v>270</v>
      </c>
      <c r="D40" s="315" t="s">
        <v>171</v>
      </c>
      <c r="E40" s="418" t="s">
        <v>196</v>
      </c>
      <c r="F40" s="310">
        <v>1.86</v>
      </c>
      <c r="G40" s="420">
        <v>12.47</v>
      </c>
    </row>
    <row r="41" spans="2:9">
      <c r="B41" s="322">
        <f t="shared" si="0"/>
        <v>38</v>
      </c>
      <c r="C41" s="315" t="s">
        <v>341</v>
      </c>
      <c r="D41" s="315" t="s">
        <v>234</v>
      </c>
      <c r="E41" s="418" t="s">
        <v>196</v>
      </c>
      <c r="F41" s="310">
        <v>1.86</v>
      </c>
      <c r="G41" s="420">
        <v>12.47</v>
      </c>
    </row>
    <row r="42" spans="2:9">
      <c r="F42">
        <f>SUM(F4:F41)</f>
        <v>65.059999999999988</v>
      </c>
      <c r="G42">
        <f>SUM(G4:G41)</f>
        <v>446.40000000000038</v>
      </c>
      <c r="H42">
        <f>SUM(F42:G42)</f>
        <v>511.46000000000038</v>
      </c>
    </row>
  </sheetData>
  <conditionalFormatting sqref="C4:C41">
    <cfRule type="duplicateValues" dxfId="23" priority="266"/>
  </conditionalFormatting>
  <conditionalFormatting sqref="C6:C26">
    <cfRule type="duplicateValues" dxfId="22" priority="21"/>
  </conditionalFormatting>
  <conditionalFormatting sqref="C6:C41">
    <cfRule type="duplicateValues" dxfId="21" priority="17"/>
    <cfRule type="duplicateValues" dxfId="20" priority="22" stopIfTrue="1"/>
  </conditionalFormatting>
  <conditionalFormatting sqref="D10">
    <cfRule type="duplicateValues" dxfId="19" priority="8"/>
    <cfRule type="duplicateValues" dxfId="18" priority="9"/>
    <cfRule type="duplicateValues" dxfId="17" priority="10" stopIfTrue="1"/>
  </conditionalFormatting>
  <conditionalFormatting sqref="D11">
    <cfRule type="duplicateValues" dxfId="16" priority="5"/>
    <cfRule type="duplicateValues" dxfId="15" priority="6"/>
    <cfRule type="duplicateValues" dxfId="14" priority="7" stopIfTrue="1"/>
  </conditionalFormatting>
  <conditionalFormatting sqref="D16">
    <cfRule type="duplicateValues" dxfId="13" priority="18"/>
    <cfRule type="duplicateValues" dxfId="12" priority="19"/>
    <cfRule type="duplicateValues" dxfId="11" priority="20" stopIfTrue="1"/>
  </conditionalFormatting>
  <conditionalFormatting sqref="D5:E5">
    <cfRule type="duplicateValues" dxfId="10" priority="260"/>
    <cfRule type="duplicateValues" dxfId="9" priority="261"/>
    <cfRule type="duplicateValues" dxfId="8" priority="262" stopIfTrue="1"/>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4"/>
  <cols>
    <col min="4" max="4" width="12" customWidth="1"/>
    <col min="24" max="43" width="9" hidden="1" customWidth="1"/>
  </cols>
  <sheetData>
    <row r="1" spans="1:43">
      <c r="A1" s="2147" t="s">
        <v>284</v>
      </c>
      <c r="B1" s="2147"/>
      <c r="C1" s="2147"/>
      <c r="D1" s="2147"/>
      <c r="E1" s="2147"/>
      <c r="F1" s="2147"/>
      <c r="G1" s="2147"/>
      <c r="H1" s="2147"/>
      <c r="I1" s="2147"/>
      <c r="J1" s="2147"/>
      <c r="K1" s="2147"/>
      <c r="L1" s="2147"/>
      <c r="M1" s="2147"/>
      <c r="N1" s="2147"/>
      <c r="O1" s="2147"/>
      <c r="P1" s="2147"/>
      <c r="Q1" s="2147"/>
      <c r="R1" s="2147"/>
      <c r="S1" s="2147"/>
      <c r="T1" s="2147"/>
      <c r="U1" s="2147"/>
      <c r="V1" s="2148"/>
    </row>
    <row r="2" spans="1:43" ht="15" thickBot="1">
      <c r="A2" s="2149" t="s">
        <v>285</v>
      </c>
      <c r="B2" s="1905"/>
      <c r="C2" s="1905"/>
      <c r="D2" s="1905"/>
      <c r="E2" s="1905"/>
      <c r="F2" s="1905"/>
      <c r="G2" s="1905"/>
      <c r="H2" s="1905"/>
      <c r="I2" s="1905"/>
      <c r="J2" s="1905"/>
      <c r="K2" s="1905"/>
      <c r="L2" s="1905"/>
      <c r="M2" s="1905"/>
      <c r="N2" s="1905"/>
      <c r="O2" s="1905"/>
      <c r="P2" s="1905"/>
      <c r="Q2" s="1905"/>
      <c r="R2" s="1905"/>
      <c r="S2" s="1905"/>
      <c r="T2" s="1905"/>
      <c r="U2" s="1905"/>
      <c r="V2" s="2150"/>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5" customHeight="1">
      <c r="A4" s="2142" t="s">
        <v>286</v>
      </c>
      <c r="B4" s="1896"/>
      <c r="C4" s="127"/>
      <c r="D4" s="2143" t="s">
        <v>1072</v>
      </c>
      <c r="E4" s="2144"/>
      <c r="F4" s="2138" t="s">
        <v>288</v>
      </c>
      <c r="G4" s="2140" t="s">
        <v>289</v>
      </c>
      <c r="H4" s="1907" t="s">
        <v>290</v>
      </c>
      <c r="I4" s="1908"/>
      <c r="J4" s="1909"/>
      <c r="K4" s="128" t="s">
        <v>291</v>
      </c>
      <c r="L4" s="1907" t="s">
        <v>292</v>
      </c>
      <c r="M4" s="1908"/>
      <c r="N4" s="1909"/>
      <c r="O4" s="1907" t="s">
        <v>293</v>
      </c>
      <c r="P4" s="1908"/>
      <c r="Q4" s="1909"/>
      <c r="R4" s="2151"/>
      <c r="S4" s="1910"/>
      <c r="T4" s="1910"/>
      <c r="U4" s="166"/>
      <c r="V4" s="167"/>
    </row>
    <row r="5" spans="1:43" ht="14.55" customHeight="1">
      <c r="A5" s="2142"/>
      <c r="B5" s="1896"/>
      <c r="C5" s="127"/>
      <c r="D5" s="2145"/>
      <c r="E5" s="2146"/>
      <c r="F5" s="2139"/>
      <c r="G5" s="2141"/>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5" customHeight="1">
      <c r="A6" s="129"/>
      <c r="B6" s="127"/>
      <c r="C6" s="127"/>
      <c r="D6" s="1888" t="s">
        <v>1071</v>
      </c>
      <c r="E6" s="1889"/>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8" t="s">
        <v>1073</v>
      </c>
      <c r="AE9" s="388" t="s">
        <v>1074</v>
      </c>
      <c r="AJ9" s="388" t="s">
        <v>1075</v>
      </c>
      <c r="AO9" s="388"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5" t="s">
        <v>1080</v>
      </c>
      <c r="Y10" s="405" t="s">
        <v>1081</v>
      </c>
      <c r="Z10" s="405" t="s">
        <v>1082</v>
      </c>
      <c r="AA10" s="405" t="s">
        <v>1083</v>
      </c>
      <c r="AB10" s="388"/>
      <c r="AC10" s="388"/>
      <c r="AD10" s="405" t="s">
        <v>1080</v>
      </c>
      <c r="AE10" s="405" t="s">
        <v>1081</v>
      </c>
      <c r="AF10" s="405" t="s">
        <v>1082</v>
      </c>
      <c r="AG10" s="405" t="s">
        <v>1083</v>
      </c>
      <c r="AI10" s="405" t="s">
        <v>1080</v>
      </c>
      <c r="AJ10" s="405" t="s">
        <v>1081</v>
      </c>
      <c r="AK10" s="405" t="s">
        <v>1082</v>
      </c>
      <c r="AL10" s="405" t="s">
        <v>1083</v>
      </c>
      <c r="AN10" s="405" t="s">
        <v>1080</v>
      </c>
      <c r="AO10" s="405" t="s">
        <v>1081</v>
      </c>
      <c r="AP10" s="405" t="s">
        <v>1082</v>
      </c>
      <c r="AQ10" s="405" t="s">
        <v>1083</v>
      </c>
    </row>
    <row r="11" spans="1:43" ht="15.6"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6"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6"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6"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6"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6"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1" t="s">
        <v>273</v>
      </c>
      <c r="E64" s="133"/>
      <c r="F64" s="381" t="s">
        <v>354</v>
      </c>
      <c r="G64" s="149"/>
      <c r="H64" s="381" t="s">
        <v>355</v>
      </c>
      <c r="I64" s="133"/>
      <c r="J64" s="147" t="s">
        <v>356</v>
      </c>
      <c r="K64" s="149"/>
      <c r="L64" s="381" t="s">
        <v>357</v>
      </c>
      <c r="M64" s="149"/>
      <c r="N64" s="381" t="s">
        <v>358</v>
      </c>
      <c r="O64" s="149"/>
      <c r="P64" s="147" t="s">
        <v>359</v>
      </c>
      <c r="Q64" s="149"/>
      <c r="R64" s="381" t="s">
        <v>274</v>
      </c>
      <c r="S64" s="149"/>
      <c r="T64" s="381"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6"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6"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1" t="s">
        <v>237</v>
      </c>
      <c r="C72" s="133"/>
      <c r="D72" s="147" t="s">
        <v>363</v>
      </c>
      <c r="E72" s="133"/>
      <c r="F72" s="381" t="s">
        <v>283</v>
      </c>
      <c r="G72" s="133"/>
      <c r="H72" s="147" t="s">
        <v>364</v>
      </c>
      <c r="I72" s="133"/>
      <c r="J72" s="381" t="s">
        <v>222</v>
      </c>
      <c r="K72" s="133"/>
      <c r="L72" s="381" t="s">
        <v>223</v>
      </c>
      <c r="M72" s="133"/>
      <c r="N72" s="381" t="s">
        <v>200</v>
      </c>
      <c r="O72" s="133"/>
      <c r="P72" s="381" t="s">
        <v>199</v>
      </c>
      <c r="Q72" s="133"/>
      <c r="R72" s="381" t="s">
        <v>198</v>
      </c>
      <c r="S72" s="133"/>
      <c r="T72" s="381"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6"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6"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1" t="s">
        <v>217</v>
      </c>
      <c r="D80" s="144" t="s">
        <v>365</v>
      </c>
      <c r="F80" s="381" t="s">
        <v>249</v>
      </c>
      <c r="G80" s="149"/>
      <c r="H80" s="147" t="s">
        <v>366</v>
      </c>
      <c r="I80" s="149"/>
      <c r="J80" s="381" t="s">
        <v>201</v>
      </c>
      <c r="K80" s="149"/>
      <c r="L80" s="381" t="s">
        <v>202</v>
      </c>
      <c r="M80" s="149"/>
      <c r="N80" s="381" t="s">
        <v>225</v>
      </c>
      <c r="O80" s="149"/>
      <c r="P80" s="381" t="s">
        <v>226</v>
      </c>
      <c r="Q80" s="149"/>
      <c r="R80" s="381"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6"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6"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1" t="s">
        <v>369</v>
      </c>
      <c r="C88" s="133"/>
      <c r="D88" s="147" t="s">
        <v>370</v>
      </c>
      <c r="F88" s="381" t="s">
        <v>239</v>
      </c>
      <c r="G88" s="133"/>
      <c r="H88" s="381" t="s">
        <v>371</v>
      </c>
      <c r="I88" s="133"/>
      <c r="J88" s="147" t="s">
        <v>372</v>
      </c>
      <c r="K88" s="133"/>
      <c r="L88" s="147" t="s">
        <v>243</v>
      </c>
      <c r="M88" s="133"/>
      <c r="N88" s="147" t="s">
        <v>373</v>
      </c>
      <c r="O88" s="133"/>
      <c r="P88" s="381" t="s">
        <v>253</v>
      </c>
      <c r="Q88" s="133"/>
      <c r="R88" s="381" t="s">
        <v>254</v>
      </c>
      <c r="S88" s="133"/>
      <c r="T88" s="381"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6"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6"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1" t="s">
        <v>213</v>
      </c>
      <c r="C96" s="149"/>
      <c r="D96" s="381" t="s">
        <v>257</v>
      </c>
      <c r="F96" s="147" t="s">
        <v>377</v>
      </c>
      <c r="G96" s="149"/>
      <c r="H96" s="381" t="s">
        <v>378</v>
      </c>
      <c r="I96" s="149"/>
      <c r="J96" s="381" t="s">
        <v>379</v>
      </c>
      <c r="K96" s="149"/>
      <c r="L96" s="147" t="s">
        <v>380</v>
      </c>
      <c r="M96" s="149"/>
      <c r="N96" s="381" t="s">
        <v>211</v>
      </c>
      <c r="O96" s="149"/>
      <c r="P96" s="147" t="s">
        <v>381</v>
      </c>
      <c r="Q96" s="149"/>
      <c r="R96" s="147" t="s">
        <v>382</v>
      </c>
      <c r="S96" s="149"/>
      <c r="T96" s="381"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6"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6"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1" t="s">
        <v>248</v>
      </c>
      <c r="F104" s="381" t="s">
        <v>230</v>
      </c>
      <c r="G104" s="133"/>
      <c r="H104" s="147" t="s">
        <v>385</v>
      </c>
      <c r="I104" s="133"/>
      <c r="J104" s="381" t="s">
        <v>263</v>
      </c>
      <c r="K104" s="133"/>
      <c r="L104" s="381" t="s">
        <v>266</v>
      </c>
      <c r="M104" s="133"/>
      <c r="N104" s="147" t="s">
        <v>386</v>
      </c>
      <c r="O104" s="133"/>
      <c r="P104" s="147" t="s">
        <v>387</v>
      </c>
      <c r="Q104" s="133"/>
      <c r="R104" s="381"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6"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1" t="s">
        <v>390</v>
      </c>
      <c r="C113" s="149"/>
      <c r="D113" s="147" t="s">
        <v>391</v>
      </c>
      <c r="F113" s="381" t="s">
        <v>392</v>
      </c>
      <c r="G113" s="149"/>
      <c r="H113" s="381" t="s">
        <v>276</v>
      </c>
      <c r="I113" s="149"/>
      <c r="J113" s="381"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6"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6"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1" t="s">
        <v>400</v>
      </c>
      <c r="C120" s="133"/>
      <c r="D120" s="147" t="s">
        <v>401</v>
      </c>
      <c r="F120" s="381" t="s">
        <v>203</v>
      </c>
      <c r="G120" s="133"/>
      <c r="H120" s="147" t="s">
        <v>402</v>
      </c>
      <c r="I120" s="133"/>
      <c r="J120" s="381" t="s">
        <v>280</v>
      </c>
      <c r="K120" s="133"/>
      <c r="L120" s="381" t="s">
        <v>262</v>
      </c>
      <c r="N120" s="147" t="s">
        <v>403</v>
      </c>
      <c r="O120" s="133"/>
      <c r="P120" s="381" t="s">
        <v>404</v>
      </c>
      <c r="Q120" s="133"/>
      <c r="R120" s="147" t="s">
        <v>405</v>
      </c>
      <c r="S120" s="133"/>
      <c r="T120" s="148" t="s">
        <v>406</v>
      </c>
      <c r="U120" s="133"/>
      <c r="V120" s="382"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6"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6"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1" t="s">
        <v>275</v>
      </c>
      <c r="C128" s="191"/>
      <c r="D128" s="381" t="s">
        <v>408</v>
      </c>
      <c r="F128" s="381" t="s">
        <v>409</v>
      </c>
      <c r="H128" s="381" t="s">
        <v>410</v>
      </c>
      <c r="J128" s="381" t="s">
        <v>411</v>
      </c>
      <c r="L128" s="381" t="s">
        <v>265</v>
      </c>
      <c r="N128" s="381" t="s">
        <v>412</v>
      </c>
      <c r="P128" s="381" t="s">
        <v>413</v>
      </c>
      <c r="Q128" s="133"/>
      <c r="R128" s="381" t="s">
        <v>414</v>
      </c>
      <c r="T128" s="381" t="s">
        <v>277</v>
      </c>
      <c r="U128" s="133"/>
      <c r="V128" s="382"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6"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6"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1" t="s">
        <v>417</v>
      </c>
      <c r="C137" s="191"/>
      <c r="D137" s="381" t="s">
        <v>418</v>
      </c>
      <c r="F137" s="381" t="s">
        <v>419</v>
      </c>
      <c r="H137" s="381" t="s">
        <v>420</v>
      </c>
      <c r="J137" s="383" t="s">
        <v>421</v>
      </c>
      <c r="L137" s="381" t="s">
        <v>422</v>
      </c>
      <c r="N137" s="381" t="s">
        <v>423</v>
      </c>
      <c r="P137" s="381" t="s">
        <v>424</v>
      </c>
      <c r="Q137" s="133"/>
      <c r="R137" s="381" t="s">
        <v>425</v>
      </c>
      <c r="T137" s="381" t="s">
        <v>426</v>
      </c>
      <c r="U137" s="133"/>
      <c r="V137" s="382"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6"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6"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1" t="s">
        <v>429</v>
      </c>
      <c r="C146" s="191"/>
      <c r="D146" s="381" t="s">
        <v>430</v>
      </c>
      <c r="F146" s="381" t="s">
        <v>431</v>
      </c>
      <c r="H146" s="381" t="s">
        <v>432</v>
      </c>
      <c r="J146" s="381" t="s">
        <v>433</v>
      </c>
      <c r="L146" s="381" t="s">
        <v>434</v>
      </c>
      <c r="N146" s="383" t="s">
        <v>435</v>
      </c>
      <c r="P146" s="381" t="s">
        <v>436</v>
      </c>
      <c r="Q146" s="133"/>
      <c r="R146" s="381" t="s">
        <v>437</v>
      </c>
      <c r="T146" s="383" t="s">
        <v>438</v>
      </c>
      <c r="U146" s="133"/>
      <c r="V146" s="382"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6"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6"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1" t="s">
        <v>441</v>
      </c>
      <c r="C155" s="191"/>
      <c r="D155" s="381" t="s">
        <v>442</v>
      </c>
      <c r="F155" s="381" t="s">
        <v>443</v>
      </c>
      <c r="H155" s="381" t="s">
        <v>444</v>
      </c>
      <c r="J155" s="381" t="s">
        <v>445</v>
      </c>
      <c r="L155" s="381" t="s">
        <v>446</v>
      </c>
      <c r="N155" s="381" t="s">
        <v>447</v>
      </c>
      <c r="P155" s="381" t="s">
        <v>448</v>
      </c>
      <c r="Q155" s="133"/>
      <c r="R155" s="383" t="s">
        <v>449</v>
      </c>
      <c r="T155" s="381" t="s">
        <v>450</v>
      </c>
      <c r="U155" s="133"/>
      <c r="V155" s="384"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6"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6"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1" t="s">
        <v>453</v>
      </c>
      <c r="C163" s="191"/>
      <c r="D163" s="383" t="s">
        <v>454</v>
      </c>
      <c r="F163" s="381" t="s">
        <v>455</v>
      </c>
      <c r="H163" s="383" t="s">
        <v>456</v>
      </c>
      <c r="J163" s="383" t="s">
        <v>457</v>
      </c>
      <c r="L163" s="381" t="s">
        <v>458</v>
      </c>
      <c r="N163" s="381" t="s">
        <v>459</v>
      </c>
      <c r="P163" s="381" t="s">
        <v>460</v>
      </c>
      <c r="Q163" s="133"/>
      <c r="R163" s="381" t="s">
        <v>461</v>
      </c>
      <c r="T163" s="381" t="s">
        <v>462</v>
      </c>
      <c r="U163" s="133"/>
      <c r="V163" s="384"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6"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6"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1" t="s">
        <v>464</v>
      </c>
      <c r="C171" s="191"/>
      <c r="D171" s="381" t="s">
        <v>849</v>
      </c>
      <c r="F171" s="383" t="s">
        <v>720</v>
      </c>
      <c r="H171" s="383" t="s">
        <v>721</v>
      </c>
      <c r="J171" s="383" t="s">
        <v>850</v>
      </c>
      <c r="L171" s="383" t="s">
        <v>851</v>
      </c>
      <c r="N171" s="383" t="s">
        <v>852</v>
      </c>
      <c r="P171" s="383" t="s">
        <v>725</v>
      </c>
      <c r="Q171" s="133"/>
      <c r="R171" s="383" t="s">
        <v>726</v>
      </c>
      <c r="T171" s="383" t="s">
        <v>727</v>
      </c>
      <c r="U171" s="133"/>
      <c r="V171" s="384"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6"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6"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3" t="s">
        <v>729</v>
      </c>
      <c r="C178" s="133"/>
      <c r="D178" s="383" t="s">
        <v>730</v>
      </c>
      <c r="F178" s="383" t="s">
        <v>731</v>
      </c>
      <c r="H178" s="383" t="s">
        <v>853</v>
      </c>
      <c r="J178" s="383" t="s">
        <v>733</v>
      </c>
      <c r="L178" s="383" t="s">
        <v>854</v>
      </c>
      <c r="N178" s="383" t="s">
        <v>735</v>
      </c>
      <c r="P178" s="383" t="s">
        <v>855</v>
      </c>
      <c r="Q178" s="133"/>
      <c r="R178" s="383" t="s">
        <v>737</v>
      </c>
      <c r="T178" s="383" t="s">
        <v>738</v>
      </c>
      <c r="U178" s="133"/>
      <c r="V178" s="383"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6"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6"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3" t="s">
        <v>740</v>
      </c>
      <c r="D185" s="383"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2">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6" thickTop="1" thickBot="1">
      <c r="A190" s="132"/>
      <c r="B190" s="140"/>
      <c r="C190" s="133"/>
      <c r="D190" s="140"/>
      <c r="F190" s="140"/>
      <c r="H190" s="140"/>
      <c r="J190" s="140"/>
      <c r="L190" s="140"/>
      <c r="N190" s="140"/>
      <c r="P190" s="140"/>
      <c r="Q190" s="133"/>
      <c r="R190" s="140"/>
      <c r="T190" s="140"/>
      <c r="U190" s="133"/>
      <c r="V190" s="140"/>
    </row>
    <row r="191" spans="1:44" ht="15.6"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6" thickTop="1" thickBot="1">
      <c r="A196" s="132"/>
      <c r="B196" s="140"/>
      <c r="C196" s="133"/>
      <c r="D196" s="140"/>
      <c r="F196" s="140"/>
      <c r="H196" s="140"/>
      <c r="J196" s="140"/>
      <c r="L196" s="140"/>
      <c r="N196" s="140"/>
      <c r="P196" s="140"/>
      <c r="Q196" s="133"/>
      <c r="R196" s="140"/>
      <c r="T196" s="140"/>
      <c r="U196" s="133"/>
      <c r="V196" s="140"/>
    </row>
    <row r="197" spans="1:31" ht="15.6"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1892"/>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1893"/>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1894"/>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6"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6"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6"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6"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7"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4"/>
  <sheetData>
    <row r="3" spans="2:10">
      <c r="B3" s="2006" t="s">
        <v>1084</v>
      </c>
      <c r="C3" s="2006" t="s">
        <v>1085</v>
      </c>
      <c r="D3" s="1788" t="s">
        <v>95</v>
      </c>
      <c r="E3" s="406"/>
      <c r="F3" s="2006" t="s">
        <v>1086</v>
      </c>
      <c r="G3" s="2006"/>
      <c r="H3" s="2006"/>
      <c r="I3" s="2006"/>
      <c r="J3" s="1788" t="s">
        <v>20</v>
      </c>
    </row>
    <row r="4" spans="2:10">
      <c r="B4" s="2006"/>
      <c r="C4" s="2006"/>
      <c r="D4" s="1788"/>
      <c r="E4" s="407"/>
      <c r="F4" s="352" t="s">
        <v>46</v>
      </c>
      <c r="G4" s="352" t="s">
        <v>49</v>
      </c>
      <c r="H4" s="352" t="s">
        <v>57</v>
      </c>
      <c r="I4" s="352" t="s">
        <v>1087</v>
      </c>
      <c r="J4" s="1788"/>
    </row>
    <row r="5" spans="2:10">
      <c r="B5" s="57">
        <v>1</v>
      </c>
      <c r="C5" s="57" t="s">
        <v>298</v>
      </c>
      <c r="D5" s="57" t="s">
        <v>105</v>
      </c>
      <c r="E5" s="407">
        <v>2</v>
      </c>
      <c r="F5" s="57">
        <v>3</v>
      </c>
      <c r="G5" s="57">
        <v>3</v>
      </c>
      <c r="H5" s="57">
        <v>3</v>
      </c>
      <c r="I5" s="57">
        <v>3</v>
      </c>
      <c r="J5" s="57"/>
    </row>
    <row r="6" spans="2:10">
      <c r="B6" s="57">
        <f t="shared" ref="B6:B38" si="0">B5+1</f>
        <v>2</v>
      </c>
      <c r="C6" s="57" t="s">
        <v>299</v>
      </c>
      <c r="D6" s="57" t="s">
        <v>228</v>
      </c>
      <c r="E6" s="407">
        <v>1</v>
      </c>
      <c r="F6" s="57">
        <v>1</v>
      </c>
      <c r="G6" s="57">
        <v>1</v>
      </c>
      <c r="H6" s="57">
        <v>1</v>
      </c>
      <c r="I6" s="57">
        <v>1</v>
      </c>
      <c r="J6" s="57"/>
    </row>
    <row r="7" spans="2:10">
      <c r="B7" s="408">
        <f t="shared" si="0"/>
        <v>3</v>
      </c>
      <c r="C7" s="408" t="s">
        <v>306</v>
      </c>
      <c r="D7" s="408" t="s">
        <v>228</v>
      </c>
      <c r="E7" s="409" t="s">
        <v>931</v>
      </c>
      <c r="F7" s="410" t="s">
        <v>1088</v>
      </c>
      <c r="G7" s="410" t="s">
        <v>1088</v>
      </c>
      <c r="H7" s="408">
        <v>1</v>
      </c>
      <c r="I7" s="410" t="s">
        <v>1088</v>
      </c>
      <c r="J7" s="408"/>
    </row>
    <row r="8" spans="2:10">
      <c r="B8" s="57">
        <f t="shared" si="0"/>
        <v>4</v>
      </c>
      <c r="C8" s="57" t="s">
        <v>307</v>
      </c>
      <c r="D8" s="57" t="s">
        <v>171</v>
      </c>
      <c r="E8" s="407">
        <v>1</v>
      </c>
      <c r="F8" s="57">
        <v>1</v>
      </c>
      <c r="G8" s="57">
        <v>1</v>
      </c>
      <c r="H8" s="57">
        <v>1</v>
      </c>
      <c r="I8" s="57">
        <v>1</v>
      </c>
      <c r="J8" s="57"/>
    </row>
    <row r="9" spans="2:10">
      <c r="B9" s="57">
        <f t="shared" si="0"/>
        <v>5</v>
      </c>
      <c r="C9" s="57" t="s">
        <v>308</v>
      </c>
      <c r="D9" s="57" t="s">
        <v>103</v>
      </c>
      <c r="E9" s="407">
        <v>3</v>
      </c>
      <c r="F9" s="57">
        <v>3</v>
      </c>
      <c r="G9" s="57">
        <v>3</v>
      </c>
      <c r="H9" s="57">
        <v>3</v>
      </c>
      <c r="I9" s="57">
        <v>3</v>
      </c>
      <c r="J9" s="57"/>
    </row>
    <row r="10" spans="2:10">
      <c r="B10" s="408">
        <f t="shared" si="0"/>
        <v>6</v>
      </c>
      <c r="C10" s="408" t="s">
        <v>309</v>
      </c>
      <c r="D10" s="408" t="s">
        <v>118</v>
      </c>
      <c r="E10" s="409" t="s">
        <v>931</v>
      </c>
      <c r="F10" s="408">
        <v>3</v>
      </c>
      <c r="G10" s="408">
        <v>3</v>
      </c>
      <c r="H10" s="408">
        <v>3</v>
      </c>
      <c r="I10" s="408">
        <v>3</v>
      </c>
      <c r="J10" s="408"/>
    </row>
    <row r="11" spans="2:10">
      <c r="B11" s="408">
        <f t="shared" si="0"/>
        <v>7</v>
      </c>
      <c r="C11" s="408" t="s">
        <v>1089</v>
      </c>
      <c r="D11" s="408" t="s">
        <v>118</v>
      </c>
      <c r="E11" s="409" t="s">
        <v>931</v>
      </c>
      <c r="F11" s="410" t="s">
        <v>1088</v>
      </c>
      <c r="G11" s="408">
        <v>1</v>
      </c>
      <c r="H11" s="408">
        <v>3</v>
      </c>
      <c r="I11" s="410" t="s">
        <v>1088</v>
      </c>
      <c r="J11" s="408"/>
    </row>
    <row r="12" spans="2:10">
      <c r="B12" s="408">
        <f t="shared" si="0"/>
        <v>8</v>
      </c>
      <c r="C12" s="57" t="s">
        <v>325</v>
      </c>
      <c r="D12" s="57" t="s">
        <v>234</v>
      </c>
      <c r="E12" s="407">
        <v>2</v>
      </c>
      <c r="F12" s="57">
        <v>3</v>
      </c>
      <c r="G12" s="57">
        <v>3</v>
      </c>
      <c r="H12" s="57">
        <v>3</v>
      </c>
      <c r="I12" s="57">
        <v>3</v>
      </c>
      <c r="J12" s="57"/>
    </row>
    <row r="13" spans="2:10">
      <c r="B13" s="408">
        <f t="shared" si="0"/>
        <v>9</v>
      </c>
      <c r="C13" s="408" t="s">
        <v>332</v>
      </c>
      <c r="D13" s="408" t="s">
        <v>168</v>
      </c>
      <c r="E13" s="409" t="s">
        <v>1090</v>
      </c>
      <c r="F13" s="410" t="s">
        <v>1088</v>
      </c>
      <c r="G13" s="410" t="s">
        <v>1088</v>
      </c>
      <c r="H13" s="408">
        <v>1</v>
      </c>
      <c r="I13" s="410" t="s">
        <v>1088</v>
      </c>
      <c r="J13" s="408"/>
    </row>
    <row r="14" spans="2:10">
      <c r="B14" s="408">
        <f t="shared" si="0"/>
        <v>10</v>
      </c>
      <c r="C14" s="57" t="s">
        <v>334</v>
      </c>
      <c r="D14" s="57" t="s">
        <v>234</v>
      </c>
      <c r="E14" s="407">
        <v>3</v>
      </c>
      <c r="F14" s="57">
        <v>3</v>
      </c>
      <c r="G14" s="57">
        <v>3</v>
      </c>
      <c r="H14" s="57">
        <v>3</v>
      </c>
      <c r="I14" s="57">
        <v>3</v>
      </c>
      <c r="J14" s="57"/>
    </row>
    <row r="15" spans="2:10">
      <c r="B15" s="408">
        <f t="shared" si="0"/>
        <v>11</v>
      </c>
      <c r="C15" s="408" t="s">
        <v>139</v>
      </c>
      <c r="D15" s="408" t="s">
        <v>109</v>
      </c>
      <c r="E15" s="409" t="s">
        <v>1090</v>
      </c>
      <c r="F15" s="410" t="s">
        <v>1088</v>
      </c>
      <c r="G15" s="410" t="s">
        <v>1088</v>
      </c>
      <c r="H15" s="408">
        <v>1</v>
      </c>
      <c r="I15" s="410" t="s">
        <v>1088</v>
      </c>
      <c r="J15" s="408"/>
    </row>
    <row r="16" spans="2:10">
      <c r="B16" s="408">
        <f t="shared" si="0"/>
        <v>12</v>
      </c>
      <c r="C16" s="57" t="s">
        <v>338</v>
      </c>
      <c r="D16" s="57" t="s">
        <v>234</v>
      </c>
      <c r="E16" s="407">
        <v>3</v>
      </c>
      <c r="F16" s="57">
        <v>3</v>
      </c>
      <c r="G16" s="57">
        <v>3</v>
      </c>
      <c r="H16" s="57">
        <v>3</v>
      </c>
      <c r="I16" s="57">
        <v>3</v>
      </c>
      <c r="J16" s="57"/>
    </row>
    <row r="17" spans="2:10">
      <c r="B17" s="408">
        <f t="shared" si="0"/>
        <v>13</v>
      </c>
      <c r="C17" s="57" t="s">
        <v>339</v>
      </c>
      <c r="D17" s="57" t="s">
        <v>234</v>
      </c>
      <c r="E17" s="407">
        <v>1</v>
      </c>
      <c r="F17" s="57">
        <v>1</v>
      </c>
      <c r="G17" s="57">
        <v>1</v>
      </c>
      <c r="H17" s="57">
        <v>1</v>
      </c>
      <c r="I17" s="57">
        <v>1</v>
      </c>
      <c r="J17" s="57"/>
    </row>
    <row r="18" spans="2:10">
      <c r="B18" s="408">
        <f t="shared" si="0"/>
        <v>14</v>
      </c>
      <c r="C18" s="57" t="s">
        <v>692</v>
      </c>
      <c r="D18" s="57" t="s">
        <v>111</v>
      </c>
      <c r="E18" s="407">
        <v>1</v>
      </c>
      <c r="F18" s="57">
        <v>1</v>
      </c>
      <c r="G18" s="57">
        <v>1</v>
      </c>
      <c r="H18" s="57">
        <v>1</v>
      </c>
      <c r="I18" s="57">
        <v>1</v>
      </c>
      <c r="J18" s="57"/>
    </row>
    <row r="19" spans="2:10">
      <c r="B19" s="408">
        <f t="shared" si="0"/>
        <v>15</v>
      </c>
      <c r="C19" s="57" t="s">
        <v>693</v>
      </c>
      <c r="D19" s="57" t="s">
        <v>114</v>
      </c>
      <c r="E19" s="407">
        <v>1</v>
      </c>
      <c r="F19" s="57">
        <v>1</v>
      </c>
      <c r="G19" s="57">
        <v>1</v>
      </c>
      <c r="H19" s="57">
        <v>1</v>
      </c>
      <c r="I19" s="57">
        <v>1</v>
      </c>
      <c r="J19" s="57"/>
    </row>
    <row r="20" spans="2:10">
      <c r="B20" s="408">
        <f t="shared" si="0"/>
        <v>16</v>
      </c>
      <c r="C20" s="57" t="s">
        <v>351</v>
      </c>
      <c r="D20" s="57" t="s">
        <v>168</v>
      </c>
      <c r="E20" s="407">
        <v>1</v>
      </c>
      <c r="F20" s="57">
        <v>1</v>
      </c>
      <c r="G20" s="57">
        <v>1</v>
      </c>
      <c r="H20" s="57">
        <v>1</v>
      </c>
      <c r="I20" s="57">
        <v>1</v>
      </c>
      <c r="J20" s="57"/>
    </row>
    <row r="21" spans="2:10">
      <c r="B21" s="408">
        <f t="shared" si="0"/>
        <v>17</v>
      </c>
      <c r="C21" s="57" t="s">
        <v>355</v>
      </c>
      <c r="D21" s="57" t="s">
        <v>168</v>
      </c>
      <c r="E21" s="407">
        <v>1</v>
      </c>
      <c r="F21" s="57">
        <v>1</v>
      </c>
      <c r="G21" s="57">
        <v>1</v>
      </c>
      <c r="H21" s="57">
        <v>1</v>
      </c>
      <c r="I21" s="57">
        <v>1</v>
      </c>
      <c r="J21" s="57"/>
    </row>
    <row r="22" spans="2:10">
      <c r="B22" s="408">
        <f t="shared" si="0"/>
        <v>18</v>
      </c>
      <c r="C22" s="408" t="s">
        <v>1091</v>
      </c>
      <c r="D22" s="408" t="s">
        <v>111</v>
      </c>
      <c r="E22" s="409" t="s">
        <v>1092</v>
      </c>
      <c r="F22" s="410" t="s">
        <v>1088</v>
      </c>
      <c r="G22" s="410" t="s">
        <v>1088</v>
      </c>
      <c r="H22" s="408">
        <v>1</v>
      </c>
      <c r="I22" s="408">
        <v>3</v>
      </c>
      <c r="J22" s="408"/>
    </row>
    <row r="23" spans="2:10">
      <c r="B23" s="408">
        <f t="shared" si="0"/>
        <v>19</v>
      </c>
      <c r="C23" s="408" t="s">
        <v>357</v>
      </c>
      <c r="D23" s="408" t="s">
        <v>171</v>
      </c>
      <c r="E23" s="409" t="s">
        <v>1093</v>
      </c>
      <c r="F23" s="410" t="s">
        <v>1088</v>
      </c>
      <c r="G23" s="410" t="s">
        <v>1088</v>
      </c>
      <c r="H23" s="408">
        <v>1</v>
      </c>
      <c r="I23" s="408">
        <v>3</v>
      </c>
      <c r="J23" s="408"/>
    </row>
    <row r="24" spans="2:10">
      <c r="B24" s="408">
        <f t="shared" si="0"/>
        <v>20</v>
      </c>
      <c r="C24" s="408" t="s">
        <v>274</v>
      </c>
      <c r="D24" s="408" t="s">
        <v>168</v>
      </c>
      <c r="E24" s="409" t="s">
        <v>1094</v>
      </c>
      <c r="F24" s="410" t="s">
        <v>1088</v>
      </c>
      <c r="G24" s="410" t="s">
        <v>1088</v>
      </c>
      <c r="H24" s="408">
        <v>3</v>
      </c>
      <c r="I24" s="408">
        <v>3</v>
      </c>
      <c r="J24" s="408"/>
    </row>
    <row r="25" spans="2:10">
      <c r="B25" s="408">
        <f t="shared" si="0"/>
        <v>21</v>
      </c>
      <c r="C25" s="57" t="s">
        <v>369</v>
      </c>
      <c r="D25" s="57" t="s">
        <v>171</v>
      </c>
      <c r="E25" s="407">
        <v>1</v>
      </c>
      <c r="F25" s="57">
        <v>1</v>
      </c>
      <c r="G25" s="57">
        <v>1</v>
      </c>
      <c r="H25" s="57">
        <v>1</v>
      </c>
      <c r="I25" s="57">
        <v>1</v>
      </c>
      <c r="J25" s="57"/>
    </row>
    <row r="26" spans="2:10">
      <c r="B26" s="408">
        <f t="shared" si="0"/>
        <v>22</v>
      </c>
      <c r="C26" s="57" t="s">
        <v>371</v>
      </c>
      <c r="D26" s="57" t="s">
        <v>168</v>
      </c>
      <c r="E26" s="407">
        <v>1</v>
      </c>
      <c r="F26" s="57">
        <v>1</v>
      </c>
      <c r="G26" s="57">
        <v>1</v>
      </c>
      <c r="H26" s="57">
        <v>1</v>
      </c>
      <c r="I26" s="57">
        <v>1</v>
      </c>
      <c r="J26" s="57"/>
    </row>
    <row r="27" spans="2:10">
      <c r="B27" s="408">
        <f t="shared" si="0"/>
        <v>23</v>
      </c>
      <c r="C27" s="57" t="s">
        <v>372</v>
      </c>
      <c r="D27" s="57" t="s">
        <v>174</v>
      </c>
      <c r="E27" s="407">
        <v>1</v>
      </c>
      <c r="F27" s="57">
        <v>1</v>
      </c>
      <c r="G27" s="57">
        <v>1</v>
      </c>
      <c r="H27" s="57">
        <v>1</v>
      </c>
      <c r="I27" s="57">
        <v>1</v>
      </c>
      <c r="J27" s="57"/>
    </row>
    <row r="28" spans="2:10">
      <c r="B28" s="408">
        <f t="shared" si="0"/>
        <v>24</v>
      </c>
      <c r="C28" s="408" t="s">
        <v>253</v>
      </c>
      <c r="D28" s="408" t="s">
        <v>168</v>
      </c>
      <c r="E28" s="409" t="s">
        <v>931</v>
      </c>
      <c r="F28" s="410" t="s">
        <v>1088</v>
      </c>
      <c r="G28" s="408">
        <v>3</v>
      </c>
      <c r="H28" s="408">
        <v>3</v>
      </c>
      <c r="I28" s="410" t="s">
        <v>1088</v>
      </c>
      <c r="J28" s="408"/>
    </row>
    <row r="29" spans="2:10">
      <c r="B29" s="408">
        <f t="shared" si="0"/>
        <v>25</v>
      </c>
      <c r="C29" s="57" t="s">
        <v>378</v>
      </c>
      <c r="D29" s="57" t="s">
        <v>168</v>
      </c>
      <c r="E29" s="407">
        <v>1</v>
      </c>
      <c r="F29" s="57">
        <v>1</v>
      </c>
      <c r="G29" s="57">
        <v>1</v>
      </c>
      <c r="H29" s="57">
        <v>1</v>
      </c>
      <c r="I29" s="57">
        <v>1</v>
      </c>
      <c r="J29" s="57"/>
    </row>
    <row r="30" spans="2:10">
      <c r="B30" s="408">
        <f t="shared" si="0"/>
        <v>26</v>
      </c>
      <c r="C30" s="57" t="s">
        <v>404</v>
      </c>
      <c r="D30" s="57" t="s">
        <v>171</v>
      </c>
      <c r="E30" s="407">
        <v>1</v>
      </c>
      <c r="F30" s="57">
        <v>1</v>
      </c>
      <c r="G30" s="57">
        <v>1</v>
      </c>
      <c r="H30" s="57">
        <v>1</v>
      </c>
      <c r="I30" s="57">
        <v>1</v>
      </c>
      <c r="J30" s="57"/>
    </row>
    <row r="31" spans="2:10">
      <c r="B31" s="408">
        <f t="shared" si="0"/>
        <v>27</v>
      </c>
      <c r="C31" s="57" t="s">
        <v>409</v>
      </c>
      <c r="D31" s="57" t="s">
        <v>168</v>
      </c>
      <c r="E31" s="407">
        <v>1</v>
      </c>
      <c r="F31" s="57">
        <v>1</v>
      </c>
      <c r="G31" s="57">
        <v>1</v>
      </c>
      <c r="H31" s="57">
        <v>1</v>
      </c>
      <c r="I31" s="57">
        <v>1</v>
      </c>
      <c r="J31" s="57"/>
    </row>
    <row r="32" spans="2:10">
      <c r="B32" s="408">
        <f t="shared" si="0"/>
        <v>28</v>
      </c>
      <c r="C32" s="57" t="s">
        <v>413</v>
      </c>
      <c r="D32" s="57" t="s">
        <v>168</v>
      </c>
      <c r="E32" s="407">
        <v>1</v>
      </c>
      <c r="F32" s="57">
        <v>1</v>
      </c>
      <c r="G32" s="57">
        <v>1</v>
      </c>
      <c r="H32" s="57">
        <v>1</v>
      </c>
      <c r="I32" s="57">
        <v>1</v>
      </c>
      <c r="J32" s="57"/>
    </row>
    <row r="33" spans="2:10">
      <c r="B33" s="408">
        <f t="shared" si="0"/>
        <v>29</v>
      </c>
      <c r="C33" s="57" t="s">
        <v>430</v>
      </c>
      <c r="D33" s="57" t="s">
        <v>109</v>
      </c>
      <c r="E33" s="407">
        <v>3</v>
      </c>
      <c r="F33" s="57">
        <v>3</v>
      </c>
      <c r="G33" s="57">
        <v>3</v>
      </c>
      <c r="H33" s="57">
        <v>3</v>
      </c>
      <c r="I33" s="57">
        <v>3</v>
      </c>
      <c r="J33" s="57"/>
    </row>
    <row r="34" spans="2:10">
      <c r="B34" s="408">
        <f t="shared" si="0"/>
        <v>30</v>
      </c>
      <c r="C34" s="57" t="s">
        <v>431</v>
      </c>
      <c r="D34" s="57" t="s">
        <v>118</v>
      </c>
      <c r="E34" s="407">
        <v>3</v>
      </c>
      <c r="F34" s="57">
        <v>3</v>
      </c>
      <c r="G34" s="57">
        <v>3</v>
      </c>
      <c r="H34" s="57">
        <v>3</v>
      </c>
      <c r="I34" s="57">
        <v>3</v>
      </c>
      <c r="J34" s="57"/>
    </row>
    <row r="35" spans="2:10">
      <c r="B35" s="408">
        <f t="shared" si="0"/>
        <v>31</v>
      </c>
      <c r="C35" s="57" t="s">
        <v>714</v>
      </c>
      <c r="D35" s="57" t="s">
        <v>101</v>
      </c>
      <c r="E35" s="407">
        <v>1</v>
      </c>
      <c r="F35" s="57">
        <v>1</v>
      </c>
      <c r="G35" s="57">
        <v>1</v>
      </c>
      <c r="H35" s="57">
        <v>1</v>
      </c>
      <c r="I35" s="57">
        <v>1</v>
      </c>
      <c r="J35" s="57"/>
    </row>
    <row r="36" spans="2:10">
      <c r="B36" s="408">
        <f t="shared" si="0"/>
        <v>32</v>
      </c>
      <c r="C36" s="57" t="s">
        <v>444</v>
      </c>
      <c r="D36" s="57" t="s">
        <v>118</v>
      </c>
      <c r="E36" s="407">
        <v>3</v>
      </c>
      <c r="F36" s="57">
        <v>3</v>
      </c>
      <c r="G36" s="57">
        <v>3</v>
      </c>
      <c r="H36" s="57">
        <v>3</v>
      </c>
      <c r="I36" s="57">
        <v>3</v>
      </c>
      <c r="J36" s="57"/>
    </row>
    <row r="37" spans="2:10">
      <c r="B37" s="408">
        <f t="shared" si="0"/>
        <v>33</v>
      </c>
      <c r="C37" s="57" t="s">
        <v>445</v>
      </c>
      <c r="D37" s="57" t="s">
        <v>109</v>
      </c>
      <c r="E37" s="407">
        <v>2</v>
      </c>
      <c r="F37" s="57">
        <v>3</v>
      </c>
      <c r="G37" s="57">
        <v>3</v>
      </c>
      <c r="H37" s="57">
        <v>3</v>
      </c>
      <c r="I37" s="57">
        <v>3</v>
      </c>
      <c r="J37" s="57"/>
    </row>
    <row r="38" spans="2:10">
      <c r="B38" s="408">
        <f t="shared" si="0"/>
        <v>34</v>
      </c>
      <c r="C38" s="57" t="s">
        <v>450</v>
      </c>
      <c r="D38" s="57" t="s">
        <v>101</v>
      </c>
      <c r="E38" s="407">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4"/>
  <sheetData>
    <row r="1" spans="1:22">
      <c r="A1" s="2147" t="s">
        <v>284</v>
      </c>
      <c r="B1" s="2147"/>
      <c r="C1" s="2147"/>
      <c r="D1" s="2147"/>
      <c r="E1" s="2147"/>
      <c r="F1" s="2147"/>
      <c r="G1" s="2147"/>
      <c r="H1" s="2147"/>
      <c r="I1" s="2147"/>
      <c r="J1" s="2147"/>
      <c r="K1" s="2147"/>
      <c r="L1" s="2147"/>
      <c r="M1" s="2147"/>
      <c r="N1" s="2147"/>
      <c r="O1" s="2147"/>
      <c r="P1" s="2147"/>
      <c r="Q1" s="2147"/>
      <c r="R1" s="2147"/>
      <c r="S1" s="2147"/>
      <c r="T1" s="2147"/>
      <c r="U1" s="2147"/>
      <c r="V1" s="2148"/>
    </row>
    <row r="2" spans="1:22" ht="15" thickBot="1">
      <c r="A2" s="2149" t="s">
        <v>285</v>
      </c>
      <c r="B2" s="1905"/>
      <c r="C2" s="1905"/>
      <c r="D2" s="1905"/>
      <c r="E2" s="1905"/>
      <c r="F2" s="1905"/>
      <c r="G2" s="1905"/>
      <c r="H2" s="1905"/>
      <c r="I2" s="1905"/>
      <c r="J2" s="1905"/>
      <c r="K2" s="1905"/>
      <c r="L2" s="1905"/>
      <c r="M2" s="1905"/>
      <c r="N2" s="1905"/>
      <c r="O2" s="1905"/>
      <c r="P2" s="1905"/>
      <c r="Q2" s="1905"/>
      <c r="R2" s="1905"/>
      <c r="S2" s="1905"/>
      <c r="T2" s="1905"/>
      <c r="U2" s="1905"/>
      <c r="V2" s="2150"/>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2142" t="s">
        <v>286</v>
      </c>
      <c r="B4" s="1896"/>
      <c r="C4" s="127"/>
      <c r="D4" s="2143" t="s">
        <v>1072</v>
      </c>
      <c r="E4" s="2144"/>
      <c r="F4" s="2138" t="s">
        <v>288</v>
      </c>
      <c r="G4" s="2140" t="s">
        <v>289</v>
      </c>
      <c r="H4" s="1907" t="s">
        <v>290</v>
      </c>
      <c r="I4" s="1908"/>
      <c r="J4" s="1909"/>
      <c r="K4" s="128" t="s">
        <v>291</v>
      </c>
      <c r="L4" s="1907" t="s">
        <v>292</v>
      </c>
      <c r="M4" s="1908"/>
      <c r="N4" s="1909"/>
      <c r="O4" s="1907" t="s">
        <v>293</v>
      </c>
      <c r="P4" s="1908"/>
      <c r="Q4" s="1909"/>
      <c r="R4" s="2151"/>
      <c r="S4" s="1910"/>
      <c r="T4" s="1910"/>
      <c r="U4" s="166"/>
      <c r="V4" s="167"/>
    </row>
    <row r="5" spans="1:22">
      <c r="A5" s="2142"/>
      <c r="B5" s="1896"/>
      <c r="C5" s="127"/>
      <c r="D5" s="2145"/>
      <c r="E5" s="2146"/>
      <c r="F5" s="2139"/>
      <c r="G5" s="2141"/>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2153" t="s">
        <v>1071</v>
      </c>
      <c r="E6" s="1889"/>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89"/>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89"/>
      <c r="V8" s="167"/>
    </row>
    <row r="9" spans="1:22">
      <c r="A9" s="132"/>
      <c r="B9" s="133"/>
      <c r="C9" s="133"/>
      <c r="D9" s="133"/>
      <c r="E9" s="133"/>
      <c r="F9" s="133"/>
      <c r="G9" s="133"/>
      <c r="H9" s="133"/>
      <c r="I9" s="133"/>
      <c r="J9" s="133"/>
      <c r="K9" s="133"/>
      <c r="L9" s="133"/>
      <c r="M9" s="133"/>
      <c r="N9" s="133"/>
      <c r="O9" s="133"/>
      <c r="P9" s="133"/>
      <c r="Q9" s="133"/>
      <c r="R9" s="133"/>
      <c r="S9" s="133"/>
      <c r="T9" s="133"/>
      <c r="U9" s="389"/>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0">
        <f>B10+F10+H10+J10+L10+D10+N10+P10+R10+T10</f>
        <v>3579.8500000000004</v>
      </c>
      <c r="V10" s="167"/>
    </row>
    <row r="11" spans="1:22" ht="15.6" thickTop="1" thickBot="1">
      <c r="A11" s="136"/>
      <c r="B11" s="137"/>
      <c r="C11" s="138"/>
      <c r="D11" s="139"/>
      <c r="E11" s="138"/>
      <c r="F11" s="133"/>
      <c r="G11" s="140"/>
      <c r="H11" s="139"/>
      <c r="I11" s="140"/>
      <c r="J11" s="139"/>
      <c r="K11" s="140"/>
      <c r="L11" s="139"/>
      <c r="M11" s="140"/>
      <c r="N11" s="139"/>
      <c r="O11" s="140"/>
      <c r="P11" s="139"/>
      <c r="Q11" s="140"/>
      <c r="R11" s="139"/>
      <c r="S11" s="140"/>
      <c r="T11" s="162"/>
      <c r="U11" s="390"/>
      <c r="V11" s="167"/>
    </row>
    <row r="12" spans="1:22" ht="15.6" thickTop="1" thickBot="1">
      <c r="A12" s="132"/>
      <c r="B12" s="133"/>
      <c r="C12" s="141"/>
      <c r="D12" s="139"/>
      <c r="E12" s="141"/>
      <c r="F12" s="133"/>
      <c r="G12" s="141"/>
      <c r="H12" s="139"/>
      <c r="I12" s="141"/>
      <c r="J12" s="139"/>
      <c r="K12" s="141"/>
      <c r="L12" s="139"/>
      <c r="M12" s="141"/>
      <c r="N12" s="139"/>
      <c r="O12" s="141"/>
      <c r="P12" s="139"/>
      <c r="Q12" s="141"/>
      <c r="R12" s="139"/>
      <c r="S12" s="141"/>
      <c r="T12" s="162"/>
      <c r="U12" s="389"/>
      <c r="V12" s="167"/>
    </row>
    <row r="13" spans="1:22"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389"/>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89"/>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1"/>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2"/>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6"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6"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6"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6"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0" t="s">
        <v>273</v>
      </c>
      <c r="E64" s="133"/>
      <c r="F64" s="370" t="s">
        <v>354</v>
      </c>
      <c r="G64" s="133"/>
      <c r="H64" s="370" t="s">
        <v>355</v>
      </c>
      <c r="I64" s="133"/>
      <c r="J64" s="144" t="s">
        <v>356</v>
      </c>
      <c r="K64" s="133"/>
      <c r="L64" s="370" t="s">
        <v>357</v>
      </c>
      <c r="M64" s="133"/>
      <c r="N64" s="370" t="s">
        <v>358</v>
      </c>
      <c r="O64" s="133"/>
      <c r="P64" s="144" t="s">
        <v>359</v>
      </c>
      <c r="Q64" s="133"/>
      <c r="R64" s="370" t="s">
        <v>274</v>
      </c>
      <c r="S64" s="133"/>
      <c r="T64" s="370"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6"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6"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0" t="s">
        <v>237</v>
      </c>
      <c r="C72" s="133"/>
      <c r="D72" s="144" t="s">
        <v>363</v>
      </c>
      <c r="E72" s="133"/>
      <c r="F72" s="370" t="s">
        <v>283</v>
      </c>
      <c r="G72" s="133"/>
      <c r="H72" s="144" t="s">
        <v>364</v>
      </c>
      <c r="I72" s="133"/>
      <c r="J72" s="370" t="s">
        <v>222</v>
      </c>
      <c r="K72" s="133"/>
      <c r="L72" s="370" t="s">
        <v>223</v>
      </c>
      <c r="M72" s="133"/>
      <c r="N72" s="370" t="s">
        <v>200</v>
      </c>
      <c r="O72" s="133"/>
      <c r="P72" s="370" t="s">
        <v>199</v>
      </c>
      <c r="Q72" s="133"/>
      <c r="R72" s="370" t="s">
        <v>198</v>
      </c>
      <c r="S72" s="133"/>
      <c r="T72" s="370"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6"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6"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0" t="s">
        <v>217</v>
      </c>
      <c r="D80" s="144" t="s">
        <v>365</v>
      </c>
      <c r="F80" s="370" t="s">
        <v>249</v>
      </c>
      <c r="G80" s="133"/>
      <c r="H80" s="144" t="s">
        <v>366</v>
      </c>
      <c r="I80" s="133"/>
      <c r="J80" s="370" t="s">
        <v>201</v>
      </c>
      <c r="K80" s="133"/>
      <c r="L80" s="370" t="s">
        <v>202</v>
      </c>
      <c r="M80" s="133"/>
      <c r="N80" s="370" t="s">
        <v>225</v>
      </c>
      <c r="O80" s="133"/>
      <c r="P80" s="370" t="s">
        <v>226</v>
      </c>
      <c r="Q80" s="133"/>
      <c r="R80" s="370"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6"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6"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0" t="s">
        <v>369</v>
      </c>
      <c r="C88" s="133"/>
      <c r="D88" s="144" t="s">
        <v>370</v>
      </c>
      <c r="F88" s="370" t="s">
        <v>239</v>
      </c>
      <c r="G88" s="133"/>
      <c r="H88" s="370" t="s">
        <v>371</v>
      </c>
      <c r="I88" s="133"/>
      <c r="J88" s="144" t="s">
        <v>372</v>
      </c>
      <c r="K88" s="133"/>
      <c r="L88" s="144" t="s">
        <v>243</v>
      </c>
      <c r="M88" s="133"/>
      <c r="N88" s="144" t="s">
        <v>373</v>
      </c>
      <c r="O88" s="133"/>
      <c r="P88" s="370" t="s">
        <v>253</v>
      </c>
      <c r="Q88" s="133"/>
      <c r="R88" s="370" t="s">
        <v>254</v>
      </c>
      <c r="S88" s="133"/>
      <c r="T88" s="370"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6"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6"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0" t="s">
        <v>213</v>
      </c>
      <c r="C96" s="133"/>
      <c r="D96" s="370" t="s">
        <v>257</v>
      </c>
      <c r="F96" s="144" t="s">
        <v>377</v>
      </c>
      <c r="G96" s="133"/>
      <c r="H96" s="370" t="s">
        <v>378</v>
      </c>
      <c r="I96" s="133"/>
      <c r="J96" s="370" t="s">
        <v>379</v>
      </c>
      <c r="K96" s="133"/>
      <c r="L96" s="144" t="s">
        <v>380</v>
      </c>
      <c r="M96" s="133"/>
      <c r="N96" s="370" t="s">
        <v>211</v>
      </c>
      <c r="O96" s="133"/>
      <c r="P96" s="144" t="s">
        <v>381</v>
      </c>
      <c r="Q96" s="133"/>
      <c r="R96" s="144" t="s">
        <v>382</v>
      </c>
      <c r="S96" s="133"/>
      <c r="T96" s="370"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89"/>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0"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6"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6"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0" t="s">
        <v>248</v>
      </c>
      <c r="F104" s="370" t="s">
        <v>230</v>
      </c>
      <c r="G104" s="133"/>
      <c r="H104" s="144" t="s">
        <v>385</v>
      </c>
      <c r="I104" s="133"/>
      <c r="J104" s="370" t="s">
        <v>263</v>
      </c>
      <c r="K104" s="133"/>
      <c r="L104" s="370" t="s">
        <v>266</v>
      </c>
      <c r="M104" s="133"/>
      <c r="N104" s="144" t="s">
        <v>386</v>
      </c>
      <c r="O104" s="133"/>
      <c r="P104" s="144" t="s">
        <v>387</v>
      </c>
      <c r="Q104" s="133"/>
      <c r="R104" s="370"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6"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0" t="s">
        <v>390</v>
      </c>
      <c r="C113" s="133"/>
      <c r="D113" s="144" t="s">
        <v>391</v>
      </c>
      <c r="F113" s="370" t="s">
        <v>392</v>
      </c>
      <c r="G113" s="133"/>
      <c r="H113" s="370" t="s">
        <v>276</v>
      </c>
      <c r="I113" s="133"/>
      <c r="J113" s="370"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3">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6"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6"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0" t="s">
        <v>400</v>
      </c>
      <c r="C120" s="133"/>
      <c r="D120" s="144" t="s">
        <v>401</v>
      </c>
      <c r="F120" s="370" t="s">
        <v>203</v>
      </c>
      <c r="G120" s="133"/>
      <c r="H120" s="144" t="s">
        <v>402</v>
      </c>
      <c r="I120" s="133"/>
      <c r="J120" s="370" t="s">
        <v>280</v>
      </c>
      <c r="K120" s="133"/>
      <c r="L120" s="370" t="s">
        <v>262</v>
      </c>
      <c r="N120" s="144" t="s">
        <v>403</v>
      </c>
      <c r="O120" s="133"/>
      <c r="P120" s="370" t="s">
        <v>404</v>
      </c>
      <c r="Q120" s="133"/>
      <c r="R120" s="144" t="s">
        <v>405</v>
      </c>
      <c r="S120" s="133"/>
      <c r="T120" s="145" t="s">
        <v>406</v>
      </c>
      <c r="U120" s="133"/>
      <c r="V120" s="394"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6" thickTop="1" thickBot="1">
      <c r="A126" s="132"/>
      <c r="B126" s="141"/>
      <c r="C126" s="133"/>
      <c r="D126" s="140"/>
      <c r="F126" s="140"/>
      <c r="H126" s="140"/>
      <c r="J126" s="140"/>
      <c r="L126" s="141" t="s">
        <v>340</v>
      </c>
      <c r="N126" s="140"/>
      <c r="P126" s="140"/>
      <c r="Q126" s="133"/>
      <c r="R126" s="140"/>
      <c r="T126" s="140"/>
      <c r="U126" s="133"/>
      <c r="V126" s="197"/>
    </row>
    <row r="127" spans="1:22" ht="15.6"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0" t="s">
        <v>275</v>
      </c>
      <c r="C128" s="191"/>
      <c r="D128" s="370" t="s">
        <v>408</v>
      </c>
      <c r="F128" s="370" t="s">
        <v>409</v>
      </c>
      <c r="H128" s="370" t="s">
        <v>410</v>
      </c>
      <c r="J128" s="370" t="s">
        <v>411</v>
      </c>
      <c r="L128" s="370" t="s">
        <v>265</v>
      </c>
      <c r="N128" s="370" t="s">
        <v>412</v>
      </c>
      <c r="P128" s="370" t="s">
        <v>413</v>
      </c>
      <c r="Q128" s="133"/>
      <c r="R128" s="370" t="s">
        <v>414</v>
      </c>
      <c r="T128" s="370" t="s">
        <v>277</v>
      </c>
      <c r="U128" s="133"/>
      <c r="V128" s="394"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5" t="s">
        <v>206</v>
      </c>
      <c r="H130" s="145"/>
      <c r="J130" s="145"/>
      <c r="L130" s="145"/>
      <c r="N130" s="145"/>
      <c r="P130" s="395"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6" thickTop="1" thickBot="1">
      <c r="A135" s="132"/>
      <c r="B135" s="140"/>
      <c r="C135" s="133"/>
      <c r="D135" s="140"/>
      <c r="F135" s="140"/>
      <c r="H135" s="140"/>
      <c r="J135" s="140"/>
      <c r="L135" s="140"/>
      <c r="N135" s="140"/>
      <c r="P135" s="140"/>
      <c r="Q135" s="133"/>
      <c r="R135" s="140"/>
      <c r="T135" s="140"/>
      <c r="U135" s="133"/>
      <c r="V135" s="197"/>
    </row>
    <row r="136" spans="1:22" ht="15.6" thickTop="1" thickBot="1">
      <c r="A136" s="132"/>
      <c r="B136" s="141"/>
      <c r="C136" s="133"/>
      <c r="D136" s="141"/>
      <c r="F136" s="141"/>
      <c r="H136" s="141"/>
      <c r="J136" s="141"/>
      <c r="L136" s="141"/>
      <c r="N136" s="141"/>
      <c r="P136" s="141"/>
      <c r="Q136" s="133"/>
      <c r="R136" s="141"/>
      <c r="T136" s="141"/>
      <c r="U136" s="133"/>
      <c r="V136" s="198"/>
    </row>
    <row r="137" spans="1:22" ht="15" thickTop="1">
      <c r="A137" s="132"/>
      <c r="B137" s="370" t="s">
        <v>417</v>
      </c>
      <c r="C137" s="191"/>
      <c r="D137" s="370" t="s">
        <v>418</v>
      </c>
      <c r="F137" s="370" t="s">
        <v>419</v>
      </c>
      <c r="H137" s="370" t="s">
        <v>420</v>
      </c>
      <c r="J137" s="396" t="s">
        <v>421</v>
      </c>
      <c r="L137" s="370" t="s">
        <v>422</v>
      </c>
      <c r="N137" s="370" t="s">
        <v>423</v>
      </c>
      <c r="P137" s="370" t="s">
        <v>424</v>
      </c>
      <c r="Q137" s="133"/>
      <c r="R137" s="370" t="s">
        <v>425</v>
      </c>
      <c r="T137" s="370" t="s">
        <v>426</v>
      </c>
      <c r="U137" s="133"/>
      <c r="V137" s="394"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6" thickTop="1" thickBot="1">
      <c r="A144" s="132"/>
      <c r="B144" s="140"/>
      <c r="C144" s="133"/>
      <c r="D144" s="140"/>
      <c r="F144" s="140"/>
      <c r="H144" s="140"/>
      <c r="J144" s="140"/>
      <c r="L144" s="140"/>
      <c r="N144" s="140"/>
      <c r="P144" s="140"/>
      <c r="Q144" s="133"/>
      <c r="R144" s="140"/>
      <c r="T144" s="140"/>
      <c r="U144" s="133"/>
      <c r="V144" s="197"/>
    </row>
    <row r="145" spans="1:22" ht="15.6" thickTop="1" thickBot="1">
      <c r="A145" s="132"/>
      <c r="B145" s="141"/>
      <c r="C145" s="133"/>
      <c r="D145" s="141"/>
      <c r="F145" s="141"/>
      <c r="H145" s="141"/>
      <c r="J145" s="141"/>
      <c r="L145" s="141"/>
      <c r="N145" s="141"/>
      <c r="P145" s="141"/>
      <c r="Q145" s="133"/>
      <c r="R145" s="141"/>
      <c r="T145" s="141"/>
      <c r="U145" s="133"/>
      <c r="V145" s="198"/>
    </row>
    <row r="146" spans="1:22" ht="15" thickTop="1">
      <c r="A146" s="132"/>
      <c r="B146" s="370" t="s">
        <v>429</v>
      </c>
      <c r="C146" s="191"/>
      <c r="D146" s="370" t="s">
        <v>430</v>
      </c>
      <c r="F146" s="370" t="s">
        <v>431</v>
      </c>
      <c r="H146" s="370" t="s">
        <v>432</v>
      </c>
      <c r="J146" s="370" t="s">
        <v>433</v>
      </c>
      <c r="L146" s="370" t="s">
        <v>434</v>
      </c>
      <c r="N146" s="396" t="s">
        <v>435</v>
      </c>
      <c r="P146" s="370" t="s">
        <v>436</v>
      </c>
      <c r="Q146" s="133"/>
      <c r="R146" s="370" t="s">
        <v>437</v>
      </c>
      <c r="T146" s="396" t="s">
        <v>438</v>
      </c>
      <c r="U146" s="133"/>
      <c r="V146" s="394"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5" t="s">
        <v>206</v>
      </c>
      <c r="F148" s="395" t="s">
        <v>206</v>
      </c>
      <c r="H148" s="145"/>
      <c r="J148" s="145"/>
      <c r="L148" s="145"/>
      <c r="N148" s="145"/>
      <c r="P148" s="145"/>
      <c r="Q148" s="133"/>
      <c r="R148" s="145"/>
      <c r="T148" s="145"/>
      <c r="U148" s="133"/>
      <c r="V148" s="397" t="s">
        <v>440</v>
      </c>
    </row>
    <row r="149" spans="1:22">
      <c r="A149" s="132"/>
      <c r="B149" s="145"/>
      <c r="C149" s="133"/>
      <c r="D149" s="395"/>
      <c r="F149" s="395"/>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6" thickTop="1" thickBot="1">
      <c r="A153" s="132"/>
      <c r="B153" s="140"/>
      <c r="C153" s="133"/>
      <c r="D153" s="140"/>
      <c r="F153" s="140"/>
      <c r="H153" s="140"/>
      <c r="J153" s="140"/>
      <c r="L153" s="140"/>
      <c r="N153" s="140"/>
      <c r="P153" s="140"/>
      <c r="Q153" s="133"/>
      <c r="R153" s="140"/>
      <c r="T153" s="140"/>
      <c r="U153" s="133"/>
      <c r="V153" s="197"/>
    </row>
    <row r="154" spans="1:22" ht="15.6" thickTop="1" thickBot="1">
      <c r="A154" s="132"/>
      <c r="B154" s="141"/>
      <c r="C154" s="133"/>
      <c r="D154" s="141"/>
      <c r="F154" s="141"/>
      <c r="H154" s="141"/>
      <c r="J154" s="141"/>
      <c r="L154" s="141"/>
      <c r="N154" s="141"/>
      <c r="P154" s="141"/>
      <c r="Q154" s="133"/>
      <c r="R154" s="141"/>
      <c r="T154" s="141"/>
      <c r="U154" s="133"/>
      <c r="V154" s="198"/>
    </row>
    <row r="155" spans="1:22" ht="15" thickTop="1">
      <c r="A155" s="132"/>
      <c r="B155" s="370" t="s">
        <v>441</v>
      </c>
      <c r="C155" s="191"/>
      <c r="D155" s="370" t="s">
        <v>442</v>
      </c>
      <c r="F155" s="370" t="s">
        <v>443</v>
      </c>
      <c r="H155" s="370" t="s">
        <v>444</v>
      </c>
      <c r="J155" s="370" t="s">
        <v>445</v>
      </c>
      <c r="L155" s="370" t="s">
        <v>446</v>
      </c>
      <c r="N155" s="370" t="s">
        <v>447</v>
      </c>
      <c r="P155" s="370" t="s">
        <v>448</v>
      </c>
      <c r="Q155" s="133"/>
      <c r="R155" s="396" t="s">
        <v>449</v>
      </c>
      <c r="T155" s="370" t="s">
        <v>450</v>
      </c>
      <c r="U155" s="133"/>
      <c r="V155" s="398"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5"/>
      <c r="F157" s="395"/>
      <c r="H157" s="395" t="s">
        <v>452</v>
      </c>
      <c r="J157" s="395" t="s">
        <v>452</v>
      </c>
      <c r="L157" s="145"/>
      <c r="N157" s="145"/>
      <c r="P157" s="145"/>
      <c r="Q157" s="133"/>
      <c r="R157" s="145"/>
      <c r="T157" s="395"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6" thickTop="1" thickBot="1">
      <c r="A161" s="132"/>
      <c r="B161" s="140"/>
      <c r="C161" s="133"/>
      <c r="D161" s="140"/>
      <c r="F161" s="140"/>
      <c r="H161" s="140"/>
      <c r="J161" s="140"/>
      <c r="L161" s="140"/>
      <c r="N161" s="140"/>
      <c r="P161" s="140"/>
      <c r="Q161" s="133"/>
      <c r="R161" s="140"/>
      <c r="T161" s="140"/>
      <c r="U161" s="133"/>
      <c r="V161" s="197"/>
    </row>
    <row r="162" spans="1:22" ht="15.6" thickTop="1" thickBot="1">
      <c r="A162" s="132"/>
      <c r="B162" s="141"/>
      <c r="C162" s="133"/>
      <c r="D162" s="141"/>
      <c r="F162" s="141"/>
      <c r="H162" s="141"/>
      <c r="J162" s="141"/>
      <c r="L162" s="141"/>
      <c r="N162" s="141"/>
      <c r="P162" s="141"/>
      <c r="Q162" s="133"/>
      <c r="R162" s="141"/>
      <c r="T162" s="141"/>
      <c r="U162" s="133"/>
      <c r="V162" s="198"/>
    </row>
    <row r="163" spans="1:22" ht="15" thickTop="1">
      <c r="A163" s="132"/>
      <c r="B163" s="370" t="s">
        <v>453</v>
      </c>
      <c r="C163" s="191"/>
      <c r="D163" s="396" t="s">
        <v>454</v>
      </c>
      <c r="F163" s="370" t="s">
        <v>455</v>
      </c>
      <c r="H163" s="396" t="s">
        <v>456</v>
      </c>
      <c r="J163" s="396" t="s">
        <v>457</v>
      </c>
      <c r="L163" s="370" t="s">
        <v>458</v>
      </c>
      <c r="N163" s="370" t="s">
        <v>459</v>
      </c>
      <c r="P163" s="370" t="s">
        <v>460</v>
      </c>
      <c r="Q163" s="133"/>
      <c r="R163" s="370" t="s">
        <v>461</v>
      </c>
      <c r="T163" s="370" t="s">
        <v>462</v>
      </c>
      <c r="U163" s="133"/>
      <c r="V163" s="398"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5" t="s">
        <v>352</v>
      </c>
      <c r="F165" s="395"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6" thickTop="1" thickBot="1">
      <c r="A169" s="132"/>
      <c r="B169" s="140"/>
      <c r="C169" s="133"/>
      <c r="D169" s="140"/>
      <c r="F169" s="140"/>
      <c r="H169" s="140"/>
      <c r="J169" s="140"/>
      <c r="L169" s="140"/>
      <c r="N169" s="140"/>
      <c r="P169" s="140"/>
      <c r="Q169" s="133"/>
      <c r="R169" s="140"/>
      <c r="T169" s="140"/>
      <c r="U169" s="133"/>
      <c r="V169" s="197"/>
    </row>
    <row r="170" spans="1:22" ht="15.6" thickTop="1" thickBot="1">
      <c r="A170" s="132"/>
      <c r="B170" s="141"/>
      <c r="C170" s="133"/>
      <c r="D170" s="141"/>
      <c r="F170" s="141"/>
      <c r="H170" s="141"/>
      <c r="J170" s="141"/>
      <c r="L170" s="141"/>
      <c r="N170" s="141"/>
      <c r="P170" s="141"/>
      <c r="Q170" s="133"/>
      <c r="R170" s="141"/>
      <c r="T170" s="141"/>
      <c r="U170" s="133"/>
      <c r="V170" s="198"/>
    </row>
    <row r="171" spans="1:22" ht="15" thickTop="1">
      <c r="A171" s="132"/>
      <c r="B171" s="370" t="s">
        <v>464</v>
      </c>
      <c r="C171" s="191"/>
      <c r="D171" s="370" t="s">
        <v>849</v>
      </c>
      <c r="F171" s="396" t="s">
        <v>720</v>
      </c>
      <c r="H171" s="396" t="s">
        <v>721</v>
      </c>
      <c r="J171" s="396" t="s">
        <v>850</v>
      </c>
      <c r="L171" s="396" t="s">
        <v>851</v>
      </c>
      <c r="N171" s="396" t="s">
        <v>852</v>
      </c>
      <c r="P171" s="396" t="s">
        <v>725</v>
      </c>
      <c r="Q171" s="133"/>
      <c r="R171" s="396" t="s">
        <v>726</v>
      </c>
      <c r="T171" s="396" t="s">
        <v>727</v>
      </c>
      <c r="U171" s="133"/>
      <c r="V171" s="398"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6" thickTop="1" thickBot="1">
      <c r="A176" s="132"/>
      <c r="B176" s="202"/>
      <c r="C176" s="133"/>
      <c r="D176" s="202"/>
      <c r="F176" s="202"/>
      <c r="H176" s="202"/>
      <c r="J176" s="202"/>
      <c r="L176" s="202"/>
      <c r="N176" s="202"/>
      <c r="P176" s="202"/>
      <c r="Q176" s="133"/>
      <c r="R176" s="202"/>
      <c r="T176" s="140"/>
      <c r="U176" s="133"/>
      <c r="V176" s="140"/>
    </row>
    <row r="177" spans="1:22" ht="15.6" thickTop="1" thickBot="1">
      <c r="A177" s="132"/>
      <c r="B177" s="203"/>
      <c r="C177" s="133"/>
      <c r="D177" s="203"/>
      <c r="F177" s="203"/>
      <c r="H177" s="203"/>
      <c r="J177" s="203"/>
      <c r="L177" s="203"/>
      <c r="N177" s="203"/>
      <c r="P177" s="203"/>
      <c r="Q177" s="133"/>
      <c r="R177" s="203"/>
      <c r="T177" s="141"/>
      <c r="U177" s="133"/>
      <c r="V177" s="141"/>
    </row>
    <row r="178" spans="1:22">
      <c r="A178" s="132"/>
      <c r="B178" s="396" t="s">
        <v>729</v>
      </c>
      <c r="C178" s="133"/>
      <c r="D178" s="396" t="s">
        <v>730</v>
      </c>
      <c r="F178" s="396" t="s">
        <v>731</v>
      </c>
      <c r="H178" s="396" t="s">
        <v>853</v>
      </c>
      <c r="J178" s="396" t="s">
        <v>733</v>
      </c>
      <c r="L178" s="396" t="s">
        <v>854</v>
      </c>
      <c r="N178" s="396" t="s">
        <v>735</v>
      </c>
      <c r="P178" s="396" t="s">
        <v>855</v>
      </c>
      <c r="Q178" s="133"/>
      <c r="R178" s="396" t="s">
        <v>737</v>
      </c>
      <c r="T178" s="396" t="s">
        <v>738</v>
      </c>
      <c r="U178" s="133"/>
      <c r="V178" s="396"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6" thickTop="1" thickBot="1">
      <c r="A183" s="132"/>
      <c r="B183" s="140"/>
      <c r="C183" s="133"/>
      <c r="D183" s="140"/>
      <c r="F183" s="140"/>
      <c r="H183" s="140"/>
      <c r="J183" s="140"/>
      <c r="L183" s="140"/>
      <c r="N183" s="140"/>
      <c r="P183" s="140"/>
      <c r="Q183" s="133"/>
      <c r="R183" s="140"/>
      <c r="T183" s="140"/>
      <c r="U183" s="133"/>
      <c r="V183" s="140"/>
    </row>
    <row r="184" spans="1:22" ht="15.6" thickTop="1" thickBot="1">
      <c r="A184" s="132"/>
      <c r="B184" s="141"/>
      <c r="C184" s="133"/>
      <c r="D184" s="141"/>
      <c r="F184" s="141"/>
      <c r="H184" s="141"/>
      <c r="J184" s="141"/>
      <c r="L184" s="141"/>
      <c r="N184" s="141"/>
      <c r="P184" s="141"/>
      <c r="Q184" s="133"/>
      <c r="R184" s="141"/>
      <c r="T184" s="141"/>
      <c r="U184" s="133"/>
      <c r="V184" s="141"/>
    </row>
    <row r="185" spans="1:22" ht="15" thickTop="1">
      <c r="A185" s="132"/>
      <c r="B185" s="396" t="s">
        <v>740</v>
      </c>
      <c r="D185" s="396"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6" thickTop="1" thickBot="1">
      <c r="A190" s="132"/>
      <c r="B190" s="140"/>
      <c r="C190" s="133"/>
      <c r="D190" s="140"/>
      <c r="F190" s="140"/>
      <c r="H190" s="140"/>
      <c r="J190" s="140"/>
      <c r="L190" s="140"/>
      <c r="N190" s="140"/>
      <c r="P190" s="140"/>
      <c r="Q190" s="133"/>
      <c r="R190" s="140"/>
      <c r="T190" s="140"/>
      <c r="U190" s="133"/>
      <c r="V190" s="140"/>
    </row>
    <row r="191" spans="1:22" ht="15.6"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6" thickTop="1" thickBot="1">
      <c r="A196" s="132"/>
      <c r="B196" s="140"/>
      <c r="C196" s="133"/>
      <c r="D196" s="140"/>
      <c r="F196" s="140"/>
      <c r="H196" s="140"/>
      <c r="J196" s="140"/>
      <c r="L196" s="140"/>
      <c r="N196" s="140"/>
      <c r="P196" s="140"/>
      <c r="Q196" s="133"/>
      <c r="R196" s="140"/>
      <c r="T196" s="140"/>
      <c r="U196" s="133"/>
      <c r="V196" s="140"/>
    </row>
    <row r="197" spans="1:22" ht="15.6"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8" t="s">
        <v>168</v>
      </c>
    </row>
    <row r="206" spans="1:22" hidden="1"/>
    <row r="207" spans="1:22" hidden="1">
      <c r="B207" s="402">
        <v>50</v>
      </c>
      <c r="C207" s="402">
        <v>28</v>
      </c>
      <c r="D207" s="402">
        <v>21</v>
      </c>
      <c r="E207" s="402">
        <v>20</v>
      </c>
      <c r="F207" s="402">
        <v>119</v>
      </c>
      <c r="G207" s="347">
        <v>3</v>
      </c>
      <c r="H207" s="347">
        <v>2</v>
      </c>
      <c r="I207" s="347">
        <v>1</v>
      </c>
      <c r="J207" s="348">
        <v>7</v>
      </c>
      <c r="K207">
        <v>13</v>
      </c>
      <c r="L207" s="403">
        <v>12</v>
      </c>
      <c r="M207" s="403">
        <v>6</v>
      </c>
      <c r="N207" s="403">
        <v>4</v>
      </c>
      <c r="O207" s="403">
        <v>2</v>
      </c>
      <c r="P207">
        <v>24</v>
      </c>
      <c r="Q207" s="404">
        <v>9</v>
      </c>
      <c r="R207" s="404">
        <v>5</v>
      </c>
      <c r="S207" s="404">
        <v>1</v>
      </c>
      <c r="T207" s="404">
        <v>0</v>
      </c>
      <c r="U207" s="404">
        <v>15</v>
      </c>
    </row>
    <row r="208" spans="1:22" hidden="1"/>
    <row r="209" spans="2:9" hidden="1"/>
    <row r="210" spans="2:9">
      <c r="B210" s="388" t="s">
        <v>1077</v>
      </c>
    </row>
    <row r="211" spans="2:9">
      <c r="B211" s="400" t="s">
        <v>1078</v>
      </c>
      <c r="C211" s="400" t="s">
        <v>1079</v>
      </c>
      <c r="D211" s="400" t="s">
        <v>1078</v>
      </c>
      <c r="E211" s="400" t="s">
        <v>1079</v>
      </c>
      <c r="F211" s="400" t="s">
        <v>1078</v>
      </c>
      <c r="G211" s="401" t="s">
        <v>1079</v>
      </c>
      <c r="H211" s="400" t="s">
        <v>1078</v>
      </c>
      <c r="I211" s="400" t="s">
        <v>1079</v>
      </c>
    </row>
    <row r="212" spans="2:9">
      <c r="B212" s="399" t="s">
        <v>168</v>
      </c>
      <c r="C212" s="310">
        <v>50</v>
      </c>
      <c r="D212" s="399" t="s">
        <v>105</v>
      </c>
      <c r="E212" s="310">
        <v>3</v>
      </c>
      <c r="F212" s="399" t="s">
        <v>101</v>
      </c>
      <c r="G212" s="310">
        <v>12</v>
      </c>
      <c r="H212" s="399" t="s">
        <v>111</v>
      </c>
      <c r="I212" s="310">
        <v>9</v>
      </c>
    </row>
    <row r="213" spans="2:9">
      <c r="B213" s="399" t="s">
        <v>171</v>
      </c>
      <c r="C213" s="310">
        <v>28</v>
      </c>
      <c r="D213" s="399" t="s">
        <v>174</v>
      </c>
      <c r="E213" s="310">
        <v>2</v>
      </c>
      <c r="F213" s="399" t="s">
        <v>123</v>
      </c>
      <c r="G213" s="310">
        <v>6</v>
      </c>
      <c r="H213" s="399" t="s">
        <v>129</v>
      </c>
      <c r="I213" s="310">
        <v>5</v>
      </c>
    </row>
    <row r="214" spans="2:9">
      <c r="B214" s="399" t="s">
        <v>228</v>
      </c>
      <c r="C214" s="310">
        <v>21</v>
      </c>
      <c r="D214" s="399" t="s">
        <v>153</v>
      </c>
      <c r="E214" s="310">
        <v>1</v>
      </c>
      <c r="F214" s="399" t="s">
        <v>114</v>
      </c>
      <c r="G214" s="310">
        <v>4</v>
      </c>
      <c r="H214" s="399" t="s">
        <v>178</v>
      </c>
      <c r="I214" s="310">
        <v>1</v>
      </c>
    </row>
    <row r="215" spans="2:9">
      <c r="B215" s="399" t="s">
        <v>234</v>
      </c>
      <c r="C215" s="310">
        <v>20</v>
      </c>
      <c r="D215" s="399" t="s">
        <v>118</v>
      </c>
      <c r="E215" s="310">
        <v>7</v>
      </c>
      <c r="F215" s="399" t="s">
        <v>109</v>
      </c>
      <c r="G215" s="310">
        <v>2</v>
      </c>
      <c r="H215" s="399" t="s">
        <v>133</v>
      </c>
      <c r="I215" s="310">
        <v>0</v>
      </c>
    </row>
    <row r="216" spans="2:9">
      <c r="B216" s="310"/>
      <c r="C216" s="310">
        <f>SUM(C212:C215)</f>
        <v>119</v>
      </c>
      <c r="D216" s="310"/>
      <c r="E216" s="310">
        <f>SUM(E212:E215)</f>
        <v>13</v>
      </c>
      <c r="F216" s="310"/>
      <c r="G216" s="310">
        <f>SUM(G212:G215)</f>
        <v>24</v>
      </c>
      <c r="H216" s="399" t="s">
        <v>103</v>
      </c>
      <c r="I216" s="310"/>
    </row>
    <row r="217" spans="2:9">
      <c r="B217" s="388"/>
      <c r="H217" s="399" t="s">
        <v>99</v>
      </c>
      <c r="I217" s="310"/>
    </row>
    <row r="218" spans="2:9">
      <c r="B218" s="388"/>
      <c r="H218" s="399" t="s">
        <v>187</v>
      </c>
      <c r="I218" s="310"/>
    </row>
    <row r="219" spans="2:9">
      <c r="B219" s="388"/>
      <c r="H219" s="388"/>
      <c r="I219">
        <f>SUM(I212:I218)</f>
        <v>15</v>
      </c>
    </row>
    <row r="220" spans="2:9">
      <c r="B220" s="411"/>
      <c r="C220" s="388"/>
      <c r="D220" s="388"/>
    </row>
    <row r="221" spans="2:9">
      <c r="B221" s="388"/>
      <c r="C221" s="388"/>
    </row>
    <row r="222" spans="2:9">
      <c r="B222" s="388"/>
      <c r="C222" s="2152"/>
    </row>
    <row r="223" spans="2:9">
      <c r="B223" s="388"/>
      <c r="C223" s="2152"/>
    </row>
    <row r="224" spans="2:9">
      <c r="B224" s="388"/>
      <c r="C224" s="2152"/>
    </row>
    <row r="226" spans="2:2">
      <c r="B226" s="388"/>
    </row>
    <row r="227" spans="2:2">
      <c r="B227" s="388"/>
    </row>
    <row r="228" spans="2:2">
      <c r="B228" s="388"/>
    </row>
    <row r="229" spans="2:2">
      <c r="B229" s="388"/>
    </row>
    <row r="231" spans="2:2">
      <c r="B231" s="388"/>
    </row>
    <row r="232" spans="2:2">
      <c r="B232" s="388"/>
    </row>
    <row r="233" spans="2:2">
      <c r="B233" s="388"/>
    </row>
    <row r="234" spans="2:2">
      <c r="B234" s="388"/>
    </row>
    <row r="236" spans="2:2">
      <c r="B236" s="388"/>
    </row>
    <row r="237" spans="2:2">
      <c r="B237" s="388"/>
    </row>
    <row r="238" spans="2:2">
      <c r="B238" s="388"/>
    </row>
    <row r="239" spans="2:2">
      <c r="B239" s="388"/>
    </row>
    <row r="240" spans="2:2">
      <c r="B240" s="388"/>
    </row>
    <row r="241" spans="2:2">
      <c r="B241" s="388"/>
    </row>
    <row r="242" spans="2:2">
      <c r="B242" s="388"/>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6"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7"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77734375" defaultRowHeight="14.4"/>
  <cols>
    <col min="1" max="1" width="4.77734375" style="46" customWidth="1"/>
    <col min="2" max="2" width="5.21875" style="46" customWidth="1"/>
    <col min="3" max="3" width="8.33203125" style="46" customWidth="1"/>
    <col min="4" max="4" width="5" style="46" customWidth="1"/>
    <col min="5" max="5" width="11.21875" style="46" customWidth="1"/>
    <col min="6" max="6" width="6.88671875" style="46" customWidth="1"/>
    <col min="7" max="7" width="7" style="46" customWidth="1"/>
    <col min="8" max="8" width="5.44140625" style="46" customWidth="1"/>
    <col min="9" max="9" width="6.33203125" style="46" customWidth="1"/>
    <col min="10" max="10" width="7.44140625" style="46" customWidth="1"/>
    <col min="11" max="11" width="6.5546875" style="46" customWidth="1"/>
    <col min="12" max="12" width="8.21875" style="46" customWidth="1"/>
    <col min="13" max="13" width="10.33203125" style="46" customWidth="1"/>
    <col min="14" max="14" width="6.5546875" style="46" customWidth="1"/>
    <col min="15" max="15" width="6.88671875" style="46" customWidth="1"/>
    <col min="16" max="25" width="5.21875" style="46" customWidth="1"/>
    <col min="26" max="26" width="10.77734375" style="46" customWidth="1"/>
    <col min="27" max="27" width="8.77734375" style="46"/>
    <col min="28" max="28" width="9.33203125" style="46" customWidth="1"/>
    <col min="29" max="16384" width="8.77734375" style="46"/>
  </cols>
  <sheetData>
    <row r="1" spans="1:29" ht="15.6">
      <c r="A1" s="1928" t="s">
        <v>64</v>
      </c>
      <c r="B1" s="1929"/>
      <c r="C1" s="1929"/>
      <c r="D1" s="1929"/>
      <c r="E1" s="1929"/>
      <c r="F1" s="1929"/>
      <c r="G1" s="1929"/>
      <c r="H1" s="1929"/>
      <c r="I1" s="1929"/>
      <c r="J1" s="1929"/>
      <c r="K1" s="1929"/>
      <c r="L1" s="1929"/>
      <c r="M1" s="1929"/>
      <c r="N1" s="1929"/>
      <c r="O1" s="1929"/>
      <c r="P1" s="1929"/>
      <c r="Q1" s="1929"/>
      <c r="R1" s="1929"/>
      <c r="S1" s="1929"/>
      <c r="T1" s="1929"/>
      <c r="U1" s="1929"/>
      <c r="V1" s="1929"/>
      <c r="W1" s="1929"/>
      <c r="X1" s="1929"/>
      <c r="Y1" s="1929"/>
      <c r="Z1" s="1929"/>
      <c r="AA1" s="1929"/>
      <c r="AB1" s="1929"/>
      <c r="AC1" s="1930"/>
    </row>
    <row r="2" spans="1:29" ht="15.6">
      <c r="A2" s="1931" t="s">
        <v>65</v>
      </c>
      <c r="B2" s="1790"/>
      <c r="C2" s="1790"/>
      <c r="D2" s="1790"/>
      <c r="E2" s="1790"/>
      <c r="F2" s="1790"/>
      <c r="G2" s="1790"/>
      <c r="H2" s="1790"/>
      <c r="I2" s="1790"/>
      <c r="J2" s="1790"/>
      <c r="K2" s="1790"/>
      <c r="L2" s="1790"/>
      <c r="M2" s="1790"/>
      <c r="N2" s="1790"/>
      <c r="O2" s="1790"/>
      <c r="P2" s="1790"/>
      <c r="Q2" s="1790"/>
      <c r="R2" s="1790"/>
      <c r="S2" s="1790"/>
      <c r="T2" s="1790"/>
      <c r="U2" s="1790"/>
      <c r="V2" s="1790"/>
      <c r="W2" s="1790"/>
      <c r="X2" s="1790"/>
      <c r="Y2" s="1790"/>
      <c r="Z2" s="1790"/>
      <c r="AA2" s="1790"/>
      <c r="AB2" s="1790"/>
      <c r="AC2" s="1932"/>
    </row>
    <row r="3" spans="1:29" ht="15.6">
      <c r="A3" s="1931" t="s">
        <v>66</v>
      </c>
      <c r="B3" s="1790"/>
      <c r="C3" s="1790"/>
      <c r="D3" s="1790"/>
      <c r="E3" s="1790"/>
      <c r="F3" s="1790"/>
      <c r="G3" s="1790"/>
      <c r="H3" s="1790"/>
      <c r="I3" s="1790"/>
      <c r="J3" s="1790"/>
      <c r="K3" s="1790"/>
      <c r="L3" s="1790"/>
      <c r="M3" s="1790"/>
      <c r="N3" s="1790"/>
      <c r="O3" s="1790"/>
      <c r="P3" s="1790"/>
      <c r="Q3" s="1790"/>
      <c r="R3" s="1790"/>
      <c r="S3" s="1790"/>
      <c r="T3" s="1790"/>
      <c r="U3" s="1790"/>
      <c r="V3" s="1790"/>
      <c r="W3" s="1790"/>
      <c r="X3" s="1790"/>
      <c r="Y3" s="1790"/>
      <c r="Z3" s="1790"/>
      <c r="AA3" s="1790"/>
      <c r="AB3" s="1790"/>
      <c r="AC3" s="1932"/>
    </row>
    <row r="4" spans="1:29" ht="18">
      <c r="A4" s="2189" t="s">
        <v>857</v>
      </c>
      <c r="B4" s="1791"/>
      <c r="C4" s="1791"/>
      <c r="D4" s="1791"/>
      <c r="E4" s="1791"/>
      <c r="F4" s="1791"/>
      <c r="G4" s="1791"/>
      <c r="H4" s="1791"/>
      <c r="I4" s="1791"/>
      <c r="J4" s="1791"/>
      <c r="K4" s="1791"/>
      <c r="L4" s="1791"/>
      <c r="M4" s="1791"/>
      <c r="N4" s="1791"/>
      <c r="O4" s="1791"/>
      <c r="P4" s="1791"/>
      <c r="Q4" s="1791"/>
      <c r="R4" s="1791"/>
      <c r="S4" s="1791"/>
      <c r="T4" s="1791"/>
      <c r="U4" s="1791"/>
      <c r="V4" s="1791"/>
      <c r="W4" s="1791"/>
      <c r="X4" s="1791"/>
      <c r="Y4" s="1791"/>
      <c r="Z4" s="1791"/>
      <c r="AA4" s="1791"/>
      <c r="AB4" s="1791"/>
      <c r="AC4" s="2190"/>
    </row>
    <row r="5" spans="1:29" ht="15.6">
      <c r="A5" s="2191" t="s">
        <v>858</v>
      </c>
      <c r="B5" s="2192"/>
      <c r="C5" s="2192"/>
      <c r="D5" s="2192"/>
      <c r="E5" s="2192"/>
      <c r="F5" s="2192"/>
      <c r="G5" s="2192"/>
      <c r="H5" s="2192"/>
      <c r="I5" s="2192"/>
      <c r="J5" s="2192"/>
      <c r="K5" s="2192"/>
      <c r="L5" s="2192"/>
      <c r="M5" s="2192"/>
      <c r="N5" s="2192"/>
      <c r="O5" s="2192"/>
      <c r="P5" s="2192"/>
      <c r="Q5" s="2192"/>
      <c r="R5" s="2192"/>
      <c r="S5" s="2192"/>
      <c r="T5" s="2192"/>
      <c r="U5" s="2192"/>
      <c r="V5" s="2192"/>
      <c r="W5" s="2192"/>
      <c r="X5" s="2192"/>
      <c r="Y5" s="2192"/>
      <c r="Z5" s="2192"/>
      <c r="AA5" s="2192"/>
      <c r="AB5" s="2192"/>
      <c r="AC5" s="2193"/>
    </row>
    <row r="6" spans="1:29" ht="21">
      <c r="A6" s="2172" t="s">
        <v>859</v>
      </c>
      <c r="B6" s="2173"/>
      <c r="C6" s="2173"/>
      <c r="D6" s="2173"/>
      <c r="E6" s="2173"/>
      <c r="F6" s="2173"/>
      <c r="G6" s="2173"/>
      <c r="H6" s="2174" t="s">
        <v>860</v>
      </c>
      <c r="I6" s="2174"/>
      <c r="J6" s="2174"/>
      <c r="K6" s="2174"/>
      <c r="L6" s="2175"/>
      <c r="M6" s="2174"/>
      <c r="N6" s="2174"/>
      <c r="O6" s="2174"/>
      <c r="P6" s="2174"/>
      <c r="Q6" s="2174"/>
      <c r="R6" s="2174"/>
      <c r="S6" s="2174"/>
      <c r="T6" s="2174"/>
      <c r="U6" s="2174"/>
      <c r="V6" s="2174"/>
      <c r="W6" s="2174"/>
      <c r="X6" s="2174"/>
      <c r="Y6" s="2174"/>
      <c r="Z6" s="2174"/>
      <c r="AA6" s="2174"/>
      <c r="AB6" s="91"/>
      <c r="AC6" s="92"/>
    </row>
    <row r="7" spans="1:29" ht="15" customHeight="1">
      <c r="A7" s="2162" t="s">
        <v>861</v>
      </c>
      <c r="B7" s="2164" t="s">
        <v>862</v>
      </c>
      <c r="C7" s="2166" t="s">
        <v>95</v>
      </c>
      <c r="D7" s="2168" t="s">
        <v>863</v>
      </c>
      <c r="E7" s="2164" t="s">
        <v>864</v>
      </c>
      <c r="F7" s="2170" t="s">
        <v>865</v>
      </c>
      <c r="G7" s="2166" t="s">
        <v>866</v>
      </c>
      <c r="H7" s="2176" t="s">
        <v>861</v>
      </c>
      <c r="I7" s="2181" t="s">
        <v>862</v>
      </c>
      <c r="J7" s="2176" t="s">
        <v>95</v>
      </c>
      <c r="K7" s="2183" t="s">
        <v>863</v>
      </c>
      <c r="L7" s="2185" t="s">
        <v>867</v>
      </c>
      <c r="M7" s="2181" t="s">
        <v>864</v>
      </c>
      <c r="N7" s="2187" t="s">
        <v>865</v>
      </c>
      <c r="O7" s="2176" t="s">
        <v>866</v>
      </c>
      <c r="P7" s="2176" t="s">
        <v>868</v>
      </c>
      <c r="Q7" s="2176"/>
      <c r="R7" s="2176"/>
      <c r="S7" s="2183" t="s">
        <v>869</v>
      </c>
      <c r="T7" s="2177" t="s">
        <v>870</v>
      </c>
      <c r="U7" s="2177"/>
      <c r="V7" s="2177"/>
      <c r="W7" s="2177" t="s">
        <v>871</v>
      </c>
      <c r="X7" s="2177"/>
      <c r="Y7" s="2177"/>
      <c r="Z7" s="2176" t="s">
        <v>872</v>
      </c>
      <c r="AA7" s="2178" t="s">
        <v>873</v>
      </c>
      <c r="AB7" s="2178"/>
      <c r="AC7" s="2179"/>
    </row>
    <row r="8" spans="1:29" ht="56.55" customHeight="1">
      <c r="A8" s="2163"/>
      <c r="B8" s="2165"/>
      <c r="C8" s="2167"/>
      <c r="D8" s="2169"/>
      <c r="E8" s="2165"/>
      <c r="F8" s="2171"/>
      <c r="G8" s="2167"/>
      <c r="H8" s="2180"/>
      <c r="I8" s="2182"/>
      <c r="J8" s="2180"/>
      <c r="K8" s="2184"/>
      <c r="L8" s="2186"/>
      <c r="M8" s="2182"/>
      <c r="N8" s="2188"/>
      <c r="O8" s="2180"/>
      <c r="P8" s="70" t="s">
        <v>874</v>
      </c>
      <c r="Q8" s="70" t="s">
        <v>875</v>
      </c>
      <c r="R8" s="70" t="s">
        <v>467</v>
      </c>
      <c r="S8" s="2184"/>
      <c r="T8" s="70" t="s">
        <v>874</v>
      </c>
      <c r="U8" s="70" t="s">
        <v>875</v>
      </c>
      <c r="V8" s="70" t="s">
        <v>467</v>
      </c>
      <c r="W8" s="70" t="s">
        <v>874</v>
      </c>
      <c r="X8" s="70" t="s">
        <v>875</v>
      </c>
      <c r="Y8" s="70" t="s">
        <v>467</v>
      </c>
      <c r="Z8" s="2180"/>
      <c r="AA8" s="93" t="s">
        <v>876</v>
      </c>
      <c r="AB8" s="93" t="s">
        <v>877</v>
      </c>
      <c r="AC8" s="94" t="s">
        <v>878</v>
      </c>
    </row>
    <row r="9" spans="1:29" ht="26.4">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ht="19.2">
      <c r="A10" s="53"/>
      <c r="B10" s="54"/>
      <c r="C10" s="54"/>
      <c r="D10" s="55"/>
      <c r="E10" s="54"/>
      <c r="F10" s="56">
        <v>345.19</v>
      </c>
      <c r="G10" s="2156">
        <v>2920</v>
      </c>
      <c r="H10" s="58"/>
      <c r="I10" s="58"/>
      <c r="J10" s="58"/>
      <c r="K10" s="75"/>
      <c r="L10" s="76"/>
      <c r="M10" s="54"/>
      <c r="N10" s="56">
        <v>345.19</v>
      </c>
      <c r="O10" s="2156">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156"/>
      <c r="H11" s="61">
        <v>2</v>
      </c>
      <c r="I11" s="60" t="s">
        <v>884</v>
      </c>
      <c r="J11" s="60" t="s">
        <v>885</v>
      </c>
      <c r="K11" s="75"/>
      <c r="L11" s="76"/>
      <c r="M11" s="54"/>
      <c r="N11" s="54"/>
      <c r="O11" s="2156"/>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156"/>
      <c r="H12" s="58"/>
      <c r="I12" s="58"/>
      <c r="J12" s="58"/>
      <c r="K12" s="75"/>
      <c r="L12" s="76"/>
      <c r="M12" s="54"/>
      <c r="N12" s="56">
        <v>332.38</v>
      </c>
      <c r="O12" s="2156"/>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156"/>
      <c r="H13" s="61">
        <v>3</v>
      </c>
      <c r="I13" s="60" t="s">
        <v>887</v>
      </c>
      <c r="J13" s="60" t="s">
        <v>885</v>
      </c>
      <c r="K13" s="75"/>
      <c r="L13" s="76"/>
      <c r="M13" s="54"/>
      <c r="N13" s="54"/>
      <c r="O13" s="2156"/>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156"/>
      <c r="H14" s="58"/>
      <c r="I14" s="58"/>
      <c r="J14" s="58"/>
      <c r="K14" s="75"/>
      <c r="L14" s="76"/>
      <c r="M14" s="54"/>
      <c r="N14" s="56">
        <v>393.62</v>
      </c>
      <c r="O14" s="2156"/>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156"/>
      <c r="H15" s="61">
        <v>4</v>
      </c>
      <c r="I15" s="60" t="s">
        <v>888</v>
      </c>
      <c r="J15" s="60" t="s">
        <v>889</v>
      </c>
      <c r="K15" s="75"/>
      <c r="L15" s="76"/>
      <c r="M15" s="54"/>
      <c r="N15" s="54"/>
      <c r="O15" s="2156"/>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156"/>
      <c r="H16" s="58"/>
      <c r="I16" s="58"/>
      <c r="J16" s="58"/>
      <c r="K16" s="75"/>
      <c r="L16" s="76"/>
      <c r="M16" s="54"/>
      <c r="N16" s="56">
        <v>387.95</v>
      </c>
      <c r="O16" s="2156"/>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156"/>
      <c r="H17" s="61">
        <v>5</v>
      </c>
      <c r="I17" s="60" t="s">
        <v>891</v>
      </c>
      <c r="J17" s="60" t="s">
        <v>885</v>
      </c>
      <c r="K17" s="75"/>
      <c r="L17" s="76"/>
      <c r="M17" s="54"/>
      <c r="N17" s="54"/>
      <c r="O17" s="2156"/>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156"/>
      <c r="H18" s="58"/>
      <c r="I18" s="58"/>
      <c r="J18" s="58"/>
      <c r="K18" s="75"/>
      <c r="L18" s="76"/>
      <c r="M18" s="54"/>
      <c r="N18" s="56">
        <v>340.35</v>
      </c>
      <c r="O18" s="2156"/>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156"/>
      <c r="H19" s="61">
        <v>6</v>
      </c>
      <c r="I19" s="60" t="s">
        <v>893</v>
      </c>
      <c r="J19" s="60" t="s">
        <v>885</v>
      </c>
      <c r="K19" s="75"/>
      <c r="L19" s="76"/>
      <c r="M19" s="54"/>
      <c r="N19" s="54"/>
      <c r="O19" s="2156"/>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156"/>
      <c r="H20" s="58"/>
      <c r="I20" s="58"/>
      <c r="J20" s="58"/>
      <c r="K20" s="75"/>
      <c r="L20" s="76"/>
      <c r="M20" s="54"/>
      <c r="N20" s="56">
        <v>393.12</v>
      </c>
      <c r="O20" s="2156"/>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156"/>
      <c r="H21" s="61">
        <v>7</v>
      </c>
      <c r="I21" s="60" t="s">
        <v>894</v>
      </c>
      <c r="J21" s="60" t="s">
        <v>885</v>
      </c>
      <c r="K21" s="75"/>
      <c r="L21" s="76"/>
      <c r="M21" s="54"/>
      <c r="N21" s="54"/>
      <c r="O21" s="2156"/>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156"/>
      <c r="H22" s="58"/>
      <c r="I22" s="58"/>
      <c r="J22" s="58"/>
      <c r="K22" s="75"/>
      <c r="L22" s="76"/>
      <c r="M22" s="54"/>
      <c r="N22" s="56">
        <v>328.54</v>
      </c>
      <c r="O22" s="2156"/>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156"/>
      <c r="H23" s="61">
        <v>8</v>
      </c>
      <c r="I23" s="60" t="s">
        <v>895</v>
      </c>
      <c r="J23" s="60" t="s">
        <v>885</v>
      </c>
      <c r="K23" s="75"/>
      <c r="L23" s="76"/>
      <c r="M23" s="54"/>
      <c r="N23" s="54"/>
      <c r="O23" s="2156"/>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156"/>
      <c r="H24" s="58"/>
      <c r="I24" s="58"/>
      <c r="J24" s="58"/>
      <c r="K24" s="75"/>
      <c r="L24" s="76"/>
      <c r="M24" s="54"/>
      <c r="N24" s="56">
        <v>398.52</v>
      </c>
      <c r="O24" s="2156"/>
      <c r="P24" s="77"/>
      <c r="Q24" s="77"/>
      <c r="R24" s="77"/>
      <c r="S24" s="77"/>
      <c r="T24" s="77"/>
      <c r="U24" s="77"/>
      <c r="V24" s="77"/>
      <c r="W24" s="77"/>
      <c r="X24" s="77"/>
      <c r="Y24" s="77"/>
      <c r="Z24" s="98" t="s">
        <v>892</v>
      </c>
      <c r="AA24" s="99"/>
      <c r="AB24" s="99"/>
      <c r="AC24" s="100"/>
    </row>
    <row r="25" spans="1:29" ht="19.2">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156">
        <v>835</v>
      </c>
      <c r="H26" s="58"/>
      <c r="I26" s="58"/>
      <c r="J26" s="58"/>
      <c r="K26" s="75"/>
      <c r="L26" s="76"/>
      <c r="M26" s="54"/>
      <c r="N26" s="56">
        <v>425.85</v>
      </c>
      <c r="O26" s="2156">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156"/>
      <c r="H27" s="61">
        <v>10</v>
      </c>
      <c r="I27" s="60" t="s">
        <v>898</v>
      </c>
      <c r="J27" s="60" t="s">
        <v>899</v>
      </c>
      <c r="K27" s="75"/>
      <c r="L27" s="76"/>
      <c r="M27" s="54"/>
      <c r="N27" s="54"/>
      <c r="O27" s="2156"/>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156"/>
      <c r="H28" s="58"/>
      <c r="I28" s="58"/>
      <c r="J28" s="58"/>
      <c r="K28" s="75"/>
      <c r="L28" s="76"/>
      <c r="M28" s="54"/>
      <c r="N28" s="56">
        <v>409.37</v>
      </c>
      <c r="O28" s="2156"/>
      <c r="P28" s="77"/>
      <c r="Q28" s="77"/>
      <c r="R28" s="77"/>
      <c r="S28" s="77"/>
      <c r="T28" s="77"/>
      <c r="U28" s="77"/>
      <c r="V28" s="77"/>
      <c r="W28" s="77"/>
      <c r="X28" s="77"/>
      <c r="Y28" s="77"/>
      <c r="Z28" s="77"/>
      <c r="AA28" s="99"/>
      <c r="AB28" s="99"/>
      <c r="AC28" s="100"/>
    </row>
    <row r="29" spans="1:29" ht="19.2">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156">
        <v>2306</v>
      </c>
      <c r="H30" s="58"/>
      <c r="I30" s="58"/>
      <c r="J30" s="58"/>
      <c r="K30" s="75"/>
      <c r="L30" s="76"/>
      <c r="M30" s="54"/>
      <c r="N30" s="56">
        <v>388.46</v>
      </c>
      <c r="O30" s="2156">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156"/>
      <c r="H31" s="61">
        <v>12</v>
      </c>
      <c r="I31" s="60" t="s">
        <v>903</v>
      </c>
      <c r="J31" s="60" t="s">
        <v>885</v>
      </c>
      <c r="K31" s="75"/>
      <c r="L31" s="76"/>
      <c r="M31" s="54"/>
      <c r="N31" s="54"/>
      <c r="O31" s="2156"/>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2">
      <c r="A32" s="53"/>
      <c r="B32" s="54"/>
      <c r="C32" s="54"/>
      <c r="D32" s="55"/>
      <c r="E32" s="54"/>
      <c r="F32" s="56">
        <v>380.96</v>
      </c>
      <c r="G32" s="2156"/>
      <c r="H32" s="58"/>
      <c r="I32" s="58"/>
      <c r="J32" s="58"/>
      <c r="K32" s="75"/>
      <c r="L32" s="76"/>
      <c r="M32" s="54"/>
      <c r="N32" s="56">
        <v>380.96</v>
      </c>
      <c r="O32" s="2156"/>
      <c r="P32" s="77"/>
      <c r="Q32" s="77"/>
      <c r="R32" s="77"/>
      <c r="S32" s="77"/>
      <c r="T32" s="77"/>
      <c r="U32" s="77"/>
      <c r="V32" s="77"/>
      <c r="W32" s="77"/>
      <c r="X32" s="77"/>
      <c r="Y32" s="77"/>
      <c r="Z32" s="98" t="s">
        <v>904</v>
      </c>
      <c r="AA32" s="99"/>
      <c r="AB32" s="99"/>
      <c r="AC32" s="100"/>
    </row>
    <row r="33" spans="1:29" ht="26.4">
      <c r="A33" s="59">
        <v>13</v>
      </c>
      <c r="B33" s="60" t="s">
        <v>905</v>
      </c>
      <c r="C33" s="60" t="s">
        <v>889</v>
      </c>
      <c r="D33" s="55"/>
      <c r="E33" s="54"/>
      <c r="F33" s="54"/>
      <c r="G33" s="2156"/>
      <c r="H33" s="61">
        <v>13</v>
      </c>
      <c r="I33" s="60" t="s">
        <v>905</v>
      </c>
      <c r="J33" s="60" t="s">
        <v>889</v>
      </c>
      <c r="K33" s="75"/>
      <c r="L33" s="81" t="s">
        <v>318</v>
      </c>
      <c r="M33" s="54"/>
      <c r="N33" s="54"/>
      <c r="O33" s="2156"/>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156"/>
      <c r="H34" s="58"/>
      <c r="I34" s="58"/>
      <c r="J34" s="58"/>
      <c r="K34" s="75"/>
      <c r="L34" s="76"/>
      <c r="M34" s="54"/>
      <c r="N34" s="56">
        <v>381.39</v>
      </c>
      <c r="O34" s="2156"/>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156"/>
      <c r="H35" s="61">
        <v>14</v>
      </c>
      <c r="I35" s="60" t="s">
        <v>906</v>
      </c>
      <c r="J35" s="60" t="s">
        <v>885</v>
      </c>
      <c r="K35" s="75"/>
      <c r="L35" s="76"/>
      <c r="M35" s="54"/>
      <c r="N35" s="54"/>
      <c r="O35" s="2156"/>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ht="19.2">
      <c r="A36" s="53"/>
      <c r="B36" s="54"/>
      <c r="C36" s="54"/>
      <c r="D36" s="55"/>
      <c r="E36" s="54"/>
      <c r="F36" s="56">
        <v>344.6</v>
      </c>
      <c r="G36" s="2156"/>
      <c r="H36" s="58"/>
      <c r="I36" s="58"/>
      <c r="J36" s="58"/>
      <c r="K36" s="75"/>
      <c r="L36" s="76"/>
      <c r="M36" s="54"/>
      <c r="N36" s="56">
        <v>344.6</v>
      </c>
      <c r="O36" s="2156"/>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156"/>
      <c r="H37" s="61">
        <v>15</v>
      </c>
      <c r="I37" s="60" t="s">
        <v>908</v>
      </c>
      <c r="J37" s="60" t="s">
        <v>889</v>
      </c>
      <c r="K37" s="75"/>
      <c r="L37" s="76"/>
      <c r="M37" s="54"/>
      <c r="N37" s="54"/>
      <c r="O37" s="2156"/>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156"/>
      <c r="H38" s="58"/>
      <c r="I38" s="58"/>
      <c r="J38" s="58"/>
      <c r="K38" s="75"/>
      <c r="L38" s="76"/>
      <c r="M38" s="54"/>
      <c r="N38" s="56">
        <v>395.64</v>
      </c>
      <c r="O38" s="2156"/>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156"/>
      <c r="H39" s="61">
        <v>16</v>
      </c>
      <c r="I39" s="60" t="s">
        <v>909</v>
      </c>
      <c r="J39" s="60" t="s">
        <v>899</v>
      </c>
      <c r="K39" s="75"/>
      <c r="L39" s="76"/>
      <c r="M39" s="54"/>
      <c r="N39" s="54"/>
      <c r="O39" s="2156"/>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156"/>
      <c r="H40" s="58"/>
      <c r="I40" s="58"/>
      <c r="J40" s="58"/>
      <c r="K40" s="75"/>
      <c r="L40" s="76"/>
      <c r="M40" s="54"/>
      <c r="N40" s="56">
        <v>414.76</v>
      </c>
      <c r="O40" s="2156"/>
      <c r="P40" s="77"/>
      <c r="Q40" s="77"/>
      <c r="R40" s="77"/>
      <c r="S40" s="77"/>
      <c r="T40" s="77"/>
      <c r="U40" s="77"/>
      <c r="V40" s="77"/>
      <c r="W40" s="77"/>
      <c r="X40" s="77"/>
      <c r="Y40" s="77"/>
      <c r="Z40" s="98" t="s">
        <v>892</v>
      </c>
      <c r="AA40" s="99"/>
      <c r="AB40" s="99"/>
      <c r="AC40" s="100"/>
    </row>
    <row r="41" spans="1:29" ht="19.2">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156">
        <v>757</v>
      </c>
      <c r="H42" s="58"/>
      <c r="I42" s="58"/>
      <c r="J42" s="58"/>
      <c r="K42" s="75"/>
      <c r="L42" s="76"/>
      <c r="M42" s="54"/>
      <c r="N42" s="56">
        <v>401.93</v>
      </c>
      <c r="O42" s="2156">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156"/>
      <c r="H43" s="61">
        <v>18</v>
      </c>
      <c r="I43" s="60" t="s">
        <v>913</v>
      </c>
      <c r="J43" s="60" t="s">
        <v>889</v>
      </c>
      <c r="K43" s="68">
        <v>1</v>
      </c>
      <c r="L43" s="76"/>
      <c r="M43" s="54"/>
      <c r="N43" s="54"/>
      <c r="O43" s="2156"/>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156"/>
      <c r="H44" s="58"/>
      <c r="I44" s="58"/>
      <c r="J44" s="58"/>
      <c r="K44" s="75"/>
      <c r="L44" s="76"/>
      <c r="M44" s="54"/>
      <c r="N44" s="56">
        <v>354.95</v>
      </c>
      <c r="O44" s="2156"/>
      <c r="P44" s="77"/>
      <c r="Q44" s="77"/>
      <c r="R44" s="77"/>
      <c r="S44" s="77"/>
      <c r="T44" s="77"/>
      <c r="U44" s="77"/>
      <c r="V44" s="77"/>
      <c r="W44" s="77"/>
      <c r="X44" s="77"/>
      <c r="Y44" s="77"/>
      <c r="Z44" s="77"/>
      <c r="AA44" s="99"/>
      <c r="AB44" s="99"/>
      <c r="AC44" s="100"/>
    </row>
    <row r="45" spans="1:29" ht="19.2">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8">
      <c r="A46" s="53"/>
      <c r="B46" s="54"/>
      <c r="C46" s="54"/>
      <c r="D46" s="55"/>
      <c r="E46" s="54"/>
      <c r="F46" s="56">
        <v>425</v>
      </c>
      <c r="G46" s="2156">
        <v>1192</v>
      </c>
      <c r="H46" s="58"/>
      <c r="I46" s="58"/>
      <c r="J46" s="58"/>
      <c r="K46" s="75"/>
      <c r="L46" s="76"/>
      <c r="M46" s="54"/>
      <c r="N46" s="56">
        <v>425</v>
      </c>
      <c r="O46" s="2156">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156"/>
      <c r="H47" s="61">
        <v>20</v>
      </c>
      <c r="I47" s="60" t="s">
        <v>918</v>
      </c>
      <c r="J47" s="60" t="s">
        <v>919</v>
      </c>
      <c r="K47" s="75"/>
      <c r="L47" s="76"/>
      <c r="M47" s="54"/>
      <c r="N47" s="54"/>
      <c r="O47" s="2156"/>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156"/>
      <c r="H48" s="58"/>
      <c r="I48" s="58"/>
      <c r="J48" s="58"/>
      <c r="K48" s="75"/>
      <c r="L48" s="76"/>
      <c r="M48" s="54"/>
      <c r="N48" s="56">
        <v>414</v>
      </c>
      <c r="O48" s="2156"/>
      <c r="P48" s="77"/>
      <c r="Q48" s="77"/>
      <c r="R48" s="77"/>
      <c r="S48" s="77"/>
      <c r="T48" s="77"/>
      <c r="U48" s="77"/>
      <c r="V48" s="77"/>
      <c r="W48" s="77"/>
      <c r="X48" s="77"/>
      <c r="Y48" s="77"/>
      <c r="Z48" s="77"/>
      <c r="AA48" s="99"/>
      <c r="AB48" s="99"/>
      <c r="AC48" s="100"/>
    </row>
    <row r="49" spans="1:29" ht="26.4">
      <c r="A49" s="59">
        <v>21</v>
      </c>
      <c r="B49" s="60" t="s">
        <v>920</v>
      </c>
      <c r="C49" s="60" t="s">
        <v>885</v>
      </c>
      <c r="D49" s="68">
        <v>1</v>
      </c>
      <c r="E49" s="54"/>
      <c r="F49" s="54"/>
      <c r="G49" s="2156"/>
      <c r="H49" s="61">
        <v>21</v>
      </c>
      <c r="I49" s="60" t="s">
        <v>920</v>
      </c>
      <c r="J49" s="60" t="s">
        <v>885</v>
      </c>
      <c r="K49" s="68">
        <v>1</v>
      </c>
      <c r="L49" s="81" t="s">
        <v>318</v>
      </c>
      <c r="M49" s="54"/>
      <c r="N49" s="54"/>
      <c r="O49" s="2156"/>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156"/>
      <c r="H50" s="58"/>
      <c r="I50" s="58"/>
      <c r="J50" s="58"/>
      <c r="K50" s="75"/>
      <c r="L50" s="76"/>
      <c r="M50" s="54"/>
      <c r="N50" s="56">
        <v>353.05</v>
      </c>
      <c r="O50" s="2156"/>
      <c r="P50" s="77"/>
      <c r="Q50" s="77"/>
      <c r="R50" s="77"/>
      <c r="S50" s="77"/>
      <c r="T50" s="77"/>
      <c r="U50" s="77"/>
      <c r="V50" s="77"/>
      <c r="W50" s="77"/>
      <c r="X50" s="77"/>
      <c r="Y50" s="77"/>
      <c r="Z50" s="98" t="s">
        <v>892</v>
      </c>
      <c r="AA50" s="99"/>
      <c r="AB50" s="99"/>
      <c r="AC50" s="100"/>
    </row>
    <row r="51" spans="1:29" ht="19.2">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156">
        <v>829</v>
      </c>
      <c r="H52" s="58"/>
      <c r="I52" s="58"/>
      <c r="J52" s="58"/>
      <c r="K52" s="75"/>
      <c r="L52" s="76"/>
      <c r="M52" s="54"/>
      <c r="N52" s="56">
        <v>441.06</v>
      </c>
      <c r="O52" s="2156">
        <v>829</v>
      </c>
      <c r="P52" s="77"/>
      <c r="Q52" s="77"/>
      <c r="R52" s="77"/>
      <c r="S52" s="77"/>
      <c r="T52" s="77"/>
      <c r="U52" s="77"/>
      <c r="V52" s="77"/>
      <c r="W52" s="77"/>
      <c r="X52" s="77"/>
      <c r="Y52" s="77"/>
      <c r="Z52" s="98" t="s">
        <v>924</v>
      </c>
      <c r="AA52" s="99"/>
      <c r="AB52" s="99"/>
      <c r="AC52" s="100"/>
    </row>
    <row r="53" spans="1:29" ht="26.4">
      <c r="A53" s="59">
        <v>23</v>
      </c>
      <c r="B53" s="60" t="s">
        <v>925</v>
      </c>
      <c r="C53" s="60" t="s">
        <v>919</v>
      </c>
      <c r="D53" s="55"/>
      <c r="E53" s="54"/>
      <c r="F53" s="54"/>
      <c r="G53" s="2156"/>
      <c r="H53" s="61">
        <v>23</v>
      </c>
      <c r="I53" s="60" t="s">
        <v>925</v>
      </c>
      <c r="J53" s="60" t="s">
        <v>919</v>
      </c>
      <c r="K53" s="75"/>
      <c r="L53" s="81" t="s">
        <v>318</v>
      </c>
      <c r="M53" s="54"/>
      <c r="N53" s="54"/>
      <c r="O53" s="2156"/>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8">
      <c r="A54" s="53"/>
      <c r="B54" s="54"/>
      <c r="C54" s="54"/>
      <c r="D54" s="55"/>
      <c r="E54" s="54"/>
      <c r="F54" s="56">
        <v>387.5</v>
      </c>
      <c r="G54" s="2156"/>
      <c r="H54" s="58"/>
      <c r="I54" s="58"/>
      <c r="J54" s="58"/>
      <c r="K54" s="75"/>
      <c r="L54" s="76"/>
      <c r="M54" s="54"/>
      <c r="N54" s="56">
        <v>387.5</v>
      </c>
      <c r="O54" s="2156"/>
      <c r="P54" s="77"/>
      <c r="Q54" s="77"/>
      <c r="R54" s="77"/>
      <c r="S54" s="77"/>
      <c r="T54" s="77"/>
      <c r="U54" s="77"/>
      <c r="V54" s="77"/>
      <c r="W54" s="77"/>
      <c r="X54" s="77"/>
      <c r="Y54" s="77"/>
      <c r="Z54" s="98" t="s">
        <v>926</v>
      </c>
      <c r="AA54" s="99"/>
      <c r="AB54" s="99"/>
      <c r="AC54" s="100"/>
    </row>
    <row r="55" spans="1:29" ht="19.2">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156">
        <v>2400</v>
      </c>
      <c r="H56" s="58"/>
      <c r="I56" s="58"/>
      <c r="J56" s="58"/>
      <c r="K56" s="75"/>
      <c r="L56" s="76"/>
      <c r="M56" s="54"/>
      <c r="N56" s="56">
        <v>372.63</v>
      </c>
      <c r="O56" s="2156">
        <v>2400</v>
      </c>
      <c r="P56" s="77"/>
      <c r="Q56" s="77"/>
      <c r="R56" s="77"/>
      <c r="S56" s="77"/>
      <c r="T56" s="77"/>
      <c r="U56" s="77"/>
      <c r="V56" s="77"/>
      <c r="W56" s="77"/>
      <c r="X56" s="77"/>
      <c r="Y56" s="77"/>
      <c r="Z56" s="98" t="s">
        <v>890</v>
      </c>
      <c r="AA56" s="99"/>
      <c r="AB56" s="99"/>
      <c r="AC56" s="100"/>
    </row>
    <row r="57" spans="1:29" ht="39.6">
      <c r="A57" s="59">
        <v>25</v>
      </c>
      <c r="B57" s="60" t="s">
        <v>930</v>
      </c>
      <c r="C57" s="60" t="s">
        <v>885</v>
      </c>
      <c r="D57" s="55"/>
      <c r="E57" s="54"/>
      <c r="F57" s="54"/>
      <c r="G57" s="2156"/>
      <c r="H57" s="61">
        <v>25</v>
      </c>
      <c r="I57" s="60" t="s">
        <v>930</v>
      </c>
      <c r="J57" s="60" t="s">
        <v>885</v>
      </c>
      <c r="K57" s="75"/>
      <c r="L57" s="81" t="s">
        <v>931</v>
      </c>
      <c r="M57" s="54"/>
      <c r="N57" s="54"/>
      <c r="O57" s="2156"/>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8">
      <c r="A58" s="53"/>
      <c r="B58" s="54"/>
      <c r="C58" s="54"/>
      <c r="D58" s="55"/>
      <c r="E58" s="54"/>
      <c r="F58" s="56">
        <v>415.3</v>
      </c>
      <c r="G58" s="2156"/>
      <c r="H58" s="58"/>
      <c r="I58" s="58"/>
      <c r="J58" s="58"/>
      <c r="K58" s="75"/>
      <c r="L58" s="76"/>
      <c r="M58" s="54"/>
      <c r="N58" s="56">
        <v>415.3</v>
      </c>
      <c r="O58" s="2156"/>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156"/>
      <c r="H59" s="61">
        <v>26</v>
      </c>
      <c r="I59" s="60" t="s">
        <v>933</v>
      </c>
      <c r="J59" s="60" t="s">
        <v>889</v>
      </c>
      <c r="K59" s="75"/>
      <c r="L59" s="76"/>
      <c r="M59" s="54"/>
      <c r="N59" s="54"/>
      <c r="O59" s="2156"/>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156"/>
      <c r="H60" s="58"/>
      <c r="I60" s="58"/>
      <c r="J60" s="58"/>
      <c r="K60" s="75"/>
      <c r="L60" s="76"/>
      <c r="M60" s="54"/>
      <c r="N60" s="56">
        <v>424.58</v>
      </c>
      <c r="O60" s="2156"/>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156"/>
      <c r="H61" s="61">
        <v>27</v>
      </c>
      <c r="I61" s="60" t="s">
        <v>934</v>
      </c>
      <c r="J61" s="60" t="s">
        <v>885</v>
      </c>
      <c r="K61" s="75"/>
      <c r="L61" s="76"/>
      <c r="M61" s="54"/>
      <c r="N61" s="54"/>
      <c r="O61" s="2156"/>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156"/>
      <c r="H62" s="58"/>
      <c r="I62" s="58"/>
      <c r="J62" s="58"/>
      <c r="K62" s="75"/>
      <c r="L62" s="76"/>
      <c r="M62" s="54"/>
      <c r="N62" s="56">
        <v>391.7</v>
      </c>
      <c r="O62" s="2156"/>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156"/>
      <c r="H63" s="61">
        <v>28</v>
      </c>
      <c r="I63" s="60" t="s">
        <v>935</v>
      </c>
      <c r="J63" s="60" t="s">
        <v>885</v>
      </c>
      <c r="K63" s="75"/>
      <c r="L63" s="76"/>
      <c r="M63" s="54"/>
      <c r="N63" s="54"/>
      <c r="O63" s="2156"/>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38.4">
      <c r="A64" s="53"/>
      <c r="B64" s="54"/>
      <c r="C64" s="54"/>
      <c r="D64" s="55"/>
      <c r="E64" s="54"/>
      <c r="F64" s="56">
        <v>410.47</v>
      </c>
      <c r="G64" s="2156"/>
      <c r="H64" s="58"/>
      <c r="I64" s="58"/>
      <c r="J64" s="58"/>
      <c r="K64" s="75"/>
      <c r="L64" s="76"/>
      <c r="M64" s="54"/>
      <c r="N64" s="56">
        <v>410.47</v>
      </c>
      <c r="O64" s="2156"/>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156"/>
      <c r="H65" s="61">
        <v>29</v>
      </c>
      <c r="I65" s="60" t="s">
        <v>937</v>
      </c>
      <c r="J65" s="60" t="s">
        <v>899</v>
      </c>
      <c r="K65" s="75"/>
      <c r="L65" s="76"/>
      <c r="M65" s="54"/>
      <c r="N65" s="54"/>
      <c r="O65" s="2156"/>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2">
      <c r="A66" s="53"/>
      <c r="B66" s="54"/>
      <c r="C66" s="54"/>
      <c r="D66" s="55"/>
      <c r="E66" s="54"/>
      <c r="F66" s="56">
        <v>385.54</v>
      </c>
      <c r="G66" s="2156"/>
      <c r="H66" s="58"/>
      <c r="I66" s="58"/>
      <c r="J66" s="58"/>
      <c r="K66" s="75"/>
      <c r="L66" s="76"/>
      <c r="M66" s="54"/>
      <c r="N66" s="56">
        <v>385.54</v>
      </c>
      <c r="O66" s="2156"/>
      <c r="P66" s="77"/>
      <c r="Q66" s="77"/>
      <c r="R66" s="77"/>
      <c r="S66" s="77"/>
      <c r="T66" s="77"/>
      <c r="U66" s="77"/>
      <c r="V66" s="77"/>
      <c r="W66" s="77"/>
      <c r="X66" s="77"/>
      <c r="Y66" s="77"/>
      <c r="Z66" s="98" t="s">
        <v>938</v>
      </c>
      <c r="AA66" s="99"/>
      <c r="AB66" s="99"/>
      <c r="AC66" s="100"/>
    </row>
    <row r="67" spans="1:29" ht="19.2">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156">
        <v>1242</v>
      </c>
      <c r="H68" s="58"/>
      <c r="I68" s="58"/>
      <c r="J68" s="58"/>
      <c r="K68" s="75"/>
      <c r="L68" s="76"/>
      <c r="M68" s="54"/>
      <c r="N68" s="56">
        <v>418.31</v>
      </c>
      <c r="O68" s="2156">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156"/>
      <c r="H69" s="61">
        <v>31</v>
      </c>
      <c r="I69" s="60" t="s">
        <v>941</v>
      </c>
      <c r="J69" s="60" t="s">
        <v>885</v>
      </c>
      <c r="K69" s="68">
        <v>1</v>
      </c>
      <c r="L69" s="76"/>
      <c r="M69" s="54"/>
      <c r="N69" s="54"/>
      <c r="O69" s="2156"/>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156"/>
      <c r="H70" s="58"/>
      <c r="I70" s="58"/>
      <c r="J70" s="58"/>
      <c r="K70" s="75"/>
      <c r="L70" s="76"/>
      <c r="M70" s="54"/>
      <c r="N70" s="56">
        <v>421.47</v>
      </c>
      <c r="O70" s="2156"/>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156"/>
      <c r="H71" s="61">
        <v>32</v>
      </c>
      <c r="I71" s="60" t="s">
        <v>942</v>
      </c>
      <c r="J71" s="60" t="s">
        <v>889</v>
      </c>
      <c r="K71" s="75"/>
      <c r="L71" s="76"/>
      <c r="M71" s="54"/>
      <c r="N71" s="54"/>
      <c r="O71" s="2156"/>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156"/>
      <c r="H72" s="58"/>
      <c r="I72" s="58"/>
      <c r="J72" s="58"/>
      <c r="K72" s="75"/>
      <c r="L72" s="76"/>
      <c r="M72" s="54"/>
      <c r="N72" s="56">
        <v>401.98</v>
      </c>
      <c r="O72" s="2156"/>
      <c r="P72" s="77"/>
      <c r="Q72" s="77"/>
      <c r="R72" s="77"/>
      <c r="S72" s="77"/>
      <c r="T72" s="77"/>
      <c r="U72" s="77"/>
      <c r="V72" s="77"/>
      <c r="W72" s="77"/>
      <c r="X72" s="77"/>
      <c r="Y72" s="77"/>
      <c r="Z72" s="98" t="s">
        <v>892</v>
      </c>
      <c r="AA72" s="99"/>
      <c r="AB72" s="99"/>
      <c r="AC72" s="100"/>
    </row>
    <row r="73" spans="1:29" ht="19.2">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2">
      <c r="A74" s="53"/>
      <c r="B74" s="54"/>
      <c r="C74" s="54"/>
      <c r="D74" s="55"/>
      <c r="E74" s="54"/>
      <c r="F74" s="56">
        <v>429.38</v>
      </c>
      <c r="G74" s="2156">
        <v>833</v>
      </c>
      <c r="H74" s="58"/>
      <c r="I74" s="58"/>
      <c r="J74" s="58"/>
      <c r="K74" s="75"/>
      <c r="L74" s="76"/>
      <c r="M74" s="54"/>
      <c r="N74" s="56">
        <v>429.38</v>
      </c>
      <c r="O74" s="2156">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156"/>
      <c r="H75" s="61">
        <v>34</v>
      </c>
      <c r="I75" s="60" t="s">
        <v>946</v>
      </c>
      <c r="J75" s="60" t="s">
        <v>889</v>
      </c>
      <c r="K75" s="75"/>
      <c r="L75" s="76"/>
      <c r="M75" s="54"/>
      <c r="N75" s="54"/>
      <c r="O75" s="2156"/>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156"/>
      <c r="H76" s="58"/>
      <c r="I76" s="58"/>
      <c r="J76" s="58"/>
      <c r="K76" s="75"/>
      <c r="L76" s="76"/>
      <c r="M76" s="54"/>
      <c r="N76" s="56">
        <v>403.83</v>
      </c>
      <c r="O76" s="2156"/>
      <c r="P76" s="77"/>
      <c r="Q76" s="77"/>
      <c r="R76" s="77"/>
      <c r="S76" s="77"/>
      <c r="T76" s="77"/>
      <c r="U76" s="77"/>
      <c r="V76" s="77"/>
      <c r="W76" s="77"/>
      <c r="X76" s="77"/>
      <c r="Y76" s="77"/>
      <c r="Z76" s="98" t="s">
        <v>924</v>
      </c>
      <c r="AA76" s="99"/>
      <c r="AB76" s="99"/>
      <c r="AC76" s="100"/>
    </row>
    <row r="77" spans="1:29" ht="19.2">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2">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156">
        <v>735</v>
      </c>
      <c r="H80" s="58"/>
      <c r="I80" s="58"/>
      <c r="J80" s="58"/>
      <c r="K80" s="75"/>
      <c r="L80" s="76"/>
      <c r="M80" s="54"/>
      <c r="N80" s="56">
        <v>380.68</v>
      </c>
      <c r="O80" s="2156">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156"/>
      <c r="H81" s="61">
        <v>37</v>
      </c>
      <c r="I81" s="60" t="s">
        <v>952</v>
      </c>
      <c r="J81" s="60" t="s">
        <v>885</v>
      </c>
      <c r="K81" s="75"/>
      <c r="L81" s="76"/>
      <c r="M81" s="54"/>
      <c r="N81" s="54"/>
      <c r="O81" s="2156"/>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156"/>
      <c r="H82" s="58"/>
      <c r="I82" s="58"/>
      <c r="J82" s="58"/>
      <c r="K82" s="75"/>
      <c r="L82" s="76"/>
      <c r="M82" s="54"/>
      <c r="N82" s="56">
        <v>354.53</v>
      </c>
      <c r="O82" s="2156"/>
      <c r="P82" s="77"/>
      <c r="Q82" s="77"/>
      <c r="R82" s="77"/>
      <c r="S82" s="77"/>
      <c r="T82" s="77"/>
      <c r="U82" s="77"/>
      <c r="V82" s="77"/>
      <c r="W82" s="77"/>
      <c r="X82" s="77"/>
      <c r="Y82" s="77"/>
      <c r="Z82" s="98" t="s">
        <v>890</v>
      </c>
      <c r="AA82" s="99"/>
      <c r="AB82" s="99"/>
      <c r="AC82" s="100"/>
    </row>
    <row r="83" spans="1:29" ht="19.2">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156">
        <v>1203</v>
      </c>
      <c r="H84" s="58"/>
      <c r="I84" s="58"/>
      <c r="J84" s="58"/>
      <c r="K84" s="75"/>
      <c r="L84" s="76"/>
      <c r="M84" s="54"/>
      <c r="N84" s="56">
        <v>405.57</v>
      </c>
      <c r="O84" s="2156">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156"/>
      <c r="H85" s="61">
        <v>39</v>
      </c>
      <c r="I85" s="60" t="s">
        <v>955</v>
      </c>
      <c r="J85" s="60" t="s">
        <v>899</v>
      </c>
      <c r="K85" s="75"/>
      <c r="L85" s="76"/>
      <c r="M85" s="54"/>
      <c r="N85" s="54"/>
      <c r="O85" s="2156"/>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8">
      <c r="A86" s="53"/>
      <c r="B86" s="54"/>
      <c r="C86" s="54"/>
      <c r="D86" s="55"/>
      <c r="E86" s="54"/>
      <c r="F86" s="56">
        <v>416.87</v>
      </c>
      <c r="G86" s="2156"/>
      <c r="H86" s="58"/>
      <c r="I86" s="58"/>
      <c r="J86" s="58"/>
      <c r="K86" s="75"/>
      <c r="L86" s="76"/>
      <c r="M86" s="54"/>
      <c r="N86" s="56">
        <v>416.87</v>
      </c>
      <c r="O86" s="2156"/>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156"/>
      <c r="H87" s="61">
        <v>40</v>
      </c>
      <c r="I87" s="60" t="s">
        <v>957</v>
      </c>
      <c r="J87" s="60" t="s">
        <v>885</v>
      </c>
      <c r="K87" s="75"/>
      <c r="L87" s="76"/>
      <c r="M87" s="54"/>
      <c r="N87" s="54"/>
      <c r="O87" s="2156"/>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156"/>
      <c r="H88" s="58"/>
      <c r="I88" s="58"/>
      <c r="J88" s="58"/>
      <c r="K88" s="75"/>
      <c r="L88" s="76"/>
      <c r="M88" s="54"/>
      <c r="N88" s="56">
        <v>380.77</v>
      </c>
      <c r="O88" s="2156"/>
      <c r="P88" s="77"/>
      <c r="Q88" s="77"/>
      <c r="R88" s="77"/>
      <c r="S88" s="77"/>
      <c r="T88" s="77"/>
      <c r="U88" s="77"/>
      <c r="V88" s="77"/>
      <c r="W88" s="77"/>
      <c r="X88" s="77"/>
      <c r="Y88" s="77"/>
      <c r="Z88" s="98" t="s">
        <v>890</v>
      </c>
      <c r="AA88" s="99"/>
      <c r="AB88" s="99"/>
      <c r="AC88" s="100"/>
    </row>
    <row r="89" spans="1:29" ht="19.2">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8">
      <c r="A90" s="53"/>
      <c r="B90" s="54"/>
      <c r="C90" s="54"/>
      <c r="D90" s="55"/>
      <c r="E90" s="54"/>
      <c r="F90" s="56">
        <v>411.81</v>
      </c>
      <c r="G90" s="2156">
        <v>1101</v>
      </c>
      <c r="H90" s="58"/>
      <c r="I90" s="58"/>
      <c r="J90" s="58"/>
      <c r="K90" s="75"/>
      <c r="L90" s="76"/>
      <c r="M90" s="54"/>
      <c r="N90" s="56">
        <v>411.81</v>
      </c>
      <c r="O90" s="2156">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156"/>
      <c r="H91" s="61">
        <v>42</v>
      </c>
      <c r="I91" s="60" t="s">
        <v>960</v>
      </c>
      <c r="J91" s="60" t="s">
        <v>889</v>
      </c>
      <c r="K91" s="75"/>
      <c r="L91" s="76"/>
      <c r="M91" s="54"/>
      <c r="N91" s="54"/>
      <c r="O91" s="2156"/>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156"/>
      <c r="H92" s="58"/>
      <c r="I92" s="58"/>
      <c r="J92" s="58"/>
      <c r="K92" s="75"/>
      <c r="L92" s="76"/>
      <c r="M92" s="54"/>
      <c r="N92" s="56">
        <v>392.08</v>
      </c>
      <c r="O92" s="2156"/>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156"/>
      <c r="H93" s="61">
        <v>43</v>
      </c>
      <c r="I93" s="60" t="s">
        <v>961</v>
      </c>
      <c r="J93" s="60" t="s">
        <v>919</v>
      </c>
      <c r="K93" s="75"/>
      <c r="L93" s="76"/>
      <c r="M93" s="54"/>
      <c r="N93" s="54"/>
      <c r="O93" s="2156"/>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50.4">
      <c r="A94" s="53"/>
      <c r="B94" s="54"/>
      <c r="C94" s="54"/>
      <c r="D94" s="55"/>
      <c r="E94" s="54"/>
      <c r="F94" s="56">
        <v>296.87</v>
      </c>
      <c r="G94" s="2156"/>
      <c r="H94" s="58"/>
      <c r="I94" s="58"/>
      <c r="J94" s="58"/>
      <c r="K94" s="75"/>
      <c r="L94" s="76"/>
      <c r="M94" s="54"/>
      <c r="N94" s="56">
        <v>296.87</v>
      </c>
      <c r="O94" s="2156"/>
      <c r="P94" s="77"/>
      <c r="Q94" s="77"/>
      <c r="R94" s="77"/>
      <c r="S94" s="77"/>
      <c r="T94" s="77"/>
      <c r="U94" s="77"/>
      <c r="V94" s="77"/>
      <c r="W94" s="77"/>
      <c r="X94" s="77"/>
      <c r="Y94" s="77"/>
      <c r="Z94" s="121" t="s">
        <v>962</v>
      </c>
      <c r="AA94" s="99"/>
      <c r="AB94" s="99"/>
      <c r="AC94" s="100"/>
    </row>
    <row r="95" spans="1:29" ht="19.2">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2">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2">
      <c r="A98" s="53"/>
      <c r="B98" s="54"/>
      <c r="C98" s="54"/>
      <c r="D98" s="55"/>
      <c r="E98" s="54"/>
      <c r="F98" s="56">
        <v>382.17</v>
      </c>
      <c r="G98" s="2156">
        <v>835</v>
      </c>
      <c r="H98" s="58"/>
      <c r="I98" s="58"/>
      <c r="J98" s="58"/>
      <c r="K98" s="75"/>
      <c r="L98" s="76"/>
      <c r="M98" s="54"/>
      <c r="N98" s="56">
        <v>382.17</v>
      </c>
      <c r="O98" s="2156">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156"/>
      <c r="H99" s="61">
        <v>46</v>
      </c>
      <c r="I99" s="60" t="s">
        <v>968</v>
      </c>
      <c r="J99" s="60" t="s">
        <v>919</v>
      </c>
      <c r="K99" s="75"/>
      <c r="L99" s="76"/>
      <c r="M99" s="54"/>
      <c r="N99" s="54"/>
      <c r="O99" s="2156"/>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ht="19.2">
      <c r="A100" s="53"/>
      <c r="B100" s="54"/>
      <c r="C100" s="54"/>
      <c r="D100" s="55"/>
      <c r="E100" s="54"/>
      <c r="F100" s="56">
        <v>452.74</v>
      </c>
      <c r="G100" s="2156"/>
      <c r="H100" s="58"/>
      <c r="I100" s="58"/>
      <c r="J100" s="58"/>
      <c r="K100" s="75"/>
      <c r="L100" s="76"/>
      <c r="M100" s="54"/>
      <c r="N100" s="56">
        <v>452.74</v>
      </c>
      <c r="O100" s="2156"/>
      <c r="P100" s="77"/>
      <c r="Q100" s="77"/>
      <c r="R100" s="77"/>
      <c r="S100" s="77"/>
      <c r="T100" s="77"/>
      <c r="U100" s="77"/>
      <c r="V100" s="77"/>
      <c r="W100" s="77"/>
      <c r="X100" s="77"/>
      <c r="Y100" s="77"/>
      <c r="Z100" s="98" t="s">
        <v>969</v>
      </c>
      <c r="AA100" s="99"/>
      <c r="AB100" s="99"/>
      <c r="AC100" s="100"/>
    </row>
    <row r="101" spans="1:29" ht="19.2">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156">
        <v>815</v>
      </c>
      <c r="H102" s="58"/>
      <c r="I102" s="58"/>
      <c r="J102" s="58"/>
      <c r="K102" s="75"/>
      <c r="L102" s="76"/>
      <c r="M102" s="54"/>
      <c r="N102" s="56">
        <v>420.21</v>
      </c>
      <c r="O102" s="2156">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156"/>
      <c r="H103" s="61">
        <v>48</v>
      </c>
      <c r="I103" s="60" t="s">
        <v>972</v>
      </c>
      <c r="J103" s="60" t="s">
        <v>919</v>
      </c>
      <c r="K103" s="75"/>
      <c r="L103" s="76"/>
      <c r="M103" s="54"/>
      <c r="N103" s="54"/>
      <c r="O103" s="2156"/>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4">
      <c r="A104" s="53"/>
      <c r="B104" s="54"/>
      <c r="C104" s="54"/>
      <c r="D104" s="55"/>
      <c r="E104" s="54"/>
      <c r="F104" s="56">
        <v>395.01</v>
      </c>
      <c r="G104" s="2156"/>
      <c r="H104" s="58"/>
      <c r="I104" s="58"/>
      <c r="J104" s="58"/>
      <c r="K104" s="75"/>
      <c r="L104" s="76"/>
      <c r="M104" s="54"/>
      <c r="N104" s="56">
        <v>395.01</v>
      </c>
      <c r="O104" s="2156"/>
      <c r="P104" s="77"/>
      <c r="Q104" s="77"/>
      <c r="R104" s="77"/>
      <c r="S104" s="77"/>
      <c r="T104" s="77"/>
      <c r="U104" s="77"/>
      <c r="V104" s="77"/>
      <c r="W104" s="77"/>
      <c r="X104" s="77"/>
      <c r="Y104" s="77"/>
      <c r="Z104" s="98" t="s">
        <v>973</v>
      </c>
      <c r="AA104" s="99"/>
      <c r="AB104" s="99"/>
      <c r="AC104" s="100"/>
    </row>
    <row r="105" spans="1:29" ht="19.2">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156">
        <v>1473</v>
      </c>
      <c r="H106" s="58"/>
      <c r="I106" s="58"/>
      <c r="J106" s="58"/>
      <c r="K106" s="75"/>
      <c r="L106" s="76"/>
      <c r="M106" s="54"/>
      <c r="N106" s="56">
        <v>386.74</v>
      </c>
      <c r="O106" s="2156">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156"/>
      <c r="H107" s="61">
        <v>50</v>
      </c>
      <c r="I107" s="60" t="s">
        <v>976</v>
      </c>
      <c r="J107" s="60" t="s">
        <v>885</v>
      </c>
      <c r="K107" s="75"/>
      <c r="L107" s="76"/>
      <c r="M107" s="54"/>
      <c r="N107" s="54"/>
      <c r="O107" s="2156"/>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156"/>
      <c r="H108" s="58"/>
      <c r="I108" s="58"/>
      <c r="J108" s="58"/>
      <c r="K108" s="75"/>
      <c r="L108" s="76"/>
      <c r="M108" s="54"/>
      <c r="N108" s="56">
        <v>378.62</v>
      </c>
      <c r="O108" s="2156"/>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156"/>
      <c r="H109" s="61">
        <v>51</v>
      </c>
      <c r="I109" s="60" t="s">
        <v>977</v>
      </c>
      <c r="J109" s="60" t="s">
        <v>885</v>
      </c>
      <c r="K109" s="75"/>
      <c r="L109" s="76"/>
      <c r="M109" s="54"/>
      <c r="N109" s="54"/>
      <c r="O109" s="2156"/>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8">
      <c r="A110" s="53"/>
      <c r="B110" s="54"/>
      <c r="C110" s="54"/>
      <c r="D110" s="55"/>
      <c r="E110" s="54"/>
      <c r="F110" s="56">
        <v>350.22</v>
      </c>
      <c r="G110" s="2156"/>
      <c r="H110" s="58"/>
      <c r="I110" s="58"/>
      <c r="J110" s="58"/>
      <c r="K110" s="75"/>
      <c r="L110" s="76"/>
      <c r="M110" s="54"/>
      <c r="N110" s="56">
        <v>350.22</v>
      </c>
      <c r="O110" s="2156"/>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156"/>
      <c r="H111" s="61">
        <v>52</v>
      </c>
      <c r="I111" s="60" t="s">
        <v>979</v>
      </c>
      <c r="J111" s="60" t="s">
        <v>885</v>
      </c>
      <c r="K111" s="75"/>
      <c r="L111" s="76"/>
      <c r="M111" s="54"/>
      <c r="N111" s="54"/>
      <c r="O111" s="2156"/>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156"/>
      <c r="H112" s="58"/>
      <c r="I112" s="58"/>
      <c r="J112" s="58"/>
      <c r="K112" s="75"/>
      <c r="L112" s="76"/>
      <c r="M112" s="54"/>
      <c r="N112" s="56">
        <v>357.91</v>
      </c>
      <c r="O112" s="2156"/>
      <c r="P112" s="77"/>
      <c r="Q112" s="77"/>
      <c r="R112" s="77"/>
      <c r="S112" s="77"/>
      <c r="T112" s="77"/>
      <c r="U112" s="77"/>
      <c r="V112" s="77"/>
      <c r="W112" s="77"/>
      <c r="X112" s="77"/>
      <c r="Y112" s="77"/>
      <c r="Z112" s="77"/>
      <c r="AA112" s="99"/>
      <c r="AB112" s="99"/>
      <c r="AC112" s="100"/>
    </row>
    <row r="113" spans="1:29" ht="19.2">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157" t="s">
        <v>984</v>
      </c>
      <c r="F116" s="2157"/>
      <c r="G116" s="2157"/>
      <c r="H116" s="114"/>
      <c r="I116" s="114"/>
      <c r="J116" s="2157" t="s">
        <v>985</v>
      </c>
      <c r="K116" s="2157"/>
      <c r="L116" s="2157"/>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158" t="s">
        <v>989</v>
      </c>
      <c r="B138" s="2159"/>
      <c r="C138" s="2159"/>
      <c r="D138" s="2159"/>
      <c r="E138" s="2159"/>
      <c r="F138" s="2159"/>
      <c r="G138" s="2159"/>
      <c r="H138" s="2159"/>
      <c r="I138" s="2159"/>
      <c r="J138" s="2159"/>
      <c r="K138" s="2159"/>
      <c r="L138" s="2159"/>
      <c r="M138" s="2159"/>
      <c r="N138" s="2159"/>
      <c r="O138" s="2160" t="s">
        <v>990</v>
      </c>
      <c r="P138" s="2160"/>
      <c r="Q138" s="2160"/>
      <c r="R138" s="2160"/>
      <c r="S138" s="2160"/>
      <c r="T138" s="2160"/>
      <c r="U138" s="2160"/>
      <c r="V138" s="2160"/>
      <c r="W138" s="2160"/>
      <c r="X138" s="2160"/>
      <c r="Y138" s="2160"/>
      <c r="Z138" s="2160"/>
      <c r="AA138" s="2160"/>
      <c r="AB138" s="2160"/>
      <c r="AC138" s="2161"/>
    </row>
    <row r="139" spans="1:29" ht="12.75" customHeight="1">
      <c r="A139" s="2155" t="s">
        <v>991</v>
      </c>
      <c r="B139" s="2155"/>
      <c r="C139" s="2155"/>
      <c r="D139" s="2155"/>
      <c r="E139" s="2155"/>
      <c r="F139" s="2154" t="s">
        <v>992</v>
      </c>
      <c r="G139" s="2154"/>
      <c r="H139" s="2154"/>
      <c r="I139" s="2154"/>
      <c r="J139" s="2155" t="s">
        <v>993</v>
      </c>
      <c r="K139" s="2155"/>
      <c r="L139" s="2155"/>
      <c r="M139" s="2155"/>
      <c r="N139" s="2155"/>
      <c r="O139" s="2154" t="s">
        <v>992</v>
      </c>
      <c r="P139" s="2154"/>
      <c r="Q139" s="2154"/>
      <c r="R139" s="2154"/>
      <c r="S139" s="2154"/>
      <c r="T139" s="2155" t="s">
        <v>994</v>
      </c>
      <c r="U139" s="2155"/>
      <c r="V139" s="2155"/>
      <c r="W139" s="2155"/>
      <c r="X139" s="2155"/>
      <c r="Y139" s="2155"/>
      <c r="Z139" s="2155" t="s">
        <v>995</v>
      </c>
      <c r="AA139" s="2155"/>
      <c r="AB139" s="2155"/>
      <c r="AC139" s="2155"/>
    </row>
    <row r="140" spans="1:29" ht="12.75" customHeight="1">
      <c r="A140" s="2155"/>
      <c r="B140" s="2155"/>
      <c r="C140" s="2155"/>
      <c r="D140" s="2155"/>
      <c r="E140" s="2155"/>
      <c r="F140" s="2154"/>
      <c r="G140" s="2154"/>
      <c r="H140" s="2154"/>
      <c r="I140" s="2154"/>
      <c r="J140" s="2155"/>
      <c r="K140" s="2155"/>
      <c r="L140" s="2155"/>
      <c r="M140" s="2155"/>
      <c r="N140" s="2155"/>
      <c r="O140" s="2154"/>
      <c r="P140" s="2154"/>
      <c r="Q140" s="2154"/>
      <c r="R140" s="2154"/>
      <c r="S140" s="2154"/>
      <c r="T140" s="2155"/>
      <c r="U140" s="2155"/>
      <c r="V140" s="2155"/>
      <c r="W140" s="2155"/>
      <c r="X140" s="2155"/>
      <c r="Y140" s="2155"/>
      <c r="Z140" s="2155"/>
      <c r="AA140" s="2155"/>
      <c r="AB140" s="2155"/>
      <c r="AC140" s="2155"/>
    </row>
    <row r="141" spans="1:29" ht="12.75" customHeight="1">
      <c r="A141" s="2155"/>
      <c r="B141" s="2155"/>
      <c r="C141" s="2155"/>
      <c r="D141" s="2155"/>
      <c r="E141" s="2155"/>
      <c r="F141" s="2154"/>
      <c r="G141" s="2154"/>
      <c r="H141" s="2154"/>
      <c r="I141" s="2154"/>
      <c r="J141" s="2155"/>
      <c r="K141" s="2155"/>
      <c r="L141" s="2155"/>
      <c r="M141" s="2155"/>
      <c r="N141" s="2155"/>
      <c r="O141" s="2154"/>
      <c r="P141" s="2154"/>
      <c r="Q141" s="2154"/>
      <c r="R141" s="2154"/>
      <c r="S141" s="2154"/>
      <c r="T141" s="2155"/>
      <c r="U141" s="2155"/>
      <c r="V141" s="2155"/>
      <c r="W141" s="2155"/>
      <c r="X141" s="2155"/>
      <c r="Y141" s="2155"/>
      <c r="Z141" s="2155"/>
      <c r="AA141" s="2155"/>
      <c r="AB141" s="2155"/>
      <c r="AC141" s="2155"/>
    </row>
    <row r="142" spans="1:29" ht="36.75" customHeight="1">
      <c r="A142" s="2155"/>
      <c r="B142" s="2155"/>
      <c r="C142" s="2155"/>
      <c r="D142" s="2155"/>
      <c r="E142" s="2155"/>
      <c r="F142" s="2154"/>
      <c r="G142" s="2154"/>
      <c r="H142" s="2154"/>
      <c r="I142" s="2154"/>
      <c r="J142" s="2155"/>
      <c r="K142" s="2155"/>
      <c r="L142" s="2155"/>
      <c r="M142" s="2155"/>
      <c r="N142" s="2155"/>
      <c r="O142" s="2154"/>
      <c r="P142" s="2154"/>
      <c r="Q142" s="2154"/>
      <c r="R142" s="2154"/>
      <c r="S142" s="2154"/>
      <c r="T142" s="2155"/>
      <c r="U142" s="2155"/>
      <c r="V142" s="2155"/>
      <c r="W142" s="2155"/>
      <c r="X142" s="2155"/>
      <c r="Y142" s="2155"/>
      <c r="Z142" s="2155"/>
      <c r="AA142" s="2155"/>
      <c r="AB142" s="2155"/>
      <c r="AC142" s="2155"/>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M470"/>
  <sheetViews>
    <sheetView view="pageBreakPreview" zoomScale="40" zoomScaleNormal="40" zoomScaleSheetLayoutView="40" workbookViewId="0">
      <selection activeCell="K179" sqref="K179"/>
    </sheetView>
  </sheetViews>
  <sheetFormatPr defaultColWidth="8.77734375" defaultRowHeight="21"/>
  <cols>
    <col min="1" max="1" width="2.44140625" style="1055" customWidth="1"/>
    <col min="2" max="2" width="0.44140625" style="1055" customWidth="1"/>
    <col min="3" max="3" width="16.88671875" style="1055" customWidth="1"/>
    <col min="4" max="4" width="10.77734375" style="1055" customWidth="1"/>
    <col min="5" max="5" width="17.77734375" style="1055" customWidth="1"/>
    <col min="6" max="6" width="10.77734375" style="1055" customWidth="1"/>
    <col min="7" max="7" width="19.21875" style="1055" customWidth="1"/>
    <col min="8" max="8" width="10.77734375" style="1055" customWidth="1"/>
    <col min="9" max="9" width="18.77734375" style="1055" customWidth="1"/>
    <col min="10" max="10" width="10.77734375" style="1055" customWidth="1"/>
    <col min="11" max="11" width="18.33203125" style="1055" customWidth="1"/>
    <col min="12" max="12" width="10.77734375" style="1055" customWidth="1"/>
    <col min="13" max="13" width="17.88671875" style="1055" customWidth="1"/>
    <col min="14" max="14" width="10.77734375" style="1055" customWidth="1"/>
    <col min="15" max="15" width="16.88671875" style="1055" customWidth="1"/>
    <col min="16" max="16" width="10.77734375" style="1055" customWidth="1"/>
    <col min="17" max="17" width="17.6640625" style="1055" customWidth="1"/>
    <col min="18" max="18" width="10.77734375" style="1055" customWidth="1"/>
    <col min="19" max="19" width="17.21875" style="1055" customWidth="1"/>
    <col min="20" max="20" width="10.77734375" style="1055" customWidth="1"/>
    <col min="21" max="21" width="17.88671875" style="1055" customWidth="1"/>
    <col min="22" max="22" width="10.77734375" style="1055" customWidth="1"/>
    <col min="23" max="23" width="18.6640625" style="1055" customWidth="1"/>
    <col min="24" max="24" width="10.77734375" style="1055" customWidth="1"/>
    <col min="25" max="25" width="16.88671875" style="1055" customWidth="1"/>
    <col min="26" max="26" width="12.33203125" style="1055" customWidth="1"/>
    <col min="27" max="27" width="0.88671875" style="1055" customWidth="1"/>
    <col min="28" max="28" width="8.77734375" style="1055" customWidth="1"/>
    <col min="29" max="34" width="8.77734375" style="1055"/>
    <col min="35" max="35" width="14.21875" style="1055" bestFit="1" customWidth="1"/>
    <col min="36" max="16384" width="8.77734375" style="1055"/>
  </cols>
  <sheetData>
    <row r="1" spans="1:39" s="1212" customFormat="1" ht="46.8" thickBot="1">
      <c r="A1" s="2212" t="s">
        <v>1488</v>
      </c>
      <c r="B1" s="2012"/>
      <c r="C1" s="2012"/>
      <c r="D1" s="2012"/>
      <c r="E1" s="2012"/>
      <c r="F1" s="2012"/>
      <c r="G1" s="2012"/>
      <c r="H1" s="2012"/>
      <c r="I1" s="2012"/>
      <c r="J1" s="2012"/>
      <c r="K1" s="2012"/>
      <c r="L1" s="2012"/>
      <c r="M1" s="2012"/>
      <c r="N1" s="2012"/>
      <c r="O1" s="2012"/>
      <c r="P1" s="2012"/>
      <c r="Q1" s="2012"/>
      <c r="R1" s="2012"/>
      <c r="S1" s="2012"/>
      <c r="T1" s="2012"/>
      <c r="U1" s="2012"/>
      <c r="V1" s="2012"/>
      <c r="W1" s="2012"/>
      <c r="X1" s="2012"/>
      <c r="Y1" s="2012"/>
      <c r="Z1" s="2213"/>
    </row>
    <row r="2" spans="1:39" s="1212" customFormat="1" ht="46.8" thickBot="1">
      <c r="A2" s="2209" t="s">
        <v>1958</v>
      </c>
      <c r="B2" s="2210"/>
      <c r="C2" s="2210"/>
      <c r="D2" s="2210"/>
      <c r="E2" s="2210"/>
      <c r="F2" s="2210"/>
      <c r="G2" s="2210"/>
      <c r="H2" s="2210"/>
      <c r="I2" s="2210"/>
      <c r="J2" s="2210"/>
      <c r="K2" s="2210"/>
      <c r="L2" s="2210"/>
      <c r="M2" s="2210"/>
      <c r="N2" s="2210"/>
      <c r="O2" s="2210"/>
      <c r="P2" s="2210"/>
      <c r="Q2" s="2210"/>
      <c r="R2" s="2210"/>
      <c r="S2" s="2210"/>
      <c r="T2" s="2210"/>
      <c r="U2" s="2210"/>
      <c r="V2" s="2211"/>
      <c r="W2" s="2230" t="s">
        <v>1489</v>
      </c>
      <c r="X2" s="2231"/>
      <c r="Y2" s="2233">
        <f ca="1">NOW()</f>
        <v>46124.97970196759</v>
      </c>
      <c r="Z2" s="2234"/>
    </row>
    <row r="3" spans="1:39" ht="30" customHeight="1">
      <c r="A3" s="1359"/>
      <c r="B3" s="1359"/>
      <c r="C3" s="2216" t="s">
        <v>1150</v>
      </c>
      <c r="D3" s="2217"/>
      <c r="E3" s="2217"/>
      <c r="F3" s="2217"/>
      <c r="G3" s="2217"/>
      <c r="H3" s="2217"/>
      <c r="I3" s="2217"/>
      <c r="J3" s="2217"/>
      <c r="K3" s="2217"/>
      <c r="L3" s="2217"/>
      <c r="M3" s="2217"/>
      <c r="N3" s="2217"/>
      <c r="O3" s="2217"/>
      <c r="P3" s="2217"/>
      <c r="Q3" s="2218"/>
      <c r="R3" s="1128"/>
      <c r="S3" s="2232"/>
      <c r="T3" s="2232"/>
      <c r="U3" s="2232"/>
      <c r="V3" s="1129"/>
      <c r="W3" s="2236"/>
      <c r="X3" s="2236"/>
      <c r="Y3" s="2236"/>
      <c r="Z3" s="2237"/>
    </row>
    <row r="4" spans="1:39" ht="30" customHeight="1">
      <c r="A4" s="1359"/>
      <c r="B4" s="1359"/>
      <c r="C4" s="2219"/>
      <c r="D4" s="2220"/>
      <c r="E4" s="2220"/>
      <c r="F4" s="2220"/>
      <c r="G4" s="2220"/>
      <c r="H4" s="2220"/>
      <c r="I4" s="2220"/>
      <c r="J4" s="2220"/>
      <c r="K4" s="2220"/>
      <c r="L4" s="2220"/>
      <c r="M4" s="2220"/>
      <c r="N4" s="2220"/>
      <c r="O4" s="2220"/>
      <c r="P4" s="2220"/>
      <c r="Q4" s="2221"/>
      <c r="R4" s="1414"/>
      <c r="S4" s="2238" t="s">
        <v>1151</v>
      </c>
      <c r="T4" s="2238"/>
      <c r="U4" s="2238"/>
      <c r="V4" s="1371"/>
      <c r="W4" s="2239" t="s">
        <v>1152</v>
      </c>
      <c r="X4" s="2239"/>
      <c r="Y4" s="2239"/>
      <c r="Z4" s="2240"/>
    </row>
    <row r="5" spans="1:39" ht="27.6">
      <c r="A5" s="1359"/>
      <c r="B5" s="1359"/>
      <c r="C5" s="2214" t="s">
        <v>998</v>
      </c>
      <c r="D5" s="2226" t="s">
        <v>13</v>
      </c>
      <c r="E5" s="2214"/>
      <c r="F5" s="2227"/>
      <c r="G5" s="2225" t="s">
        <v>1153</v>
      </c>
      <c r="H5" s="2225"/>
      <c r="I5" s="2225" t="s">
        <v>1154</v>
      </c>
      <c r="J5" s="2225"/>
      <c r="K5" s="2225"/>
      <c r="L5" s="2225" t="s">
        <v>1490</v>
      </c>
      <c r="M5" s="2225"/>
      <c r="N5" s="2225"/>
      <c r="O5" s="2225" t="s">
        <v>843</v>
      </c>
      <c r="P5" s="2225"/>
      <c r="Q5" s="2235"/>
      <c r="R5" s="1414"/>
      <c r="S5" s="1414"/>
      <c r="T5" s="1371"/>
      <c r="U5" s="1371"/>
      <c r="V5" s="1371"/>
      <c r="W5" s="1371"/>
      <c r="X5" s="1371"/>
      <c r="Y5" s="1371"/>
      <c r="Z5" s="1125"/>
    </row>
    <row r="6" spans="1:39" ht="27.6">
      <c r="A6" s="1359"/>
      <c r="B6" s="1359"/>
      <c r="C6" s="2215"/>
      <c r="D6" s="2228"/>
      <c r="E6" s="2215"/>
      <c r="F6" s="2229"/>
      <c r="G6" s="2225"/>
      <c r="H6" s="2225"/>
      <c r="I6" s="2225"/>
      <c r="J6" s="2225"/>
      <c r="K6" s="2225"/>
      <c r="L6" s="2225"/>
      <c r="M6" s="2225"/>
      <c r="N6" s="2225"/>
      <c r="O6" s="2225"/>
      <c r="P6" s="2225"/>
      <c r="Q6" s="2235"/>
      <c r="R6" s="1414"/>
      <c r="S6" s="1414"/>
      <c r="T6" s="1371"/>
      <c r="U6" s="1371"/>
      <c r="V6" s="1415" t="s">
        <v>1497</v>
      </c>
      <c r="W6" s="1416" t="s">
        <v>1496</v>
      </c>
      <c r="X6" s="1371"/>
      <c r="Y6" s="1371"/>
      <c r="Z6" s="1125"/>
    </row>
    <row r="7" spans="1:39" ht="31.2">
      <c r="A7" s="1359"/>
      <c r="B7" s="1359"/>
      <c r="C7" s="1357">
        <v>1</v>
      </c>
      <c r="D7" s="2224" t="s">
        <v>1156</v>
      </c>
      <c r="E7" s="2224"/>
      <c r="F7" s="2224"/>
      <c r="G7" s="2225" t="s">
        <v>1051</v>
      </c>
      <c r="H7" s="2225"/>
      <c r="I7" s="2222">
        <v>188.678</v>
      </c>
      <c r="J7" s="2222"/>
      <c r="K7" s="2222"/>
      <c r="L7" s="2222">
        <v>188.678</v>
      </c>
      <c r="M7" s="2222"/>
      <c r="N7" s="2222"/>
      <c r="O7" s="2222">
        <f>I7-L7</f>
        <v>0</v>
      </c>
      <c r="P7" s="2222"/>
      <c r="Q7" s="2223"/>
      <c r="R7" s="1417" t="s">
        <v>1492</v>
      </c>
      <c r="S7" s="1418"/>
      <c r="U7" s="1371"/>
      <c r="V7" s="1371"/>
      <c r="W7" s="1371"/>
      <c r="X7" s="1371"/>
      <c r="Y7" s="1371"/>
      <c r="Z7" s="1125"/>
    </row>
    <row r="8" spans="1:39" ht="31.2">
      <c r="A8" s="1359"/>
      <c r="B8" s="1359"/>
      <c r="C8" s="1357">
        <f>C7+1</f>
        <v>2</v>
      </c>
      <c r="D8" s="2224" t="s">
        <v>1157</v>
      </c>
      <c r="E8" s="2224"/>
      <c r="F8" s="2224"/>
      <c r="G8" s="2225" t="s">
        <v>1051</v>
      </c>
      <c r="H8" s="2225"/>
      <c r="I8" s="2222">
        <v>188.678</v>
      </c>
      <c r="J8" s="2222"/>
      <c r="K8" s="2222"/>
      <c r="L8" s="2222">
        <v>188.678</v>
      </c>
      <c r="M8" s="2222"/>
      <c r="N8" s="2222"/>
      <c r="O8" s="2222">
        <f t="shared" ref="O8:O14" si="0">I8-L8</f>
        <v>0</v>
      </c>
      <c r="P8" s="2222"/>
      <c r="Q8" s="2223"/>
      <c r="R8" s="1419"/>
      <c r="S8" s="1419"/>
      <c r="T8" s="1371"/>
      <c r="U8" s="1371"/>
      <c r="V8" s="1371"/>
      <c r="W8" s="1371"/>
      <c r="Y8" s="1420" t="s">
        <v>1160</v>
      </c>
      <c r="Z8" s="1191"/>
    </row>
    <row r="9" spans="1:39" ht="31.2">
      <c r="A9" s="1359"/>
      <c r="B9" s="1359"/>
      <c r="C9" s="1357">
        <f>C8+1</f>
        <v>3</v>
      </c>
      <c r="D9" s="2224" t="s">
        <v>1491</v>
      </c>
      <c r="E9" s="2224"/>
      <c r="F9" s="2224"/>
      <c r="G9" s="2225" t="s">
        <v>1051</v>
      </c>
      <c r="H9" s="2225"/>
      <c r="I9" s="2222">
        <v>188.678</v>
      </c>
      <c r="J9" s="2222"/>
      <c r="K9" s="2222"/>
      <c r="L9" s="2270">
        <v>188.678</v>
      </c>
      <c r="M9" s="2271"/>
      <c r="N9" s="2272"/>
      <c r="O9" s="2222">
        <f>I9-L9</f>
        <v>0</v>
      </c>
      <c r="P9" s="2222"/>
      <c r="Q9" s="2223"/>
      <c r="R9" s="1371"/>
      <c r="S9" s="1371"/>
      <c r="T9" s="1371"/>
      <c r="U9" s="1371"/>
      <c r="V9" s="1371"/>
      <c r="W9" s="1371"/>
      <c r="X9" s="1371"/>
      <c r="Y9" s="1371"/>
      <c r="Z9" s="1192"/>
    </row>
    <row r="10" spans="1:39" ht="31.2">
      <c r="A10" s="1359"/>
      <c r="B10" s="1359"/>
      <c r="C10" s="1357">
        <f>C9+1</f>
        <v>4</v>
      </c>
      <c r="D10" s="2224" t="s">
        <v>1158</v>
      </c>
      <c r="E10" s="2224"/>
      <c r="F10" s="2224"/>
      <c r="G10" s="2246" t="s">
        <v>1159</v>
      </c>
      <c r="H10" s="2247"/>
      <c r="I10" s="2248">
        <v>73</v>
      </c>
      <c r="J10" s="2249"/>
      <c r="K10" s="2250"/>
      <c r="L10" s="2248">
        <v>73</v>
      </c>
      <c r="M10" s="2249"/>
      <c r="N10" s="2250"/>
      <c r="O10" s="2264">
        <f t="shared" si="0"/>
        <v>0</v>
      </c>
      <c r="P10" s="2264"/>
      <c r="Q10" s="2265"/>
      <c r="R10" s="1421" t="s">
        <v>50</v>
      </c>
      <c r="S10" s="1371"/>
      <c r="T10" s="1371"/>
      <c r="U10" s="1371"/>
      <c r="V10" s="1422" t="s">
        <v>205</v>
      </c>
      <c r="W10" s="1418"/>
      <c r="X10" s="1371"/>
      <c r="Y10" s="1056"/>
      <c r="Z10" s="1192"/>
    </row>
    <row r="11" spans="1:39" ht="31.2">
      <c r="A11" s="1359"/>
      <c r="B11" s="1359"/>
      <c r="C11" s="1357">
        <f>C10+1</f>
        <v>5</v>
      </c>
      <c r="D11" s="2224" t="s">
        <v>290</v>
      </c>
      <c r="E11" s="2224"/>
      <c r="F11" s="2224"/>
      <c r="G11" s="2246" t="s">
        <v>1159</v>
      </c>
      <c r="H11" s="2247"/>
      <c r="I11" s="2248">
        <v>513</v>
      </c>
      <c r="J11" s="2249"/>
      <c r="K11" s="2250"/>
      <c r="L11" s="2266">
        <v>282</v>
      </c>
      <c r="M11" s="2266"/>
      <c r="N11" s="2266"/>
      <c r="O11" s="2264">
        <f t="shared" si="0"/>
        <v>231</v>
      </c>
      <c r="P11" s="2264"/>
      <c r="Q11" s="2265"/>
      <c r="R11" s="1418"/>
      <c r="S11" s="1418"/>
      <c r="U11" s="1371"/>
      <c r="W11" s="1371"/>
      <c r="X11" s="1371"/>
      <c r="Y11" s="1371"/>
      <c r="Z11" s="1192"/>
    </row>
    <row r="12" spans="1:39" ht="31.2">
      <c r="A12" s="1359"/>
      <c r="B12" s="1359"/>
      <c r="C12" s="1357">
        <f t="shared" ref="C12:C16" si="1">C11+1</f>
        <v>6</v>
      </c>
      <c r="D12" s="2224" t="s">
        <v>291</v>
      </c>
      <c r="E12" s="2224"/>
      <c r="F12" s="2224"/>
      <c r="G12" s="2246" t="s">
        <v>1161</v>
      </c>
      <c r="H12" s="2247"/>
      <c r="I12" s="2248">
        <v>513</v>
      </c>
      <c r="J12" s="2249"/>
      <c r="K12" s="2250"/>
      <c r="L12" s="2266">
        <v>261</v>
      </c>
      <c r="M12" s="2266"/>
      <c r="N12" s="2266"/>
      <c r="O12" s="2264">
        <f t="shared" si="0"/>
        <v>252</v>
      </c>
      <c r="P12" s="2264"/>
      <c r="Q12" s="2265"/>
      <c r="R12" s="1414"/>
      <c r="S12" s="1369" t="s">
        <v>1162</v>
      </c>
      <c r="U12" s="1423"/>
      <c r="V12" s="1424"/>
      <c r="W12" s="1424"/>
      <c r="X12" s="1371"/>
      <c r="Y12" s="1371"/>
      <c r="Z12" s="1192"/>
    </row>
    <row r="13" spans="1:39" ht="31.2">
      <c r="A13" s="1359"/>
      <c r="B13" s="1359"/>
      <c r="C13" s="1357">
        <f t="shared" si="1"/>
        <v>7</v>
      </c>
      <c r="D13" s="2224" t="s">
        <v>1164</v>
      </c>
      <c r="E13" s="2224"/>
      <c r="F13" s="2224"/>
      <c r="G13" s="2246" t="s">
        <v>1159</v>
      </c>
      <c r="H13" s="2247"/>
      <c r="I13" s="2248">
        <v>513</v>
      </c>
      <c r="J13" s="2249"/>
      <c r="K13" s="2250"/>
      <c r="L13" s="2266">
        <v>188</v>
      </c>
      <c r="M13" s="2266"/>
      <c r="N13" s="2266"/>
      <c r="O13" s="2264">
        <f t="shared" si="0"/>
        <v>325</v>
      </c>
      <c r="P13" s="2264"/>
      <c r="Q13" s="2265"/>
      <c r="R13" s="1414"/>
      <c r="T13" s="1371" t="s">
        <v>291</v>
      </c>
      <c r="W13" s="1369" t="s">
        <v>1166</v>
      </c>
      <c r="X13" s="2044" t="s">
        <v>1498</v>
      </c>
      <c r="Y13" s="2044"/>
      <c r="Z13" s="2269"/>
      <c r="AM13" s="1055" t="s">
        <v>1868</v>
      </c>
    </row>
    <row r="14" spans="1:39" ht="31.2">
      <c r="A14" s="1359"/>
      <c r="B14" s="1359"/>
      <c r="C14" s="1357">
        <f t="shared" si="1"/>
        <v>8</v>
      </c>
      <c r="D14" s="2224" t="s">
        <v>503</v>
      </c>
      <c r="E14" s="2224"/>
      <c r="F14" s="2224"/>
      <c r="G14" s="2246" t="s">
        <v>1161</v>
      </c>
      <c r="H14" s="2247"/>
      <c r="I14" s="2248">
        <v>513</v>
      </c>
      <c r="J14" s="2249"/>
      <c r="K14" s="2250"/>
      <c r="L14" s="2266">
        <v>69</v>
      </c>
      <c r="M14" s="2266"/>
      <c r="N14" s="2266"/>
      <c r="O14" s="2264">
        <f t="shared" si="0"/>
        <v>444</v>
      </c>
      <c r="P14" s="2264"/>
      <c r="Q14" s="2265"/>
      <c r="R14" s="1414"/>
      <c r="T14" s="1371"/>
      <c r="U14" s="1371"/>
      <c r="V14" s="1371"/>
      <c r="Y14" s="1056"/>
      <c r="Z14" s="1056"/>
      <c r="AF14" s="1055" t="s">
        <v>1868</v>
      </c>
    </row>
    <row r="15" spans="1:39" ht="30" customHeight="1">
      <c r="A15" s="1359"/>
      <c r="B15" s="1359"/>
      <c r="C15" s="1357">
        <f t="shared" si="1"/>
        <v>9</v>
      </c>
      <c r="D15" s="2279" t="s">
        <v>1493</v>
      </c>
      <c r="E15" s="2279"/>
      <c r="F15" s="2279"/>
      <c r="G15" s="2225" t="s">
        <v>1051</v>
      </c>
      <c r="H15" s="2225"/>
      <c r="I15" s="2222">
        <v>188.678</v>
      </c>
      <c r="J15" s="2222"/>
      <c r="K15" s="2222"/>
      <c r="L15" s="2222">
        <v>12.865</v>
      </c>
      <c r="M15" s="2222"/>
      <c r="N15" s="2222"/>
      <c r="O15" s="2222">
        <f>I15-L15</f>
        <v>175.81299999999999</v>
      </c>
      <c r="P15" s="2222"/>
      <c r="Q15" s="2223"/>
      <c r="R15" s="1414"/>
      <c r="S15" s="1371" t="s">
        <v>1494</v>
      </c>
      <c r="T15" s="1371"/>
      <c r="U15" s="1371" t="s">
        <v>503</v>
      </c>
      <c r="V15" s="1371"/>
      <c r="X15" s="1371"/>
      <c r="Y15" s="1371" t="s">
        <v>1959</v>
      </c>
      <c r="Z15" s="1192"/>
      <c r="AI15" s="1523"/>
    </row>
    <row r="16" spans="1:39" ht="31.8" thickBot="1">
      <c r="A16" s="1359"/>
      <c r="B16" s="1359"/>
      <c r="C16" s="1358">
        <f t="shared" si="1"/>
        <v>10</v>
      </c>
      <c r="D16" s="2280" t="s">
        <v>1495</v>
      </c>
      <c r="E16" s="2280"/>
      <c r="F16" s="2280"/>
      <c r="G16" s="2268" t="s">
        <v>1051</v>
      </c>
      <c r="H16" s="2268"/>
      <c r="I16" s="2222">
        <v>188.678</v>
      </c>
      <c r="J16" s="2222"/>
      <c r="K16" s="2222"/>
      <c r="L16" s="2268">
        <v>10.846</v>
      </c>
      <c r="M16" s="2268"/>
      <c r="N16" s="2268"/>
      <c r="O16" s="2222">
        <f>I16-L16</f>
        <v>177.83199999999999</v>
      </c>
      <c r="P16" s="2222"/>
      <c r="Q16" s="2223"/>
      <c r="R16" s="1126"/>
      <c r="S16" s="1184"/>
      <c r="T16" s="1127"/>
      <c r="U16" s="1127"/>
      <c r="V16" s="1127"/>
      <c r="W16" s="1127"/>
      <c r="X16" s="1184"/>
      <c r="Z16" s="1502"/>
    </row>
    <row r="17" spans="1:33" s="1056" customFormat="1" ht="10.199999999999999" customHeight="1" thickBot="1">
      <c r="A17" s="1360"/>
      <c r="B17" s="1360"/>
      <c r="C17" s="2241"/>
      <c r="D17" s="2242"/>
      <c r="E17" s="2242"/>
      <c r="F17" s="2242"/>
      <c r="G17" s="2242"/>
      <c r="H17" s="2242"/>
      <c r="I17" s="2242"/>
      <c r="J17" s="2242"/>
      <c r="K17" s="2242"/>
      <c r="L17" s="2242"/>
      <c r="M17" s="2242"/>
      <c r="N17" s="2242"/>
      <c r="O17" s="2242"/>
      <c r="P17" s="2242"/>
      <c r="Q17" s="2242"/>
      <c r="R17" s="2242"/>
      <c r="S17" s="2242"/>
      <c r="T17" s="2242"/>
      <c r="U17" s="2242"/>
      <c r="V17" s="2242"/>
      <c r="W17" s="2242"/>
      <c r="X17" s="2242"/>
      <c r="Y17" s="2242"/>
      <c r="Z17" s="2243"/>
    </row>
    <row r="18" spans="1:33" ht="7.8" customHeight="1">
      <c r="A18" s="1359"/>
      <c r="B18" s="1359"/>
      <c r="C18" s="1179"/>
      <c r="D18" s="1425"/>
      <c r="E18" s="1180"/>
      <c r="F18" s="1180"/>
      <c r="G18" s="1180"/>
      <c r="H18" s="1179"/>
      <c r="I18" s="1179"/>
      <c r="J18" s="1181"/>
      <c r="K18" s="1181"/>
      <c r="L18" s="1181"/>
      <c r="M18" s="1179"/>
      <c r="N18" s="1179"/>
      <c r="O18" s="1179"/>
      <c r="P18" s="1179"/>
      <c r="Q18" s="1181"/>
      <c r="R18" s="1181"/>
      <c r="S18" s="1181"/>
      <c r="T18" s="1182"/>
      <c r="U18" s="1182"/>
      <c r="V18" s="1182"/>
      <c r="W18" s="1183"/>
      <c r="X18" s="1183"/>
      <c r="Y18" s="1183"/>
      <c r="Z18" s="1187"/>
    </row>
    <row r="19" spans="1:33" ht="21" customHeight="1">
      <c r="A19" s="1359"/>
      <c r="B19" s="1359"/>
      <c r="C19" s="1425"/>
      <c r="D19" s="1425"/>
      <c r="E19" s="1489"/>
      <c r="F19" s="1489"/>
      <c r="G19" s="1489"/>
      <c r="H19" s="1425"/>
      <c r="I19" s="1425"/>
      <c r="J19" s="1490"/>
      <c r="K19" s="2245" t="s">
        <v>2032</v>
      </c>
      <c r="L19" s="2245"/>
      <c r="N19" s="2244" t="s">
        <v>2041</v>
      </c>
      <c r="O19" s="2244"/>
      <c r="P19" s="1425"/>
      <c r="Q19" s="1490"/>
      <c r="R19" s="1490"/>
      <c r="S19" s="1490"/>
      <c r="T19" s="1491"/>
      <c r="U19" s="1491"/>
      <c r="V19" s="1491"/>
      <c r="W19" s="1488"/>
      <c r="X19" s="1488"/>
      <c r="Y19" s="1488"/>
      <c r="Z19" s="1492"/>
    </row>
    <row r="20" spans="1:33" ht="28.2">
      <c r="A20" s="1359"/>
      <c r="B20" s="1359"/>
      <c r="C20" s="1194" t="s">
        <v>1499</v>
      </c>
      <c r="D20" s="1194"/>
      <c r="E20" s="1194" t="s">
        <v>506</v>
      </c>
      <c r="F20" s="1194"/>
      <c r="G20" s="1194" t="s">
        <v>1171</v>
      </c>
      <c r="H20" s="1194"/>
      <c r="I20" s="1194" t="s">
        <v>507</v>
      </c>
      <c r="J20" s="1194"/>
      <c r="K20" s="1194"/>
      <c r="L20" s="1426"/>
      <c r="M20" s="1378"/>
      <c r="N20" s="1378"/>
      <c r="O20" s="1378"/>
      <c r="P20" s="1194"/>
      <c r="Q20" s="1194" t="s">
        <v>1172</v>
      </c>
      <c r="R20" s="1194"/>
      <c r="S20" s="1194" t="s">
        <v>518</v>
      </c>
      <c r="T20" s="1194"/>
      <c r="U20" s="1194" t="s">
        <v>520</v>
      </c>
      <c r="V20" s="1194"/>
      <c r="W20" s="1427" t="s">
        <v>521</v>
      </c>
      <c r="Y20" s="1427" t="s">
        <v>522</v>
      </c>
      <c r="Z20" s="1188"/>
      <c r="AG20" s="1055" t="s">
        <v>1868</v>
      </c>
    </row>
    <row r="21" spans="1:33" ht="15.6" customHeight="1">
      <c r="A21" s="1359"/>
      <c r="B21" s="1359"/>
      <c r="C21" s="1194"/>
      <c r="D21" s="1194"/>
      <c r="E21" s="1200"/>
      <c r="F21" s="1194"/>
      <c r="G21" s="1200"/>
      <c r="H21" s="1200"/>
      <c r="I21" s="1200"/>
      <c r="J21" s="1200"/>
      <c r="K21" s="1200"/>
      <c r="L21" s="1194"/>
      <c r="M21" s="1194"/>
      <c r="N21" s="1194"/>
      <c r="O21" s="1194"/>
      <c r="P21" s="1194"/>
      <c r="Q21" s="1200"/>
      <c r="R21" s="1194"/>
      <c r="S21" s="1200"/>
      <c r="T21" s="1200"/>
      <c r="U21" s="1200"/>
      <c r="V21" s="1194"/>
      <c r="W21" s="1200"/>
      <c r="X21" s="1194"/>
      <c r="Y21" s="1200"/>
      <c r="Z21" s="1188"/>
    </row>
    <row r="22" spans="1:33" ht="28.2">
      <c r="A22" s="1359"/>
      <c r="B22" s="1359"/>
      <c r="C22" s="1194"/>
      <c r="D22" s="1194">
        <v>98</v>
      </c>
      <c r="E22" s="1200"/>
      <c r="F22" s="1194">
        <v>115</v>
      </c>
      <c r="G22" s="1200"/>
      <c r="H22" s="1200">
        <v>264</v>
      </c>
      <c r="I22" s="1200"/>
      <c r="J22" s="1200">
        <v>113</v>
      </c>
      <c r="K22" s="1200"/>
      <c r="M22" s="1194">
        <v>140</v>
      </c>
      <c r="N22" s="1428"/>
      <c r="O22" s="1428"/>
      <c r="P22" s="1194">
        <v>202</v>
      </c>
      <c r="Q22" s="1200"/>
      <c r="R22" s="1194">
        <v>455</v>
      </c>
      <c r="S22" s="1200"/>
      <c r="T22" s="1200">
        <v>222</v>
      </c>
      <c r="U22" s="1200"/>
      <c r="V22" s="1194">
        <v>400</v>
      </c>
      <c r="W22" s="1200"/>
      <c r="X22" s="1194">
        <v>346</v>
      </c>
      <c r="Y22" s="1200"/>
      <c r="Z22" s="1188">
        <v>386</v>
      </c>
      <c r="AA22" s="1055">
        <f>SUM(D22:Z22)</f>
        <v>2741</v>
      </c>
    </row>
    <row r="23" spans="1:33" ht="16.2" customHeight="1" thickBot="1">
      <c r="A23" s="1359"/>
      <c r="B23" s="1359"/>
      <c r="C23" s="1194"/>
      <c r="D23" s="1194"/>
      <c r="E23" s="1200"/>
      <c r="F23" s="1194"/>
      <c r="G23" s="1200"/>
      <c r="H23" s="1200"/>
      <c r="I23" s="1200"/>
      <c r="J23" s="1200"/>
      <c r="K23" s="1200"/>
      <c r="L23" s="1194"/>
      <c r="M23" s="1194"/>
      <c r="N23" s="1194"/>
      <c r="O23" s="1194"/>
      <c r="P23" s="1194"/>
      <c r="Q23" s="1200"/>
      <c r="R23" s="1194"/>
      <c r="S23" s="1200"/>
      <c r="T23" s="1200"/>
      <c r="U23" s="1200"/>
      <c r="V23" s="1194"/>
      <c r="W23" s="1200"/>
      <c r="X23" s="1194"/>
      <c r="Y23" s="1200"/>
      <c r="Z23" s="1188"/>
    </row>
    <row r="24" spans="1:33" ht="53.4" customHeight="1" thickBot="1">
      <c r="A24" s="1359"/>
      <c r="C24" s="1200"/>
      <c r="D24" s="1194"/>
      <c r="E24" s="1536"/>
      <c r="F24" s="1194"/>
      <c r="G24" s="1536"/>
      <c r="H24" s="1194"/>
      <c r="I24" s="1536"/>
      <c r="J24" s="1194"/>
      <c r="K24" s="1130"/>
      <c r="L24" s="1200"/>
      <c r="M24" s="1464"/>
      <c r="N24" s="1194"/>
      <c r="O24" s="1130"/>
      <c r="P24" s="1194"/>
      <c r="Q24" s="1164"/>
      <c r="R24" s="1194"/>
      <c r="S24" s="1164"/>
      <c r="T24" s="1194"/>
      <c r="U24" s="1538"/>
      <c r="V24" s="1194"/>
      <c r="W24" s="1539"/>
      <c r="X24" s="1194"/>
      <c r="Y24" s="1536"/>
      <c r="Z24" s="1188"/>
    </row>
    <row r="25" spans="1:33" ht="17.399999999999999" customHeight="1" thickBot="1">
      <c r="A25" s="1359"/>
      <c r="B25" s="1359"/>
      <c r="C25" s="1194"/>
      <c r="D25" s="1194"/>
      <c r="E25" s="1537"/>
      <c r="F25" s="1194"/>
      <c r="G25" s="1537"/>
      <c r="H25" s="1202"/>
      <c r="I25" s="1537"/>
      <c r="J25" s="1202"/>
      <c r="K25" s="1202"/>
      <c r="L25" s="1194"/>
      <c r="M25" s="1194"/>
      <c r="N25" s="1194"/>
      <c r="O25" s="1194"/>
      <c r="P25" s="1194"/>
      <c r="Q25" s="1537"/>
      <c r="R25" s="1194"/>
      <c r="S25" s="1167"/>
      <c r="T25" s="1202"/>
      <c r="U25" s="1537"/>
      <c r="V25" s="1194"/>
      <c r="W25" s="1537"/>
      <c r="X25" s="1194"/>
      <c r="Y25" s="1537"/>
      <c r="Z25" s="1188"/>
    </row>
    <row r="26" spans="1:33" ht="28.2">
      <c r="A26" s="1359"/>
      <c r="B26" s="1359"/>
      <c r="C26" s="2278" t="s">
        <v>1499</v>
      </c>
      <c r="D26" s="2244"/>
      <c r="E26" s="1201" t="s">
        <v>1882</v>
      </c>
      <c r="F26" s="1316"/>
      <c r="G26" s="1201" t="s">
        <v>111</v>
      </c>
      <c r="H26" s="1316"/>
      <c r="I26" s="1201" t="s">
        <v>111</v>
      </c>
      <c r="J26" s="1316"/>
      <c r="K26" s="1373"/>
      <c r="L26" s="1429" t="s">
        <v>1815</v>
      </c>
      <c r="N26" s="1373"/>
      <c r="O26" s="1429" t="s">
        <v>1815</v>
      </c>
      <c r="P26" s="1194"/>
      <c r="Q26" s="1201" t="s">
        <v>129</v>
      </c>
      <c r="R26" s="1315"/>
      <c r="S26" s="1201" t="s">
        <v>103</v>
      </c>
      <c r="T26" s="1315"/>
      <c r="U26" s="1201" t="s">
        <v>133</v>
      </c>
      <c r="V26" s="1315"/>
      <c r="W26" s="1315" t="s">
        <v>168</v>
      </c>
      <c r="Y26" s="1315" t="s">
        <v>168</v>
      </c>
      <c r="Z26" s="1190"/>
    </row>
    <row r="27" spans="1:33" ht="24" customHeight="1">
      <c r="A27" s="1359"/>
      <c r="B27" s="1359"/>
      <c r="C27" s="1428"/>
      <c r="D27" s="1428"/>
      <c r="E27" s="1316"/>
      <c r="F27" s="1316"/>
      <c r="G27" s="1316"/>
      <c r="H27" s="1316"/>
      <c r="I27" s="1316"/>
      <c r="J27" s="1316"/>
      <c r="P27" s="1194"/>
      <c r="Q27" s="1375" t="s">
        <v>1976</v>
      </c>
      <c r="R27" s="1193"/>
      <c r="S27" s="1375" t="s">
        <v>440</v>
      </c>
      <c r="T27" s="1194"/>
      <c r="U27" s="1375" t="s">
        <v>452</v>
      </c>
      <c r="V27" s="1194"/>
      <c r="W27" s="2251"/>
      <c r="X27" s="2251"/>
      <c r="Y27" s="1375" t="s">
        <v>440</v>
      </c>
      <c r="Z27" s="1190"/>
    </row>
    <row r="28" spans="1:33" ht="3" customHeight="1">
      <c r="A28" s="1359"/>
      <c r="B28" s="1359"/>
      <c r="C28" s="1543"/>
      <c r="D28" s="1544"/>
      <c r="E28" s="1544"/>
      <c r="F28" s="1544"/>
      <c r="G28" s="1544"/>
      <c r="H28" s="1544"/>
      <c r="I28" s="1544"/>
      <c r="J28" s="1544"/>
      <c r="K28" s="1544"/>
      <c r="L28" s="1544"/>
      <c r="M28" s="1544"/>
      <c r="N28" s="1544"/>
      <c r="O28" s="1544"/>
      <c r="P28" s="1544"/>
      <c r="Q28" s="1544"/>
      <c r="R28" s="1544"/>
      <c r="S28" s="1544"/>
      <c r="T28" s="1544"/>
      <c r="U28" s="1544"/>
      <c r="V28" s="1544"/>
      <c r="W28" s="1544"/>
      <c r="X28" s="1544"/>
      <c r="Y28" s="1544"/>
      <c r="Z28" s="1694"/>
    </row>
    <row r="29" spans="1:33" ht="9" customHeight="1">
      <c r="A29" s="1359"/>
      <c r="B29" s="1359"/>
      <c r="C29" s="1194"/>
      <c r="D29" s="1194"/>
      <c r="E29" s="1194"/>
      <c r="F29" s="1194"/>
      <c r="G29" s="1194"/>
      <c r="H29" s="1194"/>
      <c r="I29" s="1194"/>
      <c r="J29" s="1194"/>
      <c r="K29" s="1194"/>
      <c r="L29" s="1194"/>
      <c r="M29" s="1194"/>
      <c r="N29" s="1194"/>
      <c r="O29" s="1194"/>
      <c r="P29" s="1194"/>
      <c r="Q29" s="1194"/>
      <c r="R29" s="1194"/>
      <c r="S29" s="1194"/>
      <c r="T29" s="1194"/>
      <c r="U29" s="1194"/>
      <c r="V29" s="1194"/>
      <c r="W29" s="1194"/>
      <c r="X29" s="1194"/>
      <c r="Y29" s="1194"/>
      <c r="Z29" s="1188"/>
    </row>
    <row r="30" spans="1:33" ht="28.2">
      <c r="A30" s="1359"/>
      <c r="B30" s="1359"/>
      <c r="C30" s="1430" t="s">
        <v>1884</v>
      </c>
      <c r="D30" s="1194"/>
      <c r="E30" s="1430" t="s">
        <v>1885</v>
      </c>
      <c r="F30" s="1194"/>
      <c r="G30" s="1430" t="s">
        <v>1886</v>
      </c>
      <c r="H30" s="1194"/>
      <c r="I30" s="1430" t="s">
        <v>1887</v>
      </c>
      <c r="J30" s="1194"/>
      <c r="K30" s="1194" t="s">
        <v>1961</v>
      </c>
      <c r="L30" s="1194"/>
      <c r="M30" s="1194" t="s">
        <v>1889</v>
      </c>
      <c r="N30" s="1194"/>
      <c r="O30" s="1194" t="s">
        <v>1962</v>
      </c>
      <c r="P30" s="1194"/>
      <c r="Q30" s="1194" t="s">
        <v>2011</v>
      </c>
      <c r="R30" s="1194"/>
      <c r="S30" s="1194" t="s">
        <v>1963</v>
      </c>
      <c r="U30" s="1194" t="s">
        <v>1964</v>
      </c>
      <c r="W30" s="1194" t="s">
        <v>1965</v>
      </c>
      <c r="X30" s="1194"/>
      <c r="Y30" s="1194" t="s">
        <v>523</v>
      </c>
      <c r="Z30" s="1188"/>
    </row>
    <row r="31" spans="1:33" ht="28.2">
      <c r="A31" s="1359"/>
      <c r="B31" s="1359"/>
      <c r="C31" s="1200"/>
      <c r="D31" s="1194"/>
      <c r="E31" s="1200"/>
      <c r="F31" s="1194"/>
      <c r="G31" s="1200"/>
      <c r="H31" s="1194"/>
      <c r="I31" s="1200"/>
      <c r="J31" s="1518" t="s">
        <v>1497</v>
      </c>
      <c r="K31" s="1200"/>
      <c r="L31" s="1200"/>
      <c r="M31" s="1200"/>
      <c r="N31" s="1194"/>
      <c r="O31" s="1200"/>
      <c r="P31" s="1194"/>
      <c r="Q31" s="1200"/>
      <c r="R31" s="1194"/>
      <c r="S31" s="1200"/>
      <c r="T31" s="1200"/>
      <c r="U31" s="1200"/>
      <c r="V31" s="1317" t="s">
        <v>1788</v>
      </c>
      <c r="W31" s="1200"/>
      <c r="X31" s="1194"/>
      <c r="Y31" s="1200"/>
      <c r="Z31" s="1188"/>
    </row>
    <row r="32" spans="1:33" ht="28.2">
      <c r="A32" s="1359"/>
      <c r="B32" s="1359"/>
      <c r="C32" s="1200"/>
      <c r="D32" s="1194">
        <v>388</v>
      </c>
      <c r="E32" s="1200"/>
      <c r="F32" s="1194">
        <v>395</v>
      </c>
      <c r="G32" s="1200"/>
      <c r="H32" s="1194">
        <v>446</v>
      </c>
      <c r="I32" s="1200"/>
      <c r="J32" s="1194">
        <v>374</v>
      </c>
      <c r="K32" s="1200"/>
      <c r="L32" s="1200">
        <v>412</v>
      </c>
      <c r="M32" s="1200"/>
      <c r="N32" s="1194">
        <v>471</v>
      </c>
      <c r="O32" s="1200"/>
      <c r="P32" s="1194">
        <v>265</v>
      </c>
      <c r="Q32" s="1200"/>
      <c r="R32" s="1194">
        <v>358</v>
      </c>
      <c r="S32" s="1200"/>
      <c r="T32" s="1200">
        <v>268</v>
      </c>
      <c r="U32" s="1200"/>
      <c r="V32" s="1194">
        <v>163</v>
      </c>
      <c r="W32" s="1200"/>
      <c r="X32" s="1194">
        <v>250</v>
      </c>
      <c r="Y32" s="1200"/>
      <c r="Z32" s="1188">
        <v>258</v>
      </c>
      <c r="AA32" s="1055">
        <f>SUM(D32:Z32)</f>
        <v>4048</v>
      </c>
    </row>
    <row r="33" spans="1:27" ht="13.5" customHeight="1" thickBot="1">
      <c r="A33" s="1359"/>
      <c r="B33" s="1359"/>
      <c r="C33" s="1200"/>
      <c r="D33" s="1194"/>
      <c r="E33" s="1200"/>
      <c r="F33" s="1194"/>
      <c r="G33" s="1200"/>
      <c r="H33" s="1194"/>
      <c r="I33" s="1200"/>
      <c r="J33" s="1194"/>
      <c r="K33" s="1200"/>
      <c r="L33" s="1200"/>
      <c r="M33" s="1200"/>
      <c r="N33" s="1194"/>
      <c r="O33" s="1200"/>
      <c r="P33" s="1194"/>
      <c r="Q33" s="1200"/>
      <c r="R33" s="1194"/>
      <c r="S33" s="1200"/>
      <c r="T33" s="1200"/>
      <c r="U33" s="1200"/>
      <c r="V33" s="1194"/>
      <c r="W33" s="1200"/>
      <c r="X33" s="1194"/>
      <c r="Y33" s="1200"/>
      <c r="Z33" s="1188"/>
    </row>
    <row r="34" spans="1:27" ht="53.4" customHeight="1" thickBot="1">
      <c r="A34" s="1359"/>
      <c r="C34" s="1536"/>
      <c r="D34" s="1194"/>
      <c r="E34" s="1536"/>
      <c r="F34" s="1194"/>
      <c r="G34" s="1536"/>
      <c r="H34" s="1194"/>
      <c r="I34" s="1537"/>
      <c r="J34" s="1194"/>
      <c r="K34" s="1536"/>
      <c r="L34" s="1200"/>
      <c r="M34" s="1536"/>
      <c r="N34" s="1194"/>
      <c r="O34" s="1536"/>
      <c r="P34" s="1194"/>
      <c r="Q34" s="1538"/>
      <c r="R34" s="1194"/>
      <c r="S34" s="1538"/>
      <c r="T34" s="1194"/>
      <c r="U34" s="1538"/>
      <c r="V34" s="1194"/>
      <c r="W34" s="1539"/>
      <c r="X34" s="1194"/>
      <c r="Y34" s="1536"/>
      <c r="Z34" s="1188"/>
    </row>
    <row r="35" spans="1:27" ht="16.8" customHeight="1" thickBot="1">
      <c r="A35" s="1359"/>
      <c r="C35" s="1537"/>
      <c r="D35" s="1194"/>
      <c r="E35" s="1537"/>
      <c r="F35" s="1194"/>
      <c r="G35" s="1537"/>
      <c r="H35" s="1194"/>
      <c r="I35" s="1537"/>
      <c r="J35" s="1194"/>
      <c r="K35" s="1537"/>
      <c r="L35" s="1202"/>
      <c r="M35" s="1537"/>
      <c r="N35" s="1194"/>
      <c r="O35" s="1537"/>
      <c r="P35" s="1194"/>
      <c r="Q35" s="1537"/>
      <c r="R35" s="1194"/>
      <c r="S35" s="1537"/>
      <c r="T35" s="1202"/>
      <c r="U35" s="1537"/>
      <c r="V35" s="1194"/>
      <c r="W35" s="1537"/>
      <c r="X35" s="1194"/>
      <c r="Y35" s="1540"/>
      <c r="Z35" s="1188"/>
      <c r="AA35" s="1372"/>
    </row>
    <row r="36" spans="1:27" ht="24.6" customHeight="1">
      <c r="A36" s="1359"/>
      <c r="B36" s="1359"/>
      <c r="C36" s="1315" t="s">
        <v>168</v>
      </c>
      <c r="D36" s="1315"/>
      <c r="E36" s="1315" t="s">
        <v>168</v>
      </c>
      <c r="F36" s="1194"/>
      <c r="G36" s="1315" t="s">
        <v>168</v>
      </c>
      <c r="H36" s="1315"/>
      <c r="I36" s="1318" t="s">
        <v>228</v>
      </c>
      <c r="J36" s="1194"/>
      <c r="K36" s="1201" t="s">
        <v>133</v>
      </c>
      <c r="L36" s="1315"/>
      <c r="M36" s="1315" t="s">
        <v>118</v>
      </c>
      <c r="N36" s="1315"/>
      <c r="O36" s="1201" t="s">
        <v>114</v>
      </c>
      <c r="P36" s="1315"/>
      <c r="Q36" s="1201" t="s">
        <v>114</v>
      </c>
      <c r="R36" s="1315"/>
      <c r="S36" s="1201" t="s">
        <v>133</v>
      </c>
      <c r="T36" s="1315"/>
      <c r="U36" s="1201" t="s">
        <v>114</v>
      </c>
      <c r="V36" s="1315"/>
      <c r="W36" s="1201" t="s">
        <v>129</v>
      </c>
      <c r="X36" s="1315"/>
      <c r="Y36" s="1201" t="s">
        <v>101</v>
      </c>
      <c r="Z36" s="1190"/>
    </row>
    <row r="37" spans="1:27" s="1445" customFormat="1" ht="34.799999999999997" customHeight="1" thickBot="1">
      <c r="A37" s="1440"/>
      <c r="B37" s="1440"/>
      <c r="C37" s="1453"/>
      <c r="D37" s="1331"/>
      <c r="E37" s="1527" t="s">
        <v>440</v>
      </c>
      <c r="F37" s="1331"/>
      <c r="G37" s="1527" t="s">
        <v>440</v>
      </c>
      <c r="H37" s="1330"/>
      <c r="I37" s="2281">
        <v>2736</v>
      </c>
      <c r="J37" s="2281"/>
      <c r="K37" s="1330"/>
      <c r="L37" s="1330"/>
      <c r="M37" s="2282"/>
      <c r="N37" s="2282"/>
      <c r="O37" s="1330"/>
      <c r="P37" s="1330"/>
      <c r="Q37" s="1527" t="s">
        <v>440</v>
      </c>
      <c r="R37" s="1330"/>
      <c r="S37" s="1330"/>
      <c r="T37" s="1330"/>
      <c r="U37" s="1330"/>
      <c r="V37" s="1330"/>
      <c r="W37" s="1330"/>
      <c r="X37" s="1330"/>
      <c r="Y37" s="1330"/>
      <c r="Z37" s="1444"/>
    </row>
    <row r="38" spans="1:27" s="1445" customFormat="1" ht="3" customHeight="1">
      <c r="A38" s="1440"/>
      <c r="C38" s="1695"/>
      <c r="D38" s="1696"/>
      <c r="E38" s="1696"/>
      <c r="F38" s="1696"/>
      <c r="G38" s="1696"/>
      <c r="H38" s="1696"/>
      <c r="I38" s="1696"/>
      <c r="J38" s="1696"/>
      <c r="K38" s="1696"/>
      <c r="L38" s="1696"/>
      <c r="M38" s="1696"/>
      <c r="N38" s="1696"/>
      <c r="O38" s="1696"/>
      <c r="P38" s="1544"/>
      <c r="Q38" s="1544"/>
      <c r="R38" s="1544"/>
      <c r="S38" s="1544"/>
      <c r="T38" s="1544"/>
      <c r="U38" s="1544"/>
      <c r="V38" s="1544"/>
      <c r="W38" s="1544"/>
      <c r="X38" s="1544"/>
      <c r="Y38" s="1544"/>
      <c r="Z38" s="1665"/>
    </row>
    <row r="39" spans="1:27" ht="13.8" customHeight="1">
      <c r="A39" s="1359"/>
      <c r="C39" s="2283"/>
      <c r="D39" s="2283"/>
      <c r="E39" s="2283"/>
      <c r="F39" s="2283"/>
      <c r="G39" s="2283"/>
      <c r="H39" s="2283"/>
      <c r="I39" s="2283"/>
      <c r="J39" s="2283"/>
      <c r="K39" s="2283"/>
      <c r="L39" s="2283"/>
      <c r="M39" s="2283"/>
      <c r="N39" s="2283"/>
      <c r="O39" s="2283"/>
      <c r="P39" s="2283"/>
      <c r="Q39" s="2283"/>
      <c r="R39" s="2283"/>
      <c r="S39" s="2283"/>
      <c r="T39" s="2283"/>
      <c r="U39" s="2283"/>
      <c r="V39" s="2283"/>
      <c r="W39" s="2283"/>
      <c r="X39" s="2283"/>
      <c r="Y39" s="2283"/>
      <c r="Z39" s="2283"/>
    </row>
    <row r="40" spans="1:27" ht="28.2">
      <c r="A40" s="1359"/>
      <c r="B40" s="1359"/>
      <c r="C40" s="1194" t="s">
        <v>1966</v>
      </c>
      <c r="D40" s="1194"/>
      <c r="E40" s="1194" t="s">
        <v>1967</v>
      </c>
      <c r="F40" s="1194"/>
      <c r="G40" s="1194" t="s">
        <v>2012</v>
      </c>
      <c r="H40" s="1194"/>
      <c r="I40" s="1194" t="s">
        <v>2013</v>
      </c>
      <c r="J40" s="1194"/>
      <c r="K40" s="1194" t="s">
        <v>1968</v>
      </c>
      <c r="L40" s="1194"/>
      <c r="M40" s="1194" t="s">
        <v>1899</v>
      </c>
      <c r="N40" s="1194"/>
      <c r="O40" s="1194" t="s">
        <v>1900</v>
      </c>
      <c r="P40" s="1194"/>
      <c r="Q40" s="1194" t="s">
        <v>1901</v>
      </c>
      <c r="R40" s="1194"/>
      <c r="S40" s="1194" t="s">
        <v>1902</v>
      </c>
      <c r="T40" s="1194"/>
      <c r="U40" s="1194" t="s">
        <v>2037</v>
      </c>
      <c r="V40" s="1194"/>
      <c r="W40" s="1427" t="s">
        <v>524</v>
      </c>
      <c r="X40" s="1194"/>
      <c r="Y40" s="1430" t="s">
        <v>525</v>
      </c>
      <c r="Z40" s="1188"/>
    </row>
    <row r="41" spans="1:27" ht="28.2">
      <c r="A41" s="1359"/>
      <c r="B41" s="1359"/>
      <c r="C41" s="1200"/>
      <c r="D41" s="1194"/>
      <c r="E41" s="1200"/>
      <c r="F41" s="1194"/>
      <c r="G41" s="1200"/>
      <c r="H41" s="1194"/>
      <c r="I41" s="1200"/>
      <c r="J41" s="1194"/>
      <c r="K41" s="1200"/>
      <c r="L41" s="1200"/>
      <c r="M41" s="1200"/>
      <c r="N41" s="1194"/>
      <c r="O41" s="1200"/>
      <c r="P41" s="1194"/>
      <c r="Q41" s="1200"/>
      <c r="R41" s="1194"/>
      <c r="S41" s="1200"/>
      <c r="T41" s="1200"/>
      <c r="U41" s="1200"/>
      <c r="V41" s="1194"/>
      <c r="W41" s="1200"/>
      <c r="X41" s="1194"/>
      <c r="Y41" s="1200"/>
      <c r="Z41" s="1188"/>
    </row>
    <row r="42" spans="1:27" ht="28.2">
      <c r="A42" s="1359"/>
      <c r="B42" s="1359"/>
      <c r="C42" s="1200"/>
      <c r="D42" s="1194">
        <v>337</v>
      </c>
      <c r="E42" s="1200"/>
      <c r="F42" s="1194">
        <v>477</v>
      </c>
      <c r="G42" s="1200"/>
      <c r="H42" s="1194">
        <v>472</v>
      </c>
      <c r="I42" s="1200"/>
      <c r="J42" s="1194">
        <v>334</v>
      </c>
      <c r="K42" s="1200"/>
      <c r="L42" s="1200">
        <v>338</v>
      </c>
      <c r="M42" s="1200"/>
      <c r="N42" s="1194">
        <v>438</v>
      </c>
      <c r="O42" s="1200"/>
      <c r="P42" s="1194">
        <v>397</v>
      </c>
      <c r="Q42" s="1200"/>
      <c r="R42" s="1194">
        <v>377</v>
      </c>
      <c r="S42" s="1200"/>
      <c r="T42" s="1200">
        <v>450</v>
      </c>
      <c r="U42" s="1200"/>
      <c r="V42" s="1194">
        <v>192</v>
      </c>
      <c r="W42" s="1200"/>
      <c r="X42" s="1194">
        <v>384</v>
      </c>
      <c r="Y42" s="1200"/>
      <c r="Z42" s="1188">
        <v>396</v>
      </c>
      <c r="AA42" s="1055">
        <f>SUM(D42:Z42)</f>
        <v>4592</v>
      </c>
    </row>
    <row r="43" spans="1:27" ht="15" customHeight="1" thickBot="1">
      <c r="A43" s="1359"/>
      <c r="B43" s="1359"/>
      <c r="C43" s="1200"/>
      <c r="D43" s="1194"/>
      <c r="E43" s="1200"/>
      <c r="F43" s="1194"/>
      <c r="G43" s="1200"/>
      <c r="H43" s="1194"/>
      <c r="I43" s="1200"/>
      <c r="J43" s="1194"/>
      <c r="K43" s="1200"/>
      <c r="L43" s="1200"/>
      <c r="M43" s="1200"/>
      <c r="N43" s="1194"/>
      <c r="O43" s="1200"/>
      <c r="P43" s="1194"/>
      <c r="Q43" s="1200"/>
      <c r="R43" s="1194"/>
      <c r="S43" s="1200"/>
      <c r="T43" s="1200"/>
      <c r="U43" s="1200"/>
      <c r="V43" s="1194"/>
      <c r="W43" s="1200"/>
      <c r="X43" s="1194"/>
      <c r="Y43" s="1200"/>
      <c r="Z43" s="1188"/>
    </row>
    <row r="44" spans="1:27" ht="53.4" customHeight="1" thickBot="1">
      <c r="A44" s="1359"/>
      <c r="C44" s="1536"/>
      <c r="D44" s="1194"/>
      <c r="E44" s="1536"/>
      <c r="F44" s="1194"/>
      <c r="G44" s="1536"/>
      <c r="H44" s="1194"/>
      <c r="I44" s="1536"/>
      <c r="J44" s="1194"/>
      <c r="K44" s="1541"/>
      <c r="L44" s="1200"/>
      <c r="M44" s="1536"/>
      <c r="N44" s="1194"/>
      <c r="O44" s="1536"/>
      <c r="P44" s="1194"/>
      <c r="Q44" s="1538"/>
      <c r="R44" s="1194"/>
      <c r="S44" s="1538"/>
      <c r="T44" s="1194"/>
      <c r="U44" s="1538"/>
      <c r="V44" s="1194"/>
      <c r="W44" s="1539"/>
      <c r="X44" s="1194"/>
      <c r="Y44" s="1164"/>
      <c r="Z44" s="1188"/>
    </row>
    <row r="45" spans="1:27" ht="18" customHeight="1" thickBot="1">
      <c r="A45" s="1359"/>
      <c r="C45" s="1537"/>
      <c r="D45" s="1194"/>
      <c r="E45" s="1537"/>
      <c r="F45" s="1194"/>
      <c r="G45" s="1537"/>
      <c r="H45" s="1194"/>
      <c r="I45" s="1537"/>
      <c r="J45" s="1194"/>
      <c r="K45" s="1537"/>
      <c r="L45" s="1202"/>
      <c r="M45" s="1537"/>
      <c r="N45" s="1194"/>
      <c r="O45" s="1537"/>
      <c r="P45" s="1194"/>
      <c r="Q45" s="1537"/>
      <c r="R45" s="1194"/>
      <c r="S45" s="1537"/>
      <c r="T45" s="1202"/>
      <c r="U45" s="1537"/>
      <c r="V45" s="1194"/>
      <c r="W45" s="1537"/>
      <c r="X45" s="1194"/>
      <c r="Y45" s="1540"/>
      <c r="Z45" s="1188"/>
    </row>
    <row r="46" spans="1:27" ht="28.8" customHeight="1">
      <c r="A46" s="1359"/>
      <c r="B46" s="1359"/>
      <c r="C46" s="1201" t="s">
        <v>101</v>
      </c>
      <c r="D46" s="1315"/>
      <c r="E46" s="1201" t="s">
        <v>118</v>
      </c>
      <c r="F46" s="1194"/>
      <c r="G46" s="1201" t="s">
        <v>118</v>
      </c>
      <c r="H46" s="1315"/>
      <c r="I46" s="1201" t="s">
        <v>178</v>
      </c>
      <c r="J46" s="1315"/>
      <c r="K46" s="1201" t="s">
        <v>114</v>
      </c>
      <c r="L46" s="1315"/>
      <c r="M46" s="1318" t="s">
        <v>234</v>
      </c>
      <c r="N46" s="1194"/>
      <c r="O46" s="1393" t="s">
        <v>168</v>
      </c>
      <c r="P46" s="1315"/>
      <c r="Q46" s="1393" t="s">
        <v>168</v>
      </c>
      <c r="R46" s="1315"/>
      <c r="S46" s="1393" t="s">
        <v>168</v>
      </c>
      <c r="T46" s="1315"/>
      <c r="U46" s="1201" t="s">
        <v>103</v>
      </c>
      <c r="V46" s="1315"/>
      <c r="W46" s="1201" t="s">
        <v>109</v>
      </c>
      <c r="X46" s="1315"/>
      <c r="Y46" s="1393" t="s">
        <v>168</v>
      </c>
      <c r="Z46" s="1190"/>
    </row>
    <row r="47" spans="1:27" ht="31.8" customHeight="1">
      <c r="A47" s="1359"/>
      <c r="B47" s="1359"/>
      <c r="C47" s="1315"/>
      <c r="D47" s="1315"/>
      <c r="E47" s="1315"/>
      <c r="F47" s="1194"/>
      <c r="G47" s="2277"/>
      <c r="H47" s="2277"/>
      <c r="I47" s="1315"/>
      <c r="J47" s="1315"/>
      <c r="K47" s="1315"/>
      <c r="L47" s="1315"/>
      <c r="M47" s="1318"/>
      <c r="N47" s="1194"/>
      <c r="O47" s="1532" t="s">
        <v>440</v>
      </c>
      <c r="P47" s="1315"/>
      <c r="Q47" s="1393"/>
      <c r="R47" s="1315"/>
      <c r="S47" s="2259">
        <v>2000</v>
      </c>
      <c r="T47" s="2259"/>
      <c r="U47" s="1393"/>
      <c r="W47" s="1393"/>
      <c r="X47" s="1315"/>
      <c r="Y47" s="1393"/>
      <c r="Z47" s="1190"/>
    </row>
    <row r="48" spans="1:27" s="1332" customFormat="1" ht="6" hidden="1" customHeight="1">
      <c r="A48" s="1362"/>
      <c r="B48" s="1362"/>
      <c r="C48" s="2287"/>
      <c r="D48" s="2287"/>
      <c r="E48" s="2287"/>
      <c r="F48" s="2287"/>
      <c r="G48" s="2288"/>
      <c r="H48" s="2288"/>
      <c r="I48" s="2287"/>
      <c r="J48" s="2287"/>
      <c r="K48" s="2287"/>
      <c r="L48" s="2287"/>
      <c r="M48" s="2287"/>
      <c r="N48" s="2287"/>
      <c r="O48" s="2287"/>
      <c r="P48" s="2287"/>
      <c r="Q48" s="2287"/>
      <c r="R48" s="2287"/>
      <c r="S48" s="2287"/>
      <c r="T48" s="2287"/>
      <c r="U48" s="2287"/>
      <c r="V48" s="2287"/>
      <c r="W48" s="2287"/>
      <c r="X48" s="2287"/>
      <c r="Y48" s="2287"/>
      <c r="Z48" s="2289"/>
    </row>
    <row r="49" spans="1:27" ht="11.4" customHeight="1">
      <c r="A49" s="1359"/>
      <c r="B49" s="1359"/>
      <c r="C49" s="1194"/>
      <c r="D49" s="1194"/>
      <c r="E49" s="1194"/>
      <c r="F49" s="1194"/>
      <c r="G49" s="1194"/>
      <c r="H49" s="1194"/>
      <c r="I49" s="1194"/>
      <c r="J49" s="1194"/>
      <c r="K49" s="1194"/>
      <c r="L49" s="1194"/>
      <c r="M49" s="1194"/>
      <c r="N49" s="1194"/>
      <c r="O49" s="1194"/>
      <c r="P49" s="1194"/>
      <c r="Q49" s="1194"/>
      <c r="R49" s="1194"/>
      <c r="S49" s="1194"/>
      <c r="T49" s="1194"/>
      <c r="U49" s="1194"/>
      <c r="V49" s="1194"/>
      <c r="W49" s="1194"/>
      <c r="X49" s="1194"/>
      <c r="Y49" s="1194"/>
      <c r="Z49" s="1188"/>
    </row>
    <row r="50" spans="1:27" ht="28.2">
      <c r="A50" s="1359"/>
      <c r="B50" s="1359"/>
      <c r="C50" s="1430" t="s">
        <v>528</v>
      </c>
      <c r="D50" s="1194"/>
      <c r="E50" s="1427" t="s">
        <v>529</v>
      </c>
      <c r="F50" s="1194"/>
      <c r="G50" s="1430" t="s">
        <v>530</v>
      </c>
      <c r="H50" s="1194"/>
      <c r="I50" s="1430" t="s">
        <v>531</v>
      </c>
      <c r="J50" s="1194"/>
      <c r="K50" s="1430" t="s">
        <v>532</v>
      </c>
      <c r="L50" s="1194"/>
      <c r="M50" s="1427" t="s">
        <v>1192</v>
      </c>
      <c r="N50" s="1194"/>
      <c r="O50" s="1430" t="s">
        <v>1193</v>
      </c>
      <c r="P50" s="1194"/>
      <c r="Q50" s="1427" t="s">
        <v>1194</v>
      </c>
      <c r="R50" s="1194"/>
      <c r="S50" s="1430" t="s">
        <v>1195</v>
      </c>
      <c r="T50" s="1194"/>
      <c r="U50" s="1194" t="s">
        <v>534</v>
      </c>
      <c r="V50" s="1194"/>
      <c r="W50" s="1427" t="s">
        <v>1196</v>
      </c>
      <c r="X50" s="1194"/>
      <c r="Y50" s="1430" t="s">
        <v>1197</v>
      </c>
      <c r="Z50" s="1188"/>
    </row>
    <row r="51" spans="1:27" ht="28.2">
      <c r="A51" s="1359"/>
      <c r="B51" s="1359"/>
      <c r="C51" s="1200"/>
      <c r="D51" s="1194"/>
      <c r="E51" s="1200"/>
      <c r="F51" s="1194"/>
      <c r="G51" s="1200"/>
      <c r="H51" s="1194"/>
      <c r="I51" s="1200"/>
      <c r="J51" s="1194"/>
      <c r="K51" s="1200"/>
      <c r="L51" s="1200"/>
      <c r="M51" s="1200"/>
      <c r="N51" s="1194"/>
      <c r="O51" s="1200"/>
      <c r="P51" s="1194"/>
      <c r="Q51" s="1200"/>
      <c r="R51" s="1194"/>
      <c r="S51" s="1194"/>
      <c r="T51" s="1194"/>
      <c r="U51" s="1200"/>
      <c r="V51" s="1200"/>
      <c r="W51" s="1200"/>
      <c r="X51" s="1194"/>
      <c r="Y51" s="1200"/>
      <c r="Z51" s="1188"/>
    </row>
    <row r="52" spans="1:27" ht="28.2">
      <c r="A52" s="1359"/>
      <c r="B52" s="1359"/>
      <c r="C52" s="1200"/>
      <c r="D52" s="1194">
        <v>393</v>
      </c>
      <c r="E52" s="1200"/>
      <c r="F52" s="1194">
        <v>332</v>
      </c>
      <c r="G52" s="1200"/>
      <c r="H52" s="1194">
        <v>352</v>
      </c>
      <c r="I52" s="1200"/>
      <c r="J52" s="1194">
        <v>389</v>
      </c>
      <c r="K52" s="1200"/>
      <c r="L52" s="1200">
        <v>395</v>
      </c>
      <c r="M52" s="1200"/>
      <c r="N52" s="1194">
        <v>400</v>
      </c>
      <c r="O52" s="1200"/>
      <c r="P52" s="1194">
        <v>388</v>
      </c>
      <c r="Q52" s="1200"/>
      <c r="R52" s="1194">
        <v>408</v>
      </c>
      <c r="S52" s="1194"/>
      <c r="T52" s="1194">
        <v>402</v>
      </c>
      <c r="U52" s="1200"/>
      <c r="V52" s="1200">
        <v>372</v>
      </c>
      <c r="W52" s="1200"/>
      <c r="X52" s="1194">
        <v>411</v>
      </c>
      <c r="Y52" s="1200"/>
      <c r="Z52" s="1188">
        <v>379</v>
      </c>
      <c r="AA52" s="1055">
        <f>SUM(D52:Z52)</f>
        <v>4621</v>
      </c>
    </row>
    <row r="53" spans="1:27" ht="16.05" customHeight="1" thickBot="1">
      <c r="A53" s="1359"/>
      <c r="B53" s="1359"/>
      <c r="C53" s="1200"/>
      <c r="D53" s="1194"/>
      <c r="E53" s="1200"/>
      <c r="F53" s="1194"/>
      <c r="G53" s="1200"/>
      <c r="H53" s="1194"/>
      <c r="I53" s="1200"/>
      <c r="J53" s="1194"/>
      <c r="K53" s="1200"/>
      <c r="L53" s="1200"/>
      <c r="M53" s="1200"/>
      <c r="N53" s="1194"/>
      <c r="O53" s="1200"/>
      <c r="P53" s="1194"/>
      <c r="Q53" s="1200"/>
      <c r="R53" s="1194"/>
      <c r="S53" s="1194"/>
      <c r="T53" s="1194"/>
      <c r="U53" s="1200"/>
      <c r="V53" s="1200"/>
      <c r="W53" s="1200"/>
      <c r="X53" s="1194"/>
      <c r="Y53" s="1200"/>
      <c r="Z53" s="1188"/>
    </row>
    <row r="54" spans="1:27" ht="53.4" customHeight="1" thickBot="1">
      <c r="A54" s="1359"/>
      <c r="C54" s="1536" t="s">
        <v>264</v>
      </c>
      <c r="D54" s="1194"/>
      <c r="E54" s="1536"/>
      <c r="F54" s="1194"/>
      <c r="G54" s="1536"/>
      <c r="H54" s="1194"/>
      <c r="I54" s="1536"/>
      <c r="J54" s="1194"/>
      <c r="K54" s="1536"/>
      <c r="L54" s="1200"/>
      <c r="M54" s="1164"/>
      <c r="N54" s="1194"/>
      <c r="O54" s="1536"/>
      <c r="P54" s="1194"/>
      <c r="Q54" s="1164"/>
      <c r="R54" s="1194"/>
      <c r="S54" s="1538"/>
      <c r="T54" s="1194"/>
      <c r="U54" s="1779"/>
      <c r="V54" s="1194"/>
      <c r="W54" s="1164"/>
      <c r="X54" s="1194"/>
      <c r="Y54" s="1164"/>
      <c r="Z54" s="1188"/>
    </row>
    <row r="55" spans="1:27" ht="15" customHeight="1" thickBot="1">
      <c r="A55" s="1359"/>
      <c r="C55" s="1537"/>
      <c r="D55" s="1194"/>
      <c r="E55" s="1537"/>
      <c r="F55" s="1194"/>
      <c r="G55" s="1537"/>
      <c r="H55" s="1194"/>
      <c r="I55" s="1537"/>
      <c r="J55" s="1194"/>
      <c r="K55" s="1537"/>
      <c r="L55" s="1202"/>
      <c r="M55" s="1131"/>
      <c r="N55" s="1194"/>
      <c r="O55" s="1537"/>
      <c r="P55" s="1194"/>
      <c r="Q55" s="1131"/>
      <c r="R55" s="1194"/>
      <c r="S55" s="1538"/>
      <c r="T55" s="1194"/>
      <c r="U55" s="1537"/>
      <c r="V55" s="1202"/>
      <c r="W55" s="1537"/>
      <c r="X55" s="1194"/>
      <c r="Y55" s="1537"/>
      <c r="Z55" s="1188"/>
    </row>
    <row r="56" spans="1:27" ht="28.2">
      <c r="A56" s="1359"/>
      <c r="B56" s="1359"/>
      <c r="C56" s="1393" t="s">
        <v>168</v>
      </c>
      <c r="D56" s="1315"/>
      <c r="E56" s="1393" t="s">
        <v>168</v>
      </c>
      <c r="F56" s="1315"/>
      <c r="G56" s="1393" t="s">
        <v>168</v>
      </c>
      <c r="H56" s="1393"/>
      <c r="I56" s="1393" t="s">
        <v>168</v>
      </c>
      <c r="J56" s="1315"/>
      <c r="K56" s="1393" t="s">
        <v>168</v>
      </c>
      <c r="L56" s="1315"/>
      <c r="M56" s="1393" t="s">
        <v>171</v>
      </c>
      <c r="N56" s="1315"/>
      <c r="O56" s="1393" t="s">
        <v>171</v>
      </c>
      <c r="P56" s="1194"/>
      <c r="Q56" s="1315" t="s">
        <v>168</v>
      </c>
      <c r="R56" s="1315"/>
      <c r="S56" s="1315" t="s">
        <v>171</v>
      </c>
      <c r="T56" s="1315"/>
      <c r="U56" s="1201" t="s">
        <v>105</v>
      </c>
      <c r="V56" s="1315"/>
      <c r="W56" s="1393" t="s">
        <v>168</v>
      </c>
      <c r="X56" s="1315"/>
      <c r="Y56" s="1393" t="s">
        <v>168</v>
      </c>
      <c r="Z56" s="1190"/>
    </row>
    <row r="57" spans="1:27" ht="33">
      <c r="A57" s="1359"/>
      <c r="B57" s="1359"/>
      <c r="C57" s="1393"/>
      <c r="D57" s="1315"/>
      <c r="E57" s="1393"/>
      <c r="F57" s="1315"/>
      <c r="G57" s="1393"/>
      <c r="H57" s="1393"/>
      <c r="I57" s="1393"/>
      <c r="J57" s="1315"/>
      <c r="K57" s="1393"/>
      <c r="L57" s="1315"/>
      <c r="M57" s="1393"/>
      <c r="N57" s="1315"/>
      <c r="O57" s="1393"/>
      <c r="P57" s="1194"/>
      <c r="Q57" s="1532" t="s">
        <v>440</v>
      </c>
      <c r="R57" s="1315"/>
      <c r="S57" s="2194">
        <v>4239</v>
      </c>
      <c r="T57" s="2194"/>
      <c r="U57" s="1315"/>
      <c r="V57" s="1315"/>
      <c r="W57" s="1393"/>
      <c r="X57" s="1315"/>
      <c r="Y57" s="1393"/>
      <c r="Z57" s="1190"/>
    </row>
    <row r="58" spans="1:27" s="1332" customFormat="1" ht="4.8" customHeight="1" thickBot="1">
      <c r="A58" s="1362"/>
      <c r="C58" s="1452"/>
      <c r="D58" s="1452"/>
      <c r="E58" s="1452"/>
      <c r="F58" s="1452"/>
      <c r="G58" s="1452"/>
      <c r="H58" s="1452"/>
      <c r="I58" s="1452"/>
      <c r="J58" s="1452"/>
      <c r="K58" s="1452"/>
      <c r="L58" s="1452"/>
      <c r="M58" s="1452"/>
      <c r="N58" s="1452"/>
      <c r="O58" s="1452"/>
      <c r="P58" s="1452"/>
      <c r="Q58" s="1452"/>
      <c r="R58" s="1452"/>
      <c r="S58" s="1452"/>
      <c r="T58" s="1452"/>
      <c r="U58" s="1452"/>
      <c r="V58" s="1452"/>
      <c r="W58" s="1452"/>
      <c r="X58" s="1452"/>
      <c r="Y58" s="1452"/>
      <c r="Z58" s="1452"/>
    </row>
    <row r="59" spans="1:27" ht="10.199999999999999" customHeight="1">
      <c r="A59" s="1359"/>
      <c r="B59" s="1359"/>
      <c r="C59" s="1194"/>
      <c r="D59" s="1194"/>
      <c r="E59" s="1194"/>
      <c r="F59" s="1194"/>
      <c r="G59" s="1194"/>
      <c r="H59" s="1194"/>
      <c r="I59" s="1194"/>
      <c r="J59" s="1194"/>
      <c r="K59" s="1194"/>
      <c r="L59" s="1194"/>
      <c r="M59" s="1194"/>
      <c r="N59" s="1194"/>
      <c r="O59" s="1194"/>
      <c r="P59" s="1194"/>
      <c r="Q59" s="1194"/>
      <c r="R59" s="1194"/>
      <c r="S59" s="1194"/>
      <c r="T59" s="1194"/>
      <c r="U59" s="1194"/>
      <c r="V59" s="1194"/>
      <c r="W59" s="1194"/>
      <c r="X59" s="1194"/>
      <c r="Y59" s="1194"/>
      <c r="Z59" s="1188"/>
    </row>
    <row r="60" spans="1:27" ht="28.2">
      <c r="A60" s="1359"/>
      <c r="B60" s="1359"/>
      <c r="C60" s="1427" t="s">
        <v>1198</v>
      </c>
      <c r="D60" s="1194"/>
      <c r="E60" s="1430" t="s">
        <v>1199</v>
      </c>
      <c r="F60" s="1194"/>
      <c r="G60" s="1194" t="s">
        <v>542</v>
      </c>
      <c r="H60" s="1194"/>
      <c r="I60" s="1427" t="s">
        <v>2228</v>
      </c>
      <c r="J60" s="1194"/>
      <c r="K60" s="1430" t="s">
        <v>1201</v>
      </c>
      <c r="L60" s="1194"/>
      <c r="M60" s="1430" t="s">
        <v>1202</v>
      </c>
      <c r="N60" s="1194"/>
      <c r="O60" s="1430" t="s">
        <v>1203</v>
      </c>
      <c r="P60" s="1194"/>
      <c r="Q60" s="1427" t="s">
        <v>1204</v>
      </c>
      <c r="R60" s="1194"/>
      <c r="S60" s="1194" t="s">
        <v>549</v>
      </c>
      <c r="T60" s="1194"/>
      <c r="U60" s="1430" t="s">
        <v>1205</v>
      </c>
      <c r="V60" s="1194"/>
      <c r="W60" s="1430" t="s">
        <v>1206</v>
      </c>
      <c r="X60" s="1194"/>
      <c r="Y60" s="1427" t="s">
        <v>1207</v>
      </c>
      <c r="Z60" s="1188"/>
    </row>
    <row r="61" spans="1:27" ht="28.2">
      <c r="A61" s="1359"/>
      <c r="B61" s="1359"/>
      <c r="C61" s="1200"/>
      <c r="D61" s="1194"/>
      <c r="E61" s="1200"/>
      <c r="F61" s="1194"/>
      <c r="G61" s="1200"/>
      <c r="H61" s="1194"/>
      <c r="I61" s="1200"/>
      <c r="J61" s="1194"/>
      <c r="K61" s="1200"/>
      <c r="L61" s="1194"/>
      <c r="M61" s="1200"/>
      <c r="N61" s="1200"/>
      <c r="O61" s="1200"/>
      <c r="P61" s="1194"/>
      <c r="Q61" s="1200"/>
      <c r="R61" s="1194"/>
      <c r="S61" s="1194"/>
      <c r="T61" s="1194"/>
      <c r="U61" s="1194"/>
      <c r="V61" s="1194"/>
      <c r="W61" s="1194"/>
      <c r="X61" s="1194"/>
      <c r="Y61" s="1194"/>
      <c r="Z61" s="1188"/>
    </row>
    <row r="62" spans="1:27" ht="28.2">
      <c r="A62" s="1359"/>
      <c r="B62" s="1359"/>
      <c r="C62" s="1200"/>
      <c r="D62" s="1194">
        <v>413</v>
      </c>
      <c r="E62" s="1200"/>
      <c r="F62" s="1194">
        <v>340</v>
      </c>
      <c r="G62" s="1200"/>
      <c r="H62" s="1194">
        <v>446</v>
      </c>
      <c r="I62" s="1200"/>
      <c r="J62" s="1194">
        <v>441</v>
      </c>
      <c r="K62" s="1200"/>
      <c r="L62" s="1194">
        <v>402</v>
      </c>
      <c r="M62" s="1200"/>
      <c r="N62" s="1200">
        <v>409</v>
      </c>
      <c r="O62" s="1200"/>
      <c r="P62" s="1194">
        <v>436</v>
      </c>
      <c r="Q62" s="1200"/>
      <c r="R62" s="1194">
        <v>428</v>
      </c>
      <c r="S62" s="1194"/>
      <c r="T62" s="1193">
        <v>387</v>
      </c>
      <c r="U62" s="1194"/>
      <c r="V62" s="1194">
        <v>389</v>
      </c>
      <c r="W62" s="1194"/>
      <c r="X62" s="1194">
        <v>396</v>
      </c>
      <c r="Y62" s="1194"/>
      <c r="Z62" s="1188">
        <v>375</v>
      </c>
      <c r="AA62" s="1055">
        <f>SUM(D62:Z62)</f>
        <v>4862</v>
      </c>
    </row>
    <row r="63" spans="1:27" ht="16.05" customHeight="1" thickBot="1">
      <c r="A63" s="1359"/>
      <c r="B63" s="1359"/>
      <c r="C63" s="1200"/>
      <c r="D63" s="1194"/>
      <c r="E63" s="1200"/>
      <c r="F63" s="1194"/>
      <c r="G63" s="1200"/>
      <c r="H63" s="1194"/>
      <c r="I63" s="1200"/>
      <c r="J63" s="1194"/>
      <c r="K63" s="1200"/>
      <c r="L63" s="1194"/>
      <c r="M63" s="1200"/>
      <c r="N63" s="1200"/>
      <c r="O63" s="1200"/>
      <c r="P63" s="1194"/>
      <c r="Q63" s="1200"/>
      <c r="R63" s="1194"/>
      <c r="S63" s="1194"/>
      <c r="T63" s="1194"/>
      <c r="U63" s="1194"/>
      <c r="V63" s="1194"/>
      <c r="W63" s="1194"/>
      <c r="X63" s="1194"/>
      <c r="Y63" s="1194"/>
      <c r="Z63" s="1188"/>
    </row>
    <row r="64" spans="1:27" ht="53.4" customHeight="1" thickBot="1">
      <c r="A64" s="1359"/>
      <c r="C64" s="1536"/>
      <c r="D64" s="1194"/>
      <c r="E64" s="1536"/>
      <c r="F64" s="1194"/>
      <c r="G64" s="1536"/>
      <c r="H64" s="1194"/>
      <c r="I64" s="1536"/>
      <c r="J64" s="1194"/>
      <c r="K64" s="1536"/>
      <c r="L64" s="1194"/>
      <c r="M64" s="1536" t="s">
        <v>2040</v>
      </c>
      <c r="N64" s="1200"/>
      <c r="O64" s="1536"/>
      <c r="P64" s="1194"/>
      <c r="Q64" s="1536"/>
      <c r="R64" s="1194"/>
      <c r="S64" s="1538"/>
      <c r="T64" s="1194"/>
      <c r="U64" s="1538"/>
      <c r="V64" s="1194"/>
      <c r="W64" s="1538"/>
      <c r="X64" s="1194"/>
      <c r="Y64" s="1164"/>
      <c r="Z64" s="1188"/>
    </row>
    <row r="65" spans="1:31" ht="17.399999999999999" customHeight="1" thickBot="1">
      <c r="A65" s="1359"/>
      <c r="C65" s="1540"/>
      <c r="D65" s="1194"/>
      <c r="E65" s="1537"/>
      <c r="G65" s="1537"/>
      <c r="H65" s="1194"/>
      <c r="I65" s="1537"/>
      <c r="J65" s="1194"/>
      <c r="K65" s="1537"/>
      <c r="L65" s="1194"/>
      <c r="M65" s="1537"/>
      <c r="N65" s="1202"/>
      <c r="O65" s="1537"/>
      <c r="P65" s="1194"/>
      <c r="Q65" s="1537"/>
      <c r="R65" s="2285"/>
      <c r="S65" s="1538"/>
      <c r="T65" s="1194"/>
      <c r="U65" s="1538"/>
      <c r="V65" s="1194"/>
      <c r="W65" s="1538"/>
      <c r="X65" s="1194"/>
      <c r="Y65" s="1156"/>
      <c r="Z65" s="1188"/>
    </row>
    <row r="66" spans="1:31" ht="28.2">
      <c r="A66" s="1359"/>
      <c r="B66" s="1359"/>
      <c r="C66" s="1393" t="s">
        <v>168</v>
      </c>
      <c r="D66" s="1315"/>
      <c r="E66" s="1315" t="s">
        <v>171</v>
      </c>
      <c r="G66" s="1201" t="s">
        <v>101</v>
      </c>
      <c r="H66" s="1194"/>
      <c r="I66" s="1201" t="s">
        <v>118</v>
      </c>
      <c r="J66" s="1315"/>
      <c r="K66" s="1318" t="s">
        <v>168</v>
      </c>
      <c r="L66" s="1315"/>
      <c r="M66" s="1315" t="s">
        <v>171</v>
      </c>
      <c r="N66" s="1315"/>
      <c r="O66" s="1315" t="s">
        <v>228</v>
      </c>
      <c r="Q66" s="1201" t="s">
        <v>153</v>
      </c>
      <c r="R66" s="2285"/>
      <c r="S66" s="1201" t="s">
        <v>123</v>
      </c>
      <c r="T66" s="1315"/>
      <c r="U66" s="1315" t="s">
        <v>171</v>
      </c>
      <c r="V66" s="1315"/>
      <c r="W66" s="1315" t="s">
        <v>168</v>
      </c>
      <c r="X66" s="1315"/>
      <c r="Y66" s="1315" t="s">
        <v>171</v>
      </c>
      <c r="Z66" s="1190"/>
    </row>
    <row r="67" spans="1:31" s="1345" customFormat="1" ht="31.2" customHeight="1" thickBot="1">
      <c r="A67" s="1363"/>
      <c r="B67" s="1363"/>
      <c r="C67" s="1370"/>
      <c r="D67" s="1197"/>
      <c r="E67" s="2194">
        <v>1915</v>
      </c>
      <c r="F67" s="2194"/>
      <c r="G67" s="1354"/>
      <c r="H67" s="1354"/>
      <c r="I67" s="1354"/>
      <c r="J67" s="1354"/>
      <c r="K67" s="1354"/>
      <c r="L67" s="1354"/>
      <c r="M67" s="1354"/>
      <c r="N67" s="1354"/>
      <c r="O67" s="2194">
        <v>1688</v>
      </c>
      <c r="P67" s="2194"/>
      <c r="Q67" s="1354"/>
      <c r="R67" s="1431"/>
      <c r="S67" s="1431"/>
      <c r="T67" s="1431"/>
      <c r="U67" s="1431"/>
      <c r="V67" s="1431"/>
      <c r="W67" s="1431"/>
      <c r="X67" s="1431"/>
      <c r="Y67" s="1432"/>
      <c r="Z67" s="1433"/>
    </row>
    <row r="68" spans="1:31" ht="10.199999999999999" customHeight="1">
      <c r="A68" s="1359"/>
      <c r="B68" s="1359"/>
      <c r="C68" s="1332"/>
      <c r="D68" s="1332"/>
      <c r="F68" s="1568"/>
      <c r="Q68" s="1147"/>
      <c r="R68" s="1147"/>
      <c r="S68" s="1147"/>
      <c r="T68" s="1147"/>
      <c r="U68" s="1147"/>
      <c r="V68" s="1147"/>
      <c r="W68" s="1147"/>
      <c r="X68" s="1147"/>
      <c r="Y68" s="1147"/>
      <c r="Z68" s="1387"/>
    </row>
    <row r="69" spans="1:31" ht="28.2">
      <c r="A69" s="1359"/>
      <c r="B69" s="1359"/>
      <c r="C69" s="1194" t="s">
        <v>1208</v>
      </c>
      <c r="E69" s="1194" t="s">
        <v>1209</v>
      </c>
      <c r="F69" s="1194"/>
      <c r="G69" s="1194" t="s">
        <v>1210</v>
      </c>
      <c r="H69" s="1194"/>
      <c r="I69" s="1194" t="s">
        <v>1211</v>
      </c>
      <c r="J69" s="1194"/>
      <c r="K69" s="1194" t="s">
        <v>1212</v>
      </c>
      <c r="M69" s="1194" t="s">
        <v>1213</v>
      </c>
      <c r="N69" s="1194"/>
      <c r="O69" s="1194" t="s">
        <v>1214</v>
      </c>
      <c r="Q69" s="1194" t="s">
        <v>1215</v>
      </c>
      <c r="R69" s="1194"/>
      <c r="S69" s="1194" t="s">
        <v>1216</v>
      </c>
      <c r="T69" s="1194"/>
      <c r="U69" s="1194" t="s">
        <v>1217</v>
      </c>
      <c r="V69" s="1194"/>
      <c r="W69" s="1194" t="s">
        <v>1218</v>
      </c>
      <c r="X69" s="1194"/>
      <c r="Y69" s="1194" t="s">
        <v>1219</v>
      </c>
      <c r="Z69" s="1188"/>
    </row>
    <row r="70" spans="1:31" ht="11.4" customHeight="1">
      <c r="A70" s="1359"/>
      <c r="B70" s="1359"/>
      <c r="D70" s="1194"/>
      <c r="L70" s="1194"/>
      <c r="P70" s="1194"/>
      <c r="Q70" s="1194"/>
      <c r="R70" s="1194"/>
      <c r="S70" s="1194"/>
      <c r="T70" s="1194"/>
      <c r="U70" s="1194"/>
      <c r="V70" s="1194"/>
      <c r="W70" s="1194"/>
      <c r="X70" s="1194"/>
      <c r="Y70" s="1194"/>
      <c r="Z70" s="1188"/>
    </row>
    <row r="71" spans="1:31" ht="28.2">
      <c r="A71" s="1359"/>
      <c r="B71" s="1359"/>
      <c r="C71" s="1200"/>
      <c r="D71" s="1194"/>
      <c r="E71" s="1200"/>
      <c r="F71" s="1200"/>
      <c r="G71" s="1200"/>
      <c r="H71" s="1194"/>
      <c r="I71" s="1200"/>
      <c r="J71" s="1194"/>
      <c r="K71" s="1200"/>
      <c r="L71" s="1194"/>
      <c r="M71" s="1200"/>
      <c r="N71" s="1194"/>
      <c r="O71" s="1200"/>
      <c r="P71" s="1194"/>
      <c r="Q71" s="1200"/>
      <c r="R71" s="1194"/>
      <c r="S71" s="1200"/>
      <c r="T71" s="1194"/>
      <c r="U71" s="1200"/>
      <c r="V71" s="1200"/>
      <c r="W71" s="1200"/>
      <c r="X71" s="1194"/>
      <c r="Y71" s="1200"/>
      <c r="Z71" s="1188"/>
    </row>
    <row r="72" spans="1:31" s="1166" customFormat="1" ht="28.2">
      <c r="A72" s="1364"/>
      <c r="B72" s="1364"/>
      <c r="C72" s="1200"/>
      <c r="D72" s="1194">
        <v>462</v>
      </c>
      <c r="E72" s="1200"/>
      <c r="F72" s="1200">
        <v>382</v>
      </c>
      <c r="G72" s="1200"/>
      <c r="H72" s="1194">
        <v>428</v>
      </c>
      <c r="I72" s="1200"/>
      <c r="J72" s="1194">
        <v>411</v>
      </c>
      <c r="K72" s="1200"/>
      <c r="L72" s="1194">
        <v>352</v>
      </c>
      <c r="M72" s="1200"/>
      <c r="N72" s="1194">
        <v>405</v>
      </c>
      <c r="O72" s="1200"/>
      <c r="P72" s="1194">
        <v>400</v>
      </c>
      <c r="Q72" s="1200"/>
      <c r="R72" s="1194">
        <v>384</v>
      </c>
      <c r="S72" s="1200"/>
      <c r="T72" s="1194">
        <v>406</v>
      </c>
      <c r="U72" s="1200"/>
      <c r="V72" s="1200">
        <v>378</v>
      </c>
      <c r="W72" s="1200"/>
      <c r="X72" s="1194">
        <v>373</v>
      </c>
      <c r="Y72" s="1200"/>
      <c r="Z72" s="1188">
        <v>378</v>
      </c>
      <c r="AA72" s="1166">
        <f>SUM(D72:Z72)</f>
        <v>4759</v>
      </c>
    </row>
    <row r="73" spans="1:31" ht="16.5" customHeight="1" thickBot="1">
      <c r="A73" s="1359"/>
      <c r="B73" s="1359"/>
      <c r="C73" s="1200"/>
      <c r="D73" s="1194"/>
      <c r="E73" s="1200"/>
      <c r="F73" s="1200"/>
      <c r="G73" s="1200"/>
      <c r="H73" s="1194"/>
      <c r="I73" s="1200"/>
      <c r="J73" s="1194"/>
      <c r="K73" s="1200"/>
      <c r="L73" s="1194"/>
      <c r="M73" s="1200"/>
      <c r="N73" s="1194"/>
      <c r="O73" s="1200"/>
      <c r="P73" s="1194"/>
      <c r="Q73" s="1200"/>
      <c r="R73" s="1194"/>
      <c r="S73" s="1200"/>
      <c r="T73" s="1194"/>
      <c r="U73" s="1200"/>
      <c r="V73" s="1200"/>
      <c r="W73" s="1200"/>
      <c r="X73" s="1194"/>
      <c r="Y73" s="1200"/>
      <c r="Z73" s="1188"/>
    </row>
    <row r="74" spans="1:31" ht="48.6" customHeight="1" thickBot="1">
      <c r="A74" s="1359"/>
      <c r="B74" s="1359"/>
      <c r="C74" s="1536"/>
      <c r="D74" s="1194"/>
      <c r="E74" s="1164"/>
      <c r="F74" s="1200"/>
      <c r="G74" s="1164"/>
      <c r="H74" s="1194"/>
      <c r="I74" s="1164"/>
      <c r="J74" s="1194"/>
      <c r="K74" s="1164"/>
      <c r="L74" s="1194"/>
      <c r="M74" s="1536"/>
      <c r="N74" s="1194"/>
      <c r="O74" s="1536"/>
      <c r="P74" s="1194"/>
      <c r="Q74" s="1536"/>
      <c r="R74" s="1194"/>
      <c r="S74" s="1542"/>
      <c r="T74" s="1194"/>
      <c r="U74" s="1536"/>
      <c r="V74" s="1200"/>
      <c r="W74" s="1536"/>
      <c r="X74" s="1194"/>
      <c r="Y74" s="1536"/>
      <c r="Z74" s="1188"/>
      <c r="AE74" s="1055" t="s">
        <v>1868</v>
      </c>
    </row>
    <row r="75" spans="1:31" ht="17.399999999999999" customHeight="1" thickBot="1">
      <c r="A75" s="1359"/>
      <c r="B75" s="1359"/>
      <c r="C75" s="1537"/>
      <c r="D75" s="1194"/>
      <c r="E75" s="1131"/>
      <c r="F75" s="1202"/>
      <c r="G75" s="1131"/>
      <c r="H75" s="1194"/>
      <c r="I75" s="1131"/>
      <c r="J75" s="1194"/>
      <c r="K75" s="1540"/>
      <c r="L75" s="1194"/>
      <c r="M75" s="1537"/>
      <c r="N75" s="1194"/>
      <c r="O75" s="1537"/>
      <c r="P75" s="1194"/>
      <c r="Q75" s="1537"/>
      <c r="R75" s="1194"/>
      <c r="S75" s="1537"/>
      <c r="T75" s="1194"/>
      <c r="U75" s="1537"/>
      <c r="V75" s="1202"/>
      <c r="W75" s="1537"/>
      <c r="X75" s="1194"/>
      <c r="Y75" s="1537"/>
      <c r="Z75" s="1188"/>
    </row>
    <row r="76" spans="1:31" ht="28.2">
      <c r="A76" s="1359"/>
      <c r="B76" s="1359"/>
      <c r="C76" s="1315" t="s">
        <v>228</v>
      </c>
      <c r="D76" s="1315"/>
      <c r="E76" s="1315" t="s">
        <v>168</v>
      </c>
      <c r="F76" s="1194"/>
      <c r="G76" s="1315" t="s">
        <v>168</v>
      </c>
      <c r="H76" s="1315"/>
      <c r="I76" s="1315" t="s">
        <v>168</v>
      </c>
      <c r="J76" s="1315"/>
      <c r="K76" s="1315" t="s">
        <v>168</v>
      </c>
      <c r="M76" s="1201" t="s">
        <v>105</v>
      </c>
      <c r="N76" s="1315"/>
      <c r="O76" s="1315" t="s">
        <v>168</v>
      </c>
      <c r="P76" s="1194"/>
      <c r="Q76" s="1315" t="s">
        <v>171</v>
      </c>
      <c r="R76" s="1194"/>
      <c r="S76" s="1315" t="s">
        <v>171</v>
      </c>
      <c r="T76" s="1315"/>
      <c r="U76" s="1315" t="s">
        <v>171</v>
      </c>
      <c r="V76" s="1315"/>
      <c r="W76" s="1315" t="s">
        <v>168</v>
      </c>
      <c r="X76" s="1315"/>
      <c r="Y76" s="1315" t="s">
        <v>228</v>
      </c>
      <c r="Z76" s="1190"/>
    </row>
    <row r="77" spans="1:31" s="1345" customFormat="1" ht="31.8" customHeight="1" thickBot="1">
      <c r="A77" s="1363"/>
      <c r="B77" s="1363"/>
      <c r="C77" s="1431"/>
      <c r="D77" s="1339"/>
      <c r="E77" s="1333"/>
      <c r="F77" s="1333"/>
      <c r="G77" s="1346"/>
      <c r="H77" s="1333"/>
      <c r="I77" s="1527" t="s">
        <v>1976</v>
      </c>
      <c r="J77" s="1333"/>
      <c r="K77" s="2254">
        <v>3582</v>
      </c>
      <c r="L77" s="2254"/>
      <c r="M77" s="1333"/>
      <c r="N77" s="1333"/>
      <c r="O77" s="1527" t="s">
        <v>1976</v>
      </c>
      <c r="P77" s="1333"/>
      <c r="Q77" s="1338"/>
      <c r="R77" s="1339"/>
      <c r="S77" s="1338"/>
      <c r="T77" s="1338"/>
      <c r="U77" s="1338"/>
      <c r="V77" s="1338"/>
      <c r="W77" s="1338"/>
      <c r="X77" s="1338"/>
      <c r="Y77" s="2252">
        <v>2724</v>
      </c>
      <c r="Z77" s="2253"/>
    </row>
    <row r="78" spans="1:31" ht="10.199999999999999" customHeight="1">
      <c r="A78" s="1359"/>
      <c r="B78" s="1359"/>
      <c r="C78" s="1147"/>
      <c r="D78" s="1194"/>
      <c r="E78" s="1194"/>
      <c r="F78" s="1194"/>
      <c r="G78" s="1194"/>
      <c r="H78" s="1194"/>
      <c r="I78" s="1194"/>
      <c r="J78" s="1194"/>
      <c r="K78" s="1194"/>
      <c r="M78" s="1193"/>
      <c r="N78" s="1193"/>
      <c r="O78" s="1316"/>
      <c r="P78" s="1193"/>
      <c r="Q78" s="1194"/>
      <c r="R78" s="1194"/>
      <c r="S78" s="1194"/>
      <c r="T78" s="1194"/>
      <c r="U78" s="1194"/>
      <c r="V78" s="1194"/>
      <c r="W78" s="1194"/>
      <c r="X78" s="1194"/>
      <c r="Y78" s="1194"/>
      <c r="Z78" s="1188"/>
    </row>
    <row r="79" spans="1:31" ht="28.2">
      <c r="A79" s="1359"/>
      <c r="B79" s="1359"/>
      <c r="C79" s="1194" t="s">
        <v>559</v>
      </c>
      <c r="D79" s="1194"/>
      <c r="E79" s="1194" t="s">
        <v>1220</v>
      </c>
      <c r="F79" s="1194"/>
      <c r="G79" s="1194" t="s">
        <v>1221</v>
      </c>
      <c r="H79" s="1194"/>
      <c r="I79" s="1194" t="s">
        <v>1222</v>
      </c>
      <c r="J79" s="1194"/>
      <c r="K79" s="1194" t="s">
        <v>1223</v>
      </c>
      <c r="L79" s="1194"/>
      <c r="M79" s="1430" t="s">
        <v>1224</v>
      </c>
      <c r="O79" s="1430" t="s">
        <v>1225</v>
      </c>
      <c r="Q79" s="1194" t="s">
        <v>561</v>
      </c>
      <c r="R79" s="1194"/>
      <c r="S79" s="1194" t="s">
        <v>1226</v>
      </c>
      <c r="T79" s="1194"/>
      <c r="U79" s="1194" t="s">
        <v>1227</v>
      </c>
      <c r="V79" s="1194"/>
      <c r="W79" s="1194" t="s">
        <v>570</v>
      </c>
      <c r="X79" s="1194"/>
      <c r="Y79" s="1194" t="s">
        <v>1228</v>
      </c>
      <c r="Z79" s="1188"/>
    </row>
    <row r="80" spans="1:31" ht="28.2">
      <c r="A80" s="1359"/>
      <c r="B80" s="1359"/>
      <c r="C80" s="1194"/>
      <c r="D80" s="1194"/>
      <c r="E80" s="1194"/>
      <c r="F80" s="1194"/>
      <c r="G80" s="1194"/>
      <c r="H80" s="1194"/>
      <c r="I80" s="1194"/>
      <c r="J80" s="1194"/>
      <c r="K80" s="1194"/>
      <c r="L80" s="1194"/>
      <c r="M80" s="1194"/>
      <c r="N80" s="1194"/>
      <c r="O80" s="1194"/>
      <c r="P80" s="1194"/>
      <c r="Q80" s="1194"/>
      <c r="R80" s="1194"/>
      <c r="S80" s="1194"/>
      <c r="T80" s="1194"/>
      <c r="U80" s="1194"/>
      <c r="V80" s="1194"/>
      <c r="W80" s="1194"/>
      <c r="X80" s="1194"/>
      <c r="Y80" s="1194"/>
      <c r="Z80" s="1188"/>
    </row>
    <row r="81" spans="1:27" ht="28.2">
      <c r="A81" s="1359"/>
      <c r="B81" s="1359"/>
      <c r="C81" s="1200"/>
      <c r="D81" s="1194"/>
      <c r="E81" s="1200"/>
      <c r="F81" s="1200"/>
      <c r="G81" s="1200"/>
      <c r="H81" s="1194"/>
      <c r="I81" s="1200"/>
      <c r="J81" s="1194"/>
      <c r="K81" s="1200"/>
      <c r="L81" s="1194"/>
      <c r="M81" s="1200"/>
      <c r="N81" s="1194"/>
      <c r="O81" s="1200"/>
      <c r="P81" s="1194"/>
      <c r="Q81" s="1200"/>
      <c r="R81" s="1194"/>
      <c r="S81" s="1200"/>
      <c r="T81" s="1194"/>
      <c r="U81" s="1200"/>
      <c r="V81" s="1200"/>
      <c r="W81" s="1200"/>
      <c r="X81" s="1194"/>
      <c r="Y81" s="1200"/>
      <c r="Z81" s="1188"/>
    </row>
    <row r="82" spans="1:27" ht="28.2">
      <c r="A82" s="1359"/>
      <c r="B82" s="1359"/>
      <c r="C82" s="1200"/>
      <c r="D82" s="1194">
        <v>434</v>
      </c>
      <c r="E82" s="1200"/>
      <c r="F82" s="1200">
        <v>371</v>
      </c>
      <c r="G82" s="1200"/>
      <c r="H82" s="1194">
        <v>324</v>
      </c>
      <c r="I82" s="1200"/>
      <c r="J82" s="1194">
        <v>384</v>
      </c>
      <c r="K82" s="1200"/>
      <c r="L82" s="1194">
        <v>381</v>
      </c>
      <c r="M82" s="1200"/>
      <c r="N82" s="1194">
        <v>336</v>
      </c>
      <c r="O82" s="1200"/>
      <c r="P82" s="1194">
        <v>439</v>
      </c>
      <c r="Q82" s="1200"/>
      <c r="R82" s="1194">
        <v>395</v>
      </c>
      <c r="S82" s="1200"/>
      <c r="T82" s="1194">
        <v>388</v>
      </c>
      <c r="U82" s="1200"/>
      <c r="V82" s="1200">
        <v>364</v>
      </c>
      <c r="W82" s="1200"/>
      <c r="X82" s="1194">
        <v>405</v>
      </c>
      <c r="Y82" s="1200"/>
      <c r="Z82" s="1188">
        <v>432</v>
      </c>
      <c r="AA82" s="1055">
        <f>SUM(D82:Z82)</f>
        <v>4653</v>
      </c>
    </row>
    <row r="83" spans="1:27" ht="15" customHeight="1" thickBot="1">
      <c r="A83" s="1359"/>
      <c r="B83" s="1359"/>
      <c r="C83" s="1200"/>
      <c r="D83" s="1194"/>
      <c r="E83" s="1200"/>
      <c r="F83" s="1200"/>
      <c r="G83" s="1200"/>
      <c r="H83" s="1194"/>
      <c r="I83" s="1200"/>
      <c r="J83" s="1194"/>
      <c r="K83" s="1200"/>
      <c r="L83" s="1194"/>
      <c r="M83" s="1200"/>
      <c r="N83" s="1194"/>
      <c r="O83" s="1200"/>
      <c r="P83" s="1194"/>
      <c r="Q83" s="1200"/>
      <c r="R83" s="1194"/>
      <c r="S83" s="1200"/>
      <c r="T83" s="1194"/>
      <c r="U83" s="1200"/>
      <c r="V83" s="1200"/>
      <c r="W83" s="1200"/>
      <c r="X83" s="1194"/>
      <c r="Y83" s="1200"/>
      <c r="Z83" s="1188"/>
    </row>
    <row r="84" spans="1:27" ht="46.2" customHeight="1" thickBot="1">
      <c r="A84" s="1359"/>
      <c r="B84" s="1359"/>
      <c r="C84" s="1536"/>
      <c r="D84" s="1194"/>
      <c r="E84" s="1536"/>
      <c r="F84" s="1200"/>
      <c r="G84" s="1536"/>
      <c r="H84" s="1194"/>
      <c r="I84" s="1536"/>
      <c r="J84" s="1194"/>
      <c r="K84" s="1536"/>
      <c r="L84" s="1194"/>
      <c r="M84" s="1536"/>
      <c r="N84" s="1194"/>
      <c r="O84" s="1536"/>
      <c r="P84" s="1194"/>
      <c r="Q84" s="1536"/>
      <c r="R84" s="1194"/>
      <c r="S84" s="1536"/>
      <c r="T84" s="1194"/>
      <c r="U84" s="1536"/>
      <c r="V84" s="1200"/>
      <c r="W84" s="1536"/>
      <c r="X84" s="1194"/>
      <c r="Y84" s="1536"/>
      <c r="Z84" s="1188"/>
    </row>
    <row r="85" spans="1:27" ht="18.600000000000001" customHeight="1" thickBot="1">
      <c r="A85" s="1359"/>
      <c r="B85" s="1359"/>
      <c r="C85" s="1537"/>
      <c r="D85" s="1194"/>
      <c r="E85" s="1537"/>
      <c r="F85" s="1202"/>
      <c r="G85" s="1537"/>
      <c r="H85" s="1194"/>
      <c r="I85" s="1537"/>
      <c r="J85" s="1194"/>
      <c r="K85" s="1540"/>
      <c r="L85" s="1194"/>
      <c r="M85" s="1537"/>
      <c r="N85" s="1194"/>
      <c r="O85" s="1537"/>
      <c r="P85" s="1194"/>
      <c r="Q85" s="1537"/>
      <c r="R85" s="1194"/>
      <c r="S85" s="1537"/>
      <c r="T85" s="1194"/>
      <c r="U85" s="1537"/>
      <c r="V85" s="2255">
        <v>1148</v>
      </c>
      <c r="W85" s="1537"/>
      <c r="X85" s="1194"/>
      <c r="Y85" s="1537"/>
      <c r="Z85" s="1188"/>
    </row>
    <row r="86" spans="1:27" ht="28.2">
      <c r="A86" s="1359"/>
      <c r="B86" s="1359"/>
      <c r="C86" s="1201" t="s">
        <v>105</v>
      </c>
      <c r="D86" s="1315"/>
      <c r="E86" s="1315" t="s">
        <v>171</v>
      </c>
      <c r="F86" s="1315"/>
      <c r="G86" s="1315" t="s">
        <v>168</v>
      </c>
      <c r="H86" s="1315"/>
      <c r="I86" s="1315" t="s">
        <v>168</v>
      </c>
      <c r="J86" s="1194"/>
      <c r="K86" s="1315" t="s">
        <v>168</v>
      </c>
      <c r="L86" s="1315"/>
      <c r="M86" s="1315" t="s">
        <v>168</v>
      </c>
      <c r="N86" s="1315"/>
      <c r="O86" s="1315" t="s">
        <v>168</v>
      </c>
      <c r="Q86" s="1201" t="s">
        <v>105</v>
      </c>
      <c r="R86" s="1315"/>
      <c r="S86" s="1315" t="s">
        <v>168</v>
      </c>
      <c r="T86" s="1315"/>
      <c r="U86" s="1315" t="s">
        <v>171</v>
      </c>
      <c r="V86" s="2255"/>
      <c r="W86" s="1201" t="s">
        <v>101</v>
      </c>
      <c r="X86" s="1315"/>
      <c r="Y86" s="1315" t="s">
        <v>234</v>
      </c>
      <c r="Z86" s="1190"/>
    </row>
    <row r="87" spans="1:27" s="1334" customFormat="1" ht="30" customHeight="1" thickBot="1">
      <c r="A87" s="1361"/>
      <c r="B87" s="1361"/>
      <c r="C87" s="1344"/>
      <c r="D87" s="1338"/>
      <c r="E87" s="1340"/>
      <c r="F87" s="1340"/>
      <c r="G87" s="1340"/>
      <c r="H87" s="1340"/>
      <c r="I87" s="1340"/>
      <c r="J87" s="1341"/>
      <c r="K87" s="1340"/>
      <c r="L87" s="1340"/>
      <c r="M87" s="1340"/>
      <c r="N87" s="1340"/>
      <c r="O87" s="2254">
        <v>2670</v>
      </c>
      <c r="P87" s="2254"/>
      <c r="Q87" s="1335"/>
      <c r="R87" s="2203" t="s">
        <v>2051</v>
      </c>
      <c r="S87" s="2203"/>
      <c r="T87" s="1336"/>
      <c r="U87" s="1565" t="s">
        <v>1789</v>
      </c>
      <c r="V87" s="1565"/>
      <c r="W87" s="1335"/>
      <c r="X87" s="1335"/>
      <c r="Y87" s="1335"/>
      <c r="Z87" s="1394"/>
    </row>
    <row r="88" spans="1:27" ht="8.4" customHeight="1">
      <c r="A88" s="1359"/>
      <c r="B88" s="1359"/>
      <c r="C88" s="1194"/>
      <c r="D88" s="1194"/>
      <c r="Q88" s="1194"/>
      <c r="R88" s="1194"/>
      <c r="S88" s="1194"/>
      <c r="T88" s="1194"/>
      <c r="U88" s="1194"/>
      <c r="V88" s="1194"/>
      <c r="W88" s="1194"/>
      <c r="X88" s="1194"/>
      <c r="Y88" s="1194"/>
      <c r="Z88" s="1188"/>
    </row>
    <row r="89" spans="1:27" ht="28.2">
      <c r="A89" s="1359"/>
      <c r="B89" s="1359"/>
      <c r="C89" s="1194" t="s">
        <v>1229</v>
      </c>
      <c r="D89" s="1194"/>
      <c r="E89" s="1194" t="s">
        <v>1230</v>
      </c>
      <c r="F89" s="1194"/>
      <c r="G89" s="1194" t="s">
        <v>575</v>
      </c>
      <c r="H89" s="1194"/>
      <c r="I89" s="1194" t="s">
        <v>1231</v>
      </c>
      <c r="J89" s="1194"/>
      <c r="K89" s="1194" t="s">
        <v>576</v>
      </c>
      <c r="L89" s="1194"/>
      <c r="M89" s="1194" t="s">
        <v>1232</v>
      </c>
      <c r="N89" s="1194"/>
      <c r="O89" s="1194" t="s">
        <v>581</v>
      </c>
      <c r="P89" s="1194"/>
      <c r="Q89" s="1194" t="s">
        <v>1233</v>
      </c>
      <c r="R89" s="1194"/>
      <c r="S89" s="1194" t="s">
        <v>590</v>
      </c>
      <c r="T89" s="1194"/>
      <c r="U89" s="1194" t="s">
        <v>1234</v>
      </c>
      <c r="V89" s="1194"/>
      <c r="W89" s="1194" t="s">
        <v>594</v>
      </c>
      <c r="X89" s="1194"/>
      <c r="Y89" s="1194" t="s">
        <v>1235</v>
      </c>
      <c r="Z89" s="1188"/>
    </row>
    <row r="90" spans="1:27" ht="28.2">
      <c r="A90" s="1359"/>
      <c r="B90" s="1359"/>
      <c r="C90" s="1194"/>
      <c r="D90" s="1194"/>
      <c r="E90" s="1194"/>
      <c r="F90" s="1194"/>
      <c r="G90" s="1194"/>
      <c r="H90" s="1194"/>
      <c r="I90" s="1194"/>
      <c r="J90" s="1194"/>
      <c r="K90" s="1194"/>
      <c r="L90" s="1194"/>
      <c r="M90" s="1194"/>
      <c r="N90" s="1194"/>
      <c r="O90" s="1194"/>
      <c r="P90" s="1194"/>
      <c r="Q90" s="1194"/>
      <c r="R90" s="1194"/>
      <c r="S90" s="1194"/>
      <c r="T90" s="1194"/>
      <c r="U90" s="1194"/>
      <c r="V90" s="1194"/>
      <c r="W90" s="1194"/>
      <c r="X90" s="1194"/>
      <c r="Y90" s="1194"/>
      <c r="Z90" s="1188"/>
    </row>
    <row r="91" spans="1:27" ht="28.2">
      <c r="A91" s="1359"/>
      <c r="B91" s="1359"/>
      <c r="C91" s="1200"/>
      <c r="D91" s="1194"/>
      <c r="E91" s="1200"/>
      <c r="F91" s="1200"/>
      <c r="G91" s="1200"/>
      <c r="H91" s="1194"/>
      <c r="I91" s="1200"/>
      <c r="J91" s="1194"/>
      <c r="K91" s="1200"/>
      <c r="L91" s="1194"/>
      <c r="M91" s="1200"/>
      <c r="N91" s="1194"/>
      <c r="O91" s="1200"/>
      <c r="P91" s="1194"/>
      <c r="Q91" s="1200"/>
      <c r="R91" s="1194"/>
      <c r="S91" s="1200"/>
      <c r="T91" s="1194"/>
      <c r="U91" s="1200"/>
      <c r="V91" s="1200"/>
      <c r="W91" s="1200"/>
      <c r="X91" s="1194"/>
      <c r="Y91" s="1200"/>
      <c r="Z91" s="1188"/>
    </row>
    <row r="92" spans="1:27" ht="28.2">
      <c r="A92" s="1359"/>
      <c r="B92" s="1359"/>
      <c r="C92" s="1200"/>
      <c r="D92" s="1194">
        <v>404</v>
      </c>
      <c r="E92" s="1200"/>
      <c r="F92" s="1200">
        <v>417</v>
      </c>
      <c r="G92" s="1200"/>
      <c r="H92" s="1194">
        <v>468</v>
      </c>
      <c r="I92" s="1200"/>
      <c r="J92" s="1194">
        <v>432</v>
      </c>
      <c r="K92" s="1200"/>
      <c r="L92" s="1194">
        <v>465</v>
      </c>
      <c r="M92" s="1200"/>
      <c r="N92" s="1194">
        <v>370</v>
      </c>
      <c r="O92" s="1200"/>
      <c r="P92" s="1194">
        <v>284</v>
      </c>
      <c r="Q92" s="1200"/>
      <c r="R92" s="1194">
        <v>271</v>
      </c>
      <c r="S92" s="1200"/>
      <c r="T92" s="1194">
        <v>287</v>
      </c>
      <c r="U92" s="1200"/>
      <c r="V92" s="1200">
        <v>292</v>
      </c>
      <c r="W92" s="1200"/>
      <c r="X92" s="1194">
        <v>399</v>
      </c>
      <c r="Y92" s="1200"/>
      <c r="Z92" s="1188">
        <v>425</v>
      </c>
      <c r="AA92" s="1055">
        <f>SUM(D92:Z92)</f>
        <v>4514</v>
      </c>
    </row>
    <row r="93" spans="1:27" ht="16.5" customHeight="1" thickBot="1">
      <c r="A93" s="1359"/>
      <c r="B93" s="1359"/>
      <c r="C93" s="1200"/>
      <c r="D93" s="1194"/>
      <c r="E93" s="1200"/>
      <c r="F93" s="1200"/>
      <c r="G93" s="1200"/>
      <c r="H93" s="1194"/>
      <c r="I93" s="1200"/>
      <c r="J93" s="1194"/>
      <c r="K93" s="1200"/>
      <c r="L93" s="1194"/>
      <c r="M93" s="1200"/>
      <c r="N93" s="1194"/>
      <c r="O93" s="1200"/>
      <c r="P93" s="1194"/>
      <c r="Q93" s="1200"/>
      <c r="R93" s="1194"/>
      <c r="S93" s="1200"/>
      <c r="T93" s="1194"/>
      <c r="U93" s="1200"/>
      <c r="V93" s="1200"/>
      <c r="W93" s="1200"/>
      <c r="X93" s="1194"/>
      <c r="Y93" s="1200"/>
      <c r="Z93" s="1188"/>
    </row>
    <row r="94" spans="1:27" ht="48.6" customHeight="1" thickBot="1">
      <c r="A94" s="1359"/>
      <c r="C94" s="1536"/>
      <c r="D94" s="1194"/>
      <c r="E94" s="1536"/>
      <c r="F94" s="1200"/>
      <c r="G94" s="1536"/>
      <c r="H94" s="1194"/>
      <c r="I94" s="1536"/>
      <c r="J94" s="1194"/>
      <c r="K94" s="1536"/>
      <c r="L94" s="1194"/>
      <c r="M94" s="1536"/>
      <c r="N94" s="1194"/>
      <c r="O94" s="1536"/>
      <c r="P94" s="1194"/>
      <c r="Q94" s="1536"/>
      <c r="R94" s="1194"/>
      <c r="S94" s="1536"/>
      <c r="T94" s="1194"/>
      <c r="U94" s="1536"/>
      <c r="V94" s="1200"/>
      <c r="W94" s="1536"/>
      <c r="X94" s="1194"/>
      <c r="Y94" s="1536"/>
      <c r="Z94" s="1188"/>
    </row>
    <row r="95" spans="1:27" ht="16.8" customHeight="1" thickBot="1">
      <c r="A95" s="1359"/>
      <c r="C95" s="1537"/>
      <c r="D95" s="1194"/>
      <c r="E95" s="1537"/>
      <c r="F95" s="1202"/>
      <c r="G95" s="1537"/>
      <c r="H95" s="1194"/>
      <c r="I95" s="1537"/>
      <c r="J95" s="1194"/>
      <c r="K95" s="1540"/>
      <c r="L95" s="1194"/>
      <c r="M95" s="1536"/>
      <c r="N95" s="1194"/>
      <c r="O95" s="1537"/>
      <c r="P95" s="1194"/>
      <c r="Q95" s="1537"/>
      <c r="R95" s="1194"/>
      <c r="S95" s="1537"/>
      <c r="T95" s="1194"/>
      <c r="U95" s="1537"/>
      <c r="V95" s="1202"/>
      <c r="W95" s="1537"/>
      <c r="X95" s="1194"/>
      <c r="Y95" s="1537"/>
      <c r="Z95" s="1188"/>
    </row>
    <row r="96" spans="1:27" ht="28.2">
      <c r="A96" s="1359"/>
      <c r="B96" s="1359"/>
      <c r="C96" s="1315" t="s">
        <v>228</v>
      </c>
      <c r="D96" s="1315"/>
      <c r="E96" s="1315" t="s">
        <v>171</v>
      </c>
      <c r="G96" s="1201" t="s">
        <v>105</v>
      </c>
      <c r="H96" s="1315"/>
      <c r="I96" s="1201" t="s">
        <v>118</v>
      </c>
      <c r="J96" s="2257"/>
      <c r="K96" s="1201" t="s">
        <v>109</v>
      </c>
      <c r="L96" s="1315"/>
      <c r="M96" s="1315" t="s">
        <v>228</v>
      </c>
      <c r="O96" s="1201" t="s">
        <v>111</v>
      </c>
      <c r="P96" s="1194"/>
      <c r="Q96" s="1315" t="s">
        <v>168</v>
      </c>
      <c r="S96" s="1201" t="s">
        <v>105</v>
      </c>
      <c r="T96" s="1315"/>
      <c r="U96" s="1315" t="s">
        <v>168</v>
      </c>
      <c r="W96" s="1201" t="s">
        <v>101</v>
      </c>
      <c r="Y96" s="1315" t="s">
        <v>228</v>
      </c>
    </row>
    <row r="97" spans="1:28" s="1334" customFormat="1" ht="31.8" customHeight="1" thickBot="1">
      <c r="A97" s="1361"/>
      <c r="B97" s="1361"/>
      <c r="C97" s="1447"/>
      <c r="D97" s="1335"/>
      <c r="E97" s="2194">
        <v>1658</v>
      </c>
      <c r="F97" s="2194"/>
      <c r="G97" s="1563" t="s">
        <v>2050</v>
      </c>
      <c r="H97" s="1564"/>
      <c r="I97" s="1335"/>
      <c r="J97" s="2258"/>
      <c r="K97" s="1448"/>
      <c r="L97" s="1448"/>
      <c r="M97" s="2206">
        <v>834</v>
      </c>
      <c r="N97" s="2206"/>
      <c r="O97" s="1336"/>
      <c r="P97" s="1336"/>
      <c r="Q97" s="2194">
        <v>555</v>
      </c>
      <c r="R97" s="2194"/>
      <c r="S97" s="1335"/>
      <c r="T97" s="1335"/>
      <c r="U97" s="2254">
        <v>578</v>
      </c>
      <c r="V97" s="2254"/>
      <c r="W97" s="1335"/>
      <c r="X97" s="1335"/>
      <c r="Y97" s="2194">
        <v>824</v>
      </c>
      <c r="Z97" s="2256"/>
    </row>
    <row r="98" spans="1:28" s="1056" customFormat="1" ht="1.2" customHeight="1" thickBot="1">
      <c r="A98" s="1360"/>
      <c r="B98" s="1360"/>
      <c r="C98" s="1194"/>
      <c r="D98" s="1194"/>
      <c r="E98" s="1158"/>
      <c r="F98" s="1153"/>
      <c r="G98" s="1153"/>
      <c r="H98" s="1153"/>
      <c r="I98" s="1158"/>
      <c r="J98" s="1158"/>
      <c r="K98" s="1158"/>
      <c r="L98" s="1158"/>
      <c r="M98" s="1185"/>
      <c r="N98" s="1185"/>
      <c r="O98" s="1185"/>
      <c r="P98" s="1185"/>
      <c r="Q98" s="1150"/>
      <c r="R98" s="1150"/>
      <c r="S98" s="1150"/>
      <c r="T98" s="1150"/>
      <c r="U98" s="1150"/>
      <c r="V98" s="1150"/>
      <c r="W98" s="1150"/>
      <c r="X98" s="1150"/>
      <c r="Y98" s="1150"/>
      <c r="Z98" s="1385"/>
    </row>
    <row r="99" spans="1:28" ht="17.55" customHeight="1">
      <c r="A99" s="1359"/>
      <c r="B99" s="1210"/>
      <c r="E99" s="1194"/>
      <c r="F99" s="1194"/>
      <c r="G99" s="1194"/>
      <c r="H99" s="1194"/>
      <c r="I99" s="1194"/>
      <c r="J99" s="1194"/>
      <c r="K99" s="1194"/>
      <c r="L99" s="1194"/>
      <c r="Q99" s="1147"/>
      <c r="R99" s="1147"/>
      <c r="S99" s="1147"/>
      <c r="T99" s="1147"/>
      <c r="U99" s="1147"/>
      <c r="V99" s="1147"/>
      <c r="W99" s="1147"/>
      <c r="X99" s="1147"/>
      <c r="Y99" s="1147"/>
      <c r="Z99" s="1387"/>
    </row>
    <row r="100" spans="1:28" ht="28.2">
      <c r="A100" s="1359"/>
      <c r="B100" s="1210"/>
      <c r="C100" s="1194" t="s">
        <v>595</v>
      </c>
      <c r="D100" s="1194"/>
      <c r="E100" s="1194" t="s">
        <v>1236</v>
      </c>
      <c r="F100" s="1194"/>
      <c r="G100" s="1194" t="s">
        <v>1237</v>
      </c>
      <c r="H100" s="1194"/>
      <c r="I100" s="1194" t="s">
        <v>1238</v>
      </c>
      <c r="J100" s="1194"/>
      <c r="K100" s="1194" t="s">
        <v>596</v>
      </c>
      <c r="L100" s="1194"/>
      <c r="M100" s="1194" t="s">
        <v>1239</v>
      </c>
      <c r="N100" s="1194"/>
      <c r="O100" s="1194" t="s">
        <v>1240</v>
      </c>
      <c r="P100" s="1194"/>
      <c r="Q100" s="1194" t="s">
        <v>1241</v>
      </c>
      <c r="R100" s="1194"/>
      <c r="S100" s="1194" t="s">
        <v>1242</v>
      </c>
      <c r="T100" s="1194"/>
      <c r="U100" s="1194" t="s">
        <v>1243</v>
      </c>
      <c r="V100" s="1194"/>
      <c r="W100" s="1194" t="s">
        <v>1244</v>
      </c>
      <c r="X100" s="1194"/>
      <c r="Y100" s="1194" t="s">
        <v>602</v>
      </c>
      <c r="Z100" s="1188"/>
    </row>
    <row r="101" spans="1:28" ht="28.2">
      <c r="A101" s="1359"/>
      <c r="B101" s="1210"/>
      <c r="C101" s="1194"/>
      <c r="D101" s="1194"/>
      <c r="E101" s="1194"/>
      <c r="F101" s="1194"/>
      <c r="G101" s="1194"/>
      <c r="H101" s="1194"/>
      <c r="I101" s="1194"/>
      <c r="J101" s="1194"/>
      <c r="K101" s="1194"/>
      <c r="L101" s="1194"/>
      <c r="M101" s="1194"/>
      <c r="N101" s="1194"/>
      <c r="O101" s="1194"/>
      <c r="P101" s="1194"/>
      <c r="Q101" s="1194"/>
      <c r="R101" s="1194"/>
      <c r="S101" s="1194"/>
      <c r="T101" s="1194"/>
      <c r="U101" s="1194"/>
      <c r="V101" s="1194"/>
      <c r="W101" s="1194"/>
      <c r="X101" s="1194"/>
      <c r="Y101" s="1194"/>
      <c r="Z101" s="1188"/>
    </row>
    <row r="102" spans="1:28" ht="28.2">
      <c r="A102" s="1359"/>
      <c r="B102" s="1210"/>
      <c r="C102" s="1200"/>
      <c r="D102" s="1194"/>
      <c r="E102" s="1200"/>
      <c r="F102" s="1200"/>
      <c r="G102" s="1200"/>
      <c r="H102" s="1194"/>
      <c r="I102" s="1200"/>
      <c r="J102" s="1194"/>
      <c r="K102" s="1200"/>
      <c r="L102" s="1194"/>
      <c r="M102" s="1200"/>
      <c r="N102" s="1194"/>
      <c r="O102" s="1200"/>
      <c r="P102" s="1194"/>
      <c r="Q102" s="1200"/>
      <c r="R102" s="1194"/>
      <c r="S102" s="1200"/>
      <c r="T102" s="1194"/>
      <c r="U102" s="1200"/>
      <c r="V102" s="1200"/>
      <c r="W102" s="1200"/>
      <c r="X102" s="1194"/>
      <c r="Y102" s="1200"/>
      <c r="Z102" s="1188"/>
    </row>
    <row r="103" spans="1:28" ht="28.2">
      <c r="A103" s="1359"/>
      <c r="B103" s="1210"/>
      <c r="C103" s="1200"/>
      <c r="D103" s="1194">
        <v>384</v>
      </c>
      <c r="E103" s="1200"/>
      <c r="F103" s="1200">
        <v>403</v>
      </c>
      <c r="G103" s="1200"/>
      <c r="H103" s="1194">
        <v>355</v>
      </c>
      <c r="I103" s="1200"/>
      <c r="J103" s="1194">
        <v>400</v>
      </c>
      <c r="K103" s="1200"/>
      <c r="L103" s="1194">
        <v>287</v>
      </c>
      <c r="M103" s="1200"/>
      <c r="N103" s="1194">
        <v>391</v>
      </c>
      <c r="O103" s="1200"/>
      <c r="P103" s="1194">
        <v>364</v>
      </c>
      <c r="Q103" s="1200"/>
      <c r="R103" s="1194">
        <v>338</v>
      </c>
      <c r="S103" s="1200"/>
      <c r="T103" s="1194">
        <v>348</v>
      </c>
      <c r="U103" s="1200"/>
      <c r="V103" s="1200">
        <v>419</v>
      </c>
      <c r="W103" s="1200"/>
      <c r="X103" s="1194">
        <v>409</v>
      </c>
      <c r="Y103" s="1200"/>
      <c r="Z103" s="1188">
        <v>359</v>
      </c>
      <c r="AA103" s="1055">
        <f>SUM(D103:Z103)</f>
        <v>4457</v>
      </c>
    </row>
    <row r="104" spans="1:28" ht="16.05" customHeight="1" thickBot="1">
      <c r="A104" s="1359"/>
      <c r="B104" s="1210"/>
      <c r="C104" s="1200"/>
      <c r="D104" s="1194"/>
      <c r="E104" s="1200"/>
      <c r="F104" s="1200"/>
      <c r="G104" s="1200"/>
      <c r="H104" s="1194"/>
      <c r="I104" s="1200"/>
      <c r="J104" s="1194"/>
      <c r="K104" s="1200"/>
      <c r="L104" s="1194"/>
      <c r="M104" s="1200"/>
      <c r="N104" s="1194"/>
      <c r="O104" s="1200"/>
      <c r="P104" s="1194"/>
      <c r="Q104" s="1200"/>
      <c r="R104" s="1194"/>
      <c r="S104" s="1200"/>
      <c r="T104" s="1194"/>
      <c r="U104" s="1200"/>
      <c r="V104" s="1200"/>
      <c r="W104" s="1200"/>
      <c r="X104" s="1194"/>
      <c r="Y104" s="1200"/>
      <c r="Z104" s="1188"/>
    </row>
    <row r="105" spans="1:28" ht="54.6" customHeight="1" thickBot="1">
      <c r="A105" s="1359"/>
      <c r="B105" s="1374"/>
      <c r="C105" s="1536"/>
      <c r="D105" s="1194"/>
      <c r="E105" s="1536"/>
      <c r="F105" s="1200"/>
      <c r="G105" s="1536"/>
      <c r="H105" s="1194"/>
      <c r="I105" s="1536"/>
      <c r="J105" s="1194"/>
      <c r="K105" s="1536"/>
      <c r="L105" s="1194"/>
      <c r="M105" s="1536"/>
      <c r="N105" s="1194"/>
      <c r="O105" s="1536"/>
      <c r="P105" s="1194"/>
      <c r="Q105" s="1536"/>
      <c r="R105" s="1194"/>
      <c r="S105" s="1536"/>
      <c r="T105" s="1194"/>
      <c r="U105" s="1536"/>
      <c r="V105" s="1200"/>
      <c r="W105" s="1536"/>
      <c r="X105" s="1194"/>
      <c r="Y105" s="1536"/>
      <c r="Z105" s="1188"/>
    </row>
    <row r="106" spans="1:28" ht="16.8" customHeight="1" thickBot="1">
      <c r="A106" s="1359"/>
      <c r="B106" s="1374"/>
      <c r="C106" s="1537"/>
      <c r="D106" s="1194"/>
      <c r="E106" s="1537"/>
      <c r="F106" s="1202"/>
      <c r="G106" s="1537"/>
      <c r="H106" s="1194"/>
      <c r="I106" s="1537"/>
      <c r="J106" s="1194"/>
      <c r="K106" s="1540"/>
      <c r="L106" s="1194"/>
      <c r="M106" s="1537"/>
      <c r="N106" s="1194"/>
      <c r="O106" s="1537"/>
      <c r="P106" s="1194"/>
      <c r="Q106" s="1538"/>
      <c r="R106" s="1194"/>
      <c r="S106" s="1538"/>
      <c r="T106" s="1194"/>
      <c r="U106" s="1538"/>
      <c r="V106" s="1194"/>
      <c r="W106" s="1538"/>
      <c r="X106" s="1194"/>
      <c r="Y106" s="1538"/>
      <c r="Z106" s="1188"/>
    </row>
    <row r="107" spans="1:28" ht="28.2" customHeight="1">
      <c r="A107" s="1359"/>
      <c r="B107" s="1210"/>
      <c r="C107" s="1201" t="s">
        <v>111</v>
      </c>
      <c r="D107" s="1315"/>
      <c r="E107" s="1315" t="s">
        <v>171</v>
      </c>
      <c r="F107" s="1315"/>
      <c r="G107" s="1315" t="s">
        <v>168</v>
      </c>
      <c r="H107" s="1315"/>
      <c r="I107" s="1315" t="s">
        <v>171</v>
      </c>
      <c r="K107" s="1201" t="s">
        <v>101</v>
      </c>
      <c r="L107" s="1315"/>
      <c r="M107" s="1315" t="s">
        <v>168</v>
      </c>
      <c r="N107" s="1315"/>
      <c r="O107" s="1315" t="s">
        <v>168</v>
      </c>
      <c r="P107" s="1194"/>
      <c r="Q107" s="1315" t="s">
        <v>168</v>
      </c>
      <c r="R107" s="1194"/>
      <c r="S107" s="1315" t="s">
        <v>168</v>
      </c>
      <c r="T107" s="1315"/>
      <c r="U107" s="1315" t="s">
        <v>171</v>
      </c>
      <c r="V107" s="1315"/>
      <c r="W107" s="1315" t="s">
        <v>234</v>
      </c>
      <c r="Y107" s="1201" t="s">
        <v>129</v>
      </c>
      <c r="Z107" s="1190"/>
    </row>
    <row r="108" spans="1:28" s="1445" customFormat="1" ht="25.8" customHeight="1">
      <c r="C108" s="1562" t="s">
        <v>2052</v>
      </c>
      <c r="D108" s="1531"/>
      <c r="E108" s="1446"/>
      <c r="F108" s="1446"/>
      <c r="G108" s="1446"/>
      <c r="H108" s="1446"/>
      <c r="I108" s="2194">
        <v>1542</v>
      </c>
      <c r="J108" s="2194"/>
      <c r="K108" s="1446"/>
      <c r="L108" s="1446"/>
      <c r="M108" s="2267" t="s">
        <v>2049</v>
      </c>
      <c r="N108" s="2267"/>
      <c r="O108" s="1446"/>
      <c r="P108" s="1446"/>
      <c r="Q108" s="1446"/>
      <c r="R108" s="1446"/>
      <c r="S108" s="1446"/>
      <c r="T108" s="1446"/>
      <c r="U108" s="1446"/>
      <c r="V108" s="1446"/>
      <c r="W108" s="1524" t="s">
        <v>1508</v>
      </c>
      <c r="X108" s="2194">
        <v>2556</v>
      </c>
      <c r="Y108" s="2194"/>
      <c r="Z108" s="1446"/>
    </row>
    <row r="109" spans="1:28" ht="5.4" customHeight="1" thickBot="1">
      <c r="A109" s="1359"/>
      <c r="B109" s="1210"/>
      <c r="C109" s="1158"/>
      <c r="D109" s="1158"/>
      <c r="E109" s="1193"/>
      <c r="F109" s="1193"/>
      <c r="G109" s="1193"/>
      <c r="H109" s="1193"/>
      <c r="I109" s="1150"/>
      <c r="J109" s="1150"/>
      <c r="K109" s="1150"/>
      <c r="L109" s="1193"/>
      <c r="M109" s="1319"/>
      <c r="N109" s="1319"/>
      <c r="O109" s="1193"/>
      <c r="P109" s="1193"/>
      <c r="Q109" s="1194"/>
      <c r="R109" s="1194"/>
      <c r="S109" s="1194"/>
      <c r="T109" s="1194"/>
      <c r="U109" s="1194"/>
      <c r="V109" s="1194"/>
      <c r="W109" s="1320"/>
      <c r="X109" s="1194"/>
      <c r="Y109" s="1194"/>
      <c r="Z109" s="1194"/>
      <c r="AA109" s="1186"/>
      <c r="AB109" s="1194"/>
    </row>
    <row r="110" spans="1:28" ht="9" customHeight="1">
      <c r="A110" s="1359"/>
      <c r="B110" s="1210"/>
      <c r="D110" s="1194"/>
      <c r="E110" s="1147"/>
      <c r="F110" s="1147"/>
      <c r="G110" s="1147"/>
      <c r="H110" s="1147"/>
      <c r="I110" s="1194"/>
      <c r="J110" s="1194"/>
      <c r="K110" s="1194"/>
      <c r="L110" s="1147"/>
      <c r="M110" s="1147"/>
      <c r="N110" s="1147"/>
      <c r="O110" s="1147"/>
      <c r="P110" s="1147"/>
      <c r="Q110" s="1147"/>
      <c r="R110" s="1147"/>
      <c r="S110" s="1147"/>
      <c r="T110" s="1147"/>
      <c r="U110" s="1147"/>
      <c r="V110" s="1147"/>
      <c r="W110" s="1147"/>
      <c r="X110" s="1147"/>
      <c r="Y110" s="1147"/>
      <c r="Z110" s="1147"/>
      <c r="AA110" s="1186"/>
    </row>
    <row r="111" spans="1:28" ht="28.2">
      <c r="A111" s="1359"/>
      <c r="B111" s="1210"/>
      <c r="C111" s="1194" t="s">
        <v>1245</v>
      </c>
      <c r="D111" s="1194"/>
      <c r="E111" s="1194" t="s">
        <v>1246</v>
      </c>
      <c r="F111" s="1194"/>
      <c r="G111" s="1194" t="s">
        <v>606</v>
      </c>
      <c r="H111" s="1194"/>
      <c r="I111" s="1194" t="s">
        <v>609</v>
      </c>
      <c r="J111" s="1194"/>
      <c r="K111" s="1194" t="s">
        <v>1247</v>
      </c>
      <c r="L111" s="1194"/>
      <c r="M111" s="1194" t="s">
        <v>1248</v>
      </c>
      <c r="N111" s="1194"/>
      <c r="O111" s="1194" t="s">
        <v>1249</v>
      </c>
      <c r="P111" s="1194"/>
      <c r="Q111" s="1194" t="s">
        <v>610</v>
      </c>
      <c r="R111" s="1194"/>
      <c r="S111" s="1194" t="s">
        <v>1250</v>
      </c>
      <c r="T111" s="1194"/>
      <c r="U111" s="1194" t="s">
        <v>611</v>
      </c>
      <c r="V111" s="1533" t="s">
        <v>1787</v>
      </c>
      <c r="W111" s="2205" t="s">
        <v>2038</v>
      </c>
      <c r="X111" s="2205"/>
      <c r="Y111" s="2197" t="s">
        <v>2033</v>
      </c>
      <c r="Z111" s="2197"/>
      <c r="AA111" s="2197"/>
    </row>
    <row r="112" spans="1:28" ht="28.2">
      <c r="A112" s="1359"/>
      <c r="B112" s="1210"/>
      <c r="C112" s="1194"/>
      <c r="D112" s="1194"/>
      <c r="E112" s="1194"/>
      <c r="F112" s="1194"/>
      <c r="G112" s="1194"/>
      <c r="H112" s="1194"/>
      <c r="I112" s="1194"/>
      <c r="J112" s="1194"/>
      <c r="K112" s="1194"/>
      <c r="L112" s="1194"/>
      <c r="M112" s="1194"/>
      <c r="N112" s="1194"/>
      <c r="O112" s="1194"/>
      <c r="P112" s="1194"/>
      <c r="Q112" s="1194"/>
      <c r="R112" s="1194"/>
      <c r="S112" s="1194"/>
      <c r="T112" s="1194"/>
      <c r="U112" s="1194"/>
      <c r="AA112" s="1374"/>
    </row>
    <row r="113" spans="1:28" ht="28.8">
      <c r="A113" s="1359"/>
      <c r="B113" s="1210"/>
      <c r="C113" s="1200"/>
      <c r="E113" s="1200"/>
      <c r="F113" s="1200"/>
      <c r="G113" s="1200"/>
      <c r="H113" s="1194"/>
      <c r="I113" s="1200"/>
      <c r="J113" s="1194"/>
      <c r="K113" s="1200"/>
      <c r="L113" s="1194"/>
      <c r="M113" s="1200"/>
      <c r="N113" s="1194"/>
      <c r="O113" s="1200"/>
      <c r="P113" s="1194"/>
      <c r="Q113" s="1200"/>
      <c r="R113" s="1194"/>
      <c r="S113" s="1200"/>
      <c r="T113" s="1194"/>
      <c r="U113" s="1200"/>
      <c r="V113" s="1200">
        <v>117</v>
      </c>
      <c r="X113" s="1204">
        <v>101</v>
      </c>
      <c r="Z113" s="1200">
        <v>220</v>
      </c>
      <c r="AA113" s="1374"/>
    </row>
    <row r="114" spans="1:28" ht="28.8">
      <c r="A114" s="1359"/>
      <c r="B114" s="1210"/>
      <c r="C114" s="1200"/>
      <c r="D114" s="1194">
        <v>443</v>
      </c>
      <c r="E114" s="1200"/>
      <c r="F114" s="1200">
        <v>363</v>
      </c>
      <c r="G114" s="1200"/>
      <c r="H114" s="1194">
        <v>160</v>
      </c>
      <c r="I114" s="1200"/>
      <c r="J114" s="1194">
        <v>300</v>
      </c>
      <c r="K114" s="1200"/>
      <c r="L114" s="1194">
        <v>293</v>
      </c>
      <c r="M114" s="1200"/>
      <c r="N114" s="1194">
        <v>357</v>
      </c>
      <c r="O114" s="1200"/>
      <c r="P114" s="1194">
        <v>341</v>
      </c>
      <c r="Q114" s="1200"/>
      <c r="R114" s="1194">
        <v>363</v>
      </c>
      <c r="S114" s="1200"/>
      <c r="T114" s="1194">
        <v>326</v>
      </c>
      <c r="U114" s="1200"/>
      <c r="Y114" s="1204"/>
      <c r="AA114" s="1374">
        <f>SUM(D114:Z114)+438</f>
        <v>3384</v>
      </c>
    </row>
    <row r="115" spans="1:28" ht="13.5" customHeight="1" thickBot="1">
      <c r="A115" s="1359"/>
      <c r="B115" s="1210"/>
      <c r="C115" s="1200"/>
      <c r="D115" s="1194"/>
      <c r="E115" s="1200"/>
      <c r="F115" s="1200"/>
      <c r="G115" s="1200"/>
      <c r="H115" s="1194"/>
      <c r="I115" s="1200"/>
      <c r="J115" s="1194"/>
      <c r="K115" s="1200"/>
      <c r="L115" s="1194"/>
      <c r="M115" s="1200"/>
      <c r="N115" s="1194"/>
      <c r="O115" s="1200"/>
      <c r="P115" s="1194"/>
      <c r="Q115" s="1200"/>
      <c r="R115" s="1194"/>
      <c r="S115" s="1200"/>
      <c r="T115" s="1194"/>
      <c r="U115" s="1200"/>
      <c r="V115" s="1200"/>
      <c r="AA115" s="1374"/>
    </row>
    <row r="116" spans="1:28" ht="47.4" customHeight="1" thickBot="1">
      <c r="A116" s="1359"/>
      <c r="B116" s="1374"/>
      <c r="C116" s="1536"/>
      <c r="D116" s="1194"/>
      <c r="E116" s="1536"/>
      <c r="F116" s="1200"/>
      <c r="G116" s="1536"/>
      <c r="H116" s="1194"/>
      <c r="I116" s="1536"/>
      <c r="J116" s="1194"/>
      <c r="K116" s="1536"/>
      <c r="L116" s="1194"/>
      <c r="M116" s="1536"/>
      <c r="N116" s="1194"/>
      <c r="O116" s="1536"/>
      <c r="P116" s="1194"/>
      <c r="Q116" s="1536"/>
      <c r="R116" s="1194"/>
      <c r="S116" s="1536"/>
      <c r="T116" s="1194"/>
      <c r="U116" s="1536"/>
      <c r="V116" s="1200"/>
      <c r="AA116" s="1374"/>
    </row>
    <row r="117" spans="1:28" ht="15" customHeight="1" thickBot="1">
      <c r="A117" s="1359"/>
      <c r="B117" s="1374"/>
      <c r="C117" s="1538"/>
      <c r="D117" s="1315"/>
      <c r="E117" s="1538"/>
      <c r="G117" s="1538"/>
      <c r="H117" s="1194"/>
      <c r="I117" s="1538"/>
      <c r="J117" s="1194"/>
      <c r="K117" s="1538"/>
      <c r="L117" s="1194"/>
      <c r="M117" s="1536"/>
      <c r="N117" s="1194"/>
      <c r="O117" s="1538"/>
      <c r="Q117" s="1537"/>
      <c r="R117" s="1194"/>
      <c r="S117" s="1537"/>
      <c r="U117" s="1537"/>
      <c r="V117" s="1202"/>
      <c r="AA117" s="1374"/>
    </row>
    <row r="118" spans="1:28" ht="28.2">
      <c r="A118" s="1359"/>
      <c r="B118" s="1210"/>
      <c r="C118" s="1315" t="s">
        <v>168</v>
      </c>
      <c r="D118" s="1337"/>
      <c r="E118" s="1315" t="s">
        <v>228</v>
      </c>
      <c r="G118" s="1201" t="s">
        <v>174</v>
      </c>
      <c r="H118" s="1315"/>
      <c r="I118" s="1201" t="s">
        <v>111</v>
      </c>
      <c r="J118" s="1315"/>
      <c r="K118" s="1201" t="s">
        <v>174</v>
      </c>
      <c r="L118" s="1315"/>
      <c r="M118" s="1315" t="s">
        <v>168</v>
      </c>
      <c r="N118" s="1315"/>
      <c r="O118" s="1315" t="s">
        <v>168</v>
      </c>
      <c r="Q118" s="1201" t="s">
        <v>109</v>
      </c>
      <c r="R118" s="1315"/>
      <c r="S118" s="1315" t="s">
        <v>234</v>
      </c>
      <c r="U118" s="1566" t="s">
        <v>178</v>
      </c>
      <c r="V118" s="1194"/>
      <c r="W118" s="2204" t="s">
        <v>1815</v>
      </c>
      <c r="X118" s="2204"/>
      <c r="Y118" s="2204"/>
      <c r="Z118" s="1368"/>
      <c r="AA118" s="1367"/>
    </row>
    <row r="119" spans="1:28" s="1056" customFormat="1" ht="31.8" customHeight="1" thickBot="1">
      <c r="A119" s="1360"/>
      <c r="B119" s="1367"/>
      <c r="E119" s="2194">
        <v>1166</v>
      </c>
      <c r="F119" s="2194"/>
      <c r="G119" s="1194"/>
      <c r="H119" s="1194"/>
      <c r="I119" s="1194"/>
      <c r="J119" s="1194"/>
      <c r="K119" s="1194"/>
      <c r="L119" s="1194"/>
      <c r="O119" s="2206">
        <v>991</v>
      </c>
      <c r="P119" s="2206"/>
      <c r="Q119" s="1316"/>
      <c r="R119" s="1318"/>
      <c r="S119" s="2194">
        <v>690</v>
      </c>
      <c r="T119" s="2194"/>
      <c r="U119" s="1316"/>
      <c r="V119" s="1193"/>
    </row>
    <row r="120" spans="1:28" s="1056" customFormat="1" ht="2.4" customHeight="1" thickBot="1">
      <c r="A120" s="1360"/>
      <c r="B120" s="1636"/>
      <c r="C120" s="1185"/>
      <c r="D120" s="1185"/>
      <c r="E120" s="2198"/>
      <c r="F120" s="2198"/>
      <c r="G120" s="1185"/>
      <c r="H120" s="1185"/>
      <c r="I120" s="1185"/>
      <c r="J120" s="1185"/>
      <c r="K120" s="1185"/>
      <c r="L120" s="1185"/>
      <c r="M120" s="1158"/>
      <c r="N120" s="1158"/>
      <c r="O120" s="2196"/>
      <c r="P120" s="2196"/>
      <c r="Q120" s="1158"/>
      <c r="R120" s="1158"/>
      <c r="S120" s="2198"/>
      <c r="T120" s="2198"/>
      <c r="U120" s="1158"/>
      <c r="V120" s="1158"/>
      <c r="W120" s="1158"/>
      <c r="X120" s="1158"/>
      <c r="Y120" s="1158"/>
      <c r="Z120" s="1158"/>
      <c r="AA120" s="1194"/>
      <c r="AB120" s="1194"/>
    </row>
    <row r="121" spans="1:28" s="1056" customFormat="1" ht="9" customHeight="1">
      <c r="A121" s="1360"/>
      <c r="B121" s="1211"/>
      <c r="C121" s="1055"/>
      <c r="D121" s="1055"/>
      <c r="E121" s="1055"/>
      <c r="F121" s="1055"/>
      <c r="G121" s="1055"/>
      <c r="H121" s="1055"/>
      <c r="I121" s="1055"/>
      <c r="J121" s="1055"/>
      <c r="M121" s="1194"/>
      <c r="N121" s="1194"/>
      <c r="O121" s="1194"/>
      <c r="P121" s="1194"/>
      <c r="Q121" s="1194"/>
      <c r="R121" s="1194"/>
      <c r="S121" s="1194"/>
      <c r="T121" s="1194"/>
      <c r="U121" s="1194"/>
      <c r="V121" s="1194"/>
      <c r="W121" s="1194"/>
      <c r="X121" s="1194"/>
      <c r="Y121" s="1186"/>
      <c r="Z121" s="1188"/>
    </row>
    <row r="122" spans="1:28" s="1056" customFormat="1" ht="28.2">
      <c r="A122" s="1360"/>
      <c r="B122" s="1211"/>
      <c r="C122" s="1194" t="s">
        <v>613</v>
      </c>
      <c r="D122" s="1194"/>
      <c r="E122" s="1194" t="s">
        <v>620</v>
      </c>
      <c r="F122" s="1194"/>
      <c r="G122" s="1194" t="s">
        <v>1251</v>
      </c>
      <c r="H122" s="1194"/>
      <c r="I122" s="1194" t="s">
        <v>1252</v>
      </c>
      <c r="J122" s="1055"/>
      <c r="K122" s="1194" t="s">
        <v>1253</v>
      </c>
      <c r="L122" s="1194"/>
      <c r="M122" s="1194" t="s">
        <v>1790</v>
      </c>
      <c r="N122" s="1194"/>
      <c r="O122" s="1194" t="s">
        <v>1256</v>
      </c>
      <c r="P122" s="1194"/>
      <c r="Q122" s="1194" t="s">
        <v>1257</v>
      </c>
      <c r="R122" s="1194"/>
      <c r="S122" s="1194" t="s">
        <v>1258</v>
      </c>
      <c r="T122" s="1194"/>
      <c r="U122" s="1194" t="s">
        <v>1792</v>
      </c>
      <c r="V122" s="1194"/>
      <c r="W122" s="1427" t="s">
        <v>624</v>
      </c>
      <c r="X122" s="1194"/>
      <c r="Y122" s="1194" t="s">
        <v>124</v>
      </c>
      <c r="Z122" s="1188"/>
    </row>
    <row r="123" spans="1:28" ht="28.2">
      <c r="A123" s="1359"/>
      <c r="B123" s="1210"/>
      <c r="C123" s="1194"/>
      <c r="D123" s="1194"/>
      <c r="E123" s="1194"/>
      <c r="F123" s="1381" t="s">
        <v>1791</v>
      </c>
      <c r="G123" s="1194"/>
      <c r="H123" s="1194"/>
      <c r="J123" s="1194"/>
      <c r="Z123" s="1382" t="s">
        <v>1797</v>
      </c>
    </row>
    <row r="124" spans="1:28" s="1056" customFormat="1" ht="28.2">
      <c r="A124" s="1360"/>
      <c r="B124" s="1211"/>
      <c r="C124" s="1200"/>
      <c r="D124" s="1194"/>
      <c r="E124" s="1200"/>
      <c r="F124" s="1194"/>
      <c r="G124" s="1200"/>
      <c r="H124" s="1194"/>
      <c r="I124" s="1194"/>
      <c r="J124" s="1194"/>
      <c r="K124" s="1194"/>
      <c r="L124" s="1194"/>
      <c r="M124" s="1194"/>
      <c r="N124" s="1194"/>
      <c r="O124" s="1194"/>
      <c r="P124" s="1194"/>
      <c r="Q124" s="1194"/>
      <c r="R124" s="1194"/>
      <c r="S124" s="1194"/>
      <c r="T124" s="1194"/>
      <c r="U124" s="1194"/>
      <c r="V124" s="1194"/>
      <c r="W124" s="1194"/>
      <c r="X124" s="1194"/>
      <c r="Y124" s="1194"/>
      <c r="Z124" s="1191"/>
    </row>
    <row r="125" spans="1:28" s="1056" customFormat="1" ht="28.2">
      <c r="A125" s="1360"/>
      <c r="B125" s="1211"/>
      <c r="C125" s="1200"/>
      <c r="D125" s="1194">
        <v>301</v>
      </c>
      <c r="E125" s="1200"/>
      <c r="F125" s="1194">
        <v>243</v>
      </c>
      <c r="G125" s="1200"/>
      <c r="H125" s="1194">
        <v>333</v>
      </c>
      <c r="I125" s="1200"/>
      <c r="J125" s="1200">
        <v>358</v>
      </c>
      <c r="K125" s="1200"/>
      <c r="L125" s="1194">
        <v>358</v>
      </c>
      <c r="M125" s="1200"/>
      <c r="N125" s="1194">
        <v>419</v>
      </c>
      <c r="O125" s="1200"/>
      <c r="P125" s="1194">
        <v>418</v>
      </c>
      <c r="Q125" s="1200"/>
      <c r="R125" s="1194">
        <v>408</v>
      </c>
      <c r="S125" s="1200"/>
      <c r="T125" s="1194">
        <v>382</v>
      </c>
      <c r="U125" s="1200"/>
      <c r="V125" s="1194">
        <v>400</v>
      </c>
      <c r="W125" s="1200"/>
      <c r="X125" s="1194">
        <v>403</v>
      </c>
      <c r="Y125" s="1200"/>
      <c r="Z125" s="1383">
        <v>428</v>
      </c>
      <c r="AA125" s="1056">
        <f>SUM(D125:Z125)</f>
        <v>4451</v>
      </c>
    </row>
    <row r="126" spans="1:28" ht="28.8" thickBot="1">
      <c r="A126" s="1359"/>
      <c r="B126" s="1210"/>
      <c r="C126" s="1200"/>
      <c r="D126" s="1194"/>
      <c r="E126" s="1200"/>
      <c r="F126" s="1194"/>
      <c r="G126" s="1200"/>
      <c r="H126" s="1194"/>
      <c r="I126" s="1200"/>
      <c r="K126" s="1200"/>
      <c r="Z126" s="1191"/>
    </row>
    <row r="127" spans="1:28" s="1056" customFormat="1" ht="60" customHeight="1" thickBot="1">
      <c r="A127" s="1360"/>
      <c r="B127" s="1367"/>
      <c r="C127" s="1536"/>
      <c r="D127" s="1194"/>
      <c r="E127" s="1536"/>
      <c r="F127" s="1194"/>
      <c r="G127" s="1536"/>
      <c r="H127" s="1194"/>
      <c r="I127" s="1536"/>
      <c r="J127" s="1200"/>
      <c r="K127" s="1536"/>
      <c r="L127" s="1194"/>
      <c r="M127" s="1536"/>
      <c r="N127" s="1194"/>
      <c r="O127" s="1536"/>
      <c r="P127" s="1194"/>
      <c r="Q127" s="1536"/>
      <c r="R127" s="1194"/>
      <c r="S127" s="1536"/>
      <c r="T127" s="1194"/>
      <c r="U127" s="1536"/>
      <c r="V127" s="1194"/>
      <c r="W127" s="1536"/>
      <c r="X127" s="1194"/>
      <c r="Y127" s="1536"/>
      <c r="Z127" s="1383"/>
    </row>
    <row r="128" spans="1:28" s="1056" customFormat="1" ht="16.8" customHeight="1" thickBot="1">
      <c r="A128" s="1360"/>
      <c r="B128" s="1367"/>
      <c r="C128" s="1537"/>
      <c r="D128" s="1194"/>
      <c r="E128" s="1537"/>
      <c r="F128" s="1194"/>
      <c r="G128" s="1537"/>
      <c r="H128" s="1194"/>
      <c r="I128" s="1538"/>
      <c r="J128" s="1194"/>
      <c r="K128" s="1538"/>
      <c r="L128" s="1194"/>
      <c r="M128" s="1538"/>
      <c r="N128" s="1194"/>
      <c r="O128" s="1538"/>
      <c r="P128" s="1194"/>
      <c r="Q128" s="1538"/>
      <c r="R128" s="1194"/>
      <c r="S128" s="1538"/>
      <c r="T128" s="1194"/>
      <c r="U128" s="1537"/>
      <c r="V128" s="1194"/>
      <c r="W128" s="1537"/>
      <c r="X128" s="1194"/>
      <c r="Y128" s="1537"/>
      <c r="Z128" s="1384"/>
    </row>
    <row r="129" spans="1:27" s="1056" customFormat="1" ht="28.2">
      <c r="A129" s="1360"/>
      <c r="B129" s="1211"/>
      <c r="C129" s="1201" t="s">
        <v>105</v>
      </c>
      <c r="D129" s="1315"/>
      <c r="E129" s="1201" t="s">
        <v>109</v>
      </c>
      <c r="F129" s="1315"/>
      <c r="G129" s="1201" t="s">
        <v>133</v>
      </c>
      <c r="H129" s="1315"/>
      <c r="I129" s="1315" t="s">
        <v>168</v>
      </c>
      <c r="K129" s="1315" t="s">
        <v>228</v>
      </c>
      <c r="M129" s="1201" t="s">
        <v>101</v>
      </c>
      <c r="N129" s="1315"/>
      <c r="O129" s="1315" t="s">
        <v>228</v>
      </c>
      <c r="P129" s="1315"/>
      <c r="Q129" s="1315" t="s">
        <v>168</v>
      </c>
      <c r="R129" s="1315"/>
      <c r="S129" s="1315" t="s">
        <v>234</v>
      </c>
      <c r="U129" s="1201" t="s">
        <v>174</v>
      </c>
      <c r="V129" s="1315"/>
      <c r="W129" s="1315" t="s">
        <v>171</v>
      </c>
      <c r="Y129" s="1201" t="s">
        <v>118</v>
      </c>
      <c r="Z129" s="1188"/>
    </row>
    <row r="130" spans="1:27" s="1056" customFormat="1" ht="26.4" customHeight="1" thickBot="1">
      <c r="A130" s="1360"/>
      <c r="B130" s="1211"/>
      <c r="C130" s="1149"/>
      <c r="D130" s="1148"/>
      <c r="E130" s="1149"/>
      <c r="F130" s="1148"/>
      <c r="G130" s="1149"/>
      <c r="H130" s="1148"/>
      <c r="I130" s="1148"/>
      <c r="J130" s="1148"/>
      <c r="K130" s="2286">
        <v>1049</v>
      </c>
      <c r="L130" s="2286"/>
      <c r="M130" s="1149"/>
      <c r="N130" s="1148"/>
      <c r="O130" s="1148"/>
      <c r="P130" s="1148"/>
      <c r="Q130" s="1148"/>
      <c r="R130" s="1148"/>
      <c r="S130" s="2206">
        <v>1628</v>
      </c>
      <c r="T130" s="2206"/>
      <c r="U130" s="1149"/>
      <c r="V130" s="1148"/>
      <c r="W130" s="2194">
        <v>803</v>
      </c>
      <c r="X130" s="2194"/>
      <c r="Y130" s="1149"/>
      <c r="Z130" s="1385"/>
    </row>
    <row r="131" spans="1:27" s="1056" customFormat="1" ht="16.8" customHeight="1">
      <c r="A131" s="1360"/>
      <c r="B131" s="1211"/>
      <c r="C131" s="1194"/>
      <c r="D131" s="1194"/>
      <c r="E131" s="1194"/>
      <c r="F131" s="1194"/>
      <c r="G131" s="1194"/>
      <c r="H131" s="1194"/>
      <c r="I131" s="1194"/>
      <c r="J131" s="1194"/>
      <c r="L131" s="1194"/>
      <c r="M131" s="1318"/>
      <c r="N131" s="1318"/>
      <c r="O131" s="1318"/>
      <c r="P131" s="1318"/>
      <c r="Q131" s="1316"/>
      <c r="R131" s="1318"/>
      <c r="S131" s="1318"/>
      <c r="T131" s="1318"/>
      <c r="U131" s="1318"/>
      <c r="V131" s="1318"/>
      <c r="W131" s="1318"/>
      <c r="X131" s="1193"/>
      <c r="Z131" s="1192"/>
    </row>
    <row r="132" spans="1:27" ht="18.45" customHeight="1">
      <c r="A132" s="1359"/>
      <c r="B132" s="1210"/>
      <c r="C132" s="1380" t="s">
        <v>1793</v>
      </c>
      <c r="D132" s="1194"/>
      <c r="E132" s="1194" t="s">
        <v>630</v>
      </c>
      <c r="F132" s="1194"/>
      <c r="G132" s="1380" t="s">
        <v>1794</v>
      </c>
      <c r="H132" s="1194"/>
      <c r="I132" s="1194" t="s">
        <v>1795</v>
      </c>
      <c r="J132" s="1194"/>
      <c r="K132" s="1427" t="s">
        <v>632</v>
      </c>
      <c r="L132" s="1194"/>
      <c r="M132" s="1194" t="s">
        <v>633</v>
      </c>
      <c r="N132" s="1194"/>
      <c r="O132" s="1427" t="s">
        <v>634</v>
      </c>
      <c r="P132" s="1194"/>
      <c r="Q132" s="1194" t="s">
        <v>125</v>
      </c>
      <c r="R132" s="1194"/>
      <c r="S132" s="1194" t="s">
        <v>1796</v>
      </c>
      <c r="T132" s="1194"/>
      <c r="U132" s="1194" t="s">
        <v>637</v>
      </c>
      <c r="V132" s="1194"/>
      <c r="W132" s="1194" t="s">
        <v>638</v>
      </c>
      <c r="X132" s="1194"/>
      <c r="Y132" s="1194" t="s">
        <v>639</v>
      </c>
      <c r="Z132" s="1188"/>
    </row>
    <row r="133" spans="1:27" ht="28.2">
      <c r="A133" s="1359"/>
      <c r="B133" s="1210"/>
      <c r="C133" s="1194"/>
      <c r="D133" s="1194"/>
      <c r="E133" s="1194"/>
      <c r="F133" s="1194"/>
      <c r="G133" s="1194"/>
      <c r="H133" s="1194"/>
      <c r="I133" s="1200"/>
      <c r="J133" s="1194"/>
      <c r="K133" s="1200"/>
      <c r="L133" s="1194"/>
      <c r="M133" s="1194"/>
      <c r="N133" s="1194"/>
      <c r="O133" s="1194"/>
      <c r="P133" s="1194"/>
      <c r="Q133" s="1194"/>
      <c r="R133" s="1194"/>
      <c r="S133" s="1194"/>
      <c r="T133" s="1194"/>
      <c r="U133" s="1200"/>
      <c r="V133" s="1194"/>
      <c r="W133" s="1200"/>
      <c r="X133" s="1194"/>
      <c r="Y133" s="1200"/>
      <c r="Z133" s="1383"/>
    </row>
    <row r="134" spans="1:27" ht="28.2">
      <c r="A134" s="1359"/>
      <c r="B134" s="1210"/>
      <c r="C134" s="1200"/>
      <c r="D134" s="1194">
        <v>411</v>
      </c>
      <c r="E134" s="1200"/>
      <c r="F134" s="1194">
        <v>380</v>
      </c>
      <c r="G134" s="1200"/>
      <c r="H134" s="1194">
        <v>485</v>
      </c>
      <c r="I134" s="1200"/>
      <c r="J134" s="1200">
        <v>288</v>
      </c>
      <c r="K134" s="1200"/>
      <c r="L134" s="1194">
        <v>337</v>
      </c>
      <c r="M134" s="1200"/>
      <c r="N134" s="1194">
        <v>325</v>
      </c>
      <c r="O134" s="1200"/>
      <c r="P134" s="1194">
        <v>214</v>
      </c>
      <c r="Q134" s="1200"/>
      <c r="R134" s="1194">
        <v>456</v>
      </c>
      <c r="S134" s="1200"/>
      <c r="T134" s="1194">
        <v>421</v>
      </c>
      <c r="U134" s="1200"/>
      <c r="V134" s="1194">
        <v>419</v>
      </c>
      <c r="W134" s="1200"/>
      <c r="X134" s="1194">
        <v>408</v>
      </c>
      <c r="Y134" s="1200"/>
      <c r="Z134" s="1383">
        <v>410</v>
      </c>
      <c r="AA134" s="1055">
        <f>SUM(D134:Z134)</f>
        <v>4554</v>
      </c>
    </row>
    <row r="135" spans="1:27" ht="28.8" thickBot="1">
      <c r="A135" s="1359"/>
      <c r="B135" s="1210"/>
      <c r="I135" s="1200"/>
      <c r="K135" s="1200"/>
      <c r="L135" s="1194"/>
      <c r="M135" s="1200"/>
      <c r="O135" s="1200"/>
      <c r="Q135" s="1200"/>
      <c r="S135" s="1200"/>
      <c r="U135" s="1200"/>
      <c r="V135" s="1194"/>
      <c r="W135" s="1200"/>
      <c r="X135" s="1194"/>
      <c r="Y135" s="1200"/>
      <c r="Z135" s="1383"/>
    </row>
    <row r="136" spans="1:27" ht="52.8" customHeight="1" thickBot="1">
      <c r="A136" s="1359"/>
      <c r="B136" s="1374"/>
      <c r="C136" s="1536"/>
      <c r="D136" s="1194"/>
      <c r="E136" s="1536"/>
      <c r="F136" s="1194"/>
      <c r="G136" s="1536"/>
      <c r="H136" s="1194"/>
      <c r="I136" s="1537"/>
      <c r="J136" s="1200"/>
      <c r="K136" s="1537"/>
      <c r="L136" s="1194"/>
      <c r="M136" s="1536"/>
      <c r="N136" s="1194"/>
      <c r="O136" s="1536"/>
      <c r="P136" s="1194"/>
      <c r="Q136" s="1536"/>
      <c r="R136" s="1194"/>
      <c r="S136" s="1536"/>
      <c r="T136" s="1194"/>
      <c r="U136" s="1536"/>
      <c r="V136" s="1194"/>
      <c r="W136" s="1536"/>
      <c r="X136" s="1194"/>
      <c r="Y136" s="1536"/>
      <c r="Z136" s="1383"/>
    </row>
    <row r="137" spans="1:27" ht="16.8" customHeight="1" thickBot="1">
      <c r="A137" s="1359"/>
      <c r="B137" s="1374"/>
      <c r="C137" s="1537"/>
      <c r="D137" s="1194"/>
      <c r="E137" s="1537"/>
      <c r="F137" s="1194"/>
      <c r="G137" s="1537"/>
      <c r="H137" s="1194"/>
      <c r="I137" s="1538"/>
      <c r="J137" s="1202"/>
      <c r="K137" s="1538"/>
      <c r="L137" s="1194"/>
      <c r="M137" s="1537"/>
      <c r="N137" s="1194"/>
      <c r="O137" s="1540"/>
      <c r="P137" s="1194"/>
      <c r="Q137" s="1537"/>
      <c r="R137" s="1194"/>
      <c r="S137" s="1537"/>
      <c r="T137" s="1194"/>
      <c r="U137" s="1537"/>
      <c r="V137" s="1194"/>
      <c r="W137" s="1537"/>
      <c r="X137" s="1194"/>
      <c r="Y137" s="1537"/>
      <c r="Z137" s="1384"/>
    </row>
    <row r="138" spans="1:27" ht="8.4" customHeight="1">
      <c r="A138" s="1359"/>
      <c r="B138" s="1210"/>
      <c r="L138" s="1315"/>
      <c r="M138" s="1194"/>
      <c r="N138" s="1194"/>
      <c r="O138" s="1194"/>
      <c r="P138" s="1194"/>
      <c r="Q138" s="1194"/>
      <c r="R138" s="1194"/>
      <c r="S138" s="1194"/>
      <c r="T138" s="1194"/>
      <c r="Z138" s="1191"/>
    </row>
    <row r="139" spans="1:27" ht="34.200000000000003" customHeight="1">
      <c r="A139" s="1359"/>
      <c r="B139" s="1210"/>
      <c r="C139" s="1315" t="s">
        <v>228</v>
      </c>
      <c r="D139" s="1315"/>
      <c r="E139" s="1315" t="s">
        <v>234</v>
      </c>
      <c r="F139" s="1315"/>
      <c r="G139" s="1201" t="s">
        <v>118</v>
      </c>
      <c r="I139" s="1201" t="s">
        <v>101</v>
      </c>
      <c r="J139" s="1194"/>
      <c r="K139" s="1315" t="s">
        <v>168</v>
      </c>
      <c r="L139" s="1056"/>
      <c r="M139" s="1315" t="s">
        <v>168</v>
      </c>
      <c r="N139" s="1315"/>
      <c r="O139" s="1315" t="s">
        <v>168</v>
      </c>
      <c r="Q139" s="1201" t="s">
        <v>109</v>
      </c>
      <c r="R139" s="1316"/>
      <c r="S139" s="1201" t="s">
        <v>109</v>
      </c>
      <c r="T139" s="1194"/>
      <c r="U139" s="1315" t="s">
        <v>171</v>
      </c>
      <c r="V139" s="1315"/>
      <c r="W139" s="1315" t="s">
        <v>171</v>
      </c>
      <c r="X139" s="1315"/>
      <c r="Y139" s="1315" t="s">
        <v>234</v>
      </c>
    </row>
    <row r="140" spans="1:27" s="1056" customFormat="1" ht="27" customHeight="1" thickBot="1">
      <c r="A140" s="1360"/>
      <c r="B140" s="1211"/>
      <c r="C140" s="1185"/>
      <c r="D140" s="1185"/>
      <c r="E140" s="2198">
        <v>1225</v>
      </c>
      <c r="F140" s="2198"/>
      <c r="G140" s="1578"/>
      <c r="H140" s="1185"/>
      <c r="I140" s="1185"/>
      <c r="J140" s="1185"/>
      <c r="K140" s="1148"/>
      <c r="L140" s="1148"/>
      <c r="M140" s="1316"/>
      <c r="N140" s="1318"/>
      <c r="O140" s="2198">
        <v>1164</v>
      </c>
      <c r="P140" s="2198"/>
      <c r="Q140" s="1316"/>
      <c r="R140" s="1193"/>
      <c r="S140" s="1318"/>
      <c r="T140" s="1318"/>
      <c r="U140" s="1318"/>
      <c r="V140" s="1318"/>
      <c r="W140" s="1318"/>
      <c r="X140" s="1318"/>
      <c r="Y140" s="2198">
        <v>1658</v>
      </c>
      <c r="Z140" s="2198"/>
    </row>
    <row r="141" spans="1:27" ht="13.2" customHeight="1">
      <c r="A141" s="1360"/>
      <c r="B141" s="1211"/>
      <c r="C141" s="1318"/>
      <c r="D141" s="1318"/>
      <c r="E141" s="1316"/>
      <c r="F141" s="1193"/>
      <c r="G141" s="1318"/>
      <c r="H141" s="1318"/>
      <c r="I141" s="1318"/>
      <c r="J141" s="1318"/>
      <c r="K141" s="1056"/>
      <c r="L141" s="1318"/>
      <c r="M141" s="1147"/>
      <c r="N141" s="1147"/>
      <c r="O141" s="1147"/>
      <c r="P141" s="1147"/>
      <c r="Q141" s="1147"/>
      <c r="R141" s="1147"/>
      <c r="S141" s="1147"/>
      <c r="T141" s="1147"/>
      <c r="U141" s="1147"/>
      <c r="V141" s="1147"/>
      <c r="W141" s="1147"/>
      <c r="X141" s="1147"/>
      <c r="Y141" s="1147"/>
      <c r="Z141" s="1387"/>
    </row>
    <row r="142" spans="1:27" ht="34.200000000000003" customHeight="1">
      <c r="A142" s="1359"/>
      <c r="B142" s="1210"/>
      <c r="C142" s="1194" t="s">
        <v>1798</v>
      </c>
      <c r="D142" s="1194"/>
      <c r="E142" s="1194" t="s">
        <v>1799</v>
      </c>
      <c r="F142" s="1194"/>
      <c r="G142" s="1194" t="s">
        <v>642</v>
      </c>
      <c r="H142" s="1194"/>
      <c r="I142" s="1194" t="s">
        <v>1800</v>
      </c>
      <c r="J142" s="1056"/>
      <c r="K142" s="1194" t="s">
        <v>644</v>
      </c>
      <c r="L142" s="1194"/>
      <c r="M142" s="1194" t="s">
        <v>1801</v>
      </c>
      <c r="N142" s="1194"/>
      <c r="O142" s="1194" t="s">
        <v>646</v>
      </c>
      <c r="P142" s="1194"/>
      <c r="Q142" s="1194" t="s">
        <v>647</v>
      </c>
      <c r="R142" s="1194"/>
      <c r="S142" s="1194" t="s">
        <v>2046</v>
      </c>
      <c r="T142" s="1194"/>
      <c r="U142" s="1194" t="s">
        <v>1802</v>
      </c>
      <c r="V142" s="1194"/>
      <c r="W142" s="1194" t="s">
        <v>127</v>
      </c>
      <c r="X142" s="1194"/>
      <c r="Y142" s="1194" t="s">
        <v>651</v>
      </c>
      <c r="Z142" s="1188"/>
    </row>
    <row r="143" spans="1:27" ht="21" customHeight="1">
      <c r="A143" s="1359"/>
      <c r="B143" s="1210"/>
      <c r="J143" s="1194"/>
      <c r="K143" s="1194"/>
      <c r="L143" s="1194"/>
      <c r="M143" s="1194"/>
      <c r="N143" s="1194"/>
      <c r="O143" s="1194"/>
      <c r="P143" s="1194"/>
      <c r="Q143" s="1194"/>
      <c r="R143" s="1194"/>
      <c r="S143" s="1194"/>
      <c r="T143" s="1198" t="s">
        <v>1797</v>
      </c>
      <c r="U143" s="1194"/>
      <c r="V143" s="1194"/>
      <c r="W143" s="1194"/>
      <c r="X143" s="1194"/>
      <c r="Y143" s="1194"/>
      <c r="Z143" s="1188"/>
    </row>
    <row r="144" spans="1:27" ht="28.2">
      <c r="A144" s="1359"/>
      <c r="B144" s="1210"/>
      <c r="C144" s="1200"/>
      <c r="D144" s="1194"/>
      <c r="E144" s="1200"/>
      <c r="F144" s="1194"/>
      <c r="G144" s="1200"/>
      <c r="I144" s="1194"/>
      <c r="J144" s="1194"/>
      <c r="K144" s="1200"/>
      <c r="L144" s="1194"/>
      <c r="M144" s="1200"/>
      <c r="N144" s="1194"/>
      <c r="O144" s="1200"/>
      <c r="P144" s="1194"/>
      <c r="Q144" s="1200"/>
      <c r="R144" s="1194"/>
      <c r="S144" s="1200"/>
      <c r="T144" s="1194"/>
      <c r="U144" s="1200"/>
      <c r="V144" s="1194"/>
      <c r="W144" s="1200"/>
      <c r="X144" s="1194"/>
      <c r="Y144" s="1200"/>
      <c r="Z144" s="1383"/>
    </row>
    <row r="145" spans="1:27" ht="28.2">
      <c r="A145" s="1359"/>
      <c r="B145" s="1210"/>
      <c r="C145" s="1200"/>
      <c r="D145" s="1194">
        <v>324</v>
      </c>
      <c r="E145" s="1200"/>
      <c r="F145" s="1194">
        <v>367</v>
      </c>
      <c r="G145" s="1200"/>
      <c r="H145" s="1194">
        <v>473</v>
      </c>
      <c r="I145" s="1200"/>
      <c r="J145" s="1200">
        <v>358</v>
      </c>
      <c r="K145" s="1200"/>
      <c r="L145" s="1194">
        <v>478</v>
      </c>
      <c r="M145" s="1200"/>
      <c r="N145" s="1194">
        <v>360</v>
      </c>
      <c r="O145" s="1200"/>
      <c r="P145" s="1194">
        <v>383</v>
      </c>
      <c r="Q145" s="1200"/>
      <c r="R145" s="1194">
        <v>281</v>
      </c>
      <c r="S145" s="1200"/>
      <c r="T145" s="1194">
        <v>396</v>
      </c>
      <c r="U145" s="1200"/>
      <c r="V145" s="1194">
        <v>307</v>
      </c>
      <c r="W145" s="1200"/>
      <c r="X145" s="1194">
        <v>449</v>
      </c>
      <c r="Y145" s="1200"/>
      <c r="Z145" s="1383">
        <v>415</v>
      </c>
      <c r="AA145" s="1055">
        <f>SUM(D145:Z145)</f>
        <v>4591</v>
      </c>
    </row>
    <row r="146" spans="1:27" ht="0.6" customHeight="1">
      <c r="A146" s="1359"/>
      <c r="B146" s="1210"/>
      <c r="C146" s="1200"/>
      <c r="D146" s="1194"/>
      <c r="E146" s="1200"/>
      <c r="F146" s="1194"/>
      <c r="G146" s="1200"/>
      <c r="I146" s="1200"/>
      <c r="J146" s="1200">
        <v>358</v>
      </c>
      <c r="K146" s="1172"/>
      <c r="L146" s="1194"/>
      <c r="M146" s="1200"/>
      <c r="N146" s="1194"/>
      <c r="O146" s="1200"/>
      <c r="P146" s="1194"/>
      <c r="Q146" s="1200"/>
      <c r="R146" s="1194"/>
      <c r="S146" s="1200"/>
      <c r="T146" s="1194"/>
      <c r="U146" s="1200"/>
      <c r="V146" s="1194"/>
      <c r="W146" s="1200"/>
      <c r="X146" s="1194"/>
      <c r="Y146" s="1200"/>
      <c r="Z146" s="1383"/>
    </row>
    <row r="147" spans="1:27" ht="59.4" customHeight="1">
      <c r="A147" s="1359"/>
      <c r="B147" s="1210"/>
      <c r="C147" s="1172"/>
      <c r="D147" s="1194"/>
      <c r="E147" s="1130"/>
      <c r="F147" s="1194"/>
      <c r="G147" s="1130"/>
      <c r="I147" s="1130"/>
      <c r="J147" s="1200"/>
      <c r="K147" s="1130"/>
      <c r="L147" s="1194"/>
      <c r="M147" s="1130"/>
      <c r="N147" s="1194"/>
      <c r="O147" s="1130"/>
      <c r="P147" s="1194"/>
      <c r="Q147" s="1130"/>
      <c r="R147" s="1194"/>
      <c r="S147" s="1130"/>
      <c r="T147" s="1194"/>
      <c r="U147" s="1130"/>
      <c r="V147" s="1194"/>
      <c r="W147" s="1130"/>
      <c r="X147" s="1194"/>
      <c r="Y147" s="1130"/>
      <c r="Z147" s="1383"/>
    </row>
    <row r="148" spans="1:27" ht="13.8" customHeight="1">
      <c r="A148" s="1359"/>
      <c r="B148" s="1210"/>
      <c r="C148" s="1144"/>
      <c r="D148" s="1194"/>
      <c r="E148" s="1131"/>
      <c r="F148" s="1194"/>
      <c r="G148" s="1131"/>
      <c r="I148" s="1130"/>
      <c r="J148" s="1200"/>
      <c r="K148" s="1131"/>
      <c r="L148" s="1194"/>
      <c r="M148" s="1131"/>
      <c r="N148" s="1194"/>
      <c r="O148" s="1132"/>
      <c r="P148" s="1194"/>
      <c r="Q148" s="1131"/>
      <c r="R148" s="1194"/>
      <c r="S148" s="1131"/>
      <c r="T148" s="1194"/>
      <c r="U148" s="1131"/>
      <c r="V148" s="1194"/>
      <c r="W148" s="1131"/>
      <c r="X148" s="1194"/>
      <c r="Y148" s="1131"/>
      <c r="Z148" s="1384"/>
    </row>
    <row r="149" spans="1:27" ht="31.2" customHeight="1">
      <c r="A149" s="1359"/>
      <c r="B149" s="1210"/>
      <c r="C149" s="1201" t="s">
        <v>105</v>
      </c>
      <c r="D149" s="1316"/>
      <c r="E149" s="1201" t="s">
        <v>114</v>
      </c>
      <c r="F149" s="1315"/>
      <c r="G149" s="1315" t="s">
        <v>234</v>
      </c>
      <c r="I149" s="1201" t="s">
        <v>109</v>
      </c>
      <c r="J149" s="1315"/>
      <c r="K149" s="1315" t="s">
        <v>234</v>
      </c>
      <c r="M149" s="1201" t="s">
        <v>114</v>
      </c>
      <c r="N149" s="1315"/>
      <c r="O149" s="1315" t="s">
        <v>234</v>
      </c>
      <c r="P149" s="1315"/>
      <c r="Q149" s="1315" t="s">
        <v>168</v>
      </c>
      <c r="S149" s="1201" t="s">
        <v>111</v>
      </c>
      <c r="T149" s="1194"/>
      <c r="U149" s="1201" t="s">
        <v>111</v>
      </c>
      <c r="V149" s="1315"/>
      <c r="W149" s="1201" t="s">
        <v>105</v>
      </c>
      <c r="X149" s="1315"/>
      <c r="Y149" s="1201" t="s">
        <v>153</v>
      </c>
      <c r="Z149" s="1190"/>
    </row>
    <row r="150" spans="1:27" s="1056" customFormat="1" ht="36" customHeight="1" thickBot="1">
      <c r="A150" s="1360"/>
      <c r="B150" s="1211"/>
      <c r="C150" s="1318"/>
      <c r="D150" s="1318"/>
      <c r="E150" s="1318"/>
      <c r="F150" s="1318"/>
      <c r="G150" s="2261">
        <v>840</v>
      </c>
      <c r="H150" s="2261"/>
      <c r="I150" s="1316"/>
      <c r="J150" s="1316"/>
      <c r="K150" s="2198">
        <v>836</v>
      </c>
      <c r="L150" s="2198"/>
      <c r="M150" s="1148"/>
      <c r="N150" s="1148"/>
      <c r="O150" s="1148"/>
      <c r="P150" s="1148"/>
      <c r="Q150" s="2198">
        <v>1024</v>
      </c>
      <c r="R150" s="2198"/>
      <c r="S150" s="1149"/>
      <c r="T150" s="1149"/>
      <c r="U150" s="1149"/>
      <c r="V150" s="1148"/>
      <c r="W150" s="1148"/>
      <c r="X150" s="1193"/>
      <c r="Y150" s="1316"/>
      <c r="Z150" s="1386"/>
    </row>
    <row r="151" spans="1:27" ht="12" customHeight="1">
      <c r="A151" s="1359"/>
      <c r="B151" s="1210"/>
      <c r="C151" s="1147"/>
      <c r="D151" s="1147"/>
      <c r="E151" s="1147"/>
      <c r="F151" s="1147"/>
      <c r="G151" s="1147"/>
      <c r="H151" s="1147"/>
      <c r="I151" s="1147"/>
      <c r="J151" s="1147"/>
      <c r="K151" s="1194"/>
      <c r="X151" s="1147"/>
      <c r="Y151" s="1147"/>
      <c r="Z151" s="1387"/>
    </row>
    <row r="152" spans="1:27" ht="28.2">
      <c r="A152" s="1359"/>
      <c r="B152" s="1210"/>
      <c r="C152" s="1194" t="s">
        <v>652</v>
      </c>
      <c r="D152" s="1194"/>
      <c r="E152" s="1194" t="s">
        <v>653</v>
      </c>
      <c r="F152" s="1194"/>
      <c r="G152" s="1194" t="s">
        <v>1627</v>
      </c>
      <c r="I152" s="1194" t="s">
        <v>1628</v>
      </c>
      <c r="J152" s="1194"/>
      <c r="K152" s="1194" t="s">
        <v>1803</v>
      </c>
      <c r="L152" s="1194"/>
      <c r="M152" s="1194" t="s">
        <v>655</v>
      </c>
      <c r="N152" s="1194"/>
      <c r="O152" s="1194" t="s">
        <v>656</v>
      </c>
      <c r="P152" s="1194"/>
      <c r="Q152" s="1194" t="s">
        <v>657</v>
      </c>
      <c r="R152" s="1194"/>
      <c r="S152" s="1194" t="s">
        <v>658</v>
      </c>
      <c r="T152" s="1194"/>
      <c r="U152" s="1194" t="s">
        <v>128</v>
      </c>
      <c r="V152" s="1194"/>
      <c r="W152" s="1194" t="s">
        <v>661</v>
      </c>
      <c r="X152" s="1194"/>
      <c r="Y152" s="1194" t="s">
        <v>662</v>
      </c>
      <c r="Z152" s="1188"/>
    </row>
    <row r="153" spans="1:27" ht="16.2" customHeight="1">
      <c r="A153" s="1359"/>
      <c r="B153" s="1210"/>
      <c r="C153" s="1194"/>
      <c r="D153" s="1194"/>
      <c r="E153" s="1194"/>
      <c r="F153" s="1194"/>
      <c r="G153" s="1194"/>
      <c r="I153" s="1194"/>
      <c r="J153" s="1194"/>
      <c r="K153" s="1194"/>
      <c r="L153" s="1194"/>
      <c r="M153" s="1194"/>
      <c r="N153" s="1194"/>
      <c r="O153" s="1194"/>
      <c r="P153" s="1194"/>
      <c r="Q153" s="1194"/>
      <c r="R153" s="1194"/>
      <c r="S153" s="1194"/>
      <c r="T153" s="1194"/>
      <c r="U153" s="1194"/>
      <c r="V153" s="1194"/>
      <c r="W153" s="1194"/>
      <c r="X153" s="1194"/>
      <c r="Y153" s="1194"/>
      <c r="Z153" s="1188"/>
    </row>
    <row r="154" spans="1:27" ht="28.2">
      <c r="A154" s="1359"/>
      <c r="B154" s="1210"/>
      <c r="C154" s="1200"/>
      <c r="D154" s="1194"/>
      <c r="E154" s="1200"/>
      <c r="F154" s="1194"/>
      <c r="G154" s="1200"/>
      <c r="I154" s="1200"/>
      <c r="J154" s="1200"/>
      <c r="K154" s="1200"/>
      <c r="L154" s="1194"/>
      <c r="M154" s="1200"/>
      <c r="N154" s="1194"/>
      <c r="O154" s="1200"/>
      <c r="P154" s="1194"/>
      <c r="Q154" s="1200"/>
      <c r="R154" s="1194"/>
      <c r="S154" s="1200"/>
      <c r="T154" s="1194"/>
      <c r="U154" s="1200"/>
      <c r="V154" s="1194"/>
      <c r="W154" s="1200"/>
      <c r="X154" s="1194"/>
      <c r="Y154" s="1200"/>
      <c r="Z154" s="1383"/>
    </row>
    <row r="155" spans="1:27" ht="28.2">
      <c r="A155" s="1359"/>
      <c r="B155" s="1210"/>
      <c r="C155" s="1200"/>
      <c r="D155" s="1194">
        <v>404</v>
      </c>
      <c r="E155" s="1200"/>
      <c r="F155" s="1194">
        <v>415</v>
      </c>
      <c r="G155" s="1200"/>
      <c r="H155" s="1194">
        <v>424</v>
      </c>
      <c r="I155" s="1200"/>
      <c r="J155" s="1200">
        <v>412</v>
      </c>
      <c r="K155" s="1200"/>
      <c r="L155" s="1194">
        <v>327</v>
      </c>
      <c r="M155" s="1200"/>
      <c r="N155" s="1194">
        <v>301</v>
      </c>
      <c r="O155" s="1200"/>
      <c r="P155" s="1194">
        <v>354</v>
      </c>
      <c r="Q155" s="1200"/>
      <c r="R155" s="1194">
        <v>426</v>
      </c>
      <c r="S155" s="1200"/>
      <c r="T155" s="1194">
        <v>395</v>
      </c>
      <c r="U155" s="1200"/>
      <c r="V155" s="1194">
        <v>370</v>
      </c>
      <c r="W155" s="1200"/>
      <c r="X155" s="1194">
        <v>437</v>
      </c>
      <c r="Y155" s="1200"/>
      <c r="Z155" s="1383">
        <v>398</v>
      </c>
      <c r="AA155" s="1055">
        <f>SUM(D155:Z155)</f>
        <v>4663</v>
      </c>
    </row>
    <row r="156" spans="1:27" ht="14.55" customHeight="1">
      <c r="A156" s="1359"/>
      <c r="B156" s="1210"/>
      <c r="C156" s="1200"/>
      <c r="D156" s="1194"/>
      <c r="E156" s="1200"/>
      <c r="F156" s="1194"/>
      <c r="G156" s="1200"/>
      <c r="I156" s="1200"/>
      <c r="J156" s="1200"/>
      <c r="K156" s="1200"/>
      <c r="L156" s="1194"/>
      <c r="M156" s="1200"/>
      <c r="N156" s="1194"/>
      <c r="O156" s="1200"/>
      <c r="P156" s="1194"/>
      <c r="Q156" s="1200"/>
      <c r="R156" s="1194"/>
      <c r="S156" s="1200"/>
      <c r="T156" s="1194"/>
      <c r="U156" s="1200"/>
      <c r="V156" s="1194"/>
      <c r="W156" s="1200"/>
      <c r="X156" s="1194"/>
      <c r="Y156" s="1200"/>
      <c r="Z156" s="1383"/>
    </row>
    <row r="157" spans="1:27" ht="48.6" customHeight="1">
      <c r="A157" s="1359"/>
      <c r="B157" s="1210"/>
      <c r="C157" s="1172"/>
      <c r="D157" s="1194"/>
      <c r="E157" s="1130"/>
      <c r="F157" s="1194"/>
      <c r="G157" s="1130"/>
      <c r="I157" s="1130"/>
      <c r="J157" s="1200"/>
      <c r="K157" s="1130"/>
      <c r="L157" s="1194"/>
      <c r="M157" s="1130"/>
      <c r="N157" s="1194"/>
      <c r="O157" s="1130"/>
      <c r="P157" s="1194"/>
      <c r="Q157" s="1130"/>
      <c r="R157" s="1194"/>
      <c r="S157" s="1130"/>
      <c r="T157" s="1194"/>
      <c r="U157" s="1130"/>
      <c r="V157" s="1194"/>
      <c r="W157" s="1130"/>
      <c r="X157" s="1194"/>
      <c r="Y157" s="1130"/>
      <c r="Z157" s="1383"/>
    </row>
    <row r="158" spans="1:27" ht="20.399999999999999" customHeight="1">
      <c r="A158" s="1359"/>
      <c r="B158" s="1210"/>
      <c r="C158" s="1144"/>
      <c r="D158" s="1194"/>
      <c r="E158" s="1131"/>
      <c r="F158" s="1194"/>
      <c r="G158" s="1131"/>
      <c r="I158" s="1131"/>
      <c r="J158" s="1202"/>
      <c r="K158" s="1131"/>
      <c r="L158" s="1194"/>
      <c r="M158" s="1141"/>
      <c r="N158" s="1194"/>
      <c r="O158" s="1132"/>
      <c r="P158" s="1194"/>
      <c r="Q158" s="1131"/>
      <c r="R158" s="1194"/>
      <c r="S158" s="1131"/>
      <c r="T158" s="1194"/>
      <c r="U158" s="1131"/>
      <c r="V158" s="1194"/>
      <c r="W158" s="1131"/>
      <c r="X158" s="1194"/>
      <c r="Y158" s="1131"/>
      <c r="Z158" s="1384"/>
    </row>
    <row r="159" spans="1:27" ht="28.2">
      <c r="A159" s="1359"/>
      <c r="B159" s="1210"/>
      <c r="C159" s="1315" t="s">
        <v>171</v>
      </c>
      <c r="D159" s="1315"/>
      <c r="E159" s="1315" t="s">
        <v>234</v>
      </c>
      <c r="F159" s="1315"/>
      <c r="G159" s="1315" t="s">
        <v>168</v>
      </c>
      <c r="I159" s="1315" t="s">
        <v>234</v>
      </c>
      <c r="K159" s="1201" t="s">
        <v>174</v>
      </c>
      <c r="L159" s="1315"/>
      <c r="M159" s="1315" t="s">
        <v>228</v>
      </c>
      <c r="N159" s="1315"/>
      <c r="O159" s="1315" t="s">
        <v>168</v>
      </c>
      <c r="P159" s="1193"/>
      <c r="Q159" s="1315" t="s">
        <v>168</v>
      </c>
      <c r="R159" s="1315"/>
      <c r="S159" s="1315" t="s">
        <v>228</v>
      </c>
      <c r="U159" s="1201" t="s">
        <v>129</v>
      </c>
      <c r="V159" s="1194"/>
      <c r="W159" s="1201" t="s">
        <v>153</v>
      </c>
      <c r="X159" s="1194"/>
      <c r="Y159" s="1315" t="s">
        <v>228</v>
      </c>
    </row>
    <row r="160" spans="1:27" s="1056" customFormat="1" ht="27.6" customHeight="1" thickBot="1">
      <c r="A160" s="1360"/>
      <c r="B160" s="1211"/>
      <c r="C160" s="1318"/>
      <c r="D160" s="1318"/>
      <c r="E160" s="1316"/>
      <c r="F160" s="1318"/>
      <c r="G160" s="1318"/>
      <c r="H160" s="1318"/>
      <c r="I160" s="2198">
        <v>2070</v>
      </c>
      <c r="J160" s="2198"/>
      <c r="K160" s="1318"/>
      <c r="L160" s="1193"/>
      <c r="M160" s="1316"/>
      <c r="N160" s="1318"/>
      <c r="O160" s="1316"/>
      <c r="P160" s="1318"/>
      <c r="Q160" s="1318"/>
      <c r="R160" s="1318"/>
      <c r="S160" s="2196">
        <v>1803</v>
      </c>
      <c r="T160" s="2196"/>
      <c r="U160" s="1318"/>
      <c r="V160" s="1318"/>
      <c r="W160" s="1318"/>
      <c r="X160" s="1318"/>
      <c r="Y160" s="2196">
        <v>834</v>
      </c>
      <c r="Z160" s="2199"/>
    </row>
    <row r="161" spans="1:27" ht="10.199999999999999" customHeight="1">
      <c r="A161" s="1359"/>
      <c r="B161" s="1210"/>
      <c r="C161" s="1147"/>
      <c r="D161" s="1147"/>
      <c r="E161" s="1147"/>
      <c r="F161" s="1147"/>
      <c r="G161" s="1147"/>
      <c r="H161" s="1147"/>
      <c r="I161" s="1147"/>
      <c r="J161" s="1147"/>
      <c r="K161" s="1147"/>
      <c r="L161" s="1147"/>
      <c r="M161" s="1147"/>
      <c r="N161" s="1147"/>
      <c r="O161" s="1147"/>
      <c r="P161" s="1147"/>
      <c r="Q161" s="1147"/>
      <c r="R161" s="1147"/>
      <c r="S161" s="1147"/>
      <c r="T161" s="1147"/>
      <c r="U161" s="1147"/>
      <c r="V161" s="1147"/>
      <c r="W161" s="1147"/>
      <c r="X161" s="1147"/>
      <c r="Y161" s="1147"/>
      <c r="Z161" s="1387"/>
    </row>
    <row r="162" spans="1:27" ht="33">
      <c r="A162" s="1359"/>
      <c r="B162" s="1210"/>
      <c r="C162" s="1194" t="s">
        <v>663</v>
      </c>
      <c r="D162" s="1194"/>
      <c r="E162" s="1194" t="s">
        <v>664</v>
      </c>
      <c r="F162" s="1194"/>
      <c r="G162" s="1194" t="s">
        <v>665</v>
      </c>
      <c r="I162" s="1194" t="s">
        <v>666</v>
      </c>
      <c r="J162" s="1194"/>
      <c r="K162" s="1194" t="s">
        <v>667</v>
      </c>
      <c r="L162" s="1194"/>
      <c r="M162" s="1194" t="s">
        <v>668</v>
      </c>
      <c r="N162" s="1194"/>
      <c r="O162" s="1514" t="s">
        <v>669</v>
      </c>
      <c r="P162" s="1194"/>
      <c r="Q162" s="1194" t="s">
        <v>670</v>
      </c>
      <c r="R162" s="1194"/>
      <c r="S162" s="1194" t="s">
        <v>671</v>
      </c>
      <c r="T162" s="1194"/>
      <c r="U162" s="1194" t="s">
        <v>672</v>
      </c>
      <c r="V162" s="1194"/>
      <c r="W162" s="1194" t="s">
        <v>673</v>
      </c>
      <c r="X162" s="1194"/>
      <c r="Y162" s="1194" t="s">
        <v>674</v>
      </c>
      <c r="Z162" s="1188"/>
    </row>
    <row r="163" spans="1:27" ht="28.2">
      <c r="A163" s="1359"/>
      <c r="B163" s="1210"/>
      <c r="C163" s="1194"/>
      <c r="D163" s="1194"/>
      <c r="E163" s="1194"/>
      <c r="F163" s="1194"/>
      <c r="G163" s="1194"/>
      <c r="I163" s="1194"/>
      <c r="J163" s="1194"/>
      <c r="K163" s="1194"/>
      <c r="L163" s="1194"/>
      <c r="M163" s="1194"/>
      <c r="N163" s="1194"/>
      <c r="O163" s="1194"/>
      <c r="P163" s="1194"/>
      <c r="Q163" s="1194"/>
      <c r="R163" s="1194"/>
      <c r="S163" s="1194"/>
      <c r="T163" s="1194"/>
      <c r="U163" s="1194"/>
      <c r="V163" s="1194"/>
      <c r="W163" s="1194"/>
      <c r="X163" s="1194"/>
      <c r="Y163" s="1194"/>
      <c r="Z163" s="1188"/>
    </row>
    <row r="164" spans="1:27" ht="28.2">
      <c r="A164" s="1359"/>
      <c r="B164" s="1210"/>
      <c r="C164" s="1200"/>
      <c r="D164" s="1194"/>
      <c r="E164" s="1200"/>
      <c r="F164" s="1194"/>
      <c r="G164" s="1194"/>
      <c r="I164" s="1200"/>
      <c r="J164" s="1200"/>
      <c r="K164" s="1200"/>
      <c r="L164" s="1194"/>
      <c r="M164" s="1200"/>
      <c r="N164" s="1194"/>
      <c r="O164" s="1200"/>
      <c r="P164" s="1194"/>
      <c r="Q164" s="1200"/>
      <c r="R164" s="1194"/>
      <c r="S164" s="1200"/>
      <c r="T164" s="1194"/>
      <c r="U164" s="1200"/>
      <c r="V164" s="1194"/>
      <c r="W164" s="1200"/>
      <c r="X164" s="1194"/>
      <c r="Y164" s="1200"/>
      <c r="Z164" s="1383"/>
    </row>
    <row r="165" spans="1:27" ht="28.2">
      <c r="A165" s="1359"/>
      <c r="B165" s="1210"/>
      <c r="C165" s="1200"/>
      <c r="D165" s="1194">
        <v>413</v>
      </c>
      <c r="E165" s="1200"/>
      <c r="F165" s="1194">
        <v>424</v>
      </c>
      <c r="G165" s="1200"/>
      <c r="H165" s="1194">
        <v>416</v>
      </c>
      <c r="I165" s="1200"/>
      <c r="J165" s="1200">
        <v>415</v>
      </c>
      <c r="K165" s="1200"/>
      <c r="L165" s="1194">
        <v>395</v>
      </c>
      <c r="M165" s="1200"/>
      <c r="N165" s="1194">
        <v>430</v>
      </c>
      <c r="O165" s="1200"/>
      <c r="P165" s="1194">
        <v>382</v>
      </c>
      <c r="Q165" s="1200"/>
      <c r="R165" s="1194">
        <v>405</v>
      </c>
      <c r="S165" s="1200"/>
      <c r="T165" s="1194">
        <v>338</v>
      </c>
      <c r="U165" s="1200"/>
      <c r="V165" s="1194">
        <v>288</v>
      </c>
      <c r="W165" s="1200"/>
      <c r="X165" s="1194">
        <v>297</v>
      </c>
      <c r="Y165" s="1200"/>
      <c r="Z165" s="1383">
        <v>196</v>
      </c>
      <c r="AA165" s="1055">
        <f>SUM(D165:Z165)</f>
        <v>4399</v>
      </c>
    </row>
    <row r="166" spans="1:27" ht="13.5" customHeight="1">
      <c r="A166" s="1359"/>
      <c r="B166" s="1210"/>
      <c r="C166" s="1200"/>
      <c r="D166" s="1194"/>
      <c r="E166" s="1200"/>
      <c r="F166" s="1194"/>
      <c r="G166" s="1200"/>
      <c r="I166" s="1200"/>
      <c r="J166" s="1200"/>
      <c r="K166" s="1200"/>
      <c r="L166" s="1194"/>
      <c r="M166" s="1200"/>
      <c r="N166" s="1194"/>
      <c r="O166" s="1200"/>
      <c r="P166" s="1194"/>
      <c r="Q166" s="1200"/>
      <c r="R166" s="1194"/>
      <c r="S166" s="1200"/>
      <c r="T166" s="1194"/>
      <c r="U166" s="1200"/>
      <c r="V166" s="1194"/>
      <c r="W166" s="1200"/>
      <c r="X166" s="1194"/>
      <c r="Y166" s="1200"/>
      <c r="Z166" s="1383"/>
    </row>
    <row r="167" spans="1:27" ht="55.05" customHeight="1">
      <c r="A167" s="1359"/>
      <c r="B167" s="1210"/>
      <c r="C167" s="1172"/>
      <c r="D167" s="1194"/>
      <c r="E167" s="1130"/>
      <c r="F167" s="1194"/>
      <c r="G167" s="1130"/>
      <c r="I167" s="1130"/>
      <c r="J167" s="1200"/>
      <c r="K167" s="1130"/>
      <c r="L167" s="1194"/>
      <c r="M167" s="1130"/>
      <c r="N167" s="1194"/>
      <c r="O167" s="1130"/>
      <c r="P167" s="1194"/>
      <c r="Q167" s="1130"/>
      <c r="R167" s="1194"/>
      <c r="S167" s="1130"/>
      <c r="T167" s="1194"/>
      <c r="U167" s="1130"/>
      <c r="V167" s="1194"/>
      <c r="W167" s="1130"/>
      <c r="X167" s="1194"/>
      <c r="Y167" s="1130"/>
      <c r="Z167" s="1383"/>
    </row>
    <row r="168" spans="1:27" ht="16.2" customHeight="1">
      <c r="A168" s="1359"/>
      <c r="B168" s="1210"/>
      <c r="C168" s="1144"/>
      <c r="D168" s="1194"/>
      <c r="E168" s="1131"/>
      <c r="F168" s="1194"/>
      <c r="G168" s="1131"/>
      <c r="I168" s="1131"/>
      <c r="J168" s="1202"/>
      <c r="K168" s="1141"/>
      <c r="L168" s="1194"/>
      <c r="M168" s="1141"/>
      <c r="N168" s="1194"/>
      <c r="O168" s="1132"/>
      <c r="P168" s="1194"/>
      <c r="Q168" s="1131"/>
      <c r="R168" s="1194"/>
      <c r="S168" s="1131"/>
      <c r="T168" s="1194"/>
      <c r="U168" s="1131"/>
      <c r="V168" s="1194"/>
      <c r="W168" s="1131"/>
      <c r="X168" s="1194"/>
      <c r="Y168" s="1131"/>
      <c r="Z168" s="1384"/>
    </row>
    <row r="169" spans="1:27" ht="28.2">
      <c r="A169" s="1359"/>
      <c r="B169" s="1210"/>
      <c r="C169" s="1201" t="s">
        <v>105</v>
      </c>
      <c r="D169" s="1194"/>
      <c r="E169" s="1315" t="s">
        <v>234</v>
      </c>
      <c r="F169" s="1315"/>
      <c r="G169" s="1315" t="s">
        <v>168</v>
      </c>
      <c r="I169" s="1315" t="s">
        <v>234</v>
      </c>
      <c r="K169" s="1201" t="s">
        <v>123</v>
      </c>
      <c r="L169" s="1315"/>
      <c r="M169" s="1315" t="s">
        <v>234</v>
      </c>
      <c r="N169" s="1315"/>
      <c r="O169" s="1515" t="s">
        <v>1259</v>
      </c>
      <c r="P169" s="1315"/>
      <c r="Q169" s="1315" t="s">
        <v>234</v>
      </c>
      <c r="R169" s="1194"/>
      <c r="S169" s="1315" t="s">
        <v>234</v>
      </c>
      <c r="T169" s="1194"/>
      <c r="U169" s="1315" t="s">
        <v>168</v>
      </c>
      <c r="V169" s="1315"/>
      <c r="W169" s="1315" t="s">
        <v>171</v>
      </c>
      <c r="X169" s="1315"/>
      <c r="Y169" s="1315" t="s">
        <v>168</v>
      </c>
      <c r="Z169" s="2200">
        <v>1907</v>
      </c>
    </row>
    <row r="170" spans="1:27" s="1334" customFormat="1" ht="28.8" customHeight="1" thickBot="1">
      <c r="A170" s="1361"/>
      <c r="B170" s="1438"/>
      <c r="C170" s="1342"/>
      <c r="D170" s="1340"/>
      <c r="E170" s="1340"/>
      <c r="F170" s="1340"/>
      <c r="G170" s="1340"/>
      <c r="H170" s="1341"/>
      <c r="I170" s="2194">
        <v>1668</v>
      </c>
      <c r="J170" s="2194"/>
      <c r="K170" s="1388"/>
      <c r="L170" s="1389"/>
      <c r="M170" s="2196">
        <v>824</v>
      </c>
      <c r="N170" s="2196"/>
      <c r="O170" s="1337"/>
      <c r="P170" s="1337"/>
      <c r="Q170" s="1532" t="s">
        <v>1508</v>
      </c>
      <c r="R170" s="1337"/>
      <c r="S170" s="1524" t="s">
        <v>1508</v>
      </c>
      <c r="T170" s="1337"/>
      <c r="U170" s="1524" t="s">
        <v>352</v>
      </c>
      <c r="V170" s="1390"/>
      <c r="W170" s="1377" t="s">
        <v>440</v>
      </c>
      <c r="X170" s="1390"/>
      <c r="Y170" s="1524" t="s">
        <v>352</v>
      </c>
      <c r="Z170" s="2200"/>
    </row>
    <row r="171" spans="1:27" ht="2.4" customHeight="1" thickBot="1">
      <c r="A171" s="1359"/>
      <c r="B171" s="1210"/>
      <c r="C171" s="1194"/>
      <c r="D171" s="1194"/>
      <c r="E171" s="1194"/>
      <c r="F171" s="1194"/>
      <c r="G171" s="1194"/>
      <c r="H171" s="1194"/>
      <c r="I171" s="1194"/>
      <c r="J171" s="1194"/>
      <c r="M171" s="1194"/>
      <c r="N171" s="1194"/>
      <c r="O171" s="1194"/>
      <c r="P171" s="1194"/>
      <c r="Q171" s="1391"/>
      <c r="R171" s="1194"/>
      <c r="S171" s="1320"/>
      <c r="T171" s="1194"/>
      <c r="Z171" s="1190"/>
    </row>
    <row r="172" spans="1:27" ht="28.8" hidden="1" customHeight="1" thickBot="1">
      <c r="A172" s="1359"/>
      <c r="B172" s="1210"/>
      <c r="C172" s="1184"/>
      <c r="D172" s="1184"/>
      <c r="E172" s="1184"/>
      <c r="F172" s="1184"/>
      <c r="G172" s="1184"/>
      <c r="H172" s="1184"/>
      <c r="I172" s="1184"/>
      <c r="J172" s="1184"/>
      <c r="M172" s="1194"/>
      <c r="N172" s="1194"/>
      <c r="O172" s="1194"/>
      <c r="P172" s="1194"/>
      <c r="Q172" s="1194"/>
      <c r="R172" s="1194"/>
      <c r="S172" s="1194"/>
      <c r="T172" s="1194"/>
      <c r="U172" s="1391"/>
      <c r="V172" s="1194"/>
      <c r="W172" s="1320"/>
      <c r="X172" s="1194"/>
      <c r="Y172" s="1320"/>
      <c r="Z172" s="1190"/>
    </row>
    <row r="173" spans="1:27" ht="5.4" customHeight="1">
      <c r="A173" s="1359"/>
      <c r="B173" s="1210"/>
      <c r="K173" s="1147"/>
      <c r="L173" s="1147"/>
      <c r="M173" s="1147"/>
      <c r="N173" s="1147"/>
      <c r="O173" s="1147"/>
      <c r="P173" s="1147"/>
      <c r="Q173" s="1147"/>
      <c r="R173" s="1147"/>
      <c r="S173" s="1147"/>
      <c r="T173" s="1147"/>
      <c r="U173" s="1147"/>
      <c r="V173" s="1147"/>
      <c r="W173" s="1147"/>
      <c r="X173" s="1147"/>
      <c r="Y173" s="1147"/>
      <c r="Z173" s="1387"/>
    </row>
    <row r="174" spans="1:27" ht="28.2">
      <c r="A174" s="1359"/>
      <c r="B174" s="1210"/>
      <c r="C174" s="1194" t="s">
        <v>675</v>
      </c>
      <c r="D174" s="1391"/>
      <c r="E174" s="1194" t="s">
        <v>676</v>
      </c>
      <c r="F174" s="1194"/>
      <c r="G174" s="1194" t="s">
        <v>677</v>
      </c>
      <c r="I174" s="1194" t="s">
        <v>678</v>
      </c>
      <c r="J174" s="1194"/>
      <c r="K174" s="1194" t="s">
        <v>679</v>
      </c>
      <c r="L174" s="1194"/>
      <c r="M174" s="1194" t="s">
        <v>680</v>
      </c>
      <c r="N174" s="1194"/>
      <c r="O174" s="1194" t="s">
        <v>681</v>
      </c>
      <c r="P174" s="1194"/>
      <c r="Q174" s="1194" t="s">
        <v>682</v>
      </c>
      <c r="R174" s="1194"/>
      <c r="S174" s="1194" t="s">
        <v>683</v>
      </c>
      <c r="T174" s="1194"/>
      <c r="U174" s="1194" t="s">
        <v>684</v>
      </c>
      <c r="V174" s="1194"/>
      <c r="W174" s="1194" t="s">
        <v>685</v>
      </c>
      <c r="X174" s="1194"/>
      <c r="Y174" s="1194" t="s">
        <v>686</v>
      </c>
      <c r="Z174" s="1188"/>
    </row>
    <row r="175" spans="1:27" ht="28.8" thickBot="1">
      <c r="A175" s="1359"/>
      <c r="B175" s="1210"/>
      <c r="C175" s="1194"/>
      <c r="D175" s="1517" t="s">
        <v>1496</v>
      </c>
      <c r="E175" s="1194"/>
      <c r="F175" s="1194"/>
      <c r="G175" s="1194"/>
      <c r="I175" s="1194"/>
      <c r="J175" s="1194"/>
      <c r="K175" s="1194"/>
      <c r="L175" s="1194"/>
      <c r="M175" s="1194"/>
      <c r="N175" s="1194"/>
      <c r="O175" s="1194"/>
      <c r="P175" s="1194"/>
      <c r="Q175" s="1194"/>
      <c r="R175" s="1194"/>
      <c r="T175" s="1154" t="s">
        <v>1804</v>
      </c>
      <c r="U175" s="1194"/>
      <c r="V175" s="1194"/>
      <c r="W175" s="1194"/>
      <c r="X175" s="1194"/>
      <c r="Y175" s="1194"/>
      <c r="Z175" s="1188"/>
    </row>
    <row r="176" spans="1:27" ht="28.2">
      <c r="A176" s="1359"/>
      <c r="B176" s="1210"/>
      <c r="C176" s="1200"/>
      <c r="D176" s="1194"/>
      <c r="E176" s="1200"/>
      <c r="F176" s="1194"/>
      <c r="G176" s="1200"/>
      <c r="I176" s="1200"/>
      <c r="J176" s="1200"/>
      <c r="K176" s="1200"/>
      <c r="L176" s="1194"/>
      <c r="M176" s="1200"/>
      <c r="N176" s="1194"/>
      <c r="O176" s="1200"/>
      <c r="P176" s="1194"/>
      <c r="Q176" s="1200"/>
      <c r="R176" s="1194"/>
      <c r="S176" s="1200"/>
      <c r="T176" s="1194"/>
      <c r="U176" s="1200"/>
      <c r="V176" s="1194"/>
      <c r="W176" s="1200"/>
      <c r="X176" s="1194"/>
      <c r="Y176" s="1200"/>
      <c r="Z176" s="1383"/>
    </row>
    <row r="177" spans="1:27" ht="28.2">
      <c r="A177" s="1359"/>
      <c r="B177" s="1210"/>
      <c r="C177" s="1200"/>
      <c r="D177" s="1194">
        <v>250</v>
      </c>
      <c r="E177" s="1200"/>
      <c r="F177" s="1194">
        <v>374</v>
      </c>
      <c r="G177" s="1200"/>
      <c r="H177" s="1194">
        <v>430</v>
      </c>
      <c r="I177" s="1200"/>
      <c r="J177" s="1200">
        <v>416</v>
      </c>
      <c r="K177" s="1200"/>
      <c r="L177" s="1194">
        <v>341</v>
      </c>
      <c r="M177" s="1200"/>
      <c r="N177" s="1194">
        <v>305</v>
      </c>
      <c r="O177" s="1200"/>
      <c r="P177" s="1194">
        <v>319</v>
      </c>
      <c r="Q177" s="1200"/>
      <c r="R177" s="1194">
        <v>350</v>
      </c>
      <c r="S177" s="1200"/>
      <c r="T177" s="1194">
        <v>223</v>
      </c>
      <c r="U177" s="1200"/>
      <c r="V177" s="1194">
        <v>394</v>
      </c>
      <c r="W177" s="1200"/>
      <c r="X177" s="1194">
        <v>435</v>
      </c>
      <c r="Y177" s="1200"/>
      <c r="Z177" s="1383">
        <v>403</v>
      </c>
      <c r="AA177" s="1055">
        <f>SUM(D177:Z177)</f>
        <v>4240</v>
      </c>
    </row>
    <row r="178" spans="1:27" ht="16.95" customHeight="1">
      <c r="A178" s="1359"/>
      <c r="B178" s="1210"/>
      <c r="C178" s="1200"/>
      <c r="D178" s="1194"/>
      <c r="E178" s="1200"/>
      <c r="F178" s="1194"/>
      <c r="G178" s="1200"/>
      <c r="I178" s="1200"/>
      <c r="J178" s="1200"/>
      <c r="K178" s="1200"/>
      <c r="L178" s="1194"/>
      <c r="M178" s="1200"/>
      <c r="N178" s="1194"/>
      <c r="O178" s="1200"/>
      <c r="P178" s="1194"/>
      <c r="Q178" s="1200"/>
      <c r="R178" s="1194"/>
      <c r="S178" s="1200"/>
      <c r="T178" s="1194"/>
      <c r="U178" s="1200"/>
      <c r="V178" s="1194"/>
      <c r="W178" s="1200"/>
      <c r="X178" s="1194"/>
      <c r="Y178" s="1200"/>
      <c r="Z178" s="1383"/>
    </row>
    <row r="179" spans="1:27" ht="55.05" customHeight="1">
      <c r="A179" s="1359"/>
      <c r="B179" s="1210"/>
      <c r="C179" s="1172"/>
      <c r="D179" s="1194"/>
      <c r="E179" s="1130"/>
      <c r="F179" s="1194"/>
      <c r="G179" s="1130"/>
      <c r="I179" s="1130"/>
      <c r="J179" s="1200"/>
      <c r="K179" s="1130"/>
      <c r="L179" s="1194"/>
      <c r="M179" s="1458" t="s">
        <v>1683</v>
      </c>
      <c r="N179" s="1194"/>
      <c r="O179" s="1130"/>
      <c r="P179" s="1194"/>
      <c r="Q179" s="1130"/>
      <c r="R179" s="1194"/>
      <c r="S179" s="1130"/>
      <c r="T179" s="1194"/>
      <c r="U179" s="1131"/>
      <c r="V179" s="1194"/>
      <c r="W179" s="1131"/>
      <c r="X179" s="1194"/>
      <c r="Y179" s="1141" t="s">
        <v>2040</v>
      </c>
      <c r="Z179" s="1384"/>
    </row>
    <row r="180" spans="1:27" ht="18" customHeight="1">
      <c r="A180" s="1359"/>
      <c r="B180" s="1210"/>
      <c r="C180" s="1144"/>
      <c r="D180" s="1194"/>
      <c r="E180" s="1131"/>
      <c r="F180" s="1194"/>
      <c r="G180" s="1131"/>
      <c r="I180" s="1131"/>
      <c r="J180" s="1202"/>
      <c r="K180" s="1131"/>
      <c r="L180" s="1194"/>
      <c r="M180" s="1131"/>
      <c r="N180" s="1194"/>
      <c r="O180" s="1132"/>
      <c r="P180" s="1194"/>
      <c r="Q180" s="1131"/>
      <c r="R180" s="1194"/>
      <c r="S180" s="1131"/>
      <c r="T180" s="1194"/>
      <c r="U180" s="1163"/>
      <c r="V180" s="1193"/>
      <c r="W180" s="1156"/>
      <c r="X180" s="1194"/>
      <c r="Y180" s="1156"/>
      <c r="Z180" s="1188"/>
    </row>
    <row r="181" spans="1:27" ht="28.2" customHeight="1">
      <c r="A181" s="1359"/>
      <c r="B181" s="1210"/>
      <c r="C181" s="1201" t="s">
        <v>114</v>
      </c>
      <c r="D181" s="1315"/>
      <c r="E181" s="1201" t="s">
        <v>118</v>
      </c>
      <c r="F181" s="1315"/>
      <c r="G181" s="1315" t="s">
        <v>234</v>
      </c>
      <c r="I181" s="1201" t="s">
        <v>133</v>
      </c>
      <c r="J181" s="1315"/>
      <c r="K181" s="1315" t="s">
        <v>168</v>
      </c>
      <c r="M181" s="1315" t="s">
        <v>228</v>
      </c>
      <c r="N181" s="1315"/>
      <c r="O181" s="1315" t="s">
        <v>168</v>
      </c>
      <c r="P181" s="1315"/>
      <c r="Q181" s="1315" t="s">
        <v>228</v>
      </c>
      <c r="S181" s="1201" t="s">
        <v>129</v>
      </c>
      <c r="T181" s="1392"/>
      <c r="U181" s="1201" t="s">
        <v>133</v>
      </c>
      <c r="V181" s="1194"/>
      <c r="W181" s="1393" t="s">
        <v>234</v>
      </c>
      <c r="X181" s="1315"/>
      <c r="Y181" s="1393" t="s">
        <v>234</v>
      </c>
      <c r="Z181" s="2201">
        <v>1232</v>
      </c>
    </row>
    <row r="182" spans="1:27" s="1334" customFormat="1" ht="28.2" customHeight="1" thickBot="1">
      <c r="A182" s="1361"/>
      <c r="B182" s="1438"/>
      <c r="C182" s="1355"/>
      <c r="D182" s="1343"/>
      <c r="E182" s="1530" t="s">
        <v>1508</v>
      </c>
      <c r="F182" s="1343"/>
      <c r="G182" s="1530" t="s">
        <v>1508</v>
      </c>
      <c r="H182" s="2206">
        <v>805</v>
      </c>
      <c r="I182" s="2206"/>
      <c r="J182" s="1336"/>
      <c r="K182" s="1530" t="s">
        <v>214</v>
      </c>
      <c r="L182" s="1336"/>
      <c r="M182" s="1336"/>
      <c r="N182" s="1336"/>
      <c r="O182" s="1336"/>
      <c r="P182" s="1336"/>
      <c r="Q182" s="2208">
        <v>1732</v>
      </c>
      <c r="R182" s="2208"/>
      <c r="S182" s="1336"/>
      <c r="T182" s="1335"/>
      <c r="U182" s="1335"/>
      <c r="V182" s="1335"/>
      <c r="W182" s="1335"/>
      <c r="X182" s="1335"/>
      <c r="Y182" s="1454" t="s">
        <v>214</v>
      </c>
      <c r="Z182" s="2202"/>
    </row>
    <row r="183" spans="1:27" ht="1.8" customHeight="1">
      <c r="A183" s="1359"/>
      <c r="B183" s="1210"/>
      <c r="X183" s="1194"/>
      <c r="Y183" s="1194"/>
      <c r="Z183" s="1387"/>
    </row>
    <row r="184" spans="1:27" ht="7.2" customHeight="1">
      <c r="A184" s="1359"/>
      <c r="B184" s="1210"/>
      <c r="C184" s="1320"/>
      <c r="D184" s="1315"/>
      <c r="E184" s="1320"/>
      <c r="F184" s="1315"/>
      <c r="G184" s="1393"/>
      <c r="H184" s="1315"/>
      <c r="I184" s="1320"/>
      <c r="J184" s="1315"/>
      <c r="K184" s="1194"/>
      <c r="L184" s="1194"/>
      <c r="M184" s="1194"/>
      <c r="N184" s="1194"/>
      <c r="O184" s="1194"/>
      <c r="P184" s="1194"/>
      <c r="Q184" s="1194"/>
      <c r="R184" s="1194"/>
      <c r="S184" s="1194"/>
      <c r="T184" s="1194"/>
      <c r="U184" s="1194"/>
      <c r="V184" s="1194"/>
      <c r="W184" s="1194"/>
      <c r="X184" s="1194"/>
      <c r="Y184" s="1194"/>
      <c r="Z184" s="1188"/>
    </row>
    <row r="185" spans="1:27" ht="28.2">
      <c r="A185" s="1359"/>
      <c r="B185" s="1210"/>
      <c r="C185" s="1194" t="s">
        <v>687</v>
      </c>
      <c r="D185" s="1194"/>
      <c r="E185" s="1194" t="s">
        <v>688</v>
      </c>
      <c r="F185" s="1194"/>
      <c r="G185" s="1194" t="s">
        <v>1261</v>
      </c>
      <c r="H185" s="1194"/>
      <c r="I185" s="1194" t="s">
        <v>296</v>
      </c>
      <c r="J185" s="1194"/>
      <c r="K185" s="1194" t="s">
        <v>258</v>
      </c>
      <c r="L185" s="1194"/>
      <c r="M185" s="1194" t="s">
        <v>259</v>
      </c>
      <c r="N185" s="1194"/>
      <c r="O185" s="1194" t="s">
        <v>297</v>
      </c>
      <c r="P185" s="1194"/>
      <c r="Q185" s="1194" t="s">
        <v>298</v>
      </c>
      <c r="R185" s="1194"/>
      <c r="S185" s="1194" t="s">
        <v>299</v>
      </c>
      <c r="T185" s="1194"/>
      <c r="U185" s="1194" t="s">
        <v>300</v>
      </c>
      <c r="V185" s="1194"/>
      <c r="W185" s="1194" t="s">
        <v>301</v>
      </c>
      <c r="X185" s="1194"/>
      <c r="Y185" s="1194" t="s">
        <v>302</v>
      </c>
      <c r="Z185" s="1188"/>
    </row>
    <row r="186" spans="1:27" ht="28.2">
      <c r="A186" s="1359"/>
      <c r="B186" s="1210"/>
      <c r="C186" s="1194"/>
      <c r="D186" s="1194"/>
      <c r="E186" s="1194"/>
      <c r="F186" s="1194"/>
      <c r="G186" s="1194"/>
      <c r="H186" s="1395" t="s">
        <v>1791</v>
      </c>
      <c r="I186" s="1194"/>
      <c r="J186" s="1194"/>
      <c r="K186" s="1194"/>
      <c r="L186" s="1194"/>
      <c r="M186" s="1194"/>
      <c r="N186" s="1194"/>
      <c r="O186" s="1194"/>
      <c r="P186" s="1194"/>
      <c r="Q186" s="1194"/>
      <c r="R186" s="1194"/>
      <c r="S186" s="1194"/>
      <c r="T186" s="1194"/>
      <c r="U186" s="1194"/>
      <c r="V186" s="1516" t="s">
        <v>1805</v>
      </c>
      <c r="W186" s="1194"/>
      <c r="X186" s="1194"/>
      <c r="Y186" s="1194"/>
      <c r="Z186" s="1188"/>
    </row>
    <row r="187" spans="1:27" ht="28.2">
      <c r="A187" s="1359"/>
      <c r="B187" s="1210"/>
      <c r="C187" s="1200"/>
      <c r="D187" s="1194"/>
      <c r="E187" s="1200"/>
      <c r="F187" s="1194"/>
      <c r="G187" s="1200"/>
      <c r="H187" s="1194"/>
      <c r="I187" s="1200"/>
      <c r="J187" s="1200"/>
      <c r="K187" s="1200"/>
      <c r="L187" s="1194"/>
      <c r="M187" s="1200"/>
      <c r="N187" s="1194"/>
      <c r="O187" s="1200"/>
      <c r="P187" s="1194"/>
      <c r="Q187" s="1200"/>
      <c r="R187" s="1194"/>
      <c r="S187" s="1200"/>
      <c r="T187" s="1194"/>
      <c r="U187" s="1200"/>
      <c r="V187" s="1194"/>
      <c r="W187" s="1200"/>
      <c r="X187" s="1194"/>
      <c r="Y187" s="1200"/>
      <c r="Z187" s="1383"/>
    </row>
    <row r="188" spans="1:27" ht="28.2">
      <c r="A188" s="1359"/>
      <c r="B188" s="1210"/>
      <c r="C188" s="1200"/>
      <c r="D188" s="1194">
        <v>423</v>
      </c>
      <c r="E188" s="1200"/>
      <c r="F188" s="1194">
        <v>353</v>
      </c>
      <c r="G188" s="1200"/>
      <c r="H188" s="1194">
        <v>275</v>
      </c>
      <c r="I188" s="1200"/>
      <c r="J188" s="1200">
        <v>465</v>
      </c>
      <c r="K188" s="1200"/>
      <c r="L188" s="1194">
        <v>374</v>
      </c>
      <c r="M188" s="1200"/>
      <c r="N188" s="1194">
        <v>417</v>
      </c>
      <c r="O188" s="1200"/>
      <c r="P188" s="1194">
        <v>381</v>
      </c>
      <c r="Q188" s="1200"/>
      <c r="R188" s="1194">
        <v>392</v>
      </c>
      <c r="S188" s="1200"/>
      <c r="T188" s="1194">
        <v>375</v>
      </c>
      <c r="U188" s="1200"/>
      <c r="V188" s="1194">
        <v>249</v>
      </c>
      <c r="W188" s="1200"/>
      <c r="X188" s="1194">
        <v>384</v>
      </c>
      <c r="Y188" s="1200"/>
      <c r="Z188" s="1383">
        <v>331</v>
      </c>
      <c r="AA188" s="1055">
        <f>SUM(D188:Z188)</f>
        <v>4419</v>
      </c>
    </row>
    <row r="189" spans="1:27" ht="14.55" customHeight="1">
      <c r="A189" s="1359"/>
      <c r="B189" s="1210"/>
      <c r="C189" s="1200"/>
      <c r="D189" s="1194"/>
      <c r="E189" s="1200"/>
      <c r="F189" s="1194"/>
      <c r="G189" s="1200"/>
      <c r="H189" s="1194"/>
      <c r="I189" s="1200"/>
      <c r="J189" s="1200"/>
      <c r="K189" s="1200"/>
      <c r="L189" s="1194"/>
      <c r="M189" s="1200"/>
      <c r="N189" s="1194"/>
      <c r="O189" s="1200"/>
      <c r="P189" s="1194"/>
      <c r="Q189" s="1200"/>
      <c r="R189" s="1194"/>
      <c r="S189" s="1200"/>
      <c r="T189" s="1194"/>
      <c r="U189" s="1200"/>
      <c r="V189" s="1194"/>
      <c r="W189" s="1200"/>
      <c r="X189" s="1194"/>
      <c r="Y189" s="1200"/>
      <c r="Z189" s="1383"/>
    </row>
    <row r="190" spans="1:27" ht="55.05" customHeight="1">
      <c r="A190" s="1359"/>
      <c r="B190" s="1210"/>
      <c r="C190" s="1434"/>
      <c r="D190" s="1194"/>
      <c r="E190" s="1131"/>
      <c r="F190" s="1194"/>
      <c r="G190" s="1131"/>
      <c r="H190" s="1194"/>
      <c r="I190" s="1131"/>
      <c r="J190" s="1202"/>
      <c r="K190" s="1131"/>
      <c r="L190" s="1194"/>
      <c r="M190" s="1133"/>
      <c r="N190" s="1194"/>
      <c r="O190" s="1134"/>
      <c r="P190" s="1194"/>
      <c r="Q190" s="1131"/>
      <c r="R190" s="1194"/>
      <c r="S190" s="1131"/>
      <c r="T190" s="1194"/>
      <c r="U190" s="1131"/>
      <c r="V190" s="1194"/>
      <c r="W190" s="1131"/>
      <c r="X190" s="1194"/>
      <c r="Y190" s="1131"/>
      <c r="Z190" s="1384"/>
    </row>
    <row r="191" spans="1:27" ht="13.2" customHeight="1">
      <c r="A191" s="1359"/>
      <c r="B191" s="1210"/>
      <c r="C191" s="1173"/>
      <c r="D191" s="1194"/>
      <c r="E191" s="1156"/>
      <c r="F191" s="1194"/>
      <c r="G191" s="1156"/>
      <c r="H191" s="1194"/>
      <c r="I191" s="1156"/>
      <c r="J191" s="1194"/>
      <c r="K191" s="1156"/>
      <c r="L191" s="1194"/>
      <c r="M191" s="1156"/>
      <c r="N191" s="1194"/>
      <c r="O191" s="1156"/>
      <c r="P191" s="1194"/>
      <c r="Q191" s="1156"/>
      <c r="R191" s="1194"/>
      <c r="S191" s="1156"/>
      <c r="T191" s="1194"/>
      <c r="U191" s="1131"/>
      <c r="V191" s="1193"/>
      <c r="W191" s="1131"/>
      <c r="X191" s="1193"/>
      <c r="Y191" s="1131"/>
      <c r="Z191" s="1384"/>
    </row>
    <row r="192" spans="1:27" ht="28.2" customHeight="1">
      <c r="A192" s="1359"/>
      <c r="B192" s="1210"/>
      <c r="C192" s="1201" t="s">
        <v>129</v>
      </c>
      <c r="D192" s="1315"/>
      <c r="E192" s="1201" t="s">
        <v>129</v>
      </c>
      <c r="F192" s="1315"/>
      <c r="G192" s="1201" t="s">
        <v>133</v>
      </c>
      <c r="H192" s="1315"/>
      <c r="I192" s="1201" t="s">
        <v>103</v>
      </c>
      <c r="J192" s="1315"/>
      <c r="K192" s="1393" t="s">
        <v>171</v>
      </c>
      <c r="L192" s="1315"/>
      <c r="M192" s="1393" t="s">
        <v>168</v>
      </c>
      <c r="N192" s="1315"/>
      <c r="O192" s="1393" t="s">
        <v>171</v>
      </c>
      <c r="Q192" s="1201" t="s">
        <v>174</v>
      </c>
      <c r="R192" s="1315"/>
      <c r="S192" s="1393" t="s">
        <v>228</v>
      </c>
      <c r="U192" s="1398" t="s">
        <v>111</v>
      </c>
      <c r="V192" s="1193"/>
      <c r="W192" s="1398" t="s">
        <v>101</v>
      </c>
      <c r="X192" s="1193"/>
      <c r="Y192" s="1396" t="s">
        <v>171</v>
      </c>
      <c r="Z192" s="1397"/>
    </row>
    <row r="193" spans="1:27" s="1334" customFormat="1" ht="29.4" customHeight="1" thickBot="1">
      <c r="A193" s="1361"/>
      <c r="B193" s="1438"/>
      <c r="C193" s="1335"/>
      <c r="D193" s="1335"/>
      <c r="E193" s="1335"/>
      <c r="F193" s="1335"/>
      <c r="G193" s="1529" t="s">
        <v>1508</v>
      </c>
      <c r="H193" s="1336"/>
      <c r="I193" s="1336"/>
      <c r="J193" s="1336"/>
      <c r="K193" s="1336"/>
      <c r="L193" s="1336"/>
      <c r="M193" s="1341"/>
      <c r="N193" s="1341"/>
      <c r="O193" s="2207">
        <v>1637</v>
      </c>
      <c r="P193" s="2207"/>
      <c r="Q193" s="1342"/>
      <c r="R193" s="1343"/>
      <c r="S193" s="1529" t="s">
        <v>440</v>
      </c>
      <c r="T193" s="2196">
        <v>766</v>
      </c>
      <c r="U193" s="2196"/>
      <c r="V193" s="1335"/>
      <c r="W193" s="1335"/>
      <c r="X193" s="1335"/>
      <c r="Y193" s="1335"/>
      <c r="Z193" s="1394"/>
    </row>
    <row r="194" spans="1:27" ht="7.2" customHeight="1">
      <c r="A194" s="1359"/>
      <c r="B194" s="1210"/>
      <c r="C194" s="1147"/>
      <c r="D194" s="1147"/>
      <c r="E194" s="1147"/>
      <c r="F194" s="1147"/>
      <c r="G194" s="1147"/>
      <c r="H194" s="1147"/>
      <c r="I194" s="1147"/>
      <c r="J194" s="1147"/>
      <c r="K194" s="1147"/>
      <c r="L194" s="1147"/>
      <c r="M194" s="1147"/>
      <c r="N194" s="1147"/>
      <c r="O194" s="1147"/>
      <c r="P194" s="1147"/>
      <c r="Q194" s="1147"/>
      <c r="R194" s="1147"/>
      <c r="S194" s="1147"/>
      <c r="T194" s="1147"/>
      <c r="U194" s="1147"/>
      <c r="V194" s="1147"/>
      <c r="W194" s="1147"/>
      <c r="X194" s="1147"/>
      <c r="Y194" s="1147"/>
      <c r="Z194" s="1387"/>
    </row>
    <row r="195" spans="1:27" ht="28.2">
      <c r="A195" s="1359"/>
      <c r="B195" s="1210"/>
      <c r="C195" s="1194" t="s">
        <v>306</v>
      </c>
      <c r="D195" s="1194"/>
      <c r="E195" s="1194" t="s">
        <v>307</v>
      </c>
      <c r="F195" s="1194"/>
      <c r="G195" s="1194" t="s">
        <v>308</v>
      </c>
      <c r="H195" s="1194"/>
      <c r="I195" s="1194" t="s">
        <v>309</v>
      </c>
      <c r="J195" s="1194"/>
      <c r="K195" s="1194" t="s">
        <v>310</v>
      </c>
      <c r="L195" s="1194"/>
      <c r="M195" s="1194" t="s">
        <v>311</v>
      </c>
      <c r="N195" s="1194"/>
      <c r="O195" s="1194" t="s">
        <v>312</v>
      </c>
      <c r="P195" s="1194"/>
      <c r="Q195" s="1194" t="s">
        <v>313</v>
      </c>
      <c r="R195" s="1194"/>
      <c r="S195" s="1194" t="s">
        <v>314</v>
      </c>
      <c r="T195" s="1194"/>
      <c r="U195" s="1194" t="s">
        <v>315</v>
      </c>
      <c r="V195" s="1194"/>
      <c r="W195" s="1194" t="s">
        <v>319</v>
      </c>
      <c r="X195" s="1194"/>
      <c r="Y195" s="1194" t="s">
        <v>320</v>
      </c>
      <c r="Z195" s="1188"/>
    </row>
    <row r="196" spans="1:27" ht="28.2">
      <c r="A196" s="1359"/>
      <c r="B196" s="1210"/>
      <c r="C196" s="1194"/>
      <c r="D196" s="1194"/>
      <c r="E196" s="1194"/>
      <c r="F196" s="1194"/>
      <c r="G196" s="1194"/>
      <c r="H196" s="1194"/>
      <c r="I196" s="1194"/>
      <c r="J196" s="1194"/>
      <c r="K196" s="1194"/>
      <c r="L196" s="1194"/>
      <c r="M196" s="1194"/>
      <c r="N196" s="1194"/>
      <c r="O196" s="1194"/>
      <c r="P196" s="1194"/>
      <c r="Q196" s="1194"/>
      <c r="R196" s="1194"/>
      <c r="S196" s="1194"/>
      <c r="T196" s="1194"/>
      <c r="U196" s="1194"/>
      <c r="V196" s="1194"/>
      <c r="W196" s="1194"/>
      <c r="X196" s="1375" t="s">
        <v>1788</v>
      </c>
      <c r="Y196" s="1194"/>
      <c r="Z196" s="1188"/>
    </row>
    <row r="197" spans="1:27" ht="21" customHeight="1">
      <c r="A197" s="1359"/>
      <c r="B197" s="1210"/>
      <c r="C197" s="1200"/>
      <c r="D197" s="1194"/>
      <c r="E197" s="1200"/>
      <c r="F197" s="1194"/>
      <c r="G197" s="1200"/>
      <c r="H197" s="1194"/>
      <c r="I197" s="1200"/>
      <c r="J197" s="1200"/>
      <c r="K197" s="1200"/>
      <c r="L197" s="1194"/>
      <c r="M197" s="1200"/>
      <c r="N197" s="1194"/>
      <c r="O197" s="1200"/>
      <c r="P197" s="1194"/>
      <c r="Q197" s="1200"/>
      <c r="R197" s="1194"/>
      <c r="S197" s="1200"/>
      <c r="T197" s="1194"/>
      <c r="U197" s="1200"/>
      <c r="V197" s="1194"/>
      <c r="W197" s="1200"/>
      <c r="X197" s="1194"/>
      <c r="Y197" s="1200"/>
      <c r="Z197" s="1383"/>
    </row>
    <row r="198" spans="1:27" ht="21" customHeight="1">
      <c r="A198" s="1359"/>
      <c r="B198" s="1210"/>
      <c r="C198" s="1200"/>
      <c r="D198" s="1194">
        <v>285</v>
      </c>
      <c r="E198" s="1200"/>
      <c r="F198" s="1194">
        <v>355</v>
      </c>
      <c r="G198" s="1200"/>
      <c r="H198" s="1194">
        <v>421</v>
      </c>
      <c r="I198" s="1200"/>
      <c r="J198" s="1200">
        <v>341</v>
      </c>
      <c r="K198" s="1200"/>
      <c r="L198" s="1194">
        <v>337</v>
      </c>
      <c r="M198" s="1200"/>
      <c r="N198" s="1194">
        <v>376</v>
      </c>
      <c r="O198" s="1200"/>
      <c r="P198" s="1194">
        <v>308</v>
      </c>
      <c r="Q198" s="1200"/>
      <c r="R198" s="1194">
        <v>445</v>
      </c>
      <c r="S198" s="1200"/>
      <c r="T198" s="1194">
        <v>392</v>
      </c>
      <c r="U198" s="1200"/>
      <c r="V198" s="1194">
        <v>408</v>
      </c>
      <c r="W198" s="1200"/>
      <c r="X198" s="1413">
        <v>206</v>
      </c>
      <c r="Y198" s="1200"/>
      <c r="Z198" s="1383">
        <v>417</v>
      </c>
      <c r="AA198" s="1055">
        <f>SUM(D198:Z198)</f>
        <v>4291</v>
      </c>
    </row>
    <row r="199" spans="1:27" ht="14.55" customHeight="1">
      <c r="A199" s="1359"/>
      <c r="B199" s="1210"/>
      <c r="C199" s="1200"/>
      <c r="D199" s="1194"/>
      <c r="E199" s="1200"/>
      <c r="F199" s="1194"/>
      <c r="G199" s="1200"/>
      <c r="H199" s="1194"/>
      <c r="I199" s="1200"/>
      <c r="J199" s="1200"/>
      <c r="K199" s="1200"/>
      <c r="L199" s="1194"/>
      <c r="M199" s="1200"/>
      <c r="N199" s="1194"/>
      <c r="O199" s="1200"/>
      <c r="P199" s="1194"/>
      <c r="Q199" s="1200"/>
      <c r="R199" s="1194"/>
      <c r="S199" s="1200"/>
      <c r="T199" s="1194"/>
      <c r="U199" s="1200"/>
      <c r="V199" s="1194"/>
      <c r="W199" s="1200"/>
      <c r="X199" s="1194"/>
      <c r="Y199" s="1200"/>
      <c r="Z199" s="1383"/>
    </row>
    <row r="200" spans="1:27" ht="55.05" customHeight="1">
      <c r="A200" s="1359"/>
      <c r="B200" s="1210"/>
      <c r="C200" s="1144"/>
      <c r="D200" s="1194"/>
      <c r="E200" s="1131"/>
      <c r="F200" s="1194"/>
      <c r="G200" s="1131"/>
      <c r="H200" s="1194"/>
      <c r="I200" s="1131"/>
      <c r="J200" s="1202"/>
      <c r="K200" s="1133"/>
      <c r="L200" s="1194"/>
      <c r="M200" s="1133"/>
      <c r="N200" s="1194"/>
      <c r="O200" s="1132"/>
      <c r="P200" s="1194"/>
      <c r="Q200" s="1133"/>
      <c r="R200" s="1194"/>
      <c r="S200" s="1133"/>
      <c r="T200" s="1194"/>
      <c r="U200" s="1133"/>
      <c r="V200" s="1194"/>
      <c r="W200" s="1133"/>
      <c r="X200" s="1194"/>
      <c r="Y200" s="1133"/>
      <c r="Z200" s="1384"/>
    </row>
    <row r="201" spans="1:27" s="1056" customFormat="1" ht="17.399999999999999" customHeight="1">
      <c r="A201" s="1360"/>
      <c r="B201" s="1211"/>
      <c r="C201" s="1144"/>
      <c r="D201" s="1193"/>
      <c r="E201" s="1131"/>
      <c r="F201" s="1193"/>
      <c r="G201" s="1131"/>
      <c r="H201" s="1193"/>
      <c r="I201" s="1131"/>
      <c r="J201" s="1202"/>
      <c r="K201" s="1135"/>
      <c r="L201" s="1193"/>
      <c r="M201" s="1135"/>
      <c r="N201" s="1193"/>
      <c r="O201" s="1132"/>
      <c r="P201" s="1193"/>
      <c r="Q201" s="1135"/>
      <c r="R201" s="1193"/>
      <c r="S201" s="1135"/>
      <c r="T201" s="1193"/>
      <c r="U201" s="1156"/>
      <c r="V201" s="1194"/>
      <c r="W201" s="1156"/>
      <c r="X201" s="1194"/>
      <c r="Y201" s="1156"/>
      <c r="Z201" s="1188"/>
    </row>
    <row r="202" spans="1:27" s="1056" customFormat="1" ht="34.200000000000003" customHeight="1">
      <c r="A202" s="1360"/>
      <c r="B202" s="1211"/>
      <c r="C202" s="1202" t="s">
        <v>228</v>
      </c>
      <c r="D202" s="1193"/>
      <c r="E202" s="1202" t="s">
        <v>171</v>
      </c>
      <c r="F202" s="2298">
        <v>1355</v>
      </c>
      <c r="G202" s="1398" t="s">
        <v>103</v>
      </c>
      <c r="H202" s="1193"/>
      <c r="I202" s="1398" t="s">
        <v>118</v>
      </c>
      <c r="J202" s="1396"/>
      <c r="K202" s="1528" t="s">
        <v>118</v>
      </c>
      <c r="L202" s="1193"/>
      <c r="M202" s="1399" t="s">
        <v>168</v>
      </c>
      <c r="N202" s="1193"/>
      <c r="O202" s="1398" t="s">
        <v>118</v>
      </c>
      <c r="P202" s="1193"/>
      <c r="Q202" s="1399" t="s">
        <v>228</v>
      </c>
      <c r="R202" s="1193"/>
      <c r="S202" s="1399" t="s">
        <v>228</v>
      </c>
      <c r="T202" s="2298">
        <v>1145</v>
      </c>
      <c r="U202" s="1201" t="s">
        <v>118</v>
      </c>
      <c r="V202" s="1315"/>
      <c r="W202" s="1201" t="s">
        <v>118</v>
      </c>
      <c r="X202" s="1315"/>
      <c r="Y202" s="1201" t="s">
        <v>109</v>
      </c>
      <c r="Z202" s="1190"/>
    </row>
    <row r="203" spans="1:27" s="1445" customFormat="1" ht="30" customHeight="1" thickBot="1">
      <c r="A203" s="1440"/>
      <c r="B203" s="1441"/>
      <c r="C203" s="1442"/>
      <c r="D203" s="1443"/>
      <c r="E203" s="1529" t="s">
        <v>440</v>
      </c>
      <c r="F203" s="2299"/>
      <c r="G203" s="1529" t="s">
        <v>1508</v>
      </c>
      <c r="H203" s="1535"/>
      <c r="I203" s="1529" t="s">
        <v>2036</v>
      </c>
      <c r="J203" s="1534"/>
      <c r="K203" s="1330"/>
      <c r="L203" s="1330"/>
      <c r="M203" s="2195">
        <v>713</v>
      </c>
      <c r="N203" s="2195"/>
      <c r="O203" s="1330"/>
      <c r="P203" s="1330"/>
      <c r="Q203" s="1330"/>
      <c r="R203" s="2300" t="s">
        <v>2053</v>
      </c>
      <c r="S203" s="2300"/>
      <c r="T203" s="2299"/>
      <c r="U203" s="2203" t="s">
        <v>2054</v>
      </c>
      <c r="V203" s="2203"/>
      <c r="W203" s="1330"/>
      <c r="X203" s="1330"/>
      <c r="Y203" s="1330"/>
      <c r="Z203" s="1444"/>
    </row>
    <row r="204" spans="1:27" ht="18.45" customHeight="1">
      <c r="A204" s="1359"/>
      <c r="B204" s="1210"/>
      <c r="C204" s="1194"/>
      <c r="D204" s="1194"/>
      <c r="E204" s="1194"/>
      <c r="F204" s="1194"/>
      <c r="G204" s="1194"/>
      <c r="H204" s="1194"/>
      <c r="I204" s="1194"/>
      <c r="J204" s="1194"/>
      <c r="K204" s="1194"/>
      <c r="L204" s="1194"/>
      <c r="M204" s="1194"/>
      <c r="N204" s="1194"/>
      <c r="O204" s="1194"/>
      <c r="P204" s="1194"/>
      <c r="Q204" s="1194"/>
      <c r="R204" s="1194"/>
      <c r="S204" s="1194"/>
      <c r="T204" s="1194"/>
      <c r="U204" s="1194"/>
      <c r="V204" s="1194"/>
      <c r="W204" s="1194"/>
      <c r="X204" s="1194"/>
      <c r="Y204" s="1194"/>
      <c r="Z204" s="1188"/>
    </row>
    <row r="205" spans="1:27" ht="21" customHeight="1">
      <c r="A205" s="1359"/>
      <c r="B205" s="1210"/>
      <c r="C205" s="1194" t="s">
        <v>321</v>
      </c>
      <c r="D205" s="1194"/>
      <c r="E205" s="1194" t="s">
        <v>322</v>
      </c>
      <c r="F205" s="1194"/>
      <c r="G205" s="1194" t="s">
        <v>323</v>
      </c>
      <c r="H205" s="1194"/>
      <c r="I205" s="1194" t="s">
        <v>324</v>
      </c>
      <c r="J205" s="1194"/>
      <c r="K205" s="1194" t="s">
        <v>325</v>
      </c>
      <c r="L205" s="1194"/>
      <c r="M205" s="1194" t="s">
        <v>326</v>
      </c>
      <c r="N205" s="1194"/>
      <c r="O205" s="1194" t="s">
        <v>267</v>
      </c>
      <c r="P205" s="1194"/>
      <c r="Q205" s="1194" t="s">
        <v>327</v>
      </c>
      <c r="R205" s="1194"/>
      <c r="S205" s="1194" t="s">
        <v>332</v>
      </c>
      <c r="T205" s="1194"/>
      <c r="U205" s="1194" t="s">
        <v>333</v>
      </c>
      <c r="V205" s="1194"/>
      <c r="W205" s="1194" t="s">
        <v>334</v>
      </c>
      <c r="X205" s="1194"/>
      <c r="Y205" s="1194" t="s">
        <v>268</v>
      </c>
      <c r="Z205" s="1188"/>
    </row>
    <row r="206" spans="1:27" ht="19.5" customHeight="1">
      <c r="A206" s="1359"/>
      <c r="B206" s="1210"/>
      <c r="C206" s="1194"/>
      <c r="D206" s="1194"/>
      <c r="E206" s="1194"/>
      <c r="F206" s="1194"/>
      <c r="G206" s="1194"/>
      <c r="H206" s="1194"/>
      <c r="I206" s="1194"/>
      <c r="J206" s="1194"/>
      <c r="K206" s="1194"/>
      <c r="L206" s="1194"/>
      <c r="M206" s="1194"/>
      <c r="N206" s="1194"/>
      <c r="O206" s="1194"/>
      <c r="P206" s="1194"/>
      <c r="Q206" s="1194"/>
      <c r="R206" s="1194"/>
      <c r="S206" s="1194"/>
      <c r="T206" s="1194"/>
      <c r="U206" s="1194"/>
      <c r="V206" s="1194"/>
      <c r="W206" s="1194"/>
      <c r="X206" s="1194"/>
      <c r="Y206" s="1194"/>
      <c r="Z206" s="1188"/>
    </row>
    <row r="207" spans="1:27" ht="28.2">
      <c r="A207" s="1359"/>
      <c r="B207" s="1210"/>
      <c r="C207" s="1200"/>
      <c r="D207" s="1194"/>
      <c r="E207" s="1200"/>
      <c r="F207" s="1194"/>
      <c r="G207" s="1200"/>
      <c r="H207" s="1194"/>
      <c r="I207" s="1200"/>
      <c r="J207" s="1200"/>
      <c r="K207" s="1200"/>
      <c r="L207" s="1194"/>
      <c r="M207" s="1200"/>
      <c r="N207" s="1194"/>
      <c r="O207" s="1200"/>
      <c r="P207" s="1194"/>
      <c r="Q207" s="1200"/>
      <c r="R207" s="1194"/>
      <c r="S207" s="1200"/>
      <c r="T207" s="1194"/>
      <c r="U207" s="1200"/>
      <c r="V207" s="1194"/>
      <c r="W207" s="1200"/>
      <c r="X207" s="1194"/>
      <c r="Y207" s="1200"/>
      <c r="Z207" s="1383"/>
    </row>
    <row r="208" spans="1:27" ht="28.2">
      <c r="A208" s="1359"/>
      <c r="B208" s="1210"/>
      <c r="C208" s="1200"/>
      <c r="D208" s="1194">
        <v>305</v>
      </c>
      <c r="E208" s="1200"/>
      <c r="F208" s="1194">
        <v>396</v>
      </c>
      <c r="G208" s="1200"/>
      <c r="H208" s="1194">
        <v>431</v>
      </c>
      <c r="I208" s="1200"/>
      <c r="J208" s="1200">
        <v>403</v>
      </c>
      <c r="K208" s="1200"/>
      <c r="L208" s="1194">
        <v>420</v>
      </c>
      <c r="M208" s="1200"/>
      <c r="N208" s="1194">
        <v>446</v>
      </c>
      <c r="O208" s="1200"/>
      <c r="P208" s="1194">
        <v>298</v>
      </c>
      <c r="Q208" s="1200"/>
      <c r="R208" s="1194">
        <v>280</v>
      </c>
      <c r="S208" s="1200"/>
      <c r="T208" s="1194">
        <v>273</v>
      </c>
      <c r="U208" s="1200"/>
      <c r="V208" s="1194">
        <v>348</v>
      </c>
      <c r="W208" s="1200"/>
      <c r="X208" s="1194">
        <v>379</v>
      </c>
      <c r="Y208" s="1200"/>
      <c r="Z208" s="1383">
        <v>399</v>
      </c>
      <c r="AA208" s="1055">
        <f>SUM(D208:Z208)</f>
        <v>4378</v>
      </c>
    </row>
    <row r="209" spans="1:27" ht="16.95" customHeight="1">
      <c r="A209" s="1359"/>
      <c r="B209" s="1210"/>
      <c r="C209" s="1200"/>
      <c r="D209" s="1194"/>
      <c r="E209" s="1200"/>
      <c r="F209" s="1194"/>
      <c r="G209" s="1200"/>
      <c r="H209" s="1194"/>
      <c r="I209" s="1200"/>
      <c r="J209" s="1200"/>
      <c r="K209" s="1200"/>
      <c r="L209" s="1194"/>
      <c r="M209" s="1200"/>
      <c r="N209" s="1194"/>
      <c r="O209" s="1200"/>
      <c r="P209" s="1194"/>
      <c r="Q209" s="1200"/>
      <c r="R209" s="1194"/>
      <c r="S209" s="1200"/>
      <c r="T209" s="1194"/>
      <c r="U209" s="1200"/>
      <c r="V209" s="1194"/>
      <c r="W209" s="1200"/>
      <c r="X209" s="1194"/>
      <c r="Y209" s="1200"/>
      <c r="Z209" s="1383"/>
    </row>
    <row r="210" spans="1:27" ht="55.05" customHeight="1">
      <c r="A210" s="1359"/>
      <c r="B210" s="1210"/>
      <c r="C210" s="1144"/>
      <c r="D210" s="1194"/>
      <c r="E210" s="1131"/>
      <c r="F210" s="1194"/>
      <c r="G210" s="1131"/>
      <c r="H210" s="1194"/>
      <c r="I210" s="1195"/>
      <c r="J210" s="1202"/>
      <c r="K210" s="1131"/>
      <c r="L210" s="1194"/>
      <c r="M210" s="1131"/>
      <c r="N210" s="1194"/>
      <c r="O210" s="1132"/>
      <c r="P210" s="1194"/>
      <c r="Q210" s="1131"/>
      <c r="R210" s="1194"/>
      <c r="S210" s="1131"/>
      <c r="T210" s="1194"/>
      <c r="U210" s="1131"/>
      <c r="V210" s="1194"/>
      <c r="W210" s="1131"/>
      <c r="X210" s="1194"/>
      <c r="Y210" s="1133"/>
      <c r="Z210" s="1384"/>
    </row>
    <row r="211" spans="1:27" ht="16.2" customHeight="1">
      <c r="A211" s="1359"/>
      <c r="B211" s="1210"/>
      <c r="C211" s="1173"/>
      <c r="D211" s="1194"/>
      <c r="E211" s="1156"/>
      <c r="F211" s="1194"/>
      <c r="G211" s="1156"/>
      <c r="H211" s="1194"/>
      <c r="I211" s="1156"/>
      <c r="J211" s="1194"/>
      <c r="K211" s="1156"/>
      <c r="L211" s="1194"/>
      <c r="M211" s="1156"/>
      <c r="N211" s="1194"/>
      <c r="O211" s="1156"/>
      <c r="P211" s="1194"/>
      <c r="Q211" s="1156"/>
      <c r="R211" s="1194"/>
      <c r="S211" s="1156"/>
      <c r="T211" s="1194"/>
      <c r="U211" s="1131"/>
      <c r="V211" s="1193"/>
      <c r="W211" s="1131"/>
      <c r="X211" s="1193"/>
      <c r="Y211" s="1135"/>
      <c r="Z211" s="1384"/>
    </row>
    <row r="212" spans="1:27" ht="28.2" customHeight="1">
      <c r="A212" s="1359"/>
      <c r="B212" s="1210"/>
      <c r="C212" s="1356" t="s">
        <v>168</v>
      </c>
      <c r="E212" s="1201" t="s">
        <v>111</v>
      </c>
      <c r="F212" s="1194"/>
      <c r="G212" s="1393" t="s">
        <v>234</v>
      </c>
      <c r="H212" s="1315"/>
      <c r="I212" s="1393" t="s">
        <v>171</v>
      </c>
      <c r="J212" s="1315"/>
      <c r="K212" s="1393" t="s">
        <v>234</v>
      </c>
      <c r="M212" s="1201" t="s">
        <v>101</v>
      </c>
      <c r="N212" s="1315"/>
      <c r="O212" s="1393" t="s">
        <v>234</v>
      </c>
      <c r="P212" s="1546">
        <v>744</v>
      </c>
      <c r="Q212" s="1201" t="s">
        <v>105</v>
      </c>
      <c r="R212" s="1315"/>
      <c r="S212" s="1393" t="s">
        <v>168</v>
      </c>
      <c r="T212" s="1194"/>
      <c r="U212" s="1393" t="s">
        <v>168</v>
      </c>
      <c r="V212" s="1315"/>
      <c r="W212" s="1393" t="s">
        <v>234</v>
      </c>
      <c r="X212" s="1315"/>
      <c r="Y212" s="1393" t="s">
        <v>228</v>
      </c>
      <c r="Z212" s="1190"/>
    </row>
    <row r="213" spans="1:27" ht="32.4" customHeight="1">
      <c r="A213" s="1359"/>
      <c r="B213" s="1210"/>
      <c r="C213" s="1201" t="s">
        <v>352</v>
      </c>
      <c r="D213" s="2286">
        <v>722</v>
      </c>
      <c r="E213" s="2286"/>
      <c r="F213" s="1194"/>
      <c r="G213" s="1201" t="s">
        <v>1508</v>
      </c>
      <c r="H213" s="1315"/>
      <c r="K213" s="2208">
        <v>1650</v>
      </c>
      <c r="L213" s="2208"/>
      <c r="M213" s="1393"/>
      <c r="N213" s="2262" t="s">
        <v>2048</v>
      </c>
      <c r="O213" s="2262"/>
      <c r="P213" s="2262"/>
      <c r="Q213" s="1393"/>
      <c r="R213" s="2263" t="s">
        <v>2048</v>
      </c>
      <c r="S213" s="2263"/>
      <c r="T213" s="2263"/>
      <c r="U213" s="1194"/>
      <c r="V213" s="2262" t="s">
        <v>2048</v>
      </c>
      <c r="W213" s="2262"/>
      <c r="X213" s="2262"/>
      <c r="Y213" s="2262"/>
      <c r="Z213" s="1188"/>
    </row>
    <row r="214" spans="1:27" s="1056" customFormat="1" ht="5.4" customHeight="1" thickBot="1">
      <c r="A214" s="1360"/>
      <c r="B214" s="1211"/>
      <c r="C214" s="1150"/>
      <c r="D214" s="1150"/>
      <c r="E214" s="1150"/>
      <c r="F214" s="1150"/>
      <c r="G214" s="1150"/>
      <c r="H214" s="1150"/>
      <c r="I214" s="1150"/>
      <c r="J214" s="1150"/>
      <c r="K214" s="1149"/>
      <c r="L214" s="1150"/>
      <c r="M214" s="1157"/>
      <c r="N214" s="1157"/>
      <c r="O214" s="1150"/>
      <c r="P214" s="1150"/>
      <c r="Q214" s="1150"/>
      <c r="R214" s="1150"/>
      <c r="S214" s="1149"/>
      <c r="T214" s="1150"/>
      <c r="U214" s="1150"/>
      <c r="V214" s="1150"/>
      <c r="W214" s="1149"/>
      <c r="X214" s="1148"/>
      <c r="Y214" s="1151"/>
      <c r="Z214" s="1400"/>
    </row>
    <row r="215" spans="1:27" ht="8.4" customHeight="1">
      <c r="A215" s="1359"/>
      <c r="B215" s="1210"/>
      <c r="C215" s="1194"/>
      <c r="D215" s="1194"/>
      <c r="E215" s="1194"/>
      <c r="F215" s="1194"/>
      <c r="G215" s="1194"/>
      <c r="H215" s="1194"/>
      <c r="I215" s="1194"/>
      <c r="J215" s="1194"/>
      <c r="K215" s="1194"/>
      <c r="L215" s="1194"/>
      <c r="M215" s="1194"/>
      <c r="N215" s="1194"/>
      <c r="O215" s="1194"/>
      <c r="P215" s="1194"/>
      <c r="Q215" s="1194"/>
      <c r="R215" s="1194"/>
      <c r="S215" s="1194"/>
      <c r="T215" s="1194"/>
      <c r="U215" s="1194"/>
      <c r="V215" s="1194"/>
      <c r="W215" s="1194"/>
      <c r="X215" s="1194"/>
      <c r="Y215" s="1194"/>
      <c r="Z215" s="1188"/>
    </row>
    <row r="216" spans="1:27" ht="21" customHeight="1">
      <c r="A216" s="1359"/>
      <c r="B216" s="1210"/>
      <c r="C216" s="1194" t="s">
        <v>269</v>
      </c>
      <c r="D216" s="1194"/>
      <c r="E216" s="1194" t="s">
        <v>335</v>
      </c>
      <c r="F216" s="1194"/>
      <c r="G216" s="1194" t="s">
        <v>336</v>
      </c>
      <c r="H216" s="1194"/>
      <c r="I216" s="1194" t="s">
        <v>337</v>
      </c>
      <c r="J216" s="1194"/>
      <c r="K216" s="1194" t="s">
        <v>338</v>
      </c>
      <c r="L216" s="1194"/>
      <c r="M216" s="1194" t="s">
        <v>339</v>
      </c>
      <c r="N216" s="1194"/>
      <c r="O216" s="1194" t="s">
        <v>260</v>
      </c>
      <c r="P216" s="1194"/>
      <c r="Q216" s="1194" t="s">
        <v>261</v>
      </c>
      <c r="R216" s="1194"/>
      <c r="S216" s="1194" t="s">
        <v>341</v>
      </c>
      <c r="T216" s="1194"/>
      <c r="U216" s="1194" t="s">
        <v>270</v>
      </c>
      <c r="V216" s="1194"/>
      <c r="W216" s="1194" t="s">
        <v>271</v>
      </c>
      <c r="X216" s="1194"/>
      <c r="Y216" s="1194" t="s">
        <v>691</v>
      </c>
      <c r="Z216" s="1188"/>
    </row>
    <row r="217" spans="1:27" ht="21" customHeight="1">
      <c r="A217" s="1359"/>
      <c r="B217" s="1210"/>
      <c r="C217" s="1194"/>
      <c r="D217" s="1194"/>
      <c r="E217" s="1194"/>
      <c r="F217" s="1194"/>
      <c r="G217" s="1194"/>
      <c r="H217" s="1194"/>
      <c r="I217" s="1194"/>
      <c r="J217" s="1194"/>
      <c r="K217" s="1194"/>
      <c r="L217" s="1194"/>
      <c r="M217" s="1194"/>
      <c r="N217" s="1194"/>
      <c r="O217" s="1194"/>
      <c r="P217" s="1194"/>
      <c r="Q217" s="1194"/>
      <c r="R217" s="1194"/>
      <c r="S217" s="1194"/>
      <c r="T217" s="1194"/>
      <c r="U217" s="1194"/>
      <c r="V217" s="1194"/>
      <c r="W217" s="1194"/>
      <c r="X217" s="1194"/>
      <c r="Y217" s="1194"/>
      <c r="Z217" s="1188"/>
    </row>
    <row r="218" spans="1:27" ht="21" customHeight="1">
      <c r="A218" s="1359"/>
      <c r="B218" s="1210"/>
      <c r="C218" s="1200"/>
      <c r="D218" s="1194"/>
      <c r="E218" s="1200"/>
      <c r="F218" s="1194"/>
      <c r="G218" s="1200"/>
      <c r="H218" s="1194"/>
      <c r="I218" s="1200"/>
      <c r="J218" s="1200"/>
      <c r="K218" s="1200"/>
      <c r="L218" s="1194"/>
      <c r="M218" s="1200"/>
      <c r="N218" s="1194"/>
      <c r="O218" s="1200"/>
      <c r="P218" s="1194"/>
      <c r="Q218" s="1200"/>
      <c r="R218" s="1194"/>
      <c r="S218" s="1200"/>
      <c r="T218" s="1194"/>
      <c r="U218" s="1200"/>
      <c r="V218" s="1194"/>
      <c r="W218" s="1200"/>
      <c r="X218" s="1194"/>
      <c r="Y218" s="1200"/>
      <c r="Z218" s="1383"/>
    </row>
    <row r="219" spans="1:27" ht="21" customHeight="1">
      <c r="A219" s="1359"/>
      <c r="B219" s="1210"/>
      <c r="C219" s="1200"/>
      <c r="D219" s="1194">
        <v>439</v>
      </c>
      <c r="E219" s="1200"/>
      <c r="F219" s="1194">
        <v>360</v>
      </c>
      <c r="G219" s="1200"/>
      <c r="H219" s="1194">
        <v>380</v>
      </c>
      <c r="I219" s="1200"/>
      <c r="J219" s="1200">
        <v>384</v>
      </c>
      <c r="K219" s="1200"/>
      <c r="L219" s="1194">
        <v>442</v>
      </c>
      <c r="M219" s="1200"/>
      <c r="N219" s="1194">
        <v>397</v>
      </c>
      <c r="O219" s="1200"/>
      <c r="P219" s="1194">
        <v>395</v>
      </c>
      <c r="Q219" s="1200"/>
      <c r="R219" s="1194">
        <v>432</v>
      </c>
      <c r="S219" s="1200"/>
      <c r="T219" s="1194">
        <v>408</v>
      </c>
      <c r="U219" s="1200"/>
      <c r="V219" s="1194">
        <v>426</v>
      </c>
      <c r="W219" s="1200"/>
      <c r="X219" s="1194">
        <v>393</v>
      </c>
      <c r="Y219" s="1200"/>
      <c r="Z219" s="1383">
        <v>432</v>
      </c>
      <c r="AA219" s="1055">
        <f>SUM(D219:Z219)</f>
        <v>4888</v>
      </c>
    </row>
    <row r="220" spans="1:27" ht="14.55" customHeight="1">
      <c r="A220" s="1359"/>
      <c r="B220" s="1210"/>
      <c r="C220" s="1200"/>
      <c r="D220" s="1194"/>
      <c r="E220" s="1200"/>
      <c r="F220" s="1194"/>
      <c r="G220" s="1200"/>
      <c r="H220" s="1194"/>
      <c r="I220" s="1200"/>
      <c r="J220" s="1200"/>
      <c r="K220" s="1200"/>
      <c r="L220" s="1194"/>
      <c r="M220" s="1200"/>
      <c r="N220" s="1194"/>
      <c r="O220" s="1200"/>
      <c r="P220" s="1194"/>
      <c r="Q220" s="1200"/>
      <c r="R220" s="1194"/>
      <c r="S220" s="1200"/>
      <c r="T220" s="1194"/>
      <c r="U220" s="1200"/>
      <c r="V220" s="1194"/>
      <c r="W220" s="1200"/>
      <c r="X220" s="1194"/>
      <c r="Y220" s="1200"/>
      <c r="Z220" s="1383"/>
    </row>
    <row r="221" spans="1:27" ht="55.05" customHeight="1">
      <c r="A221" s="1359"/>
      <c r="B221" s="1210"/>
      <c r="C221" s="1435"/>
      <c r="D221" s="1194"/>
      <c r="E221" s="1131"/>
      <c r="F221" s="1194"/>
      <c r="G221" s="1134"/>
      <c r="H221" s="1194"/>
      <c r="I221" s="1134"/>
      <c r="J221" s="1202"/>
      <c r="K221" s="1131"/>
      <c r="L221" s="1194"/>
      <c r="M221" s="1131"/>
      <c r="N221" s="1194"/>
      <c r="O221" s="1133"/>
      <c r="P221" s="1194"/>
      <c r="Q221" s="1133"/>
      <c r="R221" s="1194"/>
      <c r="S221" s="1133"/>
      <c r="T221" s="1194"/>
      <c r="U221" s="1133"/>
      <c r="V221" s="1194"/>
      <c r="W221" s="1133"/>
      <c r="X221" s="1194"/>
      <c r="Y221" s="1133"/>
      <c r="Z221" s="1384"/>
    </row>
    <row r="222" spans="1:27" s="1056" customFormat="1" ht="18" customHeight="1">
      <c r="A222" s="1360"/>
      <c r="B222" s="1211"/>
      <c r="C222" s="1436"/>
      <c r="D222" s="1193"/>
      <c r="E222" s="1131"/>
      <c r="F222" s="1193"/>
      <c r="G222" s="1136"/>
      <c r="H222" s="1193"/>
      <c r="I222" s="1136"/>
      <c r="J222" s="1202"/>
      <c r="K222" s="1131"/>
      <c r="L222" s="1193"/>
      <c r="M222" s="1131"/>
      <c r="N222" s="1193"/>
      <c r="O222" s="1135"/>
      <c r="P222" s="1193"/>
      <c r="Q222" s="1135"/>
      <c r="R222" s="1193"/>
      <c r="S222" s="1135"/>
      <c r="T222" s="1193"/>
      <c r="U222" s="1135"/>
      <c r="V222" s="1193"/>
      <c r="W222" s="1135"/>
      <c r="X222" s="1193"/>
      <c r="Y222" s="1131"/>
      <c r="Z222" s="1384"/>
    </row>
    <row r="223" spans="1:27" ht="21" customHeight="1">
      <c r="A223" s="1359"/>
      <c r="B223" s="1210"/>
      <c r="C223" s="1393" t="s">
        <v>228</v>
      </c>
      <c r="E223" s="1201" t="s">
        <v>101</v>
      </c>
      <c r="F223" s="1315"/>
      <c r="G223" s="1393" t="s">
        <v>168</v>
      </c>
      <c r="I223" s="1201" t="s">
        <v>109</v>
      </c>
      <c r="J223" s="1194"/>
      <c r="K223" s="1315" t="s">
        <v>234</v>
      </c>
      <c r="L223" s="1315"/>
      <c r="M223" s="1315" t="s">
        <v>234</v>
      </c>
      <c r="N223" s="1315"/>
      <c r="O223" s="1315" t="s">
        <v>234</v>
      </c>
      <c r="P223" s="1315"/>
      <c r="Q223" s="1315" t="s">
        <v>234</v>
      </c>
      <c r="R223" s="1315"/>
      <c r="S223" s="1315" t="s">
        <v>234</v>
      </c>
      <c r="T223" s="1194"/>
      <c r="U223" s="1315" t="s">
        <v>171</v>
      </c>
      <c r="V223" s="1315"/>
      <c r="W223" s="1315" t="s">
        <v>171</v>
      </c>
      <c r="Y223" s="1201" t="s">
        <v>111</v>
      </c>
      <c r="Z223" s="1190"/>
    </row>
    <row r="224" spans="1:27" s="1445" customFormat="1" ht="30" customHeight="1" thickBot="1">
      <c r="A224" s="1440"/>
      <c r="B224" s="1441"/>
      <c r="C224" s="2260">
        <v>2118</v>
      </c>
      <c r="D224" s="2206"/>
      <c r="E224" s="1449"/>
      <c r="F224" s="1446"/>
      <c r="G224" s="2195">
        <v>740</v>
      </c>
      <c r="H224" s="2195"/>
      <c r="J224" s="1446"/>
      <c r="K224" s="1561" t="s">
        <v>1508</v>
      </c>
      <c r="L224" s="1450"/>
      <c r="M224" s="1524" t="s">
        <v>440</v>
      </c>
      <c r="N224" s="1446"/>
      <c r="O224" s="1446"/>
      <c r="P224" s="1446"/>
      <c r="Q224" s="1446"/>
      <c r="R224" s="1446"/>
      <c r="S224" s="1446"/>
      <c r="T224" s="1446"/>
      <c r="U224" s="1446"/>
      <c r="V224" s="1446"/>
      <c r="W224" s="2206">
        <v>3277</v>
      </c>
      <c r="X224" s="2206"/>
      <c r="Y224" s="1451"/>
      <c r="Z224" s="1401"/>
    </row>
    <row r="225" spans="1:27" s="1056" customFormat="1" ht="1.8" customHeight="1" thickBot="1">
      <c r="A225" s="1360"/>
      <c r="B225" s="1211"/>
      <c r="C225" s="1151"/>
      <c r="D225" s="1148"/>
      <c r="E225" s="1151"/>
      <c r="F225" s="1148"/>
      <c r="G225" s="1149"/>
      <c r="H225" s="1150"/>
      <c r="I225" s="1151"/>
      <c r="J225" s="1148"/>
      <c r="K225" s="1149"/>
      <c r="L225" s="1150"/>
      <c r="M225" s="1150"/>
      <c r="N225" s="1149"/>
      <c r="O225" s="1149"/>
      <c r="P225" s="1149"/>
      <c r="Q225" s="1150"/>
      <c r="R225" s="1150"/>
      <c r="S225" s="1150"/>
      <c r="T225" s="1150"/>
      <c r="U225" s="1149"/>
      <c r="V225" s="1150"/>
      <c r="W225" s="1150"/>
      <c r="X225" s="1150"/>
      <c r="Y225" s="1055"/>
      <c r="Z225" s="1385"/>
    </row>
    <row r="226" spans="1:27" ht="10.199999999999999" customHeight="1">
      <c r="A226" s="1359"/>
      <c r="B226" s="1210"/>
      <c r="C226" s="1194"/>
      <c r="D226" s="1194"/>
      <c r="E226" s="1194"/>
      <c r="F226" s="1194"/>
      <c r="G226" s="1194"/>
      <c r="H226" s="1194"/>
      <c r="I226" s="1194"/>
      <c r="J226" s="1194"/>
      <c r="K226" s="1194"/>
      <c r="L226" s="1194"/>
      <c r="M226" s="1194"/>
      <c r="N226" s="1194"/>
      <c r="O226" s="1194"/>
      <c r="P226" s="1194"/>
      <c r="Q226" s="1194"/>
      <c r="R226" s="1194"/>
      <c r="S226" s="1194"/>
      <c r="T226" s="1194"/>
      <c r="U226" s="1194"/>
      <c r="V226" s="1194"/>
      <c r="W226" s="1194"/>
      <c r="X226" s="1194"/>
      <c r="Z226" s="1188"/>
    </row>
    <row r="227" spans="1:27" ht="28.2">
      <c r="A227" s="1359"/>
      <c r="B227" s="1210"/>
      <c r="C227" s="1194" t="s">
        <v>343</v>
      </c>
      <c r="D227" s="1194"/>
      <c r="E227" s="1194" t="s">
        <v>692</v>
      </c>
      <c r="F227" s="1194"/>
      <c r="G227" s="1194" t="s">
        <v>233</v>
      </c>
      <c r="H227" s="1194"/>
      <c r="I227" s="1194" t="s">
        <v>246</v>
      </c>
      <c r="J227" s="1194"/>
      <c r="K227" s="1194" t="s">
        <v>247</v>
      </c>
      <c r="L227" s="1194"/>
      <c r="M227" s="1194" t="s">
        <v>272</v>
      </c>
      <c r="N227" s="1194"/>
      <c r="O227" s="1194" t="s">
        <v>693</v>
      </c>
      <c r="P227" s="1194"/>
      <c r="Q227" s="1194" t="s">
        <v>345</v>
      </c>
      <c r="R227" s="1194"/>
      <c r="S227" s="1194" t="s">
        <v>346</v>
      </c>
      <c r="T227" s="1194"/>
      <c r="U227" s="1194" t="s">
        <v>347</v>
      </c>
      <c r="V227" s="1194"/>
      <c r="W227" s="1194" t="s">
        <v>348</v>
      </c>
      <c r="X227" s="1194"/>
      <c r="Y227" s="1194" t="s">
        <v>349</v>
      </c>
      <c r="Z227" s="1188"/>
    </row>
    <row r="228" spans="1:27" ht="28.2">
      <c r="A228" s="1359"/>
      <c r="B228" s="1210"/>
      <c r="C228" s="1194"/>
      <c r="D228" s="1194"/>
      <c r="E228" s="1194"/>
      <c r="F228" s="1194"/>
      <c r="G228" s="1194"/>
      <c r="H228" s="1194"/>
      <c r="I228" s="1194"/>
      <c r="J228" s="1194"/>
      <c r="K228" s="1194"/>
      <c r="L228" s="1194"/>
      <c r="M228" s="1194"/>
      <c r="N228" s="1194"/>
      <c r="O228" s="1194"/>
      <c r="P228" s="1194"/>
      <c r="Q228" s="1194"/>
      <c r="R228" s="1194"/>
      <c r="S228" s="1194"/>
      <c r="T228" s="1194"/>
      <c r="U228" s="1194"/>
      <c r="V228" s="1194"/>
      <c r="W228" s="1194"/>
      <c r="X228" s="1194"/>
      <c r="Y228" s="1194"/>
      <c r="Z228" s="1188"/>
    </row>
    <row r="229" spans="1:27" ht="21" customHeight="1">
      <c r="A229" s="1359"/>
      <c r="B229" s="1210"/>
      <c r="C229" s="1200"/>
      <c r="D229" s="1194"/>
      <c r="E229" s="1200"/>
      <c r="F229" s="1194"/>
      <c r="G229" s="1200"/>
      <c r="H229" s="1194"/>
      <c r="I229" s="1200"/>
      <c r="J229" s="1200"/>
      <c r="K229" s="1200"/>
      <c r="L229" s="1194"/>
      <c r="M229" s="1200"/>
      <c r="N229" s="1194"/>
      <c r="O229" s="1200"/>
      <c r="P229" s="1194"/>
      <c r="Q229" s="1200"/>
      <c r="R229" s="1194"/>
      <c r="S229" s="1200"/>
      <c r="T229" s="1194"/>
      <c r="U229" s="1200"/>
      <c r="V229" s="1194"/>
      <c r="W229" s="1200"/>
      <c r="X229" s="1194"/>
      <c r="Y229" s="1200"/>
      <c r="Z229" s="1383"/>
    </row>
    <row r="230" spans="1:27" ht="28.2">
      <c r="A230" s="1359"/>
      <c r="B230" s="1210"/>
      <c r="C230" s="1200"/>
      <c r="D230" s="1194">
        <v>426</v>
      </c>
      <c r="E230" s="1200"/>
      <c r="F230" s="1194">
        <v>402</v>
      </c>
      <c r="G230" s="1200"/>
      <c r="H230" s="1194">
        <v>437</v>
      </c>
      <c r="I230" s="1200"/>
      <c r="J230" s="1200">
        <v>402</v>
      </c>
      <c r="K230" s="1200"/>
      <c r="L230" s="1194">
        <v>436</v>
      </c>
      <c r="M230" s="1200"/>
      <c r="N230" s="1194">
        <v>392</v>
      </c>
      <c r="O230" s="1200"/>
      <c r="P230" s="1194">
        <v>403</v>
      </c>
      <c r="Q230" s="1200"/>
      <c r="R230" s="1194">
        <v>412</v>
      </c>
      <c r="S230" s="1200"/>
      <c r="T230" s="1194">
        <v>438</v>
      </c>
      <c r="U230" s="1200"/>
      <c r="V230" s="1194">
        <v>410</v>
      </c>
      <c r="W230" s="1200"/>
      <c r="X230" s="1194">
        <v>380</v>
      </c>
      <c r="Y230" s="1200"/>
      <c r="Z230" s="1383">
        <v>397</v>
      </c>
      <c r="AA230" s="1055">
        <f>SUM(D230:Z230)</f>
        <v>4935</v>
      </c>
    </row>
    <row r="231" spans="1:27" ht="15" customHeight="1">
      <c r="A231" s="1359"/>
      <c r="B231" s="1210"/>
      <c r="C231" s="1200"/>
      <c r="D231" s="1194"/>
      <c r="E231" s="1200"/>
      <c r="F231" s="1194"/>
      <c r="G231" s="1200"/>
      <c r="H231" s="1194"/>
      <c r="I231" s="1200"/>
      <c r="J231" s="1200"/>
      <c r="K231" s="1200"/>
      <c r="L231" s="1194"/>
      <c r="M231" s="1200"/>
      <c r="N231" s="1194"/>
      <c r="O231" s="1200"/>
      <c r="P231" s="1194"/>
      <c r="Q231" s="1200"/>
      <c r="R231" s="1194"/>
      <c r="S231" s="1200"/>
      <c r="T231" s="1194"/>
      <c r="U231" s="1200"/>
      <c r="V231" s="1194"/>
      <c r="W231" s="1200"/>
      <c r="X231" s="1194"/>
      <c r="Y231" s="1200"/>
      <c r="Z231" s="1383"/>
    </row>
    <row r="232" spans="1:27" ht="55.05" customHeight="1">
      <c r="A232" s="1359"/>
      <c r="B232" s="1210"/>
      <c r="C232" s="1142"/>
      <c r="D232" s="1194"/>
      <c r="E232" s="1137"/>
      <c r="F232" s="1194"/>
      <c r="G232" s="1133"/>
      <c r="H232" s="1194"/>
      <c r="I232" s="1133"/>
      <c r="J232" s="1202"/>
      <c r="K232" s="1133"/>
      <c r="L232" s="1194"/>
      <c r="M232" s="1131"/>
      <c r="N232" s="1194"/>
      <c r="O232" s="1132"/>
      <c r="P232" s="1194"/>
      <c r="Q232" s="1131"/>
      <c r="R232" s="1194"/>
      <c r="S232" s="1131"/>
      <c r="T232" s="1194"/>
      <c r="U232" s="1131"/>
      <c r="V232" s="1194"/>
      <c r="W232" s="1138"/>
      <c r="X232" s="1194"/>
      <c r="Y232" s="1138"/>
      <c r="Z232" s="1384"/>
    </row>
    <row r="233" spans="1:27" s="1056" customFormat="1" ht="13.8" customHeight="1">
      <c r="A233" s="1360"/>
      <c r="B233" s="1211"/>
      <c r="C233" s="1144"/>
      <c r="D233" s="1193"/>
      <c r="E233" s="1131"/>
      <c r="F233" s="1193"/>
      <c r="G233" s="1135"/>
      <c r="H233" s="1193"/>
      <c r="I233" s="1135"/>
      <c r="J233" s="1202"/>
      <c r="K233" s="1135"/>
      <c r="L233" s="1193"/>
      <c r="M233" s="1131"/>
      <c r="N233" s="1193"/>
      <c r="O233" s="1132"/>
      <c r="P233" s="1193"/>
      <c r="Q233" s="1131"/>
      <c r="R233" s="1193"/>
      <c r="S233" s="1131"/>
      <c r="T233" s="1193"/>
      <c r="U233" s="1131"/>
      <c r="V233" s="1193"/>
      <c r="W233" s="1131"/>
      <c r="X233" s="1193"/>
      <c r="Y233" s="1131"/>
      <c r="Z233" s="1384"/>
    </row>
    <row r="234" spans="1:27" ht="28.2">
      <c r="A234" s="1359"/>
      <c r="B234" s="1210"/>
      <c r="C234" s="1201" t="s">
        <v>118</v>
      </c>
      <c r="D234" s="1315"/>
      <c r="E234" s="1201" t="s">
        <v>111</v>
      </c>
      <c r="F234" s="1315"/>
      <c r="G234" s="1315" t="s">
        <v>234</v>
      </c>
      <c r="H234" s="1315"/>
      <c r="I234" s="1315" t="s">
        <v>168</v>
      </c>
      <c r="J234" s="1315"/>
      <c r="K234" s="1315" t="s">
        <v>171</v>
      </c>
      <c r="L234" s="1315"/>
      <c r="M234" s="1315" t="s">
        <v>234</v>
      </c>
      <c r="O234" s="1201" t="s">
        <v>114</v>
      </c>
      <c r="P234" s="1315"/>
      <c r="Q234" s="1315" t="s">
        <v>228</v>
      </c>
      <c r="R234" s="1315"/>
      <c r="S234" s="1201" t="s">
        <v>105</v>
      </c>
      <c r="U234" s="1201" t="s">
        <v>118</v>
      </c>
      <c r="V234" s="1315"/>
      <c r="W234" s="1201" t="s">
        <v>129</v>
      </c>
      <c r="X234" s="1315"/>
      <c r="Y234" s="1315" t="s">
        <v>228</v>
      </c>
      <c r="Z234" s="1190"/>
    </row>
    <row r="235" spans="1:27" s="1334" customFormat="1" ht="39.6" customHeight="1" thickBot="1">
      <c r="A235" s="1361"/>
      <c r="B235" s="1438"/>
      <c r="C235" s="1335"/>
      <c r="D235" s="1335"/>
      <c r="E235" s="1530" t="s">
        <v>440</v>
      </c>
      <c r="F235" s="1335"/>
      <c r="G235" s="1335"/>
      <c r="H235" s="1335"/>
      <c r="I235" s="1336"/>
      <c r="J235" s="1336"/>
      <c r="K235" s="1336"/>
      <c r="L235" s="1336"/>
      <c r="M235" s="2196">
        <v>2068</v>
      </c>
      <c r="N235" s="2196"/>
      <c r="O235" s="1560" t="s">
        <v>440</v>
      </c>
      <c r="P235" s="1335"/>
      <c r="Q235" s="2196">
        <v>814</v>
      </c>
      <c r="R235" s="2196"/>
      <c r="S235" s="1335"/>
      <c r="T235" s="1155"/>
      <c r="U235" s="1335"/>
      <c r="V235" s="1335"/>
      <c r="W235" s="1335"/>
      <c r="X235" s="1335"/>
      <c r="Y235" s="1335"/>
      <c r="Z235" s="1394"/>
    </row>
    <row r="236" spans="1:27" ht="12" customHeight="1">
      <c r="A236" s="1359"/>
      <c r="B236" s="1210"/>
      <c r="C236" s="1194"/>
      <c r="D236" s="1194"/>
      <c r="E236" s="1194"/>
      <c r="F236" s="1194"/>
      <c r="G236" s="1194"/>
      <c r="H236" s="1194"/>
      <c r="I236" s="1194"/>
      <c r="J236" s="1194"/>
      <c r="K236" s="1194"/>
      <c r="L236" s="1194"/>
      <c r="M236" s="1194"/>
      <c r="N236" s="1194"/>
      <c r="O236" s="1194"/>
      <c r="P236" s="1194"/>
      <c r="Q236" s="1194"/>
      <c r="R236" s="1194"/>
      <c r="S236" s="1194"/>
      <c r="T236" s="1194"/>
      <c r="U236" s="1320"/>
      <c r="V236" s="1194"/>
      <c r="W236" s="1194"/>
      <c r="X236" s="1194"/>
      <c r="Z236" s="1188"/>
    </row>
    <row r="237" spans="1:27" ht="18.45" customHeight="1">
      <c r="A237" s="1359"/>
      <c r="B237" s="1210"/>
      <c r="C237" s="1194" t="s">
        <v>350</v>
      </c>
      <c r="D237" s="1194"/>
      <c r="E237" s="1194" t="s">
        <v>351</v>
      </c>
      <c r="F237" s="1194"/>
      <c r="G237" s="1194" t="s">
        <v>697</v>
      </c>
      <c r="H237" s="1194"/>
      <c r="I237" s="1194" t="s">
        <v>353</v>
      </c>
      <c r="J237" s="1194"/>
      <c r="K237" s="1194" t="s">
        <v>273</v>
      </c>
      <c r="L237" s="1194"/>
      <c r="M237" s="1194" t="s">
        <v>354</v>
      </c>
      <c r="N237" s="1194"/>
      <c r="O237" s="1194" t="s">
        <v>355</v>
      </c>
      <c r="P237" s="1194"/>
      <c r="Q237" s="1194" t="s">
        <v>356</v>
      </c>
      <c r="R237" s="1194"/>
      <c r="S237" s="1194" t="s">
        <v>357</v>
      </c>
      <c r="T237" s="1194"/>
      <c r="U237" s="1194" t="s">
        <v>358</v>
      </c>
      <c r="V237" s="1194"/>
      <c r="W237" s="1194" t="s">
        <v>359</v>
      </c>
      <c r="X237" s="1194"/>
      <c r="Y237" s="1194" t="s">
        <v>274</v>
      </c>
      <c r="Z237" s="1188"/>
    </row>
    <row r="238" spans="1:27" ht="21" customHeight="1" thickBot="1">
      <c r="A238" s="1359"/>
      <c r="B238" s="1210"/>
      <c r="C238" s="1194"/>
      <c r="D238" s="1194"/>
      <c r="E238" s="1194"/>
      <c r="F238" s="1194"/>
      <c r="G238" s="1194"/>
      <c r="H238" s="1194"/>
      <c r="I238" s="1194"/>
      <c r="J238" s="1517" t="s">
        <v>1497</v>
      </c>
      <c r="K238" s="1194"/>
      <c r="L238" s="1194"/>
      <c r="M238" s="1194"/>
      <c r="N238" s="1194"/>
      <c r="O238" s="1194"/>
      <c r="P238" s="1194"/>
      <c r="Q238" s="1194"/>
      <c r="R238" s="1194"/>
      <c r="S238" s="1194"/>
      <c r="T238" s="1194"/>
      <c r="U238" s="1194"/>
      <c r="V238" s="1194"/>
      <c r="W238" s="1194"/>
      <c r="X238" s="1194"/>
      <c r="Y238" s="1194"/>
      <c r="Z238" s="1188"/>
    </row>
    <row r="239" spans="1:27" ht="28.2">
      <c r="A239" s="1359"/>
      <c r="B239" s="1210"/>
      <c r="C239" s="1200"/>
      <c r="D239" s="1194"/>
      <c r="E239" s="1200"/>
      <c r="F239" s="1194"/>
      <c r="G239" s="1200"/>
      <c r="H239" s="1194"/>
      <c r="I239" s="1200"/>
      <c r="J239" s="1200"/>
      <c r="K239" s="1200"/>
      <c r="L239" s="1194"/>
      <c r="M239" s="1200"/>
      <c r="N239" s="1194"/>
      <c r="O239" s="1200"/>
      <c r="P239" s="1194"/>
      <c r="Q239" s="1200"/>
      <c r="R239" s="1194"/>
      <c r="S239" s="1200"/>
      <c r="T239" s="1194"/>
      <c r="U239" s="1200"/>
      <c r="V239" s="1194"/>
      <c r="W239" s="1200"/>
      <c r="X239" s="1194"/>
      <c r="Y239" s="1200"/>
      <c r="Z239" s="1383"/>
    </row>
    <row r="240" spans="1:27" ht="21" customHeight="1">
      <c r="A240" s="1359"/>
      <c r="B240" s="1210"/>
      <c r="C240" s="1200"/>
      <c r="D240" s="1194">
        <v>415</v>
      </c>
      <c r="E240" s="1200"/>
      <c r="F240" s="1194">
        <v>353</v>
      </c>
      <c r="G240" s="1200"/>
      <c r="H240" s="1194">
        <v>389</v>
      </c>
      <c r="I240" s="1200"/>
      <c r="J240" s="1200">
        <v>238</v>
      </c>
      <c r="K240" s="1200"/>
      <c r="L240" s="1194">
        <v>291</v>
      </c>
      <c r="M240" s="1200"/>
      <c r="N240" s="1194">
        <v>346</v>
      </c>
      <c r="O240" s="1200"/>
      <c r="P240" s="1194">
        <v>319</v>
      </c>
      <c r="Q240" s="1200"/>
      <c r="R240" s="1194">
        <v>307</v>
      </c>
      <c r="S240" s="1200"/>
      <c r="T240" s="1194">
        <v>347</v>
      </c>
      <c r="U240" s="1200"/>
      <c r="V240" s="1194">
        <v>300</v>
      </c>
      <c r="W240" s="1200"/>
      <c r="X240" s="1194">
        <v>317</v>
      </c>
      <c r="Y240" s="1200"/>
      <c r="Z240" s="1383">
        <v>454</v>
      </c>
      <c r="AA240" s="1055">
        <f>SUM(D240:Z240)</f>
        <v>4076</v>
      </c>
    </row>
    <row r="241" spans="1:27" ht="13.5" customHeight="1">
      <c r="A241" s="1359"/>
      <c r="B241" s="1210"/>
      <c r="C241" s="1200"/>
      <c r="D241" s="1194"/>
      <c r="E241" s="1200"/>
      <c r="F241" s="1194"/>
      <c r="G241" s="1200"/>
      <c r="H241" s="1194"/>
      <c r="I241" s="1200"/>
      <c r="J241" s="1200"/>
      <c r="K241" s="1200"/>
      <c r="L241" s="1194"/>
      <c r="M241" s="1200"/>
      <c r="N241" s="1194"/>
      <c r="O241" s="1200"/>
      <c r="P241" s="1194"/>
      <c r="Q241" s="1200"/>
      <c r="R241" s="1194"/>
      <c r="S241" s="1200"/>
      <c r="T241" s="1194"/>
      <c r="U241" s="1200"/>
      <c r="V241" s="1194"/>
      <c r="W241" s="1200"/>
      <c r="X241" s="1194"/>
      <c r="Y241" s="1200"/>
      <c r="Z241" s="1383"/>
    </row>
    <row r="242" spans="1:27" ht="55.05" customHeight="1">
      <c r="A242" s="1359"/>
      <c r="B242" s="1210"/>
      <c r="C242" s="1144"/>
      <c r="D242" s="1194"/>
      <c r="E242" s="1133"/>
      <c r="F242" s="1194"/>
      <c r="G242" s="1138"/>
      <c r="H242" s="1194"/>
      <c r="I242" s="1133"/>
      <c r="J242" s="1202"/>
      <c r="K242" s="1175"/>
      <c r="L242" s="1194"/>
      <c r="M242" s="1133"/>
      <c r="N242" s="1194"/>
      <c r="O242" s="1139"/>
      <c r="P242" s="1194"/>
      <c r="Q242" s="1140"/>
      <c r="R242" s="1194"/>
      <c r="S242" s="1139"/>
      <c r="T242" s="1194"/>
      <c r="U242" s="1133"/>
      <c r="V242" s="1194"/>
      <c r="W242" s="1133"/>
      <c r="X242" s="1194"/>
      <c r="Y242" s="1137"/>
      <c r="Z242" s="1384"/>
    </row>
    <row r="243" spans="1:27" s="1056" customFormat="1" ht="16.8" customHeight="1">
      <c r="A243" s="1360"/>
      <c r="B243" s="1211"/>
      <c r="C243" s="1144"/>
      <c r="D243" s="1193"/>
      <c r="E243" s="1131"/>
      <c r="F243" s="1193"/>
      <c r="G243" s="1131"/>
      <c r="H243" s="1193"/>
      <c r="I243" s="1135"/>
      <c r="J243" s="1202"/>
      <c r="K243" s="1174"/>
      <c r="L243" s="1193"/>
      <c r="M243" s="1135"/>
      <c r="N243" s="1193"/>
      <c r="O243" s="1135"/>
      <c r="P243" s="1193"/>
      <c r="Q243" s="1141"/>
      <c r="R243" s="1193"/>
      <c r="S243" s="1135"/>
      <c r="T243" s="1193"/>
      <c r="U243" s="1135"/>
      <c r="V243" s="1193"/>
      <c r="W243" s="1135"/>
      <c r="X243" s="1193"/>
      <c r="Y243" s="1131"/>
      <c r="Z243" s="1384"/>
    </row>
    <row r="244" spans="1:27" ht="28.2">
      <c r="A244" s="1359"/>
      <c r="B244" s="1210"/>
      <c r="C244" s="1315" t="s">
        <v>168</v>
      </c>
      <c r="D244" s="1315"/>
      <c r="E244" s="1315" t="s">
        <v>168</v>
      </c>
      <c r="G244" s="1201" t="s">
        <v>111</v>
      </c>
      <c r="H244" s="1315"/>
      <c r="I244" s="1201" t="s">
        <v>105</v>
      </c>
      <c r="J244" s="1315"/>
      <c r="K244" s="1315" t="s">
        <v>234</v>
      </c>
      <c r="L244" s="1315"/>
      <c r="M244" s="1315" t="s">
        <v>168</v>
      </c>
      <c r="N244" s="1315"/>
      <c r="O244" s="1315" t="s">
        <v>168</v>
      </c>
      <c r="P244" s="1555">
        <v>1193</v>
      </c>
      <c r="Q244" s="1201" t="s">
        <v>111</v>
      </c>
      <c r="R244" s="1194"/>
      <c r="S244" s="1315" t="s">
        <v>171</v>
      </c>
      <c r="T244" s="1194"/>
      <c r="U244" s="1315" t="s">
        <v>171</v>
      </c>
      <c r="W244" s="1201" t="s">
        <v>105</v>
      </c>
      <c r="X244" s="1315"/>
      <c r="Y244" s="1315" t="s">
        <v>168</v>
      </c>
      <c r="Z244" s="1190"/>
    </row>
    <row r="245" spans="1:27" ht="30.6" customHeight="1" thickBot="1">
      <c r="A245" s="1359"/>
      <c r="B245" s="1210"/>
      <c r="C245" s="1330"/>
      <c r="D245" s="1330"/>
      <c r="E245" s="1527" t="s">
        <v>1263</v>
      </c>
      <c r="F245" s="2284">
        <v>1544</v>
      </c>
      <c r="G245" s="2284"/>
      <c r="H245" s="1329"/>
      <c r="I245" s="1331"/>
      <c r="J245" s="1331"/>
      <c r="K245" s="1331"/>
      <c r="L245" s="1331"/>
      <c r="M245" s="1329"/>
      <c r="N245" s="1329"/>
      <c r="O245" s="1527" t="s">
        <v>1263</v>
      </c>
      <c r="P245" s="1184"/>
      <c r="Q245" s="1527" t="s">
        <v>1264</v>
      </c>
      <c r="R245" s="1329"/>
      <c r="S245" s="1527" t="s">
        <v>1264</v>
      </c>
      <c r="T245" s="1329"/>
      <c r="U245" s="2206">
        <v>954</v>
      </c>
      <c r="V245" s="2206"/>
      <c r="W245" s="1330"/>
      <c r="X245" s="1330"/>
      <c r="Y245" s="1527" t="s">
        <v>1553</v>
      </c>
      <c r="Z245" s="1444"/>
    </row>
    <row r="246" spans="1:27" ht="9" customHeight="1">
      <c r="A246" s="1359"/>
      <c r="B246" s="1210"/>
      <c r="C246" s="1147"/>
      <c r="D246" s="1194"/>
      <c r="E246" s="1391"/>
      <c r="F246" s="1391"/>
      <c r="G246" s="1391"/>
      <c r="H246" s="1391"/>
      <c r="M246" s="1391"/>
      <c r="N246" s="1391"/>
      <c r="O246" s="1559"/>
      <c r="P246" s="1391"/>
      <c r="Q246" s="1391"/>
      <c r="R246" s="1391"/>
      <c r="S246" s="1391"/>
      <c r="T246" s="1391"/>
      <c r="U246" s="1194"/>
      <c r="V246" s="1194"/>
      <c r="W246" s="1194"/>
      <c r="X246" s="1194"/>
      <c r="Y246" s="1391"/>
      <c r="Z246" s="1188"/>
    </row>
    <row r="247" spans="1:27" ht="9.6" hidden="1" customHeight="1">
      <c r="A247" s="1359"/>
      <c r="B247" s="1210"/>
      <c r="C247" s="1194"/>
      <c r="D247" s="1194"/>
      <c r="E247" s="1194"/>
      <c r="F247" s="1194"/>
      <c r="G247" s="1320"/>
      <c r="H247" s="1194"/>
      <c r="I247" s="1194"/>
      <c r="J247" s="1194"/>
      <c r="K247" s="1194"/>
      <c r="L247" s="1194"/>
      <c r="M247" s="1194"/>
      <c r="N247" s="1194"/>
      <c r="O247" s="1194"/>
      <c r="P247" s="1194"/>
      <c r="Q247" s="1194"/>
      <c r="R247" s="1194"/>
      <c r="S247" s="1194"/>
      <c r="T247" s="1194"/>
      <c r="U247" s="1194"/>
      <c r="V247" s="1194"/>
      <c r="W247" s="1194"/>
      <c r="X247" s="1194"/>
      <c r="Y247" s="1194" t="s">
        <v>217</v>
      </c>
      <c r="Z247" s="1188"/>
    </row>
    <row r="248" spans="1:27" ht="21" customHeight="1">
      <c r="A248" s="1359"/>
      <c r="B248" s="1210"/>
      <c r="C248" s="1194" t="s">
        <v>245</v>
      </c>
      <c r="D248" s="1194"/>
      <c r="E248" s="1194" t="s">
        <v>237</v>
      </c>
      <c r="F248" s="1194"/>
      <c r="G248" s="1194" t="s">
        <v>363</v>
      </c>
      <c r="H248" s="1194"/>
      <c r="I248" s="1194" t="s">
        <v>283</v>
      </c>
      <c r="J248" s="1194"/>
      <c r="K248" s="1194" t="s">
        <v>364</v>
      </c>
      <c r="L248" s="1194"/>
      <c r="M248" s="1194" t="s">
        <v>222</v>
      </c>
      <c r="N248" s="1194"/>
      <c r="O248" s="1194" t="s">
        <v>223</v>
      </c>
      <c r="P248" s="1194"/>
      <c r="Q248" s="1194" t="s">
        <v>200</v>
      </c>
      <c r="R248" s="1194"/>
      <c r="S248" s="1194" t="s">
        <v>199</v>
      </c>
      <c r="T248" s="1194"/>
      <c r="U248" s="1194" t="s">
        <v>198</v>
      </c>
      <c r="V248" s="1194"/>
      <c r="W248" s="1194" t="s">
        <v>195</v>
      </c>
      <c r="X248" s="1194"/>
      <c r="Y248" s="1194" t="s">
        <v>195</v>
      </c>
      <c r="Z248" s="1188"/>
    </row>
    <row r="249" spans="1:27" ht="28.2">
      <c r="A249" s="1359"/>
      <c r="B249" s="1210"/>
      <c r="C249" s="1194"/>
      <c r="D249" s="1194"/>
      <c r="E249" s="1194"/>
      <c r="F249" s="1194"/>
      <c r="G249" s="1194"/>
      <c r="H249" s="1194"/>
      <c r="I249" s="1194"/>
      <c r="J249" s="1194"/>
      <c r="K249" s="1194"/>
      <c r="L249" s="1194"/>
      <c r="M249" s="1194"/>
      <c r="N249" s="1194"/>
      <c r="O249" s="1194"/>
      <c r="P249" s="1194"/>
      <c r="Q249" s="1194"/>
      <c r="R249" s="1194"/>
      <c r="S249" s="1194"/>
      <c r="T249" s="1194"/>
      <c r="U249" s="1194"/>
      <c r="V249" s="1194"/>
      <c r="W249" s="1194"/>
      <c r="X249" s="1194"/>
      <c r="Y249" s="1194"/>
      <c r="Z249" s="1188"/>
    </row>
    <row r="250" spans="1:27" ht="21" customHeight="1">
      <c r="A250" s="1359"/>
      <c r="B250" s="1210"/>
      <c r="C250" s="1200"/>
      <c r="D250" s="1194"/>
      <c r="E250" s="1200"/>
      <c r="F250" s="1194"/>
      <c r="G250" s="1200"/>
      <c r="H250" s="1194"/>
      <c r="I250" s="1200"/>
      <c r="J250" s="1200"/>
      <c r="K250" s="1200"/>
      <c r="L250" s="1194"/>
      <c r="M250" s="1200"/>
      <c r="N250" s="1194"/>
      <c r="O250" s="1200"/>
      <c r="P250" s="1194"/>
      <c r="Q250" s="1200"/>
      <c r="R250" s="1194"/>
      <c r="S250" s="1200"/>
      <c r="T250" s="1194"/>
      <c r="U250" s="1200"/>
      <c r="V250" s="1194"/>
      <c r="W250" s="1200"/>
      <c r="X250" s="1194"/>
      <c r="Y250" s="1200"/>
      <c r="Z250" s="1383"/>
    </row>
    <row r="251" spans="1:27" ht="21" customHeight="1">
      <c r="A251" s="1359"/>
      <c r="B251" s="1210"/>
      <c r="C251" s="1200"/>
      <c r="D251" s="1194">
        <v>385</v>
      </c>
      <c r="E251" s="1200"/>
      <c r="F251" s="1194">
        <v>418</v>
      </c>
      <c r="G251" s="1200"/>
      <c r="H251" s="1194">
        <v>410</v>
      </c>
      <c r="I251" s="1200"/>
      <c r="J251" s="1200">
        <v>385</v>
      </c>
      <c r="K251" s="1200"/>
      <c r="L251" s="1194">
        <v>345</v>
      </c>
      <c r="M251" s="1200"/>
      <c r="N251" s="1194">
        <v>332</v>
      </c>
      <c r="O251" s="1200"/>
      <c r="P251" s="1194">
        <v>394</v>
      </c>
      <c r="Q251" s="1200"/>
      <c r="R251" s="1194">
        <v>388</v>
      </c>
      <c r="S251" s="1200"/>
      <c r="T251" s="1194">
        <v>340</v>
      </c>
      <c r="U251" s="1200"/>
      <c r="V251" s="1194">
        <v>393</v>
      </c>
      <c r="W251" s="1200"/>
      <c r="X251" s="1194">
        <v>329</v>
      </c>
      <c r="Y251" s="1200"/>
      <c r="Z251" s="1383">
        <v>399</v>
      </c>
      <c r="AA251" s="1055">
        <f>SUM(D251:Z251)</f>
        <v>4518</v>
      </c>
    </row>
    <row r="252" spans="1:27" ht="16.5" customHeight="1">
      <c r="A252" s="1359"/>
      <c r="B252" s="1210"/>
      <c r="C252" s="1200"/>
      <c r="D252" s="1194"/>
      <c r="E252" s="1200"/>
      <c r="F252" s="1194"/>
      <c r="G252" s="1200"/>
      <c r="H252" s="1194"/>
      <c r="I252" s="1200"/>
      <c r="J252" s="1200"/>
      <c r="K252" s="1200"/>
      <c r="L252" s="1194"/>
      <c r="M252" s="1200"/>
      <c r="N252" s="1194"/>
      <c r="O252" s="1200"/>
      <c r="P252" s="1194"/>
      <c r="Q252" s="1200"/>
      <c r="R252" s="1194"/>
      <c r="S252" s="1200"/>
      <c r="T252" s="1194"/>
      <c r="U252" s="1200"/>
      <c r="V252" s="1194"/>
      <c r="W252" s="1200"/>
      <c r="X252" s="1194"/>
      <c r="Y252" s="1200"/>
      <c r="Z252" s="1383"/>
    </row>
    <row r="253" spans="1:27" ht="54.6" customHeight="1">
      <c r="A253" s="1359"/>
      <c r="B253" s="1210"/>
      <c r="C253" s="1142"/>
      <c r="D253" s="1194"/>
      <c r="E253" s="1133"/>
      <c r="F253" s="1194"/>
      <c r="G253" s="1133"/>
      <c r="H253" s="1194"/>
      <c r="I253" s="1133"/>
      <c r="J253" s="1202"/>
      <c r="K253" s="1133"/>
      <c r="L253" s="1194"/>
      <c r="M253" s="1133"/>
      <c r="N253" s="1194"/>
      <c r="O253" s="1133"/>
      <c r="P253" s="1194"/>
      <c r="Q253" s="1133"/>
      <c r="R253" s="1194"/>
      <c r="S253" s="1133"/>
      <c r="T253" s="1194"/>
      <c r="U253" s="1133"/>
      <c r="V253" s="1194"/>
      <c r="W253" s="1133"/>
      <c r="X253" s="1194"/>
      <c r="Y253" s="1133"/>
      <c r="Z253" s="1384"/>
    </row>
    <row r="254" spans="1:27" s="1056" customFormat="1" ht="16.8" customHeight="1">
      <c r="A254" s="1360"/>
      <c r="B254" s="1211"/>
      <c r="C254" s="1174"/>
      <c r="D254" s="1193"/>
      <c r="E254" s="1135"/>
      <c r="F254" s="1193"/>
      <c r="G254" s="1135"/>
      <c r="H254" s="1193"/>
      <c r="I254" s="1135"/>
      <c r="J254" s="1202"/>
      <c r="K254" s="1135"/>
      <c r="L254" s="1193"/>
      <c r="M254" s="1135"/>
      <c r="N254" s="1193"/>
      <c r="O254" s="1135"/>
      <c r="P254" s="1193"/>
      <c r="Q254" s="1135"/>
      <c r="R254" s="1193"/>
      <c r="S254" s="1135"/>
      <c r="T254" s="1193"/>
      <c r="U254" s="1156"/>
      <c r="V254" s="1194"/>
      <c r="W254" s="1156"/>
      <c r="X254" s="1194"/>
      <c r="Y254" s="1156"/>
      <c r="Z254" s="1188"/>
    </row>
    <row r="255" spans="1:27" ht="33" customHeight="1">
      <c r="A255" s="1359"/>
      <c r="B255" s="1210"/>
      <c r="C255" s="1315" t="s">
        <v>234</v>
      </c>
      <c r="D255" s="1315"/>
      <c r="E255" s="1315" t="s">
        <v>234</v>
      </c>
      <c r="G255" s="1201" t="s">
        <v>118</v>
      </c>
      <c r="H255" s="1315"/>
      <c r="I255" s="1315" t="s">
        <v>168</v>
      </c>
      <c r="K255" s="1201" t="s">
        <v>101</v>
      </c>
      <c r="L255" s="1315"/>
      <c r="M255" s="1315" t="s">
        <v>168</v>
      </c>
      <c r="N255" s="1315"/>
      <c r="O255" s="1315" t="s">
        <v>168</v>
      </c>
      <c r="P255" s="1315"/>
      <c r="Q255" s="1315" t="s">
        <v>171</v>
      </c>
      <c r="R255" s="1315"/>
      <c r="S255" s="1315" t="s">
        <v>168</v>
      </c>
      <c r="T255" s="1315"/>
      <c r="U255" s="1177" t="s">
        <v>168</v>
      </c>
      <c r="V255" s="1194"/>
      <c r="W255" s="1315" t="s">
        <v>168</v>
      </c>
      <c r="X255" s="1315"/>
      <c r="Y255" s="1315" t="s">
        <v>168</v>
      </c>
    </row>
    <row r="256" spans="1:27" ht="30.6" customHeight="1" thickBot="1">
      <c r="A256" s="1359"/>
      <c r="B256" s="1210"/>
      <c r="C256" s="1184"/>
      <c r="D256" s="1184"/>
      <c r="E256" s="2194">
        <v>1574</v>
      </c>
      <c r="F256" s="2194"/>
      <c r="G256" s="1184"/>
      <c r="H256" s="1184"/>
      <c r="I256" s="2194">
        <v>795</v>
      </c>
      <c r="J256" s="2194"/>
      <c r="K256" s="1184"/>
      <c r="L256" s="1184"/>
      <c r="M256" s="1194"/>
      <c r="N256" s="1194"/>
      <c r="O256" s="1194"/>
      <c r="P256" s="1194"/>
      <c r="Q256" s="1391"/>
      <c r="R256" s="1194"/>
      <c r="S256" s="1194"/>
      <c r="T256" s="1194"/>
      <c r="U256" s="1194"/>
      <c r="V256" s="1194"/>
      <c r="W256" s="1194"/>
      <c r="X256" s="1194"/>
      <c r="Y256" s="2198">
        <v>2920</v>
      </c>
      <c r="Z256" s="2290"/>
    </row>
    <row r="257" spans="1:27" ht="12" customHeight="1">
      <c r="A257" s="1359"/>
      <c r="B257" s="1210"/>
      <c r="C257" s="1194"/>
      <c r="D257" s="1194"/>
      <c r="E257" s="1194"/>
      <c r="F257" s="1194"/>
      <c r="G257" s="1194"/>
      <c r="H257" s="1194"/>
      <c r="I257" s="1194"/>
      <c r="J257" s="1194"/>
      <c r="K257" s="1194"/>
      <c r="L257" s="1194"/>
      <c r="M257" s="1147"/>
      <c r="N257" s="1147"/>
      <c r="O257" s="1147"/>
      <c r="P257" s="1147"/>
      <c r="Q257" s="1147"/>
      <c r="R257" s="1147"/>
      <c r="S257" s="1147"/>
      <c r="T257" s="1147"/>
      <c r="U257" s="1147"/>
      <c r="V257" s="1147"/>
      <c r="W257" s="1147"/>
      <c r="X257" s="1147"/>
      <c r="Y257" s="1194"/>
      <c r="Z257" s="1188"/>
    </row>
    <row r="258" spans="1:27" ht="28.2">
      <c r="A258" s="1359"/>
      <c r="B258" s="1210"/>
      <c r="C258" s="1194" t="s">
        <v>365</v>
      </c>
      <c r="D258" s="1194"/>
      <c r="E258" s="1194" t="s">
        <v>249</v>
      </c>
      <c r="F258" s="1194"/>
      <c r="G258" s="1194" t="s">
        <v>1265</v>
      </c>
      <c r="H258" s="1194"/>
      <c r="I258" s="1194" t="s">
        <v>201</v>
      </c>
      <c r="J258" s="1194"/>
      <c r="K258" s="1194" t="s">
        <v>202</v>
      </c>
      <c r="L258" s="1194"/>
      <c r="M258" s="1194" t="s">
        <v>225</v>
      </c>
      <c r="N258" s="1194"/>
      <c r="O258" s="1194" t="s">
        <v>226</v>
      </c>
      <c r="P258" s="1194"/>
      <c r="Q258" s="1194" t="s">
        <v>227</v>
      </c>
      <c r="R258" s="1194"/>
      <c r="S258" s="1194" t="s">
        <v>367</v>
      </c>
      <c r="T258" s="1194"/>
      <c r="U258" s="1194" t="s">
        <v>369</v>
      </c>
      <c r="V258" s="1194"/>
      <c r="W258" s="1194" t="s">
        <v>370</v>
      </c>
      <c r="X258" s="1194"/>
      <c r="Y258" s="1194" t="s">
        <v>239</v>
      </c>
      <c r="Z258" s="1188"/>
    </row>
    <row r="259" spans="1:27" ht="28.2">
      <c r="A259" s="1359"/>
      <c r="B259" s="1210"/>
      <c r="C259" s="1194"/>
      <c r="D259" s="1194"/>
      <c r="E259" s="1194"/>
      <c r="F259" s="1194"/>
      <c r="G259" s="1194"/>
      <c r="H259" s="1194"/>
      <c r="I259" s="1194"/>
      <c r="J259" s="1194"/>
      <c r="K259" s="1194"/>
      <c r="L259" s="1194"/>
      <c r="M259" s="1194"/>
      <c r="N259" s="1194"/>
      <c r="O259" s="1194"/>
      <c r="P259" s="1194"/>
      <c r="Q259" s="1194"/>
      <c r="R259" s="1194"/>
      <c r="S259" s="1194"/>
      <c r="T259" s="1194"/>
      <c r="U259" s="1194"/>
      <c r="V259" s="1194"/>
      <c r="W259" s="1194"/>
      <c r="X259" s="1194"/>
      <c r="Y259" s="1194"/>
      <c r="Z259" s="1383"/>
    </row>
    <row r="260" spans="1:27" ht="28.2">
      <c r="A260" s="1359"/>
      <c r="B260" s="1210"/>
      <c r="C260" s="1200"/>
      <c r="D260" s="1194"/>
      <c r="E260" s="1200"/>
      <c r="F260" s="1194"/>
      <c r="G260" s="1200"/>
      <c r="H260" s="1194"/>
      <c r="I260" s="1200"/>
      <c r="J260" s="1200"/>
      <c r="K260" s="1200"/>
      <c r="L260" s="1194"/>
      <c r="M260" s="1200"/>
      <c r="N260" s="1194"/>
      <c r="O260" s="1200"/>
      <c r="P260" s="1194"/>
      <c r="Q260" s="1200"/>
      <c r="R260" s="1194"/>
      <c r="S260" s="1200"/>
      <c r="T260" s="1194"/>
      <c r="U260" s="1200"/>
      <c r="V260" s="1194"/>
      <c r="W260" s="1200"/>
      <c r="X260" s="1194"/>
      <c r="Y260" s="1200"/>
    </row>
    <row r="261" spans="1:27" ht="21" customHeight="1">
      <c r="A261" s="1359"/>
      <c r="B261" s="1210"/>
      <c r="C261" s="1200"/>
      <c r="D261" s="1194">
        <v>426</v>
      </c>
      <c r="E261" s="1200"/>
      <c r="F261" s="1194">
        <v>409</v>
      </c>
      <c r="G261" s="1200"/>
      <c r="H261" s="1194">
        <v>388</v>
      </c>
      <c r="I261" s="1200"/>
      <c r="J261" s="1200">
        <v>381</v>
      </c>
      <c r="K261" s="1200"/>
      <c r="L261" s="1194">
        <v>381</v>
      </c>
      <c r="M261" s="1200"/>
      <c r="N261" s="1194">
        <v>345</v>
      </c>
      <c r="O261" s="1200"/>
      <c r="P261" s="1194">
        <v>396</v>
      </c>
      <c r="Q261" s="1200"/>
      <c r="R261" s="1194">
        <v>415</v>
      </c>
      <c r="S261" s="1200"/>
      <c r="T261" s="1194">
        <v>402</v>
      </c>
      <c r="U261" s="1200"/>
      <c r="V261" s="1194">
        <v>355</v>
      </c>
      <c r="W261" s="1200"/>
      <c r="X261" s="1194">
        <v>425</v>
      </c>
      <c r="Y261" s="1200"/>
      <c r="Z261" s="1383">
        <v>414</v>
      </c>
      <c r="AA261" s="1055">
        <f>SUM(D261:Z261)</f>
        <v>4737</v>
      </c>
    </row>
    <row r="262" spans="1:27" ht="16.5" customHeight="1">
      <c r="A262" s="1359"/>
      <c r="B262" s="1210"/>
      <c r="C262" s="1200"/>
      <c r="D262" s="1194"/>
      <c r="E262" s="1200"/>
      <c r="F262" s="1194"/>
      <c r="G262" s="1200"/>
      <c r="H262" s="1194"/>
      <c r="I262" s="1200"/>
      <c r="J262" s="1200"/>
      <c r="K262" s="1200"/>
      <c r="L262" s="1194"/>
      <c r="M262" s="1200"/>
      <c r="N262" s="1194"/>
      <c r="O262" s="1200"/>
      <c r="P262" s="1194"/>
      <c r="Q262" s="1200"/>
      <c r="R262" s="1194"/>
      <c r="S262" s="1200"/>
      <c r="T262" s="1194"/>
      <c r="U262" s="1200"/>
      <c r="V262" s="1194"/>
      <c r="W262" s="1200"/>
      <c r="X262" s="1194"/>
      <c r="Y262" s="1200"/>
      <c r="Z262" s="1384"/>
    </row>
    <row r="263" spans="1:27" ht="55.05" customHeight="1">
      <c r="A263" s="1359"/>
      <c r="B263" s="1210"/>
      <c r="C263" s="1142"/>
      <c r="D263" s="1194"/>
      <c r="E263" s="1133"/>
      <c r="F263" s="1194"/>
      <c r="G263" s="1133"/>
      <c r="H263" s="1194"/>
      <c r="I263" s="1133"/>
      <c r="J263" s="1202"/>
      <c r="K263" s="1133"/>
      <c r="L263" s="1194"/>
      <c r="M263" s="1133"/>
      <c r="N263" s="1194"/>
      <c r="O263" s="1133"/>
      <c r="P263" s="1194"/>
      <c r="Q263" s="1133"/>
      <c r="R263" s="1194"/>
      <c r="S263" s="1133"/>
      <c r="T263" s="1194"/>
      <c r="U263" s="1137"/>
      <c r="V263" s="1194"/>
      <c r="W263" s="1133"/>
      <c r="X263" s="1194"/>
      <c r="Y263" s="1133"/>
      <c r="Z263" s="1384"/>
    </row>
    <row r="264" spans="1:27" ht="13.8" customHeight="1">
      <c r="A264" s="1359"/>
      <c r="B264" s="1210"/>
      <c r="C264" s="1173"/>
      <c r="D264" s="1194"/>
      <c r="E264" s="1156"/>
      <c r="F264" s="1194"/>
      <c r="G264" s="1156"/>
      <c r="H264" s="1194"/>
      <c r="I264" s="1156"/>
      <c r="J264" s="1194"/>
      <c r="K264" s="1156"/>
      <c r="L264" s="1194"/>
      <c r="M264" s="1156"/>
      <c r="N264" s="1194"/>
      <c r="O264" s="1156"/>
      <c r="P264" s="1194"/>
      <c r="Q264" s="1156"/>
      <c r="R264" s="1194"/>
      <c r="S264" s="1156"/>
      <c r="T264" s="1194"/>
      <c r="U264" s="1131"/>
      <c r="V264" s="1193"/>
      <c r="W264" s="1135"/>
      <c r="X264" s="1193"/>
      <c r="Y264" s="1135"/>
      <c r="Z264" s="1188"/>
    </row>
    <row r="265" spans="1:27" ht="21.6" customHeight="1">
      <c r="A265" s="1359"/>
      <c r="B265" s="1210"/>
      <c r="C265" s="1201" t="s">
        <v>101</v>
      </c>
      <c r="D265" s="1315"/>
      <c r="E265" s="1315" t="s">
        <v>228</v>
      </c>
      <c r="F265" s="1315"/>
      <c r="G265" s="1201" t="s">
        <v>105</v>
      </c>
      <c r="H265" s="1315"/>
      <c r="I265" s="1315" t="s">
        <v>168</v>
      </c>
      <c r="J265" s="1315"/>
      <c r="K265" s="1315" t="s">
        <v>171</v>
      </c>
      <c r="L265" s="1315"/>
      <c r="M265" s="1315" t="s">
        <v>168</v>
      </c>
      <c r="N265" s="1315"/>
      <c r="O265" s="1315" t="s">
        <v>171</v>
      </c>
      <c r="P265" s="1315"/>
      <c r="Q265" s="1315" t="s">
        <v>228</v>
      </c>
      <c r="R265" s="1315"/>
      <c r="S265" s="1201" t="s">
        <v>101</v>
      </c>
      <c r="T265" s="1194"/>
      <c r="U265" s="1315" t="s">
        <v>171</v>
      </c>
      <c r="V265" s="1315"/>
      <c r="W265" s="1201" t="s">
        <v>111</v>
      </c>
      <c r="X265" s="1315"/>
      <c r="Y265" s="1315" t="s">
        <v>234</v>
      </c>
      <c r="Z265" s="1402"/>
    </row>
    <row r="266" spans="1:27" ht="30.6" customHeight="1">
      <c r="A266" s="1359"/>
      <c r="B266" s="1210"/>
      <c r="C266" s="1194"/>
      <c r="D266" s="1194"/>
      <c r="E266" s="2206">
        <v>835</v>
      </c>
      <c r="F266" s="2206"/>
      <c r="G266" s="1194"/>
      <c r="H266" s="1194"/>
      <c r="I266" s="1194"/>
      <c r="J266" s="1194"/>
      <c r="K266" s="1194"/>
      <c r="L266" s="1194"/>
      <c r="M266" s="1194"/>
      <c r="N266" s="1194"/>
      <c r="O266" s="1194"/>
      <c r="P266" s="1194"/>
      <c r="Q266" s="2206">
        <v>2306</v>
      </c>
      <c r="R266" s="2206"/>
      <c r="S266" s="1194"/>
      <c r="T266" s="1194"/>
      <c r="U266" s="1375" t="s">
        <v>1263</v>
      </c>
      <c r="V266" s="2206">
        <v>757</v>
      </c>
      <c r="W266" s="2206"/>
      <c r="X266" s="1391"/>
      <c r="Z266" s="1191"/>
    </row>
    <row r="267" spans="1:27" ht="3.6" customHeight="1" thickBot="1">
      <c r="A267" s="1359"/>
      <c r="B267" s="1210"/>
      <c r="C267" s="1194"/>
      <c r="D267" s="1194"/>
      <c r="E267" s="1194"/>
      <c r="F267" s="1194"/>
      <c r="G267" s="1194"/>
      <c r="H267" s="1194"/>
      <c r="I267" s="1194"/>
      <c r="J267" s="1194"/>
      <c r="K267" s="1194"/>
      <c r="L267" s="1194"/>
      <c r="M267" s="1158"/>
      <c r="N267" s="1158"/>
      <c r="O267" s="1158"/>
      <c r="P267" s="1158"/>
      <c r="Q267" s="1158"/>
      <c r="R267" s="1158"/>
      <c r="S267" s="1158"/>
      <c r="T267" s="1158"/>
      <c r="U267" s="1158"/>
      <c r="V267" s="1158"/>
      <c r="W267" s="1158"/>
      <c r="X267" s="1158"/>
      <c r="Y267" s="1158"/>
      <c r="Z267" s="1189"/>
    </row>
    <row r="268" spans="1:27" ht="9" customHeight="1">
      <c r="A268" s="1359"/>
      <c r="B268" s="1210"/>
      <c r="C268" s="1147"/>
      <c r="D268" s="1147"/>
      <c r="E268" s="1147"/>
      <c r="F268" s="1147"/>
      <c r="G268" s="1147"/>
      <c r="H268" s="1147"/>
      <c r="I268" s="1147"/>
      <c r="J268" s="1147"/>
      <c r="K268" s="1147"/>
      <c r="L268" s="1147"/>
      <c r="M268" s="1194"/>
      <c r="N268" s="1194"/>
      <c r="O268" s="1194"/>
      <c r="P268" s="1194"/>
      <c r="Q268" s="1194"/>
      <c r="R268" s="1194"/>
      <c r="S268" s="1194"/>
      <c r="T268" s="1194"/>
      <c r="U268" s="1194"/>
      <c r="V268" s="1194"/>
      <c r="W268" s="1194"/>
      <c r="X268" s="1194"/>
      <c r="Z268" s="1188"/>
    </row>
    <row r="269" spans="1:27" ht="28.8" customHeight="1">
      <c r="A269" s="1359"/>
      <c r="B269" s="1210"/>
      <c r="C269" s="1194" t="s">
        <v>371</v>
      </c>
      <c r="D269" s="1194"/>
      <c r="E269" s="1194" t="s">
        <v>372</v>
      </c>
      <c r="F269" s="1194"/>
      <c r="G269" s="1194" t="s">
        <v>243</v>
      </c>
      <c r="H269" s="1194"/>
      <c r="I269" s="1194" t="s">
        <v>373</v>
      </c>
      <c r="J269" s="1194"/>
      <c r="K269" s="1194" t="s">
        <v>253</v>
      </c>
      <c r="L269" s="1194"/>
      <c r="M269" s="1194" t="s">
        <v>254</v>
      </c>
      <c r="N269" s="1194"/>
      <c r="O269" s="1194" t="s">
        <v>255</v>
      </c>
      <c r="P269" s="1194"/>
      <c r="Q269" s="1194" t="s">
        <v>213</v>
      </c>
      <c r="R269" s="1194"/>
      <c r="S269" s="1194" t="s">
        <v>257</v>
      </c>
      <c r="T269" s="1194"/>
      <c r="U269" s="1194" t="s">
        <v>377</v>
      </c>
      <c r="V269" s="1194"/>
      <c r="W269" s="1194" t="s">
        <v>378</v>
      </c>
      <c r="X269" s="1194"/>
      <c r="Y269" s="1194" t="s">
        <v>379</v>
      </c>
      <c r="Z269" s="1188"/>
    </row>
    <row r="270" spans="1:27" ht="21" customHeight="1">
      <c r="A270" s="1359"/>
      <c r="B270" s="1210"/>
      <c r="C270" s="1194"/>
      <c r="D270" s="1194"/>
      <c r="E270" s="1194"/>
      <c r="F270" s="1194"/>
      <c r="G270" s="1194"/>
      <c r="H270" s="1194"/>
      <c r="I270" s="1194"/>
      <c r="J270" s="1194"/>
      <c r="K270" s="1194"/>
      <c r="L270" s="1194"/>
      <c r="M270" s="1194"/>
      <c r="N270" s="1194"/>
      <c r="O270" s="1194"/>
      <c r="P270" s="1194"/>
      <c r="Q270" s="1194"/>
      <c r="R270" s="1194"/>
      <c r="S270" s="1194"/>
      <c r="T270" s="1194"/>
      <c r="U270" s="1194"/>
      <c r="V270" s="1194"/>
      <c r="W270" s="1194"/>
      <c r="X270" s="1194"/>
      <c r="Y270" s="1194"/>
      <c r="Z270" s="1188"/>
    </row>
    <row r="271" spans="1:27" ht="21" customHeight="1">
      <c r="A271" s="1359"/>
      <c r="B271" s="1210"/>
      <c r="C271" s="1200"/>
      <c r="D271" s="1194"/>
      <c r="E271" s="1200"/>
      <c r="F271" s="1194"/>
      <c r="G271" s="1200"/>
      <c r="H271" s="1194"/>
      <c r="I271" s="1200"/>
      <c r="J271" s="1200"/>
      <c r="K271" s="1200"/>
      <c r="L271" s="1194"/>
      <c r="M271" s="1200"/>
      <c r="N271" s="1194"/>
      <c r="O271" s="1200"/>
      <c r="P271" s="1194"/>
      <c r="Q271" s="1200"/>
      <c r="R271" s="1194"/>
      <c r="S271" s="1200"/>
      <c r="T271" s="1194"/>
      <c r="U271" s="1200"/>
      <c r="V271" s="1194"/>
      <c r="W271" s="1200"/>
      <c r="X271" s="1194"/>
      <c r="Y271" s="1200"/>
      <c r="Z271" s="1383"/>
    </row>
    <row r="272" spans="1:27" ht="21" customHeight="1">
      <c r="A272" s="1359"/>
      <c r="B272" s="1210"/>
      <c r="C272" s="1200"/>
      <c r="D272" s="1194">
        <v>353</v>
      </c>
      <c r="E272" s="1200"/>
      <c r="F272" s="1194">
        <v>441</v>
      </c>
      <c r="G272" s="1200"/>
      <c r="H272" s="1194">
        <v>388</v>
      </c>
      <c r="I272" s="1200"/>
      <c r="J272" s="1200">
        <v>373</v>
      </c>
      <c r="K272" s="1200"/>
      <c r="L272" s="1194">
        <v>415</v>
      </c>
      <c r="M272" s="1200"/>
      <c r="N272" s="1194">
        <v>425</v>
      </c>
      <c r="O272" s="1200"/>
      <c r="P272" s="1194">
        <v>392</v>
      </c>
      <c r="Q272" s="1200"/>
      <c r="R272" s="1194">
        <v>410</v>
      </c>
      <c r="S272" s="1200"/>
      <c r="T272" s="1194">
        <v>386</v>
      </c>
      <c r="U272" s="1200"/>
      <c r="V272" s="1194">
        <v>453</v>
      </c>
      <c r="W272" s="1200"/>
      <c r="X272" s="1194">
        <v>386</v>
      </c>
      <c r="Y272" s="1200"/>
      <c r="Z272" s="1383">
        <v>421</v>
      </c>
      <c r="AA272" s="1055">
        <f>SUM(D272:Z272)</f>
        <v>4843</v>
      </c>
    </row>
    <row r="273" spans="1:27" ht="15.45" customHeight="1">
      <c r="A273" s="1359"/>
      <c r="B273" s="1210"/>
      <c r="C273" s="1200"/>
      <c r="D273" s="1194"/>
      <c r="E273" s="1200"/>
      <c r="F273" s="1194"/>
      <c r="G273" s="1200"/>
      <c r="H273" s="1194"/>
      <c r="I273" s="1200"/>
      <c r="J273" s="1200"/>
      <c r="K273" s="1200"/>
      <c r="L273" s="1194"/>
      <c r="M273" s="1200"/>
      <c r="N273" s="1194"/>
      <c r="O273" s="1200"/>
      <c r="P273" s="1194"/>
      <c r="Q273" s="1200"/>
      <c r="R273" s="1194"/>
      <c r="S273" s="1200"/>
      <c r="T273" s="1194"/>
      <c r="U273" s="1200"/>
      <c r="V273" s="1194"/>
      <c r="W273" s="1200"/>
      <c r="X273" s="1194"/>
      <c r="Y273" s="1200"/>
      <c r="Z273" s="1383"/>
    </row>
    <row r="274" spans="1:27" ht="55.05" customHeight="1">
      <c r="A274" s="1359"/>
      <c r="B274" s="1210"/>
      <c r="C274" s="1142"/>
      <c r="D274" s="1194"/>
      <c r="E274" s="1133"/>
      <c r="F274" s="1194"/>
      <c r="G274" s="1133"/>
      <c r="H274" s="1194"/>
      <c r="I274" s="1133"/>
      <c r="J274" s="1202"/>
      <c r="K274" s="1142"/>
      <c r="L274" s="1194"/>
      <c r="M274" s="1133"/>
      <c r="N274" s="1194"/>
      <c r="O274" s="1134"/>
      <c r="P274" s="1194"/>
      <c r="Q274" s="1133"/>
      <c r="R274" s="1194"/>
      <c r="S274" s="1133"/>
      <c r="T274" s="1194"/>
      <c r="U274" s="1133"/>
      <c r="V274" s="1194"/>
      <c r="W274" s="1133"/>
      <c r="X274" s="1194"/>
      <c r="Y274" s="1133"/>
      <c r="Z274" s="1384"/>
    </row>
    <row r="275" spans="1:27" s="1056" customFormat="1" ht="14.4" customHeight="1">
      <c r="A275" s="1360"/>
      <c r="B275" s="1211"/>
      <c r="C275" s="1174"/>
      <c r="D275" s="1193"/>
      <c r="E275" s="1135"/>
      <c r="F275" s="1193"/>
      <c r="G275" s="1135"/>
      <c r="H275" s="1193"/>
      <c r="I275" s="1135"/>
      <c r="J275" s="1202"/>
      <c r="K275" s="1174"/>
      <c r="L275" s="1193"/>
      <c r="M275" s="1135"/>
      <c r="N275" s="1193"/>
      <c r="O275" s="1136"/>
      <c r="P275" s="1193"/>
      <c r="Q275" s="1135"/>
      <c r="R275" s="1193"/>
      <c r="S275" s="1135"/>
      <c r="T275" s="1193"/>
      <c r="U275" s="1156"/>
      <c r="V275" s="1194"/>
      <c r="W275" s="1156"/>
      <c r="X275" s="1194"/>
      <c r="Y275" s="1156"/>
      <c r="Z275" s="1188"/>
    </row>
    <row r="276" spans="1:27" ht="28.2" customHeight="1">
      <c r="A276" s="1359"/>
      <c r="B276" s="1210"/>
      <c r="C276" s="1315" t="s">
        <v>168</v>
      </c>
      <c r="E276" s="1201" t="s">
        <v>174</v>
      </c>
      <c r="F276" s="1315"/>
      <c r="G276" s="1315" t="s">
        <v>234</v>
      </c>
      <c r="I276" s="1201" t="s">
        <v>118</v>
      </c>
      <c r="J276" s="1315"/>
      <c r="K276" s="1315" t="s">
        <v>168</v>
      </c>
      <c r="L276" s="1315"/>
      <c r="M276" s="1315" t="s">
        <v>171</v>
      </c>
      <c r="N276" s="1315"/>
      <c r="O276" s="1315" t="s">
        <v>168</v>
      </c>
      <c r="P276" s="1315"/>
      <c r="Q276" s="1315" t="s">
        <v>168</v>
      </c>
      <c r="R276" s="1315"/>
      <c r="S276" s="1315" t="s">
        <v>228</v>
      </c>
      <c r="U276" s="1201" t="s">
        <v>174</v>
      </c>
      <c r="V276" s="1315"/>
      <c r="W276" s="1315" t="s">
        <v>228</v>
      </c>
      <c r="X276" s="1315"/>
      <c r="Y276" s="1315" t="s">
        <v>171</v>
      </c>
    </row>
    <row r="277" spans="1:27" ht="24.6" customHeight="1" thickBot="1">
      <c r="A277" s="1359"/>
      <c r="B277" s="1210"/>
      <c r="C277" s="1527" t="s">
        <v>1263</v>
      </c>
      <c r="D277" s="2206">
        <v>1192</v>
      </c>
      <c r="E277" s="2206"/>
      <c r="F277" s="1171"/>
      <c r="G277" s="2206">
        <v>829</v>
      </c>
      <c r="H277" s="2206"/>
      <c r="I277" s="1171"/>
      <c r="J277" s="1171"/>
      <c r="K277" s="1527" t="s">
        <v>1262</v>
      </c>
      <c r="L277" s="1158"/>
      <c r="M277" s="1184"/>
      <c r="N277" s="1184"/>
      <c r="O277" s="1184"/>
      <c r="P277" s="1184"/>
      <c r="Q277" s="1158"/>
      <c r="R277" s="1158"/>
      <c r="S277" s="2206">
        <v>2400</v>
      </c>
      <c r="T277" s="2206"/>
      <c r="U277" s="1158"/>
      <c r="V277" s="1158"/>
      <c r="W277" s="1158"/>
      <c r="X277" s="1158"/>
      <c r="Y277" s="2296">
        <v>1261</v>
      </c>
      <c r="Z277" s="2297"/>
    </row>
    <row r="278" spans="1:27" ht="9.6" customHeight="1">
      <c r="A278" s="1359"/>
      <c r="B278" s="1210"/>
      <c r="C278" s="1194"/>
      <c r="D278" s="1194"/>
      <c r="E278" s="1194"/>
      <c r="F278" s="1194"/>
      <c r="G278" s="1194"/>
      <c r="H278" s="1194"/>
      <c r="I278" s="1194"/>
      <c r="J278" s="1194"/>
      <c r="K278" s="1194"/>
      <c r="L278" s="1194"/>
      <c r="M278" s="1194"/>
      <c r="N278" s="1194"/>
      <c r="O278" s="1194"/>
      <c r="P278" s="1194"/>
      <c r="Q278" s="1194"/>
      <c r="R278" s="1194"/>
      <c r="S278" s="1194"/>
      <c r="T278" s="1194"/>
      <c r="U278" s="1194"/>
      <c r="V278" s="1194"/>
      <c r="W278" s="1194"/>
      <c r="X278" s="1194"/>
      <c r="Z278" s="1188"/>
    </row>
    <row r="279" spans="1:27" ht="21" customHeight="1">
      <c r="A279" s="1359"/>
      <c r="B279" s="1210"/>
      <c r="C279" s="1194" t="s">
        <v>380</v>
      </c>
      <c r="D279" s="1194"/>
      <c r="E279" s="1194" t="s">
        <v>211</v>
      </c>
      <c r="F279" s="1194"/>
      <c r="G279" s="1194" t="s">
        <v>381</v>
      </c>
      <c r="H279" s="1194"/>
      <c r="I279" s="1194" t="s">
        <v>382</v>
      </c>
      <c r="J279" s="1194"/>
      <c r="K279" s="1194" t="s">
        <v>244</v>
      </c>
      <c r="L279" s="1194"/>
      <c r="M279" s="1194" t="s">
        <v>384</v>
      </c>
      <c r="N279" s="1194"/>
      <c r="O279" s="1194" t="s">
        <v>248</v>
      </c>
      <c r="P279" s="1194"/>
      <c r="Q279" s="1194" t="s">
        <v>230</v>
      </c>
      <c r="R279" s="1194"/>
      <c r="S279" s="1194" t="s">
        <v>385</v>
      </c>
      <c r="T279" s="1194"/>
      <c r="U279" s="1194" t="s">
        <v>263</v>
      </c>
      <c r="V279" s="1194"/>
      <c r="W279" s="1194" t="s">
        <v>266</v>
      </c>
      <c r="X279" s="1194"/>
      <c r="Y279" s="1194" t="s">
        <v>386</v>
      </c>
      <c r="Z279" s="1188"/>
    </row>
    <row r="280" spans="1:27" ht="21" customHeight="1">
      <c r="A280" s="1359"/>
      <c r="B280" s="1210"/>
      <c r="C280" s="1194"/>
      <c r="D280" s="1194"/>
      <c r="E280" s="1194"/>
      <c r="F280" s="1194"/>
      <c r="G280" s="1194"/>
      <c r="H280" s="1194"/>
      <c r="I280" s="1194"/>
      <c r="J280" s="1194"/>
      <c r="K280" s="1194"/>
      <c r="L280" s="1194"/>
      <c r="M280" s="1194"/>
      <c r="N280" s="1194"/>
      <c r="O280" s="1194"/>
      <c r="P280" s="1194"/>
      <c r="Q280" s="1194"/>
      <c r="R280" s="1194"/>
      <c r="S280" s="1194"/>
      <c r="T280" s="1194"/>
      <c r="U280" s="1194"/>
      <c r="V280" s="1194"/>
      <c r="W280" s="1194"/>
      <c r="X280" s="1194"/>
      <c r="Y280" s="1194"/>
      <c r="Z280" s="1383"/>
    </row>
    <row r="281" spans="1:27" ht="28.2">
      <c r="A281" s="1359"/>
      <c r="B281" s="1210"/>
      <c r="C281" s="1200"/>
      <c r="D281" s="1194"/>
      <c r="E281" s="1200"/>
      <c r="F281" s="1194"/>
      <c r="G281" s="1200"/>
      <c r="H281" s="1194"/>
      <c r="I281" s="1200"/>
      <c r="J281" s="1200"/>
      <c r="K281" s="1200"/>
      <c r="L281" s="1194"/>
      <c r="M281" s="1200"/>
      <c r="N281" s="1194"/>
      <c r="O281" s="1200"/>
      <c r="P281" s="1194"/>
      <c r="Q281" s="1200"/>
      <c r="R281" s="1194"/>
      <c r="S281" s="1200"/>
      <c r="T281" s="1194"/>
      <c r="U281" s="1200"/>
      <c r="V281" s="1194"/>
      <c r="W281" s="1200"/>
      <c r="X281" s="1194"/>
      <c r="Y281" s="1200"/>
    </row>
    <row r="282" spans="1:27" ht="28.2">
      <c r="A282" s="1359"/>
      <c r="B282" s="1210"/>
      <c r="C282" s="1200"/>
      <c r="D282" s="1194">
        <v>409</v>
      </c>
      <c r="E282" s="1200"/>
      <c r="F282" s="1194">
        <v>428</v>
      </c>
      <c r="G282" s="1200"/>
      <c r="H282" s="1194">
        <v>361</v>
      </c>
      <c r="I282" s="1200"/>
      <c r="J282" s="1200">
        <v>381</v>
      </c>
      <c r="K282" s="1200"/>
      <c r="L282" s="1194">
        <v>355</v>
      </c>
      <c r="M282" s="1200"/>
      <c r="N282" s="1194">
        <v>406</v>
      </c>
      <c r="O282" s="1200"/>
      <c r="P282" s="1194">
        <v>417</v>
      </c>
      <c r="Q282" s="1200"/>
      <c r="R282" s="1194">
        <v>381</v>
      </c>
      <c r="S282" s="1200"/>
      <c r="T282" s="1194">
        <v>412</v>
      </c>
      <c r="U282" s="1200"/>
      <c r="V282" s="1194">
        <v>392</v>
      </c>
      <c r="W282" s="1200"/>
      <c r="X282" s="1194">
        <v>297</v>
      </c>
      <c r="Y282" s="1200"/>
      <c r="Z282" s="1383">
        <v>412</v>
      </c>
      <c r="AA282" s="1055">
        <f>SUM(D282:Z282)</f>
        <v>4651</v>
      </c>
    </row>
    <row r="283" spans="1:27" ht="13.5" customHeight="1">
      <c r="A283" s="1359"/>
      <c r="B283" s="1210"/>
      <c r="C283" s="1200"/>
      <c r="D283" s="1194"/>
      <c r="E283" s="1200"/>
      <c r="F283" s="1194"/>
      <c r="G283" s="1200"/>
      <c r="H283" s="1194"/>
      <c r="I283" s="1200"/>
      <c r="J283" s="1200"/>
      <c r="K283" s="1200"/>
      <c r="L283" s="1194"/>
      <c r="M283" s="1200"/>
      <c r="N283" s="1194"/>
      <c r="O283" s="1200"/>
      <c r="P283" s="1194"/>
      <c r="Q283" s="1200"/>
      <c r="R283" s="1194"/>
      <c r="S283" s="1200"/>
      <c r="T283" s="1194"/>
      <c r="U283" s="1200"/>
      <c r="V283" s="1194"/>
      <c r="W283" s="1200"/>
      <c r="X283" s="1194"/>
      <c r="Y283" s="1200"/>
      <c r="Z283" s="1384"/>
    </row>
    <row r="284" spans="1:27" ht="55.05" customHeight="1">
      <c r="A284" s="1359"/>
      <c r="B284" s="1210"/>
      <c r="C284" s="1142"/>
      <c r="D284" s="1194"/>
      <c r="E284" s="1133"/>
      <c r="F284" s="1194"/>
      <c r="G284" s="1137"/>
      <c r="H284" s="1194"/>
      <c r="I284" s="1133"/>
      <c r="J284" s="1202"/>
      <c r="K284" s="1142"/>
      <c r="L284" s="1194"/>
      <c r="M284" s="1133"/>
      <c r="N284" s="1194"/>
      <c r="O284" s="1133"/>
      <c r="P284" s="1194"/>
      <c r="Q284" s="1133"/>
      <c r="R284" s="1194"/>
      <c r="S284" s="1133"/>
      <c r="T284" s="1194"/>
      <c r="U284" s="1133"/>
      <c r="V284" s="1194"/>
      <c r="W284" s="1133"/>
      <c r="X284" s="1194"/>
      <c r="Y284" s="1137"/>
      <c r="Z284" s="1384"/>
    </row>
    <row r="285" spans="1:27" ht="15.6" customHeight="1">
      <c r="A285" s="1359"/>
      <c r="B285" s="1210"/>
      <c r="C285" s="1173"/>
      <c r="D285" s="1194"/>
      <c r="E285" s="1156"/>
      <c r="G285" s="1156"/>
      <c r="H285" s="1194"/>
      <c r="I285" s="1156"/>
      <c r="J285" s="1194"/>
      <c r="K285" s="1173"/>
      <c r="L285" s="1194"/>
      <c r="M285" s="1571"/>
      <c r="N285" s="1194"/>
      <c r="O285" s="1571"/>
      <c r="P285" s="1194"/>
      <c r="Q285" s="1571"/>
      <c r="S285" s="1571"/>
      <c r="T285" s="1194"/>
      <c r="U285" s="1572"/>
      <c r="V285" s="1193"/>
      <c r="W285" s="1572"/>
      <c r="X285" s="1193"/>
      <c r="Y285" s="1138"/>
      <c r="Z285" s="1190"/>
    </row>
    <row r="286" spans="1:27" ht="28.2">
      <c r="A286" s="1359"/>
      <c r="B286" s="1210"/>
      <c r="C286" s="1201" t="s">
        <v>101</v>
      </c>
      <c r="D286" s="1315"/>
      <c r="E286" s="1315" t="s">
        <v>171</v>
      </c>
      <c r="F286" s="1569"/>
      <c r="G286" s="1201" t="s">
        <v>114</v>
      </c>
      <c r="H286" s="1315"/>
      <c r="I286" s="1201" t="s">
        <v>101</v>
      </c>
      <c r="J286" s="1315"/>
      <c r="K286" s="1315" t="s">
        <v>168</v>
      </c>
      <c r="M286" s="1201" t="s">
        <v>111</v>
      </c>
      <c r="N286" s="1315"/>
      <c r="O286" s="1315" t="s">
        <v>228</v>
      </c>
      <c r="P286" s="1315"/>
      <c r="Q286" s="1315" t="s">
        <v>168</v>
      </c>
      <c r="S286" s="1201" t="s">
        <v>101</v>
      </c>
      <c r="T286" s="1194"/>
      <c r="U286" s="1315" t="s">
        <v>171</v>
      </c>
      <c r="V286" s="1315"/>
      <c r="W286" s="1315" t="s">
        <v>234</v>
      </c>
      <c r="Y286" s="1318" t="s">
        <v>114</v>
      </c>
      <c r="Z286" s="1194"/>
    </row>
    <row r="287" spans="1:27" ht="24.6" customHeight="1">
      <c r="A287" s="1359"/>
      <c r="B287" s="1210"/>
      <c r="E287" s="2195">
        <v>837</v>
      </c>
      <c r="F287" s="2195"/>
      <c r="K287" s="2254">
        <v>736</v>
      </c>
      <c r="L287" s="2254"/>
      <c r="M287" s="1194"/>
      <c r="N287" s="1194"/>
      <c r="O287" s="1194"/>
      <c r="P287" s="1194"/>
      <c r="Q287" s="2194">
        <v>1204</v>
      </c>
      <c r="R287" s="2194"/>
      <c r="S287" s="1194"/>
      <c r="T287" s="1194"/>
      <c r="U287" s="1194"/>
      <c r="V287" s="1194"/>
      <c r="W287" s="2194">
        <v>1101</v>
      </c>
      <c r="X287" s="2194"/>
    </row>
    <row r="288" spans="1:27" ht="7.2" customHeight="1" thickBot="1">
      <c r="A288" s="1359"/>
      <c r="B288" s="1210"/>
      <c r="C288" s="1391"/>
      <c r="D288" s="1194"/>
      <c r="E288" s="1194"/>
      <c r="F288" s="1194"/>
      <c r="G288" s="1194"/>
      <c r="H288" s="1194"/>
      <c r="I288" s="1194"/>
      <c r="J288" s="1194"/>
      <c r="K288" s="1194"/>
      <c r="L288" s="1194"/>
      <c r="M288" s="1158"/>
      <c r="N288" s="1158"/>
      <c r="O288" s="1158"/>
      <c r="P288" s="1158"/>
      <c r="Q288" s="1158"/>
      <c r="R288" s="1570"/>
      <c r="S288" s="1158"/>
      <c r="T288" s="1158"/>
      <c r="U288" s="1158"/>
      <c r="V288" s="1158"/>
      <c r="W288" s="1158"/>
      <c r="X288" s="1158"/>
      <c r="Y288" s="1158"/>
      <c r="Z288" s="1189"/>
    </row>
    <row r="289" spans="1:27" ht="9.6" customHeight="1">
      <c r="A289" s="1359"/>
      <c r="B289" s="1210"/>
      <c r="C289" s="1147"/>
      <c r="D289" s="1147"/>
      <c r="E289" s="1147"/>
      <c r="F289" s="1147"/>
      <c r="G289" s="1147"/>
      <c r="H289" s="1147"/>
      <c r="I289" s="1147"/>
      <c r="J289" s="1147"/>
      <c r="K289" s="1147"/>
      <c r="L289" s="1147"/>
      <c r="M289" s="1194"/>
      <c r="N289" s="1194"/>
      <c r="O289" s="1194"/>
      <c r="P289" s="1194"/>
      <c r="Q289" s="1194"/>
      <c r="R289" s="1194"/>
      <c r="S289" s="1194"/>
      <c r="T289" s="1194"/>
      <c r="U289" s="1194"/>
      <c r="V289" s="1194"/>
      <c r="W289" s="1194"/>
      <c r="X289" s="1194"/>
      <c r="Y289" s="1194"/>
      <c r="Z289" s="1188"/>
    </row>
    <row r="290" spans="1:27" ht="28.2">
      <c r="A290" s="1359"/>
      <c r="B290" s="1210"/>
      <c r="C290" s="1194" t="s">
        <v>387</v>
      </c>
      <c r="D290" s="1194"/>
      <c r="E290" s="1194" t="s">
        <v>388</v>
      </c>
      <c r="F290" s="1194"/>
      <c r="G290" s="1194" t="s">
        <v>389</v>
      </c>
      <c r="H290" s="1194"/>
      <c r="I290" s="1194" t="s">
        <v>390</v>
      </c>
      <c r="J290" s="1194"/>
      <c r="K290" s="1194" t="s">
        <v>391</v>
      </c>
      <c r="L290" s="1194"/>
      <c r="M290" s="1194" t="s">
        <v>392</v>
      </c>
      <c r="N290" s="1194"/>
      <c r="O290" s="1194" t="s">
        <v>276</v>
      </c>
      <c r="P290" s="1194"/>
      <c r="Q290" s="1194" t="s">
        <v>393</v>
      </c>
      <c r="R290" s="1194"/>
      <c r="S290" s="1194" t="s">
        <v>394</v>
      </c>
      <c r="T290" s="1194"/>
      <c r="U290" s="1194" t="s">
        <v>395</v>
      </c>
      <c r="V290" s="1194"/>
      <c r="W290" s="1194" t="s">
        <v>396</v>
      </c>
      <c r="X290" s="1194"/>
      <c r="Y290" s="1194" t="s">
        <v>397</v>
      </c>
      <c r="Z290" s="1188"/>
    </row>
    <row r="291" spans="1:27" ht="28.8" thickBot="1">
      <c r="A291" s="1359"/>
      <c r="B291" s="1210"/>
      <c r="C291" s="1194"/>
      <c r="D291" s="1194"/>
      <c r="E291" s="1194"/>
      <c r="F291" s="1194"/>
      <c r="G291" s="1194"/>
      <c r="H291" s="1194"/>
      <c r="I291" s="1194"/>
      <c r="J291" s="1194"/>
      <c r="K291" s="1194"/>
      <c r="L291" s="1194"/>
      <c r="M291" s="1194"/>
      <c r="N291" s="1194"/>
      <c r="O291" s="1194"/>
      <c r="P291" s="1194"/>
      <c r="Q291" s="1194"/>
      <c r="R291" s="1194"/>
      <c r="S291" s="1194"/>
      <c r="T291" s="1517" t="s">
        <v>1497</v>
      </c>
      <c r="U291" s="1194"/>
      <c r="V291" s="1194"/>
      <c r="W291" s="1194"/>
      <c r="X291" s="1194"/>
      <c r="Y291" s="1194"/>
      <c r="Z291" s="1188"/>
    </row>
    <row r="292" spans="1:27" ht="28.2">
      <c r="A292" s="1359"/>
      <c r="B292" s="1210"/>
      <c r="C292" s="1200"/>
      <c r="D292" s="1194"/>
      <c r="E292" s="1200"/>
      <c r="F292" s="1194"/>
      <c r="G292" s="1200"/>
      <c r="H292" s="1194"/>
      <c r="I292" s="1200"/>
      <c r="J292" s="1200"/>
      <c r="K292" s="1200"/>
      <c r="L292" s="1194"/>
      <c r="M292" s="1200"/>
      <c r="N292" s="1194"/>
      <c r="O292" s="1200"/>
      <c r="P292" s="1194"/>
      <c r="Q292" s="1200"/>
      <c r="R292" s="1194"/>
      <c r="S292" s="1200"/>
      <c r="T292" s="1194"/>
      <c r="U292" s="1200"/>
      <c r="V292" s="1194"/>
      <c r="W292" s="1200"/>
      <c r="X292" s="1194"/>
      <c r="Y292" s="1200"/>
      <c r="Z292" s="1383"/>
    </row>
    <row r="293" spans="1:27" ht="28.2">
      <c r="A293" s="1359"/>
      <c r="B293" s="1210"/>
      <c r="C293" s="1200"/>
      <c r="D293" s="1194">
        <v>382</v>
      </c>
      <c r="E293" s="1200"/>
      <c r="F293" s="1194">
        <v>453</v>
      </c>
      <c r="G293" s="1200"/>
      <c r="H293" s="1194">
        <v>420</v>
      </c>
      <c r="I293" s="1200"/>
      <c r="J293" s="1200">
        <v>395</v>
      </c>
      <c r="K293" s="1200"/>
      <c r="L293" s="1194">
        <v>387</v>
      </c>
      <c r="M293" s="1200"/>
      <c r="N293" s="1194">
        <v>379</v>
      </c>
      <c r="O293" s="1200"/>
      <c r="P293" s="1194">
        <v>350</v>
      </c>
      <c r="Q293" s="1200"/>
      <c r="R293" s="1194">
        <v>358</v>
      </c>
      <c r="S293" s="1200"/>
      <c r="T293" s="1194">
        <v>237</v>
      </c>
      <c r="U293" s="1200"/>
      <c r="V293" s="1194">
        <v>440</v>
      </c>
      <c r="W293" s="1200"/>
      <c r="X293" s="1194">
        <v>504</v>
      </c>
      <c r="Y293" s="1200"/>
      <c r="Z293" s="1383">
        <v>437</v>
      </c>
      <c r="AA293" s="1055">
        <f>SUM(D293:Z293)</f>
        <v>4742</v>
      </c>
    </row>
    <row r="294" spans="1:27" ht="17.55" customHeight="1">
      <c r="A294" s="1359"/>
      <c r="B294" s="1210"/>
      <c r="C294" s="1200"/>
      <c r="D294" s="1194"/>
      <c r="E294" s="1200"/>
      <c r="F294" s="1194"/>
      <c r="G294" s="1200"/>
      <c r="H294" s="1194"/>
      <c r="I294" s="1200"/>
      <c r="J294" s="1200"/>
      <c r="K294" s="1200"/>
      <c r="L294" s="1194"/>
      <c r="M294" s="1200"/>
      <c r="N294" s="1194"/>
      <c r="O294" s="1200"/>
      <c r="P294" s="1194"/>
      <c r="Q294" s="1200"/>
      <c r="R294" s="1194"/>
      <c r="S294" s="1200"/>
      <c r="T294" s="1194"/>
      <c r="U294" s="1200"/>
      <c r="V294" s="1194"/>
      <c r="W294" s="1200"/>
      <c r="X294" s="1194"/>
      <c r="Y294" s="1200"/>
      <c r="Z294" s="1383"/>
    </row>
    <row r="295" spans="1:27" ht="55.05" customHeight="1">
      <c r="A295" s="1359"/>
      <c r="B295" s="1210"/>
      <c r="C295" s="1142"/>
      <c r="D295" s="1194"/>
      <c r="E295" s="1133"/>
      <c r="F295" s="1194"/>
      <c r="G295" s="1133"/>
      <c r="H295" s="1194"/>
      <c r="I295" s="1137"/>
      <c r="J295" s="1202"/>
      <c r="K295" s="1137"/>
      <c r="L295" s="1194"/>
      <c r="M295" s="1133"/>
      <c r="N295" s="1194"/>
      <c r="O295" s="1133"/>
      <c r="P295" s="1194"/>
      <c r="Q295" s="1137"/>
      <c r="R295" s="1194"/>
      <c r="S295" s="1139"/>
      <c r="T295" s="1194"/>
      <c r="U295" s="1139"/>
      <c r="V295" s="1194"/>
      <c r="W295" s="1139"/>
      <c r="X295" s="1194"/>
      <c r="Y295" s="1139"/>
      <c r="Z295" s="1384"/>
    </row>
    <row r="296" spans="1:27" s="1056" customFormat="1" ht="16.2" customHeight="1">
      <c r="A296" s="1360"/>
      <c r="B296" s="1211"/>
      <c r="C296" s="1174"/>
      <c r="D296" s="1193"/>
      <c r="E296" s="1135"/>
      <c r="F296" s="1193"/>
      <c r="G296" s="1135"/>
      <c r="H296" s="1193"/>
      <c r="I296" s="1144"/>
      <c r="J296" s="1202"/>
      <c r="K296" s="1131"/>
      <c r="L296" s="1193"/>
      <c r="M296" s="1135"/>
      <c r="N296" s="1193"/>
      <c r="O296" s="1135"/>
      <c r="P296" s="1193"/>
      <c r="Q296" s="1131"/>
      <c r="R296" s="1193"/>
      <c r="S296" s="1131"/>
      <c r="T296" s="1193"/>
      <c r="U296" s="1131"/>
      <c r="V296" s="1193"/>
      <c r="W296" s="1135"/>
      <c r="X296" s="1193"/>
      <c r="Y296" s="1135"/>
      <c r="Z296" s="1384"/>
    </row>
    <row r="297" spans="1:27" ht="28.2">
      <c r="A297" s="1359"/>
      <c r="B297" s="1210"/>
      <c r="C297" s="1201" t="s">
        <v>101</v>
      </c>
      <c r="D297" s="1315"/>
      <c r="E297" s="1315" t="s">
        <v>234</v>
      </c>
      <c r="G297" s="1201" t="s">
        <v>101</v>
      </c>
      <c r="H297" s="1315"/>
      <c r="I297" s="1315" t="s">
        <v>234</v>
      </c>
      <c r="K297" s="1201" t="s">
        <v>111</v>
      </c>
      <c r="L297" s="1315"/>
      <c r="M297" s="1315" t="s">
        <v>168</v>
      </c>
      <c r="N297" s="1315"/>
      <c r="O297" s="1315" t="s">
        <v>168</v>
      </c>
      <c r="P297" s="1315"/>
      <c r="Q297" s="1315" t="s">
        <v>168</v>
      </c>
      <c r="S297" s="1201" t="s">
        <v>101</v>
      </c>
      <c r="T297" s="1194"/>
      <c r="U297" s="1201" t="s">
        <v>101</v>
      </c>
      <c r="V297" s="1315"/>
      <c r="W297" s="1201" t="s">
        <v>153</v>
      </c>
      <c r="X297" s="1315"/>
      <c r="Y297" s="1201" t="s">
        <v>118</v>
      </c>
      <c r="Z297" s="1190"/>
    </row>
    <row r="298" spans="1:27" s="1056" customFormat="1" ht="24" customHeight="1" thickBot="1">
      <c r="A298" s="1360"/>
      <c r="B298" s="1211"/>
      <c r="C298" s="1158"/>
      <c r="D298" s="1158"/>
      <c r="E298" s="2194">
        <v>835</v>
      </c>
      <c r="F298" s="2194"/>
      <c r="G298" s="1158"/>
      <c r="H298" s="1158"/>
      <c r="I298" s="2206">
        <v>815</v>
      </c>
      <c r="J298" s="2206"/>
      <c r="K298" s="1158"/>
      <c r="L298" s="1158"/>
      <c r="M298" s="1318"/>
      <c r="N298" s="1318"/>
      <c r="O298" s="1318"/>
      <c r="P298" s="1318"/>
      <c r="Q298" s="2198">
        <v>1474</v>
      </c>
      <c r="R298" s="2198"/>
      <c r="S298" s="1316"/>
      <c r="T298" s="1318"/>
      <c r="U298" s="1318"/>
      <c r="V298" s="1318"/>
      <c r="W298" s="1316"/>
      <c r="X298" s="1318"/>
      <c r="Y298" s="1185"/>
      <c r="Z298" s="1403"/>
    </row>
    <row r="299" spans="1:27" ht="10.8" customHeight="1">
      <c r="A299" s="1359"/>
      <c r="B299" s="1210"/>
      <c r="C299" s="1194"/>
      <c r="D299" s="1194"/>
      <c r="E299" s="1194"/>
      <c r="F299" s="1194"/>
      <c r="G299" s="1194"/>
      <c r="H299" s="1194"/>
      <c r="I299" s="1194"/>
      <c r="J299" s="1194"/>
      <c r="K299" s="1194"/>
      <c r="L299" s="1194"/>
      <c r="M299" s="1147"/>
      <c r="N299" s="1147"/>
      <c r="O299" s="1147"/>
      <c r="P299" s="1147"/>
      <c r="Q299" s="1147"/>
      <c r="R299" s="1147"/>
      <c r="S299" s="1147"/>
      <c r="T299" s="1147"/>
      <c r="U299" s="1147"/>
      <c r="V299" s="1147"/>
      <c r="W299" s="1147"/>
      <c r="X299" s="1147"/>
      <c r="Y299" s="1318"/>
      <c r="Z299" s="1387"/>
    </row>
    <row r="300" spans="1:27" ht="21.45" customHeight="1">
      <c r="A300" s="1359"/>
      <c r="B300" s="1210"/>
      <c r="C300" s="1194" t="s">
        <v>398</v>
      </c>
      <c r="D300" s="1194"/>
      <c r="E300" s="1194" t="s">
        <v>400</v>
      </c>
      <c r="F300" s="1194"/>
      <c r="G300" s="1194" t="s">
        <v>1266</v>
      </c>
      <c r="H300" s="1194"/>
      <c r="I300" s="1194" t="s">
        <v>203</v>
      </c>
      <c r="J300" s="1194"/>
      <c r="K300" s="1194" t="s">
        <v>402</v>
      </c>
      <c r="L300" s="1194"/>
      <c r="M300" s="1194" t="s">
        <v>280</v>
      </c>
      <c r="N300" s="1194"/>
      <c r="O300" s="1194" t="s">
        <v>262</v>
      </c>
      <c r="P300" s="1194"/>
      <c r="Q300" s="1194" t="s">
        <v>403</v>
      </c>
      <c r="R300" s="1194"/>
      <c r="S300" s="1194" t="s">
        <v>404</v>
      </c>
      <c r="T300" s="1194"/>
      <c r="U300" s="1194" t="s">
        <v>405</v>
      </c>
      <c r="V300" s="1194"/>
      <c r="W300" s="1194" t="s">
        <v>155</v>
      </c>
      <c r="X300" s="1194"/>
      <c r="Y300" s="1194" t="s">
        <v>1267</v>
      </c>
      <c r="Z300" s="1188"/>
    </row>
    <row r="301" spans="1:27" ht="28.2">
      <c r="A301" s="1359"/>
      <c r="B301" s="1210"/>
      <c r="C301" s="1194"/>
      <c r="D301" s="1194"/>
      <c r="E301" s="1194"/>
      <c r="F301" s="1194"/>
      <c r="G301" s="1194"/>
      <c r="H301" s="1194"/>
      <c r="I301" s="1194"/>
      <c r="J301" s="1194"/>
      <c r="K301" s="1194"/>
      <c r="L301" s="1194"/>
      <c r="M301" s="1194"/>
      <c r="N301" s="1194"/>
      <c r="O301" s="1194"/>
      <c r="P301" s="1194"/>
      <c r="Q301" s="1194"/>
      <c r="R301" s="1194"/>
      <c r="S301" s="1194"/>
      <c r="T301" s="1194"/>
      <c r="U301" s="1194"/>
      <c r="V301" s="1194"/>
      <c r="W301" s="1194"/>
      <c r="X301" s="1194"/>
      <c r="Y301" s="1194"/>
      <c r="Z301" s="1188"/>
    </row>
    <row r="302" spans="1:27" ht="28.2">
      <c r="A302" s="1359"/>
      <c r="B302" s="1210"/>
      <c r="C302" s="1200"/>
      <c r="D302" s="1194"/>
      <c r="E302" s="1200"/>
      <c r="F302" s="1194"/>
      <c r="G302" s="1200"/>
      <c r="H302" s="1194"/>
      <c r="I302" s="1200"/>
      <c r="J302" s="1200"/>
      <c r="K302" s="1200"/>
      <c r="L302" s="1194"/>
      <c r="M302" s="1200"/>
      <c r="N302" s="1194"/>
      <c r="O302" s="1200"/>
      <c r="P302" s="1194"/>
      <c r="Q302" s="1200"/>
      <c r="R302" s="1194"/>
      <c r="S302" s="1200"/>
      <c r="T302" s="1194"/>
      <c r="U302" s="1200"/>
      <c r="V302" s="1194"/>
      <c r="W302" s="1200"/>
      <c r="X302" s="1194"/>
      <c r="Y302" s="1200"/>
      <c r="Z302" s="1383"/>
    </row>
    <row r="303" spans="1:27" ht="28.2">
      <c r="A303" s="1359"/>
      <c r="B303" s="1210"/>
      <c r="C303" s="1200"/>
      <c r="D303" s="1194">
        <v>430</v>
      </c>
      <c r="E303" s="1200"/>
      <c r="F303" s="1194">
        <v>409</v>
      </c>
      <c r="G303" s="1200"/>
      <c r="H303" s="1194">
        <v>312</v>
      </c>
      <c r="I303" s="1200"/>
      <c r="J303" s="1200">
        <v>314</v>
      </c>
      <c r="K303" s="1200"/>
      <c r="L303" s="1194">
        <v>362</v>
      </c>
      <c r="M303" s="1200"/>
      <c r="N303" s="1194">
        <v>329</v>
      </c>
      <c r="O303" s="1200"/>
      <c r="P303" s="1194">
        <v>371</v>
      </c>
      <c r="Q303" s="1200"/>
      <c r="R303" s="1194">
        <v>418</v>
      </c>
      <c r="S303" s="1200"/>
      <c r="T303" s="1194">
        <v>377</v>
      </c>
      <c r="U303" s="1200"/>
      <c r="V303" s="1194">
        <v>344</v>
      </c>
      <c r="W303" s="1200"/>
      <c r="X303" s="1194">
        <v>319</v>
      </c>
      <c r="Y303" s="1200"/>
      <c r="Z303" s="1383">
        <v>308</v>
      </c>
      <c r="AA303" s="1055">
        <f>SUM(D303:Z303)</f>
        <v>4293</v>
      </c>
    </row>
    <row r="304" spans="1:27" ht="12.45" customHeight="1">
      <c r="A304" s="1359"/>
      <c r="B304" s="1210"/>
      <c r="C304" s="1200"/>
      <c r="D304" s="1194"/>
      <c r="E304" s="1200"/>
      <c r="F304" s="1194"/>
      <c r="G304" s="1200"/>
      <c r="H304" s="1194"/>
      <c r="I304" s="1200"/>
      <c r="J304" s="1200"/>
      <c r="K304" s="1200"/>
      <c r="L304" s="1194"/>
      <c r="M304" s="1200"/>
      <c r="N304" s="1194"/>
      <c r="O304" s="1200"/>
      <c r="P304" s="1194"/>
      <c r="Q304" s="1200"/>
      <c r="R304" s="1194"/>
      <c r="S304" s="1200"/>
      <c r="T304" s="1194"/>
      <c r="U304" s="1200"/>
      <c r="V304" s="1194"/>
      <c r="W304" s="1200"/>
      <c r="X304" s="1194"/>
      <c r="Y304" s="1200"/>
      <c r="Z304" s="1383"/>
    </row>
    <row r="305" spans="1:27" ht="55.05" customHeight="1">
      <c r="A305" s="1359"/>
      <c r="B305" s="1210"/>
      <c r="C305" s="1142"/>
      <c r="D305" s="1194"/>
      <c r="E305" s="1139"/>
      <c r="F305" s="1194"/>
      <c r="G305" s="1139"/>
      <c r="H305" s="1194"/>
      <c r="I305" s="1133"/>
      <c r="J305" s="1202"/>
      <c r="K305" s="1133"/>
      <c r="L305" s="1194"/>
      <c r="M305" s="1133"/>
      <c r="N305" s="1194"/>
      <c r="O305" s="1139"/>
      <c r="P305" s="1194"/>
      <c r="Q305" s="1139"/>
      <c r="R305" s="1194"/>
      <c r="S305" s="1133"/>
      <c r="T305" s="1194"/>
      <c r="U305" s="1133"/>
      <c r="V305" s="1194"/>
      <c r="W305" s="1133"/>
      <c r="X305" s="1194"/>
      <c r="Y305" s="1133"/>
      <c r="Z305" s="1384"/>
    </row>
    <row r="306" spans="1:27" s="1056" customFormat="1" ht="17.399999999999999" customHeight="1">
      <c r="A306" s="1360"/>
      <c r="B306" s="1211"/>
      <c r="C306" s="1174"/>
      <c r="D306" s="1193"/>
      <c r="E306" s="1135"/>
      <c r="F306" s="1193"/>
      <c r="G306" s="1135"/>
      <c r="H306" s="1193"/>
      <c r="I306" s="1135"/>
      <c r="J306" s="1202"/>
      <c r="K306" s="1135"/>
      <c r="L306" s="1193"/>
      <c r="M306" s="1135"/>
      <c r="N306" s="1193"/>
      <c r="O306" s="1135"/>
      <c r="P306" s="1193"/>
      <c r="Q306" s="1135"/>
      <c r="R306" s="1193"/>
      <c r="S306" s="1135"/>
      <c r="T306" s="1193"/>
      <c r="U306" s="1135"/>
      <c r="V306" s="1193"/>
      <c r="W306" s="1135"/>
      <c r="X306" s="1193"/>
      <c r="Y306" s="1135"/>
      <c r="Z306" s="1384"/>
    </row>
    <row r="307" spans="1:27" ht="38.4" customHeight="1">
      <c r="A307" s="1359"/>
      <c r="B307" s="1210"/>
      <c r="C307" s="1201" t="s">
        <v>105</v>
      </c>
      <c r="D307" s="1315"/>
      <c r="E307" s="1315" t="s">
        <v>234</v>
      </c>
      <c r="G307" s="1201" t="s">
        <v>105</v>
      </c>
      <c r="I307" s="1315" t="s">
        <v>168</v>
      </c>
      <c r="K307" s="1201" t="s">
        <v>101</v>
      </c>
      <c r="L307" s="1315"/>
      <c r="M307" s="1315" t="s">
        <v>168</v>
      </c>
      <c r="N307" s="1194"/>
      <c r="O307" s="1315" t="s">
        <v>168</v>
      </c>
      <c r="Q307" s="1201" t="s">
        <v>101</v>
      </c>
      <c r="R307" s="1315"/>
      <c r="S307" s="1315" t="s">
        <v>171</v>
      </c>
      <c r="U307" s="1201" t="s">
        <v>101</v>
      </c>
      <c r="V307" s="1315"/>
      <c r="W307" s="1315" t="s">
        <v>168</v>
      </c>
      <c r="Y307" s="1201" t="s">
        <v>101</v>
      </c>
      <c r="Z307" s="1190"/>
    </row>
    <row r="308" spans="1:27" s="1056" customFormat="1" ht="30" customHeight="1" thickBot="1">
      <c r="A308" s="1360"/>
      <c r="B308" s="1211"/>
      <c r="C308" s="1149"/>
      <c r="D308" s="1148"/>
      <c r="E308" s="2194">
        <v>839</v>
      </c>
      <c r="F308" s="2194"/>
      <c r="G308" s="1148"/>
      <c r="H308" s="1148"/>
      <c r="I308" s="2194">
        <v>627</v>
      </c>
      <c r="J308" s="2194"/>
      <c r="K308" s="1316"/>
      <c r="L308" s="1193"/>
      <c r="M308" s="1316"/>
      <c r="N308" s="1318"/>
      <c r="O308" s="2198">
        <v>1063</v>
      </c>
      <c r="P308" s="2198"/>
      <c r="Q308" s="1318"/>
      <c r="R308" s="1318"/>
      <c r="S308" s="2196">
        <v>795</v>
      </c>
      <c r="T308" s="2196"/>
      <c r="U308" s="1194"/>
      <c r="V308" s="1194"/>
      <c r="W308" s="2198">
        <v>662</v>
      </c>
      <c r="X308" s="2198"/>
      <c r="Y308" s="1055"/>
      <c r="Z308" s="1189"/>
    </row>
    <row r="309" spans="1:27" ht="12.6" customHeight="1">
      <c r="A309" s="1359"/>
      <c r="B309" s="1210"/>
      <c r="C309" s="1194"/>
      <c r="D309" s="1194"/>
      <c r="E309" s="1194"/>
      <c r="F309" s="1194"/>
      <c r="G309" s="1194"/>
      <c r="H309" s="1194"/>
      <c r="I309" s="1194"/>
      <c r="J309" s="1194"/>
      <c r="K309" s="1147"/>
      <c r="L309" s="1147"/>
      <c r="M309" s="1147"/>
      <c r="N309" s="1147"/>
      <c r="O309" s="1147"/>
      <c r="P309" s="1147"/>
      <c r="Q309" s="1147"/>
      <c r="R309" s="1147"/>
      <c r="S309" s="1147"/>
      <c r="T309" s="1147"/>
      <c r="U309" s="1147"/>
      <c r="V309" s="1147"/>
      <c r="W309" s="1147"/>
      <c r="X309" s="1147"/>
      <c r="Y309" s="1194"/>
      <c r="Z309" s="1387"/>
    </row>
    <row r="310" spans="1:27" ht="30">
      <c r="A310" s="1359"/>
      <c r="B310" s="1210"/>
      <c r="C310" s="1194" t="s">
        <v>275</v>
      </c>
      <c r="D310" s="1194"/>
      <c r="E310" s="1194" t="s">
        <v>1268</v>
      </c>
      <c r="F310" s="1194"/>
      <c r="G310" s="1194" t="s">
        <v>409</v>
      </c>
      <c r="I310" s="1519" t="s">
        <v>410</v>
      </c>
      <c r="J310" s="1194"/>
      <c r="K310" s="1194" t="s">
        <v>704</v>
      </c>
      <c r="L310" s="1194"/>
      <c r="M310" s="1194" t="s">
        <v>265</v>
      </c>
      <c r="N310" s="1194"/>
      <c r="O310" s="1194" t="s">
        <v>412</v>
      </c>
      <c r="P310" s="1194"/>
      <c r="Q310" s="1194" t="s">
        <v>413</v>
      </c>
      <c r="R310" s="1194"/>
      <c r="S310" s="1194" t="s">
        <v>414</v>
      </c>
      <c r="T310" s="1194"/>
      <c r="U310" s="1194" t="s">
        <v>157</v>
      </c>
      <c r="V310" s="1194"/>
      <c r="W310" s="1194" t="s">
        <v>1314</v>
      </c>
      <c r="X310" s="1194"/>
      <c r="Y310" s="1194" t="s">
        <v>1512</v>
      </c>
      <c r="Z310" s="1188"/>
    </row>
    <row r="311" spans="1:27" ht="28.2">
      <c r="A311" s="1359"/>
      <c r="B311" s="1210"/>
      <c r="C311" s="1194"/>
      <c r="D311" s="1194"/>
      <c r="E311" s="1194"/>
      <c r="F311" s="1194"/>
      <c r="G311" s="1194"/>
      <c r="I311" s="1193"/>
      <c r="J311" s="1194"/>
      <c r="K311" s="1194"/>
      <c r="L311" s="1194"/>
      <c r="M311" s="1194"/>
      <c r="N311" s="1194"/>
      <c r="O311" s="1194"/>
      <c r="P311" s="1194"/>
      <c r="Q311" s="1194"/>
      <c r="R311" s="1194"/>
      <c r="S311" s="1194"/>
      <c r="T311" s="1194"/>
      <c r="U311" s="1194"/>
      <c r="V311" s="1194"/>
      <c r="W311" s="1194"/>
      <c r="X311" s="1404" t="s">
        <v>1797</v>
      </c>
      <c r="Y311" s="1194"/>
      <c r="Z311" s="1383"/>
    </row>
    <row r="312" spans="1:27" ht="28.2">
      <c r="A312" s="1359"/>
      <c r="B312" s="1210"/>
      <c r="C312" s="1200"/>
      <c r="D312" s="1194"/>
      <c r="E312" s="1200"/>
      <c r="F312" s="1194"/>
      <c r="G312" s="1200"/>
      <c r="I312" s="1200"/>
      <c r="J312" s="1200"/>
      <c r="K312" s="1200"/>
      <c r="L312" s="1194"/>
      <c r="M312" s="1200"/>
      <c r="N312" s="1194"/>
      <c r="O312" s="1200"/>
      <c r="P312" s="1194"/>
      <c r="Q312" s="1200"/>
      <c r="R312" s="1194"/>
      <c r="S312" s="1200"/>
      <c r="T312" s="1194"/>
      <c r="U312" s="1200"/>
      <c r="V312" s="1194"/>
      <c r="W312" s="1200"/>
      <c r="X312" s="1194"/>
      <c r="Y312" s="1200"/>
    </row>
    <row r="313" spans="1:27" ht="28.2">
      <c r="A313" s="1359"/>
      <c r="B313" s="1210"/>
      <c r="C313" s="1200"/>
      <c r="D313" s="1194">
        <v>325</v>
      </c>
      <c r="E313" s="1200"/>
      <c r="F313" s="1194">
        <v>365</v>
      </c>
      <c r="G313" s="1200"/>
      <c r="H313" s="1194">
        <v>260</v>
      </c>
      <c r="I313" s="1200"/>
      <c r="J313" s="1200">
        <v>360</v>
      </c>
      <c r="K313" s="1200"/>
      <c r="L313" s="1194">
        <v>414</v>
      </c>
      <c r="M313" s="1200"/>
      <c r="N313" s="1194">
        <v>424</v>
      </c>
      <c r="O313" s="1200"/>
      <c r="P313" s="1194">
        <v>404</v>
      </c>
      <c r="Q313" s="1200"/>
      <c r="R313" s="1194">
        <v>430</v>
      </c>
      <c r="S313" s="1200"/>
      <c r="T313" s="1194">
        <v>406</v>
      </c>
      <c r="U313" s="1200"/>
      <c r="V313" s="1194">
        <v>423</v>
      </c>
      <c r="W313" s="1200"/>
      <c r="X313" s="1194">
        <v>286</v>
      </c>
      <c r="Y313" s="1200"/>
      <c r="Z313" s="1383">
        <v>424</v>
      </c>
      <c r="AA313" s="1055">
        <f>SUM(D313:Z313)</f>
        <v>4521</v>
      </c>
    </row>
    <row r="314" spans="1:27" ht="13.5" customHeight="1">
      <c r="A314" s="1359"/>
      <c r="B314" s="1210"/>
      <c r="C314" s="1200"/>
      <c r="D314" s="1194"/>
      <c r="E314" s="1200"/>
      <c r="F314" s="1194"/>
      <c r="G314" s="1200"/>
      <c r="I314" s="1200"/>
      <c r="J314" s="1200"/>
      <c r="K314" s="1200"/>
      <c r="L314" s="1194"/>
      <c r="M314" s="1200"/>
      <c r="N314" s="1194"/>
      <c r="O314" s="1200"/>
      <c r="P314" s="1194"/>
      <c r="Q314" s="1200"/>
      <c r="R314" s="1194"/>
      <c r="S314" s="1200"/>
      <c r="T314" s="1194"/>
      <c r="U314" s="1200"/>
      <c r="V314" s="1194"/>
      <c r="W314" s="1200"/>
      <c r="X314" s="1194"/>
      <c r="Y314" s="1200"/>
      <c r="Z314" s="1384"/>
    </row>
    <row r="315" spans="1:27" ht="55.05" customHeight="1">
      <c r="A315" s="1359"/>
      <c r="B315" s="1210"/>
      <c r="C315" s="1142"/>
      <c r="D315" s="1194"/>
      <c r="E315" s="1133"/>
      <c r="F315" s="1194"/>
      <c r="G315" s="1137"/>
      <c r="I315" s="1137"/>
      <c r="J315" s="1202"/>
      <c r="K315" s="1142"/>
      <c r="L315" s="1194"/>
      <c r="M315" s="1133"/>
      <c r="N315" s="1194"/>
      <c r="O315" s="1134"/>
      <c r="P315" s="1194"/>
      <c r="Q315" s="1134"/>
      <c r="R315" s="1194"/>
      <c r="S315" s="1134"/>
      <c r="T315" s="1194"/>
      <c r="U315" s="1133"/>
      <c r="V315" s="1194"/>
      <c r="W315" s="1131"/>
      <c r="X315" s="1194"/>
      <c r="Y315" s="1131" t="s">
        <v>2040</v>
      </c>
      <c r="Z315" s="1384"/>
    </row>
    <row r="316" spans="1:27" s="1056" customFormat="1" ht="15" customHeight="1">
      <c r="A316" s="1360"/>
      <c r="B316" s="1211"/>
      <c r="C316" s="1174"/>
      <c r="D316" s="1193"/>
      <c r="E316" s="1135"/>
      <c r="F316" s="1193"/>
      <c r="G316" s="1131"/>
      <c r="I316" s="1131"/>
      <c r="J316" s="1202"/>
      <c r="K316" s="1135"/>
      <c r="L316" s="1193"/>
      <c r="M316" s="1135"/>
      <c r="N316" s="1193"/>
      <c r="O316" s="1136"/>
      <c r="P316" s="1193"/>
      <c r="Q316" s="1136"/>
      <c r="R316" s="1193"/>
      <c r="S316" s="1136"/>
      <c r="T316" s="1193"/>
      <c r="U316" s="1135"/>
      <c r="V316" s="1193"/>
      <c r="W316" s="1131"/>
      <c r="X316" s="1193"/>
      <c r="Y316" s="1131"/>
      <c r="Z316" s="1190"/>
    </row>
    <row r="317" spans="1:27" ht="28.2">
      <c r="A317" s="1359"/>
      <c r="B317" s="1210"/>
      <c r="C317" s="1315" t="s">
        <v>168</v>
      </c>
      <c r="D317" s="1315"/>
      <c r="E317" s="1201" t="s">
        <v>111</v>
      </c>
      <c r="F317" s="1315"/>
      <c r="G317" s="1315" t="s">
        <v>168</v>
      </c>
      <c r="I317" s="1515" t="s">
        <v>156</v>
      </c>
      <c r="J317" s="1315"/>
      <c r="K317" s="1201" t="s">
        <v>101</v>
      </c>
      <c r="L317" s="1315"/>
      <c r="M317" s="1315" t="s">
        <v>228</v>
      </c>
      <c r="N317" s="1315"/>
      <c r="O317" s="1315" t="s">
        <v>168</v>
      </c>
      <c r="P317" s="1315"/>
      <c r="Q317" s="1315" t="s">
        <v>171</v>
      </c>
      <c r="R317" s="1194"/>
      <c r="S317" s="1315" t="s">
        <v>171</v>
      </c>
      <c r="T317" s="1194"/>
      <c r="U317" s="1201" t="s">
        <v>153</v>
      </c>
      <c r="V317" s="1315"/>
      <c r="W317" s="1201" t="s">
        <v>111</v>
      </c>
      <c r="X317" s="1194"/>
      <c r="Y317" s="1201" t="s">
        <v>111</v>
      </c>
      <c r="Z317" s="1386"/>
    </row>
    <row r="318" spans="1:27" ht="30" customHeight="1" thickBot="1">
      <c r="A318" s="1359"/>
      <c r="B318" s="1210"/>
      <c r="C318" s="2260">
        <v>633</v>
      </c>
      <c r="D318" s="2206"/>
      <c r="E318" s="1194"/>
      <c r="F318" s="1194"/>
      <c r="G318" s="1201" t="s">
        <v>440</v>
      </c>
      <c r="H318" s="2208">
        <v>625</v>
      </c>
      <c r="I318" s="2208"/>
      <c r="J318" s="1567"/>
      <c r="S318" s="2206">
        <v>2079</v>
      </c>
      <c r="T318" s="2206"/>
      <c r="U318" s="1318"/>
      <c r="V318" s="1318"/>
      <c r="W318" s="1148"/>
      <c r="X318" s="1155"/>
      <c r="Y318" s="1149"/>
      <c r="Z318" s="1405"/>
    </row>
    <row r="319" spans="1:27" ht="28.8" hidden="1" customHeight="1" thickBot="1">
      <c r="A319" s="1359"/>
      <c r="B319" s="1210"/>
      <c r="M319" s="1194"/>
      <c r="N319" s="1194"/>
      <c r="O319" s="1194"/>
      <c r="P319" s="1194"/>
      <c r="Q319" s="1194"/>
      <c r="R319" s="1194"/>
      <c r="S319" s="1194"/>
      <c r="T319" s="1194"/>
      <c r="U319" s="1194"/>
      <c r="V319" s="1194"/>
      <c r="W319" s="1171"/>
      <c r="X319" s="1155"/>
      <c r="Y319" s="1155"/>
      <c r="Z319" s="1188"/>
    </row>
    <row r="320" spans="1:27" ht="16.5" customHeight="1">
      <c r="A320" s="1359"/>
      <c r="B320" s="1210"/>
      <c r="C320" s="1147"/>
      <c r="D320" s="1147"/>
      <c r="E320" s="1147"/>
      <c r="F320" s="1147"/>
      <c r="G320" s="1147"/>
      <c r="H320" s="1147"/>
      <c r="I320" s="1147"/>
      <c r="J320" s="1147"/>
      <c r="K320" s="1147"/>
      <c r="L320" s="1147"/>
      <c r="M320" s="1147"/>
      <c r="N320" s="1147"/>
      <c r="O320" s="1147"/>
      <c r="P320" s="1147"/>
      <c r="Q320" s="1147"/>
      <c r="R320" s="1147"/>
      <c r="S320" s="1147"/>
      <c r="T320" s="1147"/>
      <c r="U320" s="1147"/>
      <c r="V320" s="1147"/>
      <c r="W320" s="1194"/>
      <c r="X320" s="1194"/>
      <c r="Z320" s="1191"/>
    </row>
    <row r="321" spans="1:27" ht="28.2">
      <c r="A321" s="1359"/>
      <c r="B321" s="1210"/>
      <c r="C321" s="1194" t="s">
        <v>1316</v>
      </c>
      <c r="D321" s="1194"/>
      <c r="E321" s="1194" t="s">
        <v>1317</v>
      </c>
      <c r="F321" s="1194"/>
      <c r="G321" s="1194" t="s">
        <v>420</v>
      </c>
      <c r="H321" s="1194"/>
      <c r="I321" s="1194" t="s">
        <v>421</v>
      </c>
      <c r="J321" s="1194"/>
      <c r="K321" s="1194" t="s">
        <v>422</v>
      </c>
      <c r="L321" s="1194"/>
      <c r="M321" s="1194" t="s">
        <v>423</v>
      </c>
      <c r="N321" s="1194"/>
      <c r="O321" s="1194" t="s">
        <v>424</v>
      </c>
      <c r="P321" s="1194"/>
      <c r="Q321" s="1194" t="s">
        <v>425</v>
      </c>
      <c r="R321" s="1194"/>
      <c r="S321" s="1194" t="s">
        <v>426</v>
      </c>
      <c r="T321" s="1194"/>
      <c r="U321" s="1194" t="s">
        <v>427</v>
      </c>
      <c r="V321" s="1194"/>
      <c r="W321" s="1194" t="s">
        <v>429</v>
      </c>
      <c r="X321" s="1194"/>
      <c r="Y321" s="1194" t="s">
        <v>430</v>
      </c>
      <c r="Z321" s="1188"/>
    </row>
    <row r="322" spans="1:27" ht="28.2">
      <c r="A322" s="1359"/>
      <c r="B322" s="1210"/>
      <c r="C322" s="1194"/>
      <c r="D322" s="1194"/>
      <c r="E322" s="1194"/>
      <c r="F322" s="1194"/>
      <c r="G322" s="1194"/>
      <c r="H322" s="1194"/>
      <c r="I322" s="1194"/>
      <c r="J322" s="1194"/>
      <c r="K322" s="1194"/>
      <c r="L322" s="1194"/>
      <c r="M322" s="1194"/>
      <c r="N322" s="1194"/>
      <c r="O322" s="1194"/>
      <c r="P322" s="1194"/>
      <c r="Q322" s="1194"/>
      <c r="R322" s="1194"/>
      <c r="S322" s="1194"/>
      <c r="T322" s="1194"/>
      <c r="U322" s="1194"/>
      <c r="V322" s="1194"/>
      <c r="W322" s="1194"/>
      <c r="X322" s="1194"/>
      <c r="Y322" s="1194"/>
      <c r="Z322" s="1383"/>
    </row>
    <row r="323" spans="1:27" ht="28.2">
      <c r="A323" s="1359"/>
      <c r="B323" s="1210"/>
      <c r="C323" s="1200"/>
      <c r="D323" s="1194"/>
      <c r="E323" s="1200"/>
      <c r="F323" s="1194"/>
      <c r="G323" s="1200"/>
      <c r="H323" s="1194"/>
      <c r="I323" s="1200"/>
      <c r="J323" s="1200"/>
      <c r="K323" s="1200"/>
      <c r="L323" s="1194"/>
      <c r="M323" s="1200"/>
      <c r="N323" s="1194"/>
      <c r="O323" s="1200"/>
      <c r="P323" s="1194"/>
      <c r="Q323" s="1200"/>
      <c r="R323" s="1194"/>
      <c r="S323" s="1200"/>
      <c r="T323" s="1194"/>
      <c r="U323" s="1200"/>
      <c r="V323" s="1194"/>
      <c r="W323" s="1200"/>
      <c r="X323" s="1194"/>
      <c r="Y323" s="1200"/>
    </row>
    <row r="324" spans="1:27" ht="28.2">
      <c r="A324" s="1359"/>
      <c r="B324" s="1210"/>
      <c r="C324" s="1200"/>
      <c r="D324" s="1194">
        <v>420</v>
      </c>
      <c r="E324" s="1200"/>
      <c r="F324" s="1194">
        <v>424</v>
      </c>
      <c r="G324" s="1200"/>
      <c r="H324" s="1194">
        <v>387</v>
      </c>
      <c r="I324" s="1200"/>
      <c r="J324" s="1200">
        <v>453</v>
      </c>
      <c r="K324" s="1200"/>
      <c r="L324" s="1194">
        <v>387</v>
      </c>
      <c r="M324" s="1200"/>
      <c r="N324" s="1194">
        <v>382</v>
      </c>
      <c r="O324" s="1200"/>
      <c r="P324" s="1194">
        <v>336</v>
      </c>
      <c r="Q324" s="1200"/>
      <c r="R324" s="1194">
        <v>389</v>
      </c>
      <c r="S324" s="1200"/>
      <c r="T324" s="1194">
        <v>335</v>
      </c>
      <c r="U324" s="1200"/>
      <c r="V324" s="1194">
        <v>396</v>
      </c>
      <c r="W324" s="1200"/>
      <c r="X324" s="1194">
        <v>233</v>
      </c>
      <c r="Y324" s="1200"/>
      <c r="Z324" s="1383">
        <v>467</v>
      </c>
      <c r="AA324" s="1055">
        <f>SUM(D324:Z324)</f>
        <v>4609</v>
      </c>
    </row>
    <row r="325" spans="1:27" ht="16.95" customHeight="1">
      <c r="A325" s="1359"/>
      <c r="B325" s="1210"/>
      <c r="C325" s="1200"/>
      <c r="D325" s="1194"/>
      <c r="E325" s="1200"/>
      <c r="F325" s="1194"/>
      <c r="G325" s="1200"/>
      <c r="H325" s="1194"/>
      <c r="I325" s="1200"/>
      <c r="J325" s="1200"/>
      <c r="K325" s="1200"/>
      <c r="L325" s="1194"/>
      <c r="M325" s="1200"/>
      <c r="N325" s="1194"/>
      <c r="O325" s="1200"/>
      <c r="P325" s="1194"/>
      <c r="Q325" s="1200"/>
      <c r="R325" s="1194"/>
      <c r="S325" s="1200"/>
      <c r="T325" s="1194"/>
      <c r="U325" s="1200"/>
      <c r="V325" s="1194"/>
      <c r="W325" s="1200"/>
      <c r="X325" s="1194"/>
      <c r="Y325" s="1200"/>
      <c r="Z325" s="1384"/>
    </row>
    <row r="326" spans="1:27" ht="55.05" customHeight="1">
      <c r="A326" s="1359"/>
      <c r="B326" s="1210"/>
      <c r="C326" s="1144"/>
      <c r="D326" s="1194"/>
      <c r="E326" s="1133"/>
      <c r="F326" s="1194"/>
      <c r="G326" s="1131"/>
      <c r="H326" s="1194"/>
      <c r="I326" s="1133"/>
      <c r="J326" s="1202"/>
      <c r="K326" s="1131"/>
      <c r="L326" s="1194"/>
      <c r="M326" s="1131"/>
      <c r="N326" s="1194"/>
      <c r="O326" s="1133"/>
      <c r="P326" s="1194"/>
      <c r="Q326" s="1133"/>
      <c r="R326" s="1194"/>
      <c r="S326" s="1133"/>
      <c r="T326" s="1194"/>
      <c r="U326" s="1768"/>
      <c r="V326" s="1194"/>
      <c r="W326" s="1131"/>
      <c r="X326" s="1194"/>
      <c r="Y326" s="1137"/>
      <c r="Z326" s="1384"/>
    </row>
    <row r="327" spans="1:27" s="1056" customFormat="1" ht="21" customHeight="1">
      <c r="A327" s="1360"/>
      <c r="B327" s="1211"/>
      <c r="C327" s="1144"/>
      <c r="D327" s="1193"/>
      <c r="E327" s="1135"/>
      <c r="F327" s="1193"/>
      <c r="G327" s="1131"/>
      <c r="H327" s="1193"/>
      <c r="I327" s="1135"/>
      <c r="J327" s="1202"/>
      <c r="K327" s="1131"/>
      <c r="L327" s="1193"/>
      <c r="M327" s="1131"/>
      <c r="N327" s="1193"/>
      <c r="O327" s="1135"/>
      <c r="P327" s="1193"/>
      <c r="Q327" s="1135"/>
      <c r="R327" s="1193"/>
      <c r="S327" s="1168"/>
      <c r="T327" s="1193"/>
      <c r="U327" s="1168"/>
      <c r="V327" s="1193"/>
      <c r="W327" s="1131"/>
      <c r="X327" s="1193"/>
      <c r="Y327" s="1131"/>
      <c r="Z327" s="1190"/>
    </row>
    <row r="328" spans="1:27" ht="28.2">
      <c r="A328" s="1359"/>
      <c r="B328" s="1210"/>
      <c r="C328" s="1315" t="s">
        <v>228</v>
      </c>
      <c r="D328" s="1315"/>
      <c r="E328" s="1315" t="s">
        <v>171</v>
      </c>
      <c r="G328" s="1201" t="s">
        <v>101</v>
      </c>
      <c r="H328" s="1315"/>
      <c r="I328" s="1315" t="s">
        <v>228</v>
      </c>
      <c r="K328" s="1201" t="s">
        <v>111</v>
      </c>
      <c r="L328" s="1393"/>
      <c r="M328" s="1201" t="s">
        <v>129</v>
      </c>
      <c r="N328" s="1393"/>
      <c r="O328" s="1315" t="s">
        <v>168</v>
      </c>
      <c r="P328" s="1393"/>
      <c r="Q328" s="1315" t="s">
        <v>168</v>
      </c>
      <c r="S328" s="1201" t="s">
        <v>101</v>
      </c>
      <c r="T328" s="1393"/>
      <c r="U328" s="1315" t="s">
        <v>228</v>
      </c>
      <c r="W328" s="1201" t="s">
        <v>111</v>
      </c>
      <c r="X328" s="1315"/>
      <c r="Y328" s="1201" t="s">
        <v>109</v>
      </c>
      <c r="Z328" s="1403"/>
    </row>
    <row r="329" spans="1:27" s="1056" customFormat="1" ht="31.2" customHeight="1" thickBot="1">
      <c r="A329" s="1360"/>
      <c r="B329" s="1211"/>
      <c r="C329" s="1575"/>
      <c r="D329" s="1318"/>
      <c r="E329" s="2194">
        <v>1268</v>
      </c>
      <c r="F329" s="2194"/>
      <c r="G329" s="1316"/>
      <c r="H329" s="1318"/>
      <c r="I329" s="2194">
        <v>840</v>
      </c>
      <c r="J329" s="2194"/>
      <c r="K329" s="1406"/>
      <c r="L329" s="1055"/>
      <c r="M329" s="1318"/>
      <c r="N329" s="1407"/>
      <c r="O329" s="1316"/>
      <c r="P329" s="1407"/>
      <c r="Q329" s="2194">
        <v>1108</v>
      </c>
      <c r="R329" s="2194"/>
      <c r="S329" s="1318"/>
      <c r="T329" s="1407"/>
      <c r="U329" s="2195">
        <v>731</v>
      </c>
      <c r="V329" s="2195"/>
      <c r="W329" s="1316"/>
      <c r="X329" s="1407"/>
      <c r="Y329" s="1185"/>
      <c r="Z329" s="1192"/>
    </row>
    <row r="330" spans="1:27" s="1056" customFormat="1" ht="22.2" hidden="1" customHeight="1" thickBot="1">
      <c r="A330" s="1360"/>
      <c r="B330" s="1367"/>
      <c r="C330" s="1158"/>
      <c r="D330" s="1194"/>
      <c r="E330" s="1194"/>
      <c r="F330" s="1194"/>
      <c r="G330" s="1194"/>
      <c r="H330" s="1194"/>
      <c r="I330" s="1193"/>
      <c r="J330" s="1194"/>
      <c r="K330" s="1194"/>
      <c r="L330" s="1194"/>
      <c r="M330" s="1318"/>
      <c r="N330" s="1318"/>
      <c r="O330" s="1318"/>
      <c r="P330" s="1378"/>
      <c r="Q330" s="1316"/>
      <c r="R330" s="1318"/>
      <c r="S330" s="1318"/>
      <c r="T330" s="1318"/>
      <c r="U330" s="1318"/>
      <c r="V330" s="1318"/>
      <c r="W330" s="1316"/>
      <c r="X330" s="1318"/>
      <c r="Y330" s="1366"/>
      <c r="Z330" s="1408"/>
    </row>
    <row r="331" spans="1:27" ht="22.2" customHeight="1">
      <c r="A331" s="1359"/>
      <c r="B331" s="1210"/>
      <c r="C331" s="1194"/>
      <c r="D331" s="1147"/>
      <c r="E331" s="1147"/>
      <c r="F331" s="1147"/>
      <c r="G331" s="1147"/>
      <c r="H331" s="1147"/>
      <c r="I331" s="1147"/>
      <c r="J331" s="1147"/>
      <c r="K331" s="1147"/>
      <c r="L331" s="1147"/>
      <c r="M331" s="1147"/>
      <c r="N331" s="1147"/>
      <c r="O331" s="1147"/>
      <c r="P331" s="1147"/>
      <c r="Q331" s="1147"/>
      <c r="R331" s="1147"/>
      <c r="S331" s="1147"/>
      <c r="T331" s="1147"/>
      <c r="U331" s="1147"/>
      <c r="V331" s="1147"/>
      <c r="W331" s="1147"/>
      <c r="X331" s="1147"/>
      <c r="Z331" s="1387"/>
    </row>
    <row r="332" spans="1:27" ht="28.2">
      <c r="A332" s="1359"/>
      <c r="B332" s="1210"/>
      <c r="C332" s="1194" t="s">
        <v>431</v>
      </c>
      <c r="D332" s="1194"/>
      <c r="E332" s="1194" t="s">
        <v>432</v>
      </c>
      <c r="F332" s="1194"/>
      <c r="G332" s="1194" t="s">
        <v>433</v>
      </c>
      <c r="H332" s="1194"/>
      <c r="I332" s="1194" t="s">
        <v>434</v>
      </c>
      <c r="J332" s="1194"/>
      <c r="K332" s="1194" t="s">
        <v>435</v>
      </c>
      <c r="L332" s="1194"/>
      <c r="M332" s="1194" t="s">
        <v>436</v>
      </c>
      <c r="N332" s="1194"/>
      <c r="O332" s="1194" t="s">
        <v>437</v>
      </c>
      <c r="P332" s="1194"/>
      <c r="Q332" s="1194" t="s">
        <v>438</v>
      </c>
      <c r="R332" s="1194"/>
      <c r="S332" s="1194" t="s">
        <v>714</v>
      </c>
      <c r="T332" s="1194"/>
      <c r="U332" s="1194" t="s">
        <v>441</v>
      </c>
      <c r="V332" s="1194"/>
      <c r="W332" s="1194" t="s">
        <v>442</v>
      </c>
      <c r="X332" s="1194"/>
      <c r="Y332" s="1194" t="s">
        <v>443</v>
      </c>
      <c r="Z332" s="1188"/>
    </row>
    <row r="333" spans="1:27" ht="28.2">
      <c r="A333" s="1359"/>
      <c r="B333" s="1210"/>
      <c r="C333" s="1194"/>
      <c r="D333" s="1194"/>
      <c r="E333" s="1194"/>
      <c r="F333" s="1194"/>
      <c r="G333" s="1194"/>
      <c r="H333" s="1194"/>
      <c r="I333" s="1194"/>
      <c r="J333" s="1194"/>
      <c r="K333" s="1194"/>
      <c r="L333" s="1194"/>
      <c r="M333" s="1194"/>
      <c r="N333" s="1194"/>
      <c r="O333" s="1194"/>
      <c r="P333" s="1194"/>
      <c r="Q333" s="1194"/>
      <c r="R333" s="1194"/>
      <c r="S333" s="1194"/>
      <c r="T333" s="1194"/>
      <c r="U333" s="1194"/>
      <c r="V333" s="1194"/>
      <c r="W333" s="1194"/>
      <c r="X333" s="1194"/>
      <c r="Y333" s="1194"/>
      <c r="Z333" s="1188"/>
    </row>
    <row r="334" spans="1:27" ht="28.2">
      <c r="A334" s="1359"/>
      <c r="B334" s="1210"/>
      <c r="C334" s="1200"/>
      <c r="D334" s="1194"/>
      <c r="E334" s="1200"/>
      <c r="F334" s="1194"/>
      <c r="G334" s="1200"/>
      <c r="H334" s="1194"/>
      <c r="I334" s="1200"/>
      <c r="J334" s="1200"/>
      <c r="K334" s="1200"/>
      <c r="L334" s="1194"/>
      <c r="M334" s="1200"/>
      <c r="N334" s="1194"/>
      <c r="O334" s="1200"/>
      <c r="P334" s="1194"/>
      <c r="Q334" s="1200"/>
      <c r="R334" s="1194"/>
      <c r="S334" s="1200"/>
      <c r="T334" s="1194"/>
      <c r="U334" s="1200"/>
      <c r="V334" s="1194"/>
      <c r="W334" s="1200"/>
      <c r="X334" s="1194"/>
      <c r="Y334" s="1200"/>
      <c r="Z334" s="1383"/>
    </row>
    <row r="335" spans="1:27" ht="28.2">
      <c r="A335" s="1359"/>
      <c r="B335" s="1210"/>
      <c r="C335" s="1200"/>
      <c r="D335" s="1194">
        <v>423</v>
      </c>
      <c r="E335" s="1200"/>
      <c r="F335" s="1194">
        <v>249</v>
      </c>
      <c r="G335" s="1200"/>
      <c r="H335" s="1194">
        <v>282</v>
      </c>
      <c r="I335" s="1200"/>
      <c r="J335" s="1200">
        <v>398</v>
      </c>
      <c r="K335" s="1200"/>
      <c r="L335" s="1194">
        <v>370</v>
      </c>
      <c r="M335" s="1200"/>
      <c r="N335" s="1194">
        <v>437</v>
      </c>
      <c r="O335" s="1200"/>
      <c r="P335" s="1194">
        <v>435</v>
      </c>
      <c r="Q335" s="1200"/>
      <c r="R335" s="1194">
        <v>407</v>
      </c>
      <c r="S335" s="1200"/>
      <c r="T335" s="1194">
        <v>388</v>
      </c>
      <c r="U335" s="1200"/>
      <c r="V335" s="1194">
        <v>441</v>
      </c>
      <c r="W335" s="1200"/>
      <c r="X335" s="1194">
        <v>410</v>
      </c>
      <c r="Y335" s="1200"/>
      <c r="Z335" s="1383">
        <v>444</v>
      </c>
      <c r="AA335" s="1055">
        <f>SUM(D335:Z335)</f>
        <v>4684</v>
      </c>
    </row>
    <row r="336" spans="1:27" ht="13.95" customHeight="1">
      <c r="A336" s="1359"/>
      <c r="B336" s="1210"/>
      <c r="C336" s="1200"/>
      <c r="D336" s="1194"/>
      <c r="E336" s="1200"/>
      <c r="F336" s="1194"/>
      <c r="G336" s="1200"/>
      <c r="H336" s="1194"/>
      <c r="I336" s="1200"/>
      <c r="J336" s="1200"/>
      <c r="K336" s="1200"/>
      <c r="L336" s="1194"/>
      <c r="M336" s="1200"/>
      <c r="N336" s="1194"/>
      <c r="O336" s="1200"/>
      <c r="P336" s="1194"/>
      <c r="Q336" s="1200"/>
      <c r="R336" s="1194"/>
      <c r="S336" s="1200"/>
      <c r="T336" s="1194"/>
      <c r="U336" s="1200"/>
      <c r="V336" s="1194"/>
      <c r="W336" s="1200"/>
      <c r="X336" s="1194"/>
      <c r="Y336" s="1200"/>
      <c r="Z336" s="1383"/>
    </row>
    <row r="337" spans="1:27" ht="55.05" customHeight="1">
      <c r="A337" s="1359"/>
      <c r="B337" s="1210"/>
      <c r="C337" s="1142"/>
      <c r="D337" s="1194"/>
      <c r="E337" s="1133"/>
      <c r="F337" s="1194"/>
      <c r="G337" s="1133"/>
      <c r="H337" s="1194"/>
      <c r="I337" s="1142"/>
      <c r="J337" s="1202"/>
      <c r="K337" s="1133"/>
      <c r="L337" s="1194"/>
      <c r="M337" s="1133"/>
      <c r="N337" s="1194"/>
      <c r="O337" s="1131"/>
      <c r="P337" s="1194"/>
      <c r="Q337" s="1325" t="s">
        <v>2035</v>
      </c>
      <c r="R337" s="1194"/>
      <c r="S337" s="1137"/>
      <c r="T337" s="1194"/>
      <c r="U337" s="1137"/>
      <c r="V337" s="1194"/>
      <c r="W337" s="1159"/>
      <c r="X337" s="1186"/>
      <c r="Y337" s="1161"/>
      <c r="Z337" s="1188"/>
    </row>
    <row r="338" spans="1:27" s="1056" customFormat="1" ht="16.2" customHeight="1">
      <c r="A338" s="1360"/>
      <c r="B338" s="1211"/>
      <c r="C338" s="1437"/>
      <c r="D338" s="1193"/>
      <c r="E338" s="1135"/>
      <c r="F338" s="1193"/>
      <c r="G338" s="1135"/>
      <c r="H338" s="1193"/>
      <c r="I338" s="1174"/>
      <c r="J338" s="1202"/>
      <c r="K338" s="1135"/>
      <c r="L338" s="1193"/>
      <c r="M338" s="1135"/>
      <c r="N338" s="1193"/>
      <c r="O338" s="1132"/>
      <c r="P338" s="1193"/>
      <c r="Q338" s="1168"/>
      <c r="R338" s="1193"/>
      <c r="S338" s="1131"/>
      <c r="T338" s="1193"/>
      <c r="U338" s="1168"/>
      <c r="V338" s="1193"/>
      <c r="W338" s="1163"/>
      <c r="X338" s="1193"/>
      <c r="Y338" s="1163"/>
      <c r="Z338" s="1403"/>
    </row>
    <row r="339" spans="1:27" ht="28.2" customHeight="1">
      <c r="A339" s="1359"/>
      <c r="B339" s="1210"/>
      <c r="C339" s="1201" t="s">
        <v>118</v>
      </c>
      <c r="D339" s="1315"/>
      <c r="E339" s="1315" t="s">
        <v>168</v>
      </c>
      <c r="F339" s="1315"/>
      <c r="G339" s="1315" t="s">
        <v>168</v>
      </c>
      <c r="H339" s="1568"/>
      <c r="I339" s="1201" t="s">
        <v>111</v>
      </c>
      <c r="J339" s="1315"/>
      <c r="K339" s="1315" t="s">
        <v>171</v>
      </c>
      <c r="M339" s="1201" t="s">
        <v>114</v>
      </c>
      <c r="N339" s="1393"/>
      <c r="O339" s="1201" t="s">
        <v>129</v>
      </c>
      <c r="P339" s="1393"/>
      <c r="Q339" s="1315" t="s">
        <v>234</v>
      </c>
      <c r="S339" s="1201" t="s">
        <v>101</v>
      </c>
      <c r="T339" s="1194"/>
      <c r="U339" s="1201" t="s">
        <v>123</v>
      </c>
      <c r="V339" s="1393"/>
      <c r="W339" s="1201" t="s">
        <v>153</v>
      </c>
      <c r="X339" s="1194"/>
      <c r="Y339" s="1201" t="s">
        <v>101</v>
      </c>
      <c r="Z339" s="1188"/>
    </row>
    <row r="340" spans="1:27" s="1056" customFormat="1" ht="37.200000000000003" thickBot="1">
      <c r="A340" s="1360"/>
      <c r="B340" s="1211"/>
      <c r="C340" s="1316"/>
      <c r="D340" s="1318"/>
      <c r="E340" s="1316"/>
      <c r="F340" s="1318"/>
      <c r="G340" s="1201" t="s">
        <v>1508</v>
      </c>
      <c r="H340" s="2198">
        <v>954</v>
      </c>
      <c r="I340" s="2198"/>
      <c r="K340" s="2261">
        <v>768</v>
      </c>
      <c r="L340" s="2261"/>
      <c r="Q340" s="2198">
        <v>842</v>
      </c>
      <c r="R340" s="2198"/>
      <c r="S340" s="1201" t="s">
        <v>440</v>
      </c>
      <c r="Y340" s="1184"/>
      <c r="Z340" s="1400"/>
    </row>
    <row r="341" spans="1:27" ht="9.6" customHeight="1">
      <c r="A341" s="1359"/>
      <c r="B341" s="1210"/>
      <c r="C341" s="1147"/>
      <c r="D341" s="1147"/>
      <c r="E341" s="1147"/>
      <c r="F341" s="1147"/>
      <c r="G341" s="1147"/>
      <c r="H341" s="1147"/>
      <c r="I341" s="1147"/>
      <c r="J341" s="1147"/>
      <c r="K341" s="1147"/>
      <c r="L341" s="1147"/>
      <c r="M341" s="1147"/>
      <c r="N341" s="1147"/>
      <c r="O341" s="1147"/>
      <c r="P341" s="1147"/>
      <c r="Q341" s="1147"/>
      <c r="R341" s="1147"/>
      <c r="S341" s="1147"/>
      <c r="T341" s="1147"/>
      <c r="U341" s="1147"/>
      <c r="V341" s="1147"/>
      <c r="W341" s="1147"/>
      <c r="X341" s="1147"/>
      <c r="Z341" s="1191"/>
    </row>
    <row r="342" spans="1:27" ht="28.2">
      <c r="A342" s="1359"/>
      <c r="B342" s="1210"/>
      <c r="C342" s="1194" t="s">
        <v>444</v>
      </c>
      <c r="D342" s="1194"/>
      <c r="E342" s="1194" t="s">
        <v>445</v>
      </c>
      <c r="F342" s="1194"/>
      <c r="G342" s="1194" t="s">
        <v>446</v>
      </c>
      <c r="H342" s="1194"/>
      <c r="I342" s="1194" t="s">
        <v>447</v>
      </c>
      <c r="J342" s="1194"/>
      <c r="K342" s="1194" t="s">
        <v>448</v>
      </c>
      <c r="L342" s="1194"/>
      <c r="M342" s="1194" t="s">
        <v>449</v>
      </c>
      <c r="N342" s="1194"/>
      <c r="O342" s="1194" t="s">
        <v>450</v>
      </c>
      <c r="P342" s="1194"/>
      <c r="Q342" s="1194" t="s">
        <v>451</v>
      </c>
      <c r="R342" s="1194"/>
      <c r="S342" s="1194" t="s">
        <v>453</v>
      </c>
      <c r="T342" s="1194"/>
      <c r="U342" s="1194" t="s">
        <v>454</v>
      </c>
      <c r="V342" s="1194"/>
      <c r="W342" s="1194" t="s">
        <v>455</v>
      </c>
      <c r="X342" s="1194"/>
      <c r="Y342" s="1194" t="s">
        <v>456</v>
      </c>
      <c r="Z342" s="1194"/>
    </row>
    <row r="343" spans="1:27" ht="28.2">
      <c r="A343" s="1359"/>
      <c r="B343" s="1210"/>
      <c r="C343" s="1194"/>
      <c r="D343" s="1375" t="s">
        <v>1806</v>
      </c>
      <c r="E343" s="1194"/>
      <c r="F343" s="1194"/>
      <c r="G343" s="1194"/>
      <c r="H343" s="1194"/>
      <c r="I343" s="1194"/>
      <c r="J343" s="1194"/>
      <c r="K343" s="1194"/>
      <c r="L343" s="1194"/>
      <c r="M343" s="1194"/>
      <c r="N343" s="1194"/>
      <c r="O343" s="1194"/>
      <c r="P343" s="1194"/>
      <c r="Q343" s="1194"/>
      <c r="R343" s="1194"/>
      <c r="S343" s="1194"/>
      <c r="T343" s="1194"/>
      <c r="U343" s="1194"/>
      <c r="V343" s="1194"/>
      <c r="W343" s="1194"/>
      <c r="X343" s="1194"/>
      <c r="Y343" s="1194"/>
      <c r="Z343" s="1188"/>
    </row>
    <row r="344" spans="1:27" ht="28.2">
      <c r="A344" s="1359"/>
      <c r="B344" s="1210"/>
      <c r="C344" s="1200"/>
      <c r="D344" s="1194"/>
      <c r="E344" s="1200"/>
      <c r="F344" s="1194"/>
      <c r="G344" s="1200"/>
      <c r="H344" s="1194"/>
      <c r="I344" s="1200"/>
      <c r="J344" s="1200"/>
      <c r="K344" s="1200"/>
      <c r="L344" s="1194"/>
      <c r="M344" s="1200"/>
      <c r="N344" s="1194"/>
      <c r="O344" s="1200"/>
      <c r="P344" s="1194"/>
      <c r="Q344" s="1200"/>
      <c r="R344" s="1194"/>
      <c r="S344" s="1200"/>
      <c r="T344" s="1194"/>
      <c r="U344" s="1200"/>
      <c r="V344" s="1194"/>
      <c r="W344" s="1200"/>
      <c r="X344" s="1194"/>
      <c r="Y344" s="1200"/>
      <c r="Z344" s="1188"/>
    </row>
    <row r="345" spans="1:27" ht="28.2">
      <c r="A345" s="1359"/>
      <c r="B345" s="1210"/>
      <c r="C345" s="1200"/>
      <c r="D345" s="1194">
        <v>190</v>
      </c>
      <c r="E345" s="1200"/>
      <c r="F345" s="1194">
        <v>158</v>
      </c>
      <c r="G345" s="1200"/>
      <c r="H345" s="1194">
        <v>201</v>
      </c>
      <c r="I345" s="1200"/>
      <c r="J345" s="1200">
        <v>165</v>
      </c>
      <c r="K345" s="1200"/>
      <c r="L345" s="1194">
        <v>404</v>
      </c>
      <c r="M345" s="1200"/>
      <c r="N345" s="1194">
        <v>435</v>
      </c>
      <c r="O345" s="1200"/>
      <c r="P345" s="1194">
        <v>425</v>
      </c>
      <c r="Q345" s="1200"/>
      <c r="R345" s="1194">
        <v>441</v>
      </c>
      <c r="S345" s="1200"/>
      <c r="T345" s="1194">
        <v>358</v>
      </c>
      <c r="U345" s="1200"/>
      <c r="V345" s="1194">
        <v>438</v>
      </c>
      <c r="W345" s="1200"/>
      <c r="X345" s="1194">
        <v>430</v>
      </c>
      <c r="Y345" s="1200"/>
      <c r="Z345" s="1383">
        <v>410</v>
      </c>
      <c r="AA345" s="1055">
        <f>SUM(D345:Z345)</f>
        <v>4055</v>
      </c>
    </row>
    <row r="346" spans="1:27" ht="12.45" customHeight="1">
      <c r="A346" s="1359"/>
      <c r="B346" s="1210"/>
      <c r="C346" s="1200"/>
      <c r="D346" s="1194"/>
      <c r="E346" s="1200"/>
      <c r="F346" s="1194"/>
      <c r="G346" s="1200"/>
      <c r="H346" s="1194"/>
      <c r="I346" s="1200"/>
      <c r="J346" s="1200"/>
      <c r="K346" s="1200"/>
      <c r="L346" s="1194"/>
      <c r="M346" s="1200"/>
      <c r="N346" s="1194"/>
      <c r="O346" s="1200"/>
      <c r="P346" s="1194"/>
      <c r="Q346" s="1200"/>
      <c r="R346" s="1194"/>
      <c r="S346" s="1200"/>
      <c r="T346" s="1194"/>
      <c r="U346" s="1200"/>
      <c r="V346" s="1194"/>
      <c r="W346" s="1200"/>
      <c r="X346" s="1194"/>
      <c r="Y346" s="1200"/>
    </row>
    <row r="347" spans="1:27" ht="55.05" customHeight="1">
      <c r="A347" s="1359"/>
      <c r="B347" s="1210"/>
      <c r="C347" s="1162"/>
      <c r="D347" s="1160"/>
      <c r="E347" s="1161"/>
      <c r="F347" s="1160"/>
      <c r="G347" s="1161"/>
      <c r="H347" s="1186"/>
      <c r="I347" s="1164"/>
      <c r="J347" s="1186"/>
      <c r="K347" s="1164"/>
      <c r="L347" s="1186"/>
      <c r="M347" s="1164"/>
      <c r="N347" s="1160"/>
      <c r="O347" s="1161"/>
      <c r="P347" s="1160"/>
      <c r="Q347" s="1161"/>
      <c r="R347" s="1160"/>
      <c r="S347" s="1162"/>
      <c r="T347" s="1194"/>
      <c r="U347" s="1133"/>
      <c r="V347" s="1160"/>
      <c r="W347" s="1133"/>
      <c r="X347" s="1186"/>
      <c r="Y347" s="1133"/>
      <c r="Z347" s="1383"/>
    </row>
    <row r="348" spans="1:27" s="1056" customFormat="1" ht="13.8" customHeight="1">
      <c r="A348" s="1360"/>
      <c r="B348" s="1211"/>
      <c r="C348" s="1176"/>
      <c r="D348" s="1193"/>
      <c r="E348" s="1163"/>
      <c r="F348" s="1193"/>
      <c r="G348" s="1163"/>
      <c r="H348" s="1193"/>
      <c r="I348" s="1176"/>
      <c r="J348" s="1193"/>
      <c r="K348" s="1176"/>
      <c r="L348" s="1193"/>
      <c r="M348" s="1176"/>
      <c r="N348" s="1193"/>
      <c r="O348" s="1163"/>
      <c r="P348" s="1193"/>
      <c r="Q348" s="1163"/>
      <c r="R348" s="1193"/>
      <c r="S348" s="1163"/>
      <c r="T348" s="1193"/>
      <c r="U348" s="1135"/>
      <c r="V348" s="1193"/>
      <c r="W348" s="1168"/>
      <c r="X348" s="1193"/>
      <c r="Y348" s="1131"/>
      <c r="Z348" s="1409"/>
    </row>
    <row r="349" spans="1:27" ht="28.2">
      <c r="A349" s="1359"/>
      <c r="B349" s="1210"/>
      <c r="C349" s="1201" t="s">
        <v>118</v>
      </c>
      <c r="E349" s="1201" t="s">
        <v>109</v>
      </c>
      <c r="F349" s="1315"/>
      <c r="G349" s="1201" t="s">
        <v>111</v>
      </c>
      <c r="H349" s="1315"/>
      <c r="I349" s="1201" t="s">
        <v>101</v>
      </c>
      <c r="J349" s="1315"/>
      <c r="K349" s="1201" t="s">
        <v>101</v>
      </c>
      <c r="L349" s="1315"/>
      <c r="M349" s="1315" t="s">
        <v>234</v>
      </c>
      <c r="O349" s="1201" t="s">
        <v>101</v>
      </c>
      <c r="P349" s="1315"/>
      <c r="Q349" s="1201" t="s">
        <v>118</v>
      </c>
      <c r="R349" s="1393"/>
      <c r="S349" s="1201" t="s">
        <v>111</v>
      </c>
      <c r="T349" s="1194"/>
      <c r="U349" s="1315" t="s">
        <v>168</v>
      </c>
      <c r="V349" s="1316"/>
      <c r="W349" s="1201" t="s">
        <v>111</v>
      </c>
      <c r="X349" s="1393"/>
      <c r="Y349" s="1315" t="s">
        <v>171</v>
      </c>
      <c r="Z349" s="1384"/>
    </row>
    <row r="350" spans="1:27" ht="27.6" customHeight="1" thickBot="1">
      <c r="A350" s="1359"/>
      <c r="B350" s="1210"/>
      <c r="C350" s="1158"/>
      <c r="D350" s="1158"/>
      <c r="E350" s="1158"/>
      <c r="F350" s="1158"/>
      <c r="G350" s="1158"/>
      <c r="H350" s="1158"/>
      <c r="I350" s="1158"/>
      <c r="J350" s="1158"/>
      <c r="K350" s="1158"/>
      <c r="L350" s="1158"/>
      <c r="M350" s="2194">
        <v>839</v>
      </c>
      <c r="N350" s="2194"/>
      <c r="O350" s="1158"/>
      <c r="P350" s="1158"/>
      <c r="Q350" s="1158"/>
      <c r="R350" s="1158"/>
      <c r="S350" s="1158"/>
      <c r="T350" s="1158"/>
      <c r="U350" s="2254">
        <v>796</v>
      </c>
      <c r="V350" s="2254"/>
      <c r="W350" s="1158"/>
      <c r="X350" s="1158"/>
      <c r="Y350" s="1158"/>
      <c r="Z350" s="1410"/>
    </row>
    <row r="351" spans="1:27" ht="28.2">
      <c r="A351" s="1359"/>
      <c r="B351" s="1210"/>
      <c r="C351" s="1194" t="s">
        <v>457</v>
      </c>
      <c r="D351" s="1194"/>
      <c r="E351" s="1194" t="s">
        <v>458</v>
      </c>
      <c r="F351" s="1194"/>
      <c r="G351" s="1194" t="s">
        <v>459</v>
      </c>
      <c r="H351" s="1194"/>
      <c r="I351" s="1194" t="s">
        <v>460</v>
      </c>
      <c r="J351" s="1194"/>
      <c r="K351" s="1194" t="s">
        <v>461</v>
      </c>
      <c r="L351" s="1194"/>
      <c r="M351" s="1194" t="s">
        <v>462</v>
      </c>
      <c r="N351" s="1194"/>
      <c r="O351" s="1194" t="s">
        <v>463</v>
      </c>
      <c r="P351" s="1194"/>
      <c r="Q351" s="1194" t="s">
        <v>464</v>
      </c>
      <c r="R351" s="1194"/>
      <c r="S351" s="1194" t="s">
        <v>719</v>
      </c>
      <c r="T351" s="1194"/>
      <c r="U351" s="1194" t="s">
        <v>720</v>
      </c>
      <c r="V351" s="1194"/>
      <c r="W351" s="1194" t="s">
        <v>721</v>
      </c>
      <c r="X351" s="1194"/>
      <c r="Y351" s="1194" t="s">
        <v>722</v>
      </c>
      <c r="Z351" s="1188"/>
    </row>
    <row r="352" spans="1:27" ht="28.2">
      <c r="A352" s="1359"/>
      <c r="B352" s="1210"/>
      <c r="C352" s="1194"/>
      <c r="D352" s="1194"/>
      <c r="E352" s="1194"/>
      <c r="F352" s="1194"/>
      <c r="G352" s="1194"/>
      <c r="H352" s="1194"/>
      <c r="I352" s="1194"/>
      <c r="J352" s="1194"/>
      <c r="K352" s="1194"/>
      <c r="L352" s="1194"/>
      <c r="M352" s="1194"/>
      <c r="N352" s="1194"/>
      <c r="O352" s="1194"/>
      <c r="P352" s="1194"/>
      <c r="Q352" s="1194"/>
      <c r="R352" s="1518" t="s">
        <v>1807</v>
      </c>
      <c r="S352" s="1194"/>
      <c r="T352" s="1194"/>
      <c r="U352" s="1194"/>
      <c r="V352" s="1194"/>
      <c r="W352" s="1194"/>
      <c r="X352" s="1194"/>
      <c r="Y352" s="1194"/>
      <c r="Z352" s="1188"/>
    </row>
    <row r="353" spans="1:30" ht="28.2">
      <c r="A353" s="1359"/>
      <c r="B353" s="1210"/>
      <c r="C353" s="1200"/>
      <c r="D353" s="1194"/>
      <c r="E353" s="1200"/>
      <c r="F353" s="1194"/>
      <c r="G353" s="1200"/>
      <c r="H353" s="1194"/>
      <c r="I353" s="1200"/>
      <c r="J353" s="1200"/>
      <c r="K353" s="1200"/>
      <c r="L353" s="1194"/>
      <c r="M353" s="1200"/>
      <c r="N353" s="1194"/>
      <c r="O353" s="1200"/>
      <c r="P353" s="1194"/>
      <c r="Q353" s="1200"/>
      <c r="R353" s="1194"/>
      <c r="S353" s="1200"/>
      <c r="T353" s="1194"/>
      <c r="U353" s="1200"/>
      <c r="V353" s="1194"/>
      <c r="W353" s="1200"/>
      <c r="X353" s="1194"/>
      <c r="Y353" s="1200"/>
      <c r="Z353" s="1383"/>
    </row>
    <row r="354" spans="1:30" ht="28.2">
      <c r="A354" s="1359"/>
      <c r="B354" s="1210"/>
      <c r="C354" s="1200"/>
      <c r="D354" s="1194">
        <v>440</v>
      </c>
      <c r="E354" s="1200"/>
      <c r="F354" s="1194">
        <v>424</v>
      </c>
      <c r="G354" s="1200"/>
      <c r="H354" s="1194">
        <v>439</v>
      </c>
      <c r="I354" s="1200"/>
      <c r="J354" s="1200">
        <v>395</v>
      </c>
      <c r="K354" s="1200"/>
      <c r="L354" s="1194">
        <v>401</v>
      </c>
      <c r="M354" s="1200"/>
      <c r="N354" s="1194">
        <v>413</v>
      </c>
      <c r="O354" s="1200"/>
      <c r="P354" s="1194">
        <v>402</v>
      </c>
      <c r="Q354" s="1200"/>
      <c r="R354" s="1194">
        <v>251</v>
      </c>
      <c r="S354" s="1200"/>
      <c r="T354" s="1194">
        <v>426</v>
      </c>
      <c r="U354" s="1200"/>
      <c r="V354" s="1194">
        <v>382</v>
      </c>
      <c r="W354" s="1200"/>
      <c r="X354" s="1194">
        <v>352</v>
      </c>
      <c r="Y354" s="1200"/>
      <c r="Z354" s="1383">
        <v>419</v>
      </c>
      <c r="AA354" s="1055">
        <f>SUM(D354:Z354)</f>
        <v>4744</v>
      </c>
    </row>
    <row r="355" spans="1:30" ht="16.05" customHeight="1">
      <c r="A355" s="1359"/>
      <c r="B355" s="1210"/>
      <c r="C355" s="1200"/>
      <c r="D355" s="1194"/>
      <c r="E355" s="1200"/>
      <c r="F355" s="1194"/>
      <c r="G355" s="1200"/>
      <c r="H355" s="1194"/>
      <c r="I355" s="1200"/>
      <c r="J355" s="1200"/>
      <c r="K355" s="1200"/>
      <c r="L355" s="1194"/>
      <c r="M355" s="1200"/>
      <c r="N355" s="1194"/>
      <c r="O355" s="1200"/>
      <c r="P355" s="1194"/>
      <c r="Q355" s="1200"/>
      <c r="R355" s="1194"/>
      <c r="S355" s="1200"/>
      <c r="T355" s="1194"/>
      <c r="U355" s="1200"/>
      <c r="V355" s="1194"/>
      <c r="W355" s="1200"/>
      <c r="X355" s="1194"/>
      <c r="Y355" s="1200"/>
      <c r="Z355" s="1383"/>
    </row>
    <row r="356" spans="1:30" ht="55.05" customHeight="1">
      <c r="A356" s="1359"/>
      <c r="B356" s="1210"/>
      <c r="C356" s="1164"/>
      <c r="D356" s="1160"/>
      <c r="E356" s="1142"/>
      <c r="F356" s="1160"/>
      <c r="G356" s="1142"/>
      <c r="H356" s="1194"/>
      <c r="I356" s="1133"/>
      <c r="J356" s="1203"/>
      <c r="K356" s="1133"/>
      <c r="L356" s="1186"/>
      <c r="M356" s="1143"/>
      <c r="N356" s="1160"/>
      <c r="O356" s="1143"/>
      <c r="P356" s="1160"/>
      <c r="Q356" s="1144"/>
      <c r="R356" s="1194"/>
      <c r="S356" s="1131"/>
      <c r="T356" s="1194"/>
      <c r="U356" s="1325" t="s">
        <v>2035</v>
      </c>
      <c r="V356" s="1160"/>
      <c r="W356" s="1169"/>
      <c r="X356" s="1186"/>
      <c r="Y356" s="1169"/>
      <c r="Z356" s="1409"/>
    </row>
    <row r="357" spans="1:30" s="1056" customFormat="1" ht="15" customHeight="1">
      <c r="A357" s="1360"/>
      <c r="B357" s="1211"/>
      <c r="C357" s="1144"/>
      <c r="D357" s="1193"/>
      <c r="E357" s="1168"/>
      <c r="F357" s="1193"/>
      <c r="G357" s="1135"/>
      <c r="H357" s="1193"/>
      <c r="I357" s="1135"/>
      <c r="J357" s="1202"/>
      <c r="K357" s="1135"/>
      <c r="L357" s="1193"/>
      <c r="M357" s="1131"/>
      <c r="N357" s="1193"/>
      <c r="O357" s="1136"/>
      <c r="P357" s="1193"/>
      <c r="Q357" s="1131"/>
      <c r="R357" s="1193"/>
      <c r="S357" s="1131"/>
      <c r="T357" s="1193"/>
      <c r="U357" s="1163"/>
      <c r="V357" s="1193"/>
      <c r="W357" s="1163"/>
      <c r="X357" s="1193"/>
      <c r="Y357" s="1132"/>
      <c r="Z357" s="1384"/>
    </row>
    <row r="358" spans="1:30" ht="28.2" customHeight="1">
      <c r="A358" s="1359"/>
      <c r="B358" s="1210"/>
      <c r="C358" s="1201" t="s">
        <v>118</v>
      </c>
      <c r="D358" s="1577"/>
      <c r="E358" s="1201" t="s">
        <v>123</v>
      </c>
      <c r="F358" s="1194"/>
      <c r="G358" s="1201" t="s">
        <v>129</v>
      </c>
      <c r="H358" s="1194"/>
      <c r="I358" s="1315" t="s">
        <v>171</v>
      </c>
      <c r="K358" s="1315" t="s">
        <v>171</v>
      </c>
      <c r="L358" s="1315"/>
      <c r="M358" s="1201" t="s">
        <v>101</v>
      </c>
      <c r="O358" s="1315" t="s">
        <v>228</v>
      </c>
      <c r="Q358" s="1201" t="s">
        <v>101</v>
      </c>
      <c r="R358" s="1315"/>
      <c r="S358" s="1201" t="s">
        <v>114</v>
      </c>
      <c r="T358" s="1315"/>
      <c r="U358" s="1315" t="s">
        <v>171</v>
      </c>
      <c r="V358" s="1393"/>
      <c r="W358" s="1315" t="s">
        <v>171</v>
      </c>
      <c r="X358" s="1194"/>
      <c r="Y358" s="1201" t="s">
        <v>101</v>
      </c>
      <c r="Z358" s="1408"/>
    </row>
    <row r="359" spans="1:30" ht="35.4" customHeight="1" thickBot="1">
      <c r="A359" s="1359"/>
      <c r="B359" s="1210"/>
      <c r="C359" s="2261">
        <v>840</v>
      </c>
      <c r="D359" s="2261"/>
      <c r="K359" s="2261">
        <v>1235</v>
      </c>
      <c r="L359" s="2261"/>
      <c r="M359" s="1158"/>
      <c r="N359" s="1158"/>
      <c r="O359" s="2196">
        <v>815</v>
      </c>
      <c r="P359" s="2196"/>
      <c r="Q359" s="1158"/>
      <c r="R359" s="1158"/>
      <c r="S359" s="1158"/>
      <c r="T359" s="1158"/>
      <c r="U359" s="1158"/>
      <c r="V359" s="1158"/>
      <c r="W359" s="2196">
        <v>1159</v>
      </c>
      <c r="X359" s="2196"/>
      <c r="Y359" s="1158"/>
      <c r="Z359" s="1189"/>
    </row>
    <row r="360" spans="1:30" ht="9.6" customHeight="1">
      <c r="A360" s="1359"/>
      <c r="B360" s="1210"/>
      <c r="C360" s="1147"/>
      <c r="D360" s="1147"/>
      <c r="E360" s="1147"/>
      <c r="F360" s="1147"/>
      <c r="G360" s="1147"/>
      <c r="H360" s="1147"/>
      <c r="I360" s="1147"/>
      <c r="J360" s="1147"/>
      <c r="K360" s="1147"/>
      <c r="L360" s="1147"/>
      <c r="M360" s="1194"/>
      <c r="N360" s="1194"/>
      <c r="O360" s="1194"/>
      <c r="P360" s="1194"/>
      <c r="Q360" s="1194"/>
      <c r="R360" s="1194"/>
      <c r="S360" s="1194"/>
      <c r="T360" s="1194"/>
      <c r="U360" s="1194"/>
      <c r="V360" s="1194"/>
      <c r="W360" s="1194"/>
      <c r="X360" s="1194"/>
      <c r="Y360" s="1194"/>
      <c r="Z360" s="1188"/>
      <c r="AD360" s="1055" t="s">
        <v>1868</v>
      </c>
    </row>
    <row r="361" spans="1:30" ht="33" customHeight="1">
      <c r="A361" s="1359"/>
      <c r="B361" s="1210"/>
      <c r="C361" s="1194" t="s">
        <v>723</v>
      </c>
      <c r="D361" s="1194"/>
      <c r="E361" s="1194" t="s">
        <v>724</v>
      </c>
      <c r="F361" s="1194"/>
      <c r="G361" s="1194" t="s">
        <v>725</v>
      </c>
      <c r="H361" s="1194"/>
      <c r="I361" s="1194" t="s">
        <v>726</v>
      </c>
      <c r="J361" s="1194"/>
      <c r="K361" s="1194" t="s">
        <v>727</v>
      </c>
      <c r="L361" s="1194"/>
      <c r="M361" s="1194" t="s">
        <v>728</v>
      </c>
      <c r="N361" s="1194"/>
      <c r="O361" s="1194" t="s">
        <v>729</v>
      </c>
      <c r="P361" s="1194"/>
      <c r="Q361" s="1194" t="s">
        <v>730</v>
      </c>
      <c r="R361" s="1194"/>
      <c r="S361" s="1194" t="s">
        <v>731</v>
      </c>
      <c r="T361" s="1194"/>
      <c r="U361" s="1194" t="s">
        <v>732</v>
      </c>
      <c r="V361" s="1194"/>
      <c r="W361" s="1194" t="s">
        <v>733</v>
      </c>
      <c r="X361" s="1194"/>
      <c r="Y361" s="1194" t="s">
        <v>734</v>
      </c>
      <c r="Z361" s="1188"/>
    </row>
    <row r="362" spans="1:30" ht="28.2">
      <c r="A362" s="1359"/>
      <c r="B362" s="1210"/>
      <c r="C362" s="1194"/>
      <c r="D362" s="1194"/>
      <c r="E362" s="1194"/>
      <c r="F362" s="1194"/>
      <c r="G362" s="1194"/>
      <c r="H362" s="1194"/>
      <c r="I362" s="1194"/>
      <c r="J362" s="1194"/>
      <c r="K362" s="1194"/>
      <c r="L362" s="1194"/>
      <c r="M362" s="1194"/>
      <c r="N362" s="1194"/>
      <c r="O362" s="1194"/>
      <c r="P362" s="1194"/>
      <c r="Q362" s="1194"/>
      <c r="R362" s="1194"/>
      <c r="S362" s="1194"/>
      <c r="T362" s="1194"/>
      <c r="U362" s="1194"/>
      <c r="V362" s="1194"/>
      <c r="W362" s="1194"/>
      <c r="X362" s="1194"/>
      <c r="Y362" s="1194"/>
      <c r="Z362" s="1188"/>
    </row>
    <row r="363" spans="1:30" ht="28.2">
      <c r="A363" s="1359"/>
      <c r="B363" s="1210"/>
      <c r="C363" s="1200"/>
      <c r="D363" s="1194"/>
      <c r="E363" s="1200"/>
      <c r="F363" s="1194"/>
      <c r="G363" s="1200"/>
      <c r="H363" s="1194"/>
      <c r="I363" s="1200"/>
      <c r="J363" s="1200"/>
      <c r="K363" s="1200"/>
      <c r="L363" s="1194"/>
      <c r="M363" s="1200"/>
      <c r="N363" s="1194"/>
      <c r="O363" s="1200"/>
      <c r="P363" s="1194"/>
      <c r="Q363" s="1200"/>
      <c r="R363" s="1194"/>
      <c r="S363" s="1200"/>
      <c r="T363" s="1194"/>
      <c r="U363" s="1200"/>
      <c r="V363" s="1194"/>
      <c r="W363" s="1200"/>
      <c r="X363" s="1194"/>
      <c r="Y363" s="1200"/>
      <c r="Z363" s="1383"/>
    </row>
    <row r="364" spans="1:30" ht="28.2">
      <c r="A364" s="1359"/>
      <c r="B364" s="1210"/>
      <c r="C364" s="1200"/>
      <c r="D364" s="1194">
        <v>422</v>
      </c>
      <c r="E364" s="1200"/>
      <c r="F364" s="1194">
        <v>403</v>
      </c>
      <c r="G364" s="1200"/>
      <c r="H364" s="1194">
        <v>355</v>
      </c>
      <c r="I364" s="1200"/>
      <c r="J364" s="1200">
        <v>355</v>
      </c>
      <c r="K364" s="1200"/>
      <c r="L364" s="1194">
        <v>344</v>
      </c>
      <c r="M364" s="1200"/>
      <c r="N364" s="1194">
        <v>390</v>
      </c>
      <c r="O364" s="1200"/>
      <c r="P364" s="1194">
        <v>421</v>
      </c>
      <c r="Q364" s="1200"/>
      <c r="R364" s="1194">
        <v>334</v>
      </c>
      <c r="S364" s="1200"/>
      <c r="T364" s="1194">
        <v>388</v>
      </c>
      <c r="U364" s="1200"/>
      <c r="V364" s="1194">
        <v>398</v>
      </c>
      <c r="W364" s="1200"/>
      <c r="X364" s="1194">
        <v>443</v>
      </c>
      <c r="Y364" s="1200"/>
      <c r="Z364" s="1383">
        <v>415</v>
      </c>
      <c r="AA364" s="1055">
        <f>SUM(D364:Z364)</f>
        <v>4668</v>
      </c>
    </row>
    <row r="365" spans="1:30" ht="15" customHeight="1">
      <c r="A365" s="1359"/>
      <c r="B365" s="1210"/>
      <c r="C365" s="1200"/>
      <c r="D365" s="1194"/>
      <c r="E365" s="1200"/>
      <c r="F365" s="1194"/>
      <c r="G365" s="1200"/>
      <c r="H365" s="1194"/>
      <c r="I365" s="1200"/>
      <c r="J365" s="1200"/>
      <c r="K365" s="1200"/>
      <c r="L365" s="1194"/>
      <c r="M365" s="1200"/>
      <c r="N365" s="1194"/>
      <c r="O365" s="1200"/>
      <c r="P365" s="1194"/>
      <c r="Q365" s="1200"/>
      <c r="R365" s="1194"/>
      <c r="S365" s="1200"/>
      <c r="T365" s="1194"/>
      <c r="U365" s="1200"/>
      <c r="V365" s="1194"/>
      <c r="W365" s="1200"/>
      <c r="X365" s="1194"/>
      <c r="Y365" s="1200"/>
      <c r="Z365" s="1383"/>
    </row>
    <row r="366" spans="1:30" ht="55.05" customHeight="1">
      <c r="A366" s="1359"/>
      <c r="B366" s="1374"/>
      <c r="C366" s="1164"/>
      <c r="D366" s="1194"/>
      <c r="E366" s="1133"/>
      <c r="F366" s="1194"/>
      <c r="G366" s="1133"/>
      <c r="H366" s="1194"/>
      <c r="I366" s="1133"/>
      <c r="J366" s="1202"/>
      <c r="K366" s="1133"/>
      <c r="L366" s="1194"/>
      <c r="M366" s="1133"/>
      <c r="N366" s="1194"/>
      <c r="O366" s="1133"/>
      <c r="P366" s="1194"/>
      <c r="Q366" s="1133"/>
      <c r="R366" s="1194"/>
      <c r="S366" s="1133"/>
      <c r="T366" s="1194"/>
      <c r="U366" s="1156"/>
      <c r="V366" s="1194"/>
      <c r="W366" s="1164"/>
      <c r="X366" s="1194"/>
      <c r="Y366" s="1164"/>
      <c r="Z366" s="1188"/>
    </row>
    <row r="367" spans="1:30" s="1056" customFormat="1" ht="16.2" customHeight="1">
      <c r="A367" s="1360"/>
      <c r="B367" s="1367"/>
      <c r="C367" s="1163"/>
      <c r="D367" s="1193"/>
      <c r="E367" s="1135"/>
      <c r="F367" s="1193"/>
      <c r="G367" s="1135"/>
      <c r="H367" s="1193"/>
      <c r="I367" s="1135"/>
      <c r="J367" s="1202"/>
      <c r="K367" s="1135"/>
      <c r="L367" s="1193"/>
      <c r="M367" s="1135"/>
      <c r="N367" s="1193"/>
      <c r="O367" s="1135"/>
      <c r="P367" s="1193"/>
      <c r="Q367" s="1135"/>
      <c r="R367" s="1193"/>
      <c r="S367" s="1131"/>
      <c r="T367" s="1193"/>
      <c r="U367" s="1163"/>
      <c r="V367" s="1193"/>
      <c r="W367" s="1163"/>
      <c r="X367" s="1193"/>
      <c r="Y367" s="1163"/>
      <c r="Z367" s="1403"/>
    </row>
    <row r="368" spans="1:30" ht="28.2" customHeight="1">
      <c r="A368" s="1359"/>
      <c r="B368" s="1210"/>
      <c r="C368" s="1201" t="s">
        <v>123</v>
      </c>
      <c r="D368" s="1393"/>
      <c r="E368" s="1201" t="s">
        <v>123</v>
      </c>
      <c r="F368" s="1393"/>
      <c r="G368" s="1315" t="s">
        <v>168</v>
      </c>
      <c r="H368" s="1393"/>
      <c r="I368" s="1315" t="s">
        <v>168</v>
      </c>
      <c r="J368" s="1194"/>
      <c r="K368" s="1315" t="s">
        <v>168</v>
      </c>
      <c r="M368" s="1201" t="s">
        <v>114</v>
      </c>
      <c r="N368" s="1315"/>
      <c r="O368" s="1315" t="s">
        <v>228</v>
      </c>
      <c r="P368" s="1315"/>
      <c r="Q368" s="1315" t="s">
        <v>171</v>
      </c>
      <c r="R368" s="1315"/>
      <c r="S368" s="1315" t="s">
        <v>228</v>
      </c>
      <c r="U368" s="1201" t="s">
        <v>178</v>
      </c>
      <c r="V368" s="1315"/>
      <c r="W368" s="1315" t="s">
        <v>234</v>
      </c>
      <c r="Y368" s="1201" t="s">
        <v>123</v>
      </c>
      <c r="Z368" s="1190"/>
    </row>
    <row r="369" spans="1:27" s="1056" customFormat="1" ht="27.6" customHeight="1" thickBot="1">
      <c r="A369" s="1360"/>
      <c r="B369" s="1211"/>
      <c r="C369" s="1148"/>
      <c r="D369" s="1151"/>
      <c r="E369" s="1149"/>
      <c r="F369" s="1151"/>
      <c r="G369" s="1149"/>
      <c r="H369" s="1151"/>
      <c r="I369" s="1149"/>
      <c r="J369" s="1151"/>
      <c r="K369" s="2194">
        <v>1457</v>
      </c>
      <c r="L369" s="2194"/>
      <c r="M369" s="1185"/>
      <c r="N369" s="1185"/>
      <c r="O369" s="1185"/>
      <c r="P369" s="1185"/>
      <c r="Q369" s="1185"/>
      <c r="R369" s="1185"/>
      <c r="S369" s="2293">
        <v>1534</v>
      </c>
      <c r="T369" s="2293"/>
      <c r="U369" s="1185"/>
      <c r="V369" s="1185"/>
      <c r="W369" s="2294">
        <v>841</v>
      </c>
      <c r="X369" s="2294"/>
      <c r="Y369" s="1148"/>
      <c r="Z369" s="1385"/>
    </row>
    <row r="370" spans="1:27" ht="7.8" customHeight="1">
      <c r="A370" s="1359"/>
      <c r="B370" s="1210"/>
      <c r="C370" s="1194"/>
      <c r="D370" s="1194"/>
      <c r="E370" s="1194"/>
      <c r="F370" s="1194"/>
      <c r="G370" s="1194"/>
      <c r="H370" s="1194"/>
      <c r="I370" s="1378"/>
      <c r="J370" s="1194"/>
      <c r="K370" s="1194"/>
      <c r="L370" s="1194"/>
      <c r="N370" s="1194"/>
      <c r="O370" s="1194"/>
      <c r="P370" s="1194"/>
      <c r="Q370" s="1194"/>
      <c r="R370" s="1194"/>
      <c r="S370" s="1194"/>
      <c r="T370" s="1194"/>
      <c r="U370" s="1194"/>
      <c r="V370" s="1194"/>
      <c r="W370" s="1194"/>
      <c r="X370" s="1194"/>
      <c r="Y370" s="1194"/>
      <c r="Z370" s="1188"/>
    </row>
    <row r="371" spans="1:27" ht="28.2">
      <c r="A371" s="1359"/>
      <c r="B371" s="1210"/>
      <c r="C371" s="1194" t="s">
        <v>735</v>
      </c>
      <c r="D371" s="1194"/>
      <c r="E371" s="1194" t="s">
        <v>736</v>
      </c>
      <c r="F371" s="1194"/>
      <c r="G371" s="1194" t="s">
        <v>737</v>
      </c>
      <c r="H371" s="1194"/>
      <c r="I371" s="1194" t="s">
        <v>738</v>
      </c>
      <c r="J371" s="1194"/>
      <c r="K371" s="1194" t="s">
        <v>739</v>
      </c>
      <c r="L371" s="1194"/>
      <c r="M371" s="1194" t="s">
        <v>740</v>
      </c>
      <c r="N371" s="1194"/>
      <c r="O371" s="1194" t="s">
        <v>1269</v>
      </c>
      <c r="P371" s="1194"/>
      <c r="Q371" s="1194" t="s">
        <v>741</v>
      </c>
      <c r="R371" s="1194"/>
      <c r="S371" s="1194" t="s">
        <v>742</v>
      </c>
      <c r="T371" s="1194"/>
      <c r="U371" s="1194" t="s">
        <v>1270</v>
      </c>
      <c r="V371" s="1194"/>
      <c r="W371" s="1194" t="s">
        <v>744</v>
      </c>
      <c r="X371" s="1194"/>
      <c r="Y371" s="1194" t="s">
        <v>745</v>
      </c>
      <c r="Z371" s="1188"/>
    </row>
    <row r="372" spans="1:27" ht="28.2">
      <c r="A372" s="1359"/>
      <c r="B372" s="1210"/>
      <c r="C372" s="1194"/>
      <c r="D372" s="1194"/>
      <c r="E372" s="1194"/>
      <c r="F372" s="1194"/>
      <c r="G372" s="1194"/>
      <c r="H372" s="1194"/>
      <c r="I372" s="1194"/>
      <c r="J372" s="1194"/>
      <c r="K372" s="1194"/>
      <c r="L372" s="1194"/>
      <c r="M372" s="1194"/>
      <c r="N372" s="1518" t="s">
        <v>1808</v>
      </c>
      <c r="O372" s="1194"/>
      <c r="Q372" s="1194"/>
      <c r="R372" s="1194"/>
      <c r="S372" s="1194"/>
      <c r="T372" s="1194"/>
      <c r="U372" s="1194"/>
      <c r="V372" s="1194"/>
      <c r="W372" s="1194"/>
      <c r="X372" s="1194"/>
      <c r="Y372" s="1194"/>
      <c r="Z372" s="1188"/>
    </row>
    <row r="373" spans="1:27" ht="28.2">
      <c r="A373" s="1359"/>
      <c r="B373" s="1210"/>
      <c r="C373" s="1200"/>
      <c r="D373" s="1194"/>
      <c r="E373" s="1200"/>
      <c r="F373" s="1194"/>
      <c r="G373" s="1200"/>
      <c r="H373" s="1194"/>
      <c r="I373" s="1200"/>
      <c r="J373" s="1200"/>
      <c r="K373" s="1200"/>
      <c r="L373" s="1194"/>
      <c r="M373" s="1200"/>
      <c r="N373" s="1194"/>
      <c r="O373" s="1200"/>
      <c r="P373" s="1194"/>
      <c r="Q373" s="1200"/>
      <c r="R373" s="1194"/>
      <c r="S373" s="1200"/>
      <c r="T373" s="1194"/>
      <c r="U373" s="1200"/>
      <c r="V373" s="1194"/>
      <c r="W373" s="1200"/>
      <c r="X373" s="1194"/>
      <c r="Y373" s="1200"/>
      <c r="Z373" s="1383"/>
    </row>
    <row r="374" spans="1:27" ht="28.2">
      <c r="A374" s="1359"/>
      <c r="B374" s="1210"/>
      <c r="C374" s="1200"/>
      <c r="D374" s="1194">
        <v>418</v>
      </c>
      <c r="E374" s="1200"/>
      <c r="F374" s="1194">
        <v>424</v>
      </c>
      <c r="G374" s="1200"/>
      <c r="H374" s="1194">
        <v>415</v>
      </c>
      <c r="I374" s="1200"/>
      <c r="J374" s="1200">
        <v>412</v>
      </c>
      <c r="K374" s="1200"/>
      <c r="L374" s="1194">
        <v>268</v>
      </c>
      <c r="M374" s="1200"/>
      <c r="N374" s="1194">
        <v>259</v>
      </c>
      <c r="O374" s="1200"/>
      <c r="P374" s="1194">
        <v>395</v>
      </c>
      <c r="Q374" s="1200"/>
      <c r="R374" s="1194">
        <v>408</v>
      </c>
      <c r="S374" s="1200"/>
      <c r="T374" s="1194">
        <v>356</v>
      </c>
      <c r="U374" s="1200"/>
      <c r="V374" s="1194">
        <v>379</v>
      </c>
      <c r="W374" s="1200"/>
      <c r="X374" s="1194">
        <v>367</v>
      </c>
      <c r="Y374" s="1200"/>
      <c r="Z374" s="1383">
        <v>384</v>
      </c>
      <c r="AA374" s="1055">
        <f>SUM(D374:Z374)</f>
        <v>4485</v>
      </c>
    </row>
    <row r="375" spans="1:27" ht="14.55" customHeight="1">
      <c r="A375" s="1359"/>
      <c r="B375" s="1210"/>
      <c r="C375" s="1200"/>
      <c r="D375" s="1194"/>
      <c r="E375" s="1200"/>
      <c r="F375" s="1194"/>
      <c r="G375" s="1200"/>
      <c r="H375" s="1194"/>
      <c r="I375" s="1200"/>
      <c r="J375" s="1200"/>
      <c r="K375" s="1200"/>
      <c r="L375" s="1194"/>
      <c r="M375" s="1200"/>
      <c r="N375" s="1194"/>
      <c r="O375" s="1200"/>
      <c r="P375" s="1194"/>
      <c r="Q375" s="1200"/>
      <c r="R375" s="1194"/>
      <c r="S375" s="1200"/>
      <c r="T375" s="1194"/>
      <c r="U375" s="1200"/>
      <c r="V375" s="1194"/>
      <c r="W375" s="1200"/>
      <c r="X375" s="1194"/>
      <c r="Y375" s="1200"/>
      <c r="Z375" s="1383"/>
    </row>
    <row r="376" spans="1:27" ht="55.05" customHeight="1">
      <c r="A376" s="1359"/>
      <c r="B376" s="1210"/>
      <c r="C376" s="1162"/>
      <c r="D376" s="1160"/>
      <c r="E376" s="1161"/>
      <c r="F376" s="1160"/>
      <c r="G376" s="1161"/>
      <c r="H376" s="1186"/>
      <c r="I376" s="1164"/>
      <c r="J376" s="1186"/>
      <c r="K376" s="1164"/>
      <c r="L376" s="1186"/>
      <c r="M376" s="1164"/>
      <c r="N376" s="1160"/>
      <c r="O376" s="1161"/>
      <c r="P376" s="1160"/>
      <c r="Q376" s="1162"/>
      <c r="R376" s="1194"/>
      <c r="S376" s="1164"/>
      <c r="T376" s="1194"/>
      <c r="U376" s="1137"/>
      <c r="V376" s="1194"/>
      <c r="W376" s="1133"/>
      <c r="X376" s="1194"/>
      <c r="Y376" s="1164"/>
      <c r="Z376" s="1384"/>
    </row>
    <row r="377" spans="1:27" s="1056" customFormat="1" ht="18.600000000000001" customHeight="1">
      <c r="A377" s="1360"/>
      <c r="B377" s="1211"/>
      <c r="C377" s="1176"/>
      <c r="D377" s="1193"/>
      <c r="E377" s="1163"/>
      <c r="F377" s="1193"/>
      <c r="G377" s="1163"/>
      <c r="H377" s="1193"/>
      <c r="I377" s="1163"/>
      <c r="J377" s="1193"/>
      <c r="K377" s="1163"/>
      <c r="L377" s="1193"/>
      <c r="M377" s="1163"/>
      <c r="N377" s="1193"/>
      <c r="O377" s="1163"/>
      <c r="P377" s="1193"/>
      <c r="Q377" s="1163"/>
      <c r="R377" s="1193"/>
      <c r="S377" s="1163"/>
      <c r="T377" s="1193"/>
      <c r="U377" s="1156"/>
      <c r="V377" s="1194"/>
      <c r="W377" s="1156"/>
      <c r="X377" s="1194"/>
      <c r="Y377" s="1156"/>
      <c r="Z377" s="1188"/>
    </row>
    <row r="378" spans="1:27" ht="28.2">
      <c r="A378" s="1359"/>
      <c r="B378" s="1210"/>
      <c r="C378" s="1315" t="s">
        <v>228</v>
      </c>
      <c r="E378" s="1201" t="s">
        <v>101</v>
      </c>
      <c r="F378" s="1393"/>
      <c r="G378" s="1315" t="s">
        <v>171</v>
      </c>
      <c r="H378" s="1393"/>
      <c r="I378" s="1393" t="s">
        <v>234</v>
      </c>
      <c r="J378" s="1393"/>
      <c r="K378" s="1201" t="s">
        <v>114</v>
      </c>
      <c r="L378" s="1393"/>
      <c r="M378" s="1393" t="s">
        <v>168</v>
      </c>
      <c r="N378" s="1194"/>
      <c r="O378" s="1201" t="s">
        <v>111</v>
      </c>
      <c r="P378" s="1315"/>
      <c r="Q378" s="1315" t="s">
        <v>171</v>
      </c>
      <c r="R378" s="1315"/>
      <c r="S378" s="1315" t="s">
        <v>171</v>
      </c>
      <c r="T378" s="1194"/>
      <c r="U378" s="1201" t="s">
        <v>111</v>
      </c>
      <c r="V378" s="1315"/>
      <c r="W378" s="1315" t="s">
        <v>168</v>
      </c>
      <c r="X378" s="1315"/>
      <c r="Y378" s="1315" t="s">
        <v>168</v>
      </c>
      <c r="Z378" s="1190"/>
    </row>
    <row r="379" spans="1:27" ht="33" customHeight="1" thickBot="1">
      <c r="A379" s="1359"/>
      <c r="B379" s="1210"/>
      <c r="C379" s="2295">
        <v>833</v>
      </c>
      <c r="D379" s="2198"/>
      <c r="E379" s="1149"/>
      <c r="F379" s="1148"/>
      <c r="G379" s="1148"/>
      <c r="H379" s="1148"/>
      <c r="I379" s="1527" t="s">
        <v>1262</v>
      </c>
      <c r="J379" s="2196">
        <v>1251</v>
      </c>
      <c r="K379" s="2196"/>
      <c r="L379" s="1158"/>
      <c r="M379" s="2261">
        <v>527</v>
      </c>
      <c r="N379" s="2261"/>
      <c r="Q379" s="1194"/>
      <c r="R379" s="1194"/>
      <c r="S379" s="2196">
        <v>1159</v>
      </c>
      <c r="T379" s="2196"/>
      <c r="U379" s="1194"/>
      <c r="V379" s="1194"/>
      <c r="W379" s="1194"/>
      <c r="X379" s="1194"/>
      <c r="Z379" s="1191"/>
    </row>
    <row r="380" spans="1:27" ht="6.6" customHeight="1">
      <c r="A380" s="1359"/>
      <c r="B380" s="1210"/>
      <c r="C380" s="1318"/>
      <c r="D380" s="1318"/>
      <c r="E380" s="1316"/>
      <c r="F380" s="1318"/>
      <c r="G380" s="1318"/>
      <c r="H380" s="1318"/>
      <c r="I380" s="1318"/>
      <c r="J380" s="1318"/>
      <c r="K380" s="1318"/>
      <c r="L380" s="1193"/>
      <c r="M380" s="1147"/>
      <c r="N380" s="1147"/>
      <c r="O380" s="1147"/>
      <c r="P380" s="1147"/>
      <c r="Q380" s="1147"/>
      <c r="R380" s="1147"/>
      <c r="S380" s="1147"/>
      <c r="T380" s="1147"/>
      <c r="U380" s="1147"/>
      <c r="V380" s="1147"/>
      <c r="W380" s="1147"/>
      <c r="X380" s="1147"/>
      <c r="Y380" s="1147"/>
      <c r="Z380" s="1387"/>
    </row>
    <row r="381" spans="1:27" ht="28.2">
      <c r="A381" s="1359"/>
      <c r="B381" s="1210"/>
      <c r="C381" s="1194" t="s">
        <v>746</v>
      </c>
      <c r="D381" s="1194"/>
      <c r="E381" s="1194" t="s">
        <v>747</v>
      </c>
      <c r="F381" s="1194"/>
      <c r="G381" s="1194" t="s">
        <v>748</v>
      </c>
      <c r="H381" s="1194"/>
      <c r="I381" s="1194" t="s">
        <v>166</v>
      </c>
      <c r="J381" s="1194"/>
      <c r="K381" s="1194" t="s">
        <v>167</v>
      </c>
      <c r="L381" s="1194"/>
      <c r="M381" s="1194" t="s">
        <v>169</v>
      </c>
      <c r="N381" s="1194"/>
      <c r="O381" s="1194" t="s">
        <v>749</v>
      </c>
      <c r="P381" s="1194"/>
      <c r="Q381" s="1194" t="s">
        <v>750</v>
      </c>
      <c r="R381" s="1194"/>
      <c r="S381" s="1194" t="s">
        <v>751</v>
      </c>
      <c r="T381" s="1194"/>
      <c r="U381" s="1194" t="s">
        <v>752</v>
      </c>
      <c r="V381" s="1194"/>
      <c r="W381" s="1194" t="s">
        <v>753</v>
      </c>
      <c r="X381" s="1194"/>
      <c r="Y381" s="1194" t="s">
        <v>755</v>
      </c>
      <c r="Z381" s="1188"/>
    </row>
    <row r="382" spans="1:27" ht="28.2">
      <c r="A382" s="1359"/>
      <c r="B382" s="1210"/>
      <c r="C382" s="1194"/>
      <c r="D382" s="1194"/>
      <c r="E382" s="1194"/>
      <c r="F382" s="1194"/>
      <c r="G382" s="1194"/>
      <c r="H382" s="1194"/>
      <c r="I382" s="1194"/>
      <c r="J382" s="1194"/>
      <c r="K382" s="1194"/>
      <c r="L382" s="1194"/>
      <c r="M382" s="1194"/>
      <c r="N382" s="1194"/>
      <c r="O382" s="1194"/>
      <c r="P382" s="1194"/>
      <c r="Q382" s="1194"/>
      <c r="R382" s="1194"/>
      <c r="S382" s="1194"/>
      <c r="T382" s="1194"/>
      <c r="U382" s="1194"/>
      <c r="V382" s="1194"/>
      <c r="W382" s="1194"/>
      <c r="X382" s="1194"/>
      <c r="Y382" s="1194"/>
      <c r="Z382" s="1188"/>
    </row>
    <row r="383" spans="1:27" ht="28.2">
      <c r="A383" s="1359"/>
      <c r="B383" s="1210"/>
      <c r="C383" s="1200"/>
      <c r="D383" s="1194"/>
      <c r="E383" s="1200"/>
      <c r="F383" s="1194"/>
      <c r="G383" s="1200"/>
      <c r="H383" s="1194"/>
      <c r="I383" s="1200"/>
      <c r="J383" s="1200"/>
      <c r="K383" s="1200"/>
      <c r="L383" s="1194"/>
      <c r="M383" s="1200"/>
      <c r="N383" s="1194"/>
      <c r="O383" s="1200"/>
      <c r="P383" s="1194"/>
      <c r="Q383" s="1200"/>
      <c r="R383" s="1194"/>
      <c r="S383" s="1200"/>
      <c r="T383" s="1194"/>
      <c r="U383" s="1200"/>
      <c r="V383" s="1194"/>
      <c r="W383" s="1200"/>
      <c r="X383" s="1194"/>
      <c r="Y383" s="1200"/>
      <c r="Z383" s="1520" t="s">
        <v>1797</v>
      </c>
    </row>
    <row r="384" spans="1:27" ht="28.2">
      <c r="A384" s="1359"/>
      <c r="B384" s="1210"/>
      <c r="C384" s="1200"/>
      <c r="D384" s="1194">
        <v>385</v>
      </c>
      <c r="E384" s="1200"/>
      <c r="F384" s="1194">
        <v>419</v>
      </c>
      <c r="G384" s="1200"/>
      <c r="H384" s="1194">
        <v>343</v>
      </c>
      <c r="I384" s="1200"/>
      <c r="J384" s="1200">
        <v>392</v>
      </c>
      <c r="K384" s="1200"/>
      <c r="L384" s="1194">
        <v>390</v>
      </c>
      <c r="M384" s="1200"/>
      <c r="N384" s="1194">
        <v>372</v>
      </c>
      <c r="O384" s="1200"/>
      <c r="P384" s="1194">
        <v>388</v>
      </c>
      <c r="Q384" s="1200"/>
      <c r="R384" s="1194">
        <v>414</v>
      </c>
      <c r="S384" s="1200"/>
      <c r="T384" s="1194">
        <v>410</v>
      </c>
      <c r="U384" s="1200"/>
      <c r="V384" s="1200">
        <v>415</v>
      </c>
      <c r="W384" s="1200"/>
      <c r="X384" s="1194">
        <v>360</v>
      </c>
      <c r="Y384" s="1200"/>
      <c r="Z384" s="1383">
        <v>226</v>
      </c>
      <c r="AA384" s="1055">
        <f>SUM(D384:Z384)</f>
        <v>4514</v>
      </c>
    </row>
    <row r="385" spans="1:27" ht="13.5" customHeight="1">
      <c r="A385" s="1359"/>
      <c r="B385" s="1210"/>
      <c r="C385" s="1200"/>
      <c r="D385" s="1194"/>
      <c r="E385" s="1200"/>
      <c r="F385" s="1194"/>
      <c r="G385" s="1200"/>
      <c r="H385" s="1194"/>
      <c r="I385" s="1200"/>
      <c r="J385" s="1200"/>
      <c r="K385" s="1200"/>
      <c r="M385" s="1200"/>
      <c r="N385" s="1194"/>
      <c r="O385" s="1200"/>
      <c r="P385" s="1194"/>
      <c r="Q385" s="1200"/>
      <c r="R385" s="1194"/>
      <c r="S385" s="1200"/>
      <c r="T385" s="1194"/>
      <c r="U385" s="1200"/>
      <c r="V385" s="1194"/>
      <c r="W385" s="1200"/>
      <c r="X385" s="1194"/>
      <c r="Y385" s="1200"/>
      <c r="Z385" s="1383"/>
    </row>
    <row r="386" spans="1:27" ht="55.05" customHeight="1">
      <c r="A386" s="1359"/>
      <c r="B386" s="1210"/>
      <c r="C386" s="1142"/>
      <c r="D386" s="1194"/>
      <c r="E386" s="1146"/>
      <c r="F386" s="1194"/>
      <c r="G386" s="1146"/>
      <c r="H386" s="1194"/>
      <c r="I386" s="1133"/>
      <c r="J386" s="1202"/>
      <c r="K386" s="1133"/>
      <c r="L386" s="1194"/>
      <c r="M386" s="1133"/>
      <c r="N386" s="1194"/>
      <c r="O386" s="1133"/>
      <c r="P386" s="1194"/>
      <c r="Q386" s="1133"/>
      <c r="R386" s="1194"/>
      <c r="S386" s="1133"/>
      <c r="T386" s="1194"/>
      <c r="U386" s="1133"/>
      <c r="V386" s="1194"/>
      <c r="W386" s="1139"/>
      <c r="X386" s="1194"/>
      <c r="Y386" s="1139"/>
      <c r="Z386" s="1384"/>
    </row>
    <row r="387" spans="1:27" ht="14.4" customHeight="1">
      <c r="A387" s="1359"/>
      <c r="B387" s="1210"/>
      <c r="C387" s="1173"/>
      <c r="D387" s="1194"/>
      <c r="E387" s="1156"/>
      <c r="F387" s="1194"/>
      <c r="G387" s="1156"/>
      <c r="H387" s="1194"/>
      <c r="I387" s="1156"/>
      <c r="J387" s="1194"/>
      <c r="K387" s="1156"/>
      <c r="L387" s="1194"/>
      <c r="M387" s="1156"/>
      <c r="N387" s="1194"/>
      <c r="O387" s="1156"/>
      <c r="P387" s="1194"/>
      <c r="Q387" s="1156"/>
      <c r="R387" s="1194"/>
      <c r="S387" s="1156"/>
      <c r="T387" s="1194"/>
      <c r="U387" s="1156"/>
      <c r="V387" s="1194"/>
      <c r="W387" s="1156"/>
      <c r="X387" s="1194"/>
      <c r="Y387" s="1163"/>
      <c r="Z387" s="1403"/>
    </row>
    <row r="388" spans="1:27" ht="28.2">
      <c r="A388" s="1359"/>
      <c r="B388" s="1210"/>
      <c r="C388" s="1315" t="s">
        <v>168</v>
      </c>
      <c r="D388" s="1315"/>
      <c r="E388" s="1315" t="s">
        <v>168</v>
      </c>
      <c r="G388" s="1201" t="s">
        <v>101</v>
      </c>
      <c r="H388" s="1393"/>
      <c r="I388" s="1393" t="s">
        <v>168</v>
      </c>
      <c r="J388" s="1393"/>
      <c r="K388" s="1318" t="s">
        <v>168</v>
      </c>
      <c r="L388" s="1194"/>
      <c r="M388" s="1393" t="s">
        <v>168</v>
      </c>
      <c r="N388" s="1393"/>
      <c r="O388" s="1393" t="s">
        <v>168</v>
      </c>
      <c r="P388" s="1393"/>
      <c r="Q388" s="1393" t="s">
        <v>168</v>
      </c>
      <c r="R388" s="1194"/>
      <c r="S388" s="1315" t="s">
        <v>171</v>
      </c>
      <c r="T388" s="1194"/>
      <c r="U388" s="1315" t="s">
        <v>168</v>
      </c>
      <c r="V388" s="1315"/>
      <c r="W388" s="1315" t="s">
        <v>228</v>
      </c>
      <c r="X388" s="1315"/>
      <c r="Y388" s="1201" t="s">
        <v>111</v>
      </c>
      <c r="Z388" s="1190"/>
    </row>
    <row r="389" spans="1:27" ht="25.8" customHeight="1" thickBot="1">
      <c r="A389" s="1359"/>
      <c r="B389" s="1210"/>
      <c r="E389" s="2198">
        <v>1934</v>
      </c>
      <c r="F389" s="2198"/>
      <c r="I389" s="1194"/>
      <c r="J389" s="1194"/>
      <c r="K389" s="1317" t="s">
        <v>1960</v>
      </c>
      <c r="L389" s="1196"/>
      <c r="Q389" s="1194"/>
      <c r="R389" s="1194"/>
      <c r="S389" s="1194"/>
      <c r="T389" s="1194"/>
      <c r="U389" s="1194"/>
      <c r="V389" s="1194"/>
      <c r="W389" s="2196">
        <v>3486</v>
      </c>
      <c r="X389" s="2196"/>
      <c r="Z389" s="1191"/>
    </row>
    <row r="390" spans="1:27" ht="7.8" customHeight="1">
      <c r="A390" s="1359"/>
      <c r="B390" s="1210"/>
      <c r="C390" s="1147"/>
      <c r="D390" s="1147"/>
      <c r="E390" s="1147"/>
      <c r="F390" s="1147"/>
      <c r="G390" s="1147"/>
      <c r="H390" s="1147"/>
      <c r="I390" s="1147"/>
      <c r="J390" s="1147"/>
      <c r="K390" s="1147"/>
      <c r="L390" s="1194"/>
      <c r="M390" s="1147"/>
      <c r="N390" s="1147"/>
      <c r="O390" s="1147"/>
      <c r="P390" s="1147"/>
      <c r="Q390" s="1147"/>
      <c r="R390" s="1147"/>
      <c r="S390" s="1147"/>
      <c r="T390" s="1147"/>
      <c r="U390" s="1147"/>
      <c r="V390" s="1147"/>
      <c r="W390" s="1147"/>
      <c r="X390" s="1147"/>
      <c r="Y390" s="1147"/>
      <c r="Z390" s="1387"/>
    </row>
    <row r="391" spans="1:27" ht="28.2">
      <c r="A391" s="1359"/>
      <c r="B391" s="1210"/>
      <c r="C391" s="1194" t="s">
        <v>1809</v>
      </c>
      <c r="D391" s="1194"/>
      <c r="E391" s="1194" t="s">
        <v>1343</v>
      </c>
      <c r="F391" s="1194"/>
      <c r="G391" s="1194" t="s">
        <v>1344</v>
      </c>
      <c r="H391" s="1194"/>
      <c r="I391" s="1194" t="s">
        <v>1345</v>
      </c>
      <c r="J391" s="1194"/>
      <c r="K391" s="1194" t="s">
        <v>1348</v>
      </c>
      <c r="L391" s="1194"/>
      <c r="M391" s="1194" t="s">
        <v>759</v>
      </c>
      <c r="N391" s="1194"/>
      <c r="O391" s="1194" t="s">
        <v>760</v>
      </c>
      <c r="P391" s="1194"/>
      <c r="Q391" s="1194" t="s">
        <v>761</v>
      </c>
      <c r="R391" s="1194"/>
      <c r="S391" s="1194" t="s">
        <v>762</v>
      </c>
      <c r="T391" s="1194"/>
      <c r="U391" s="1194" t="s">
        <v>763</v>
      </c>
      <c r="V391" s="1194"/>
      <c r="W391" s="1194" t="s">
        <v>764</v>
      </c>
      <c r="X391" s="1194"/>
      <c r="Y391" s="1194" t="s">
        <v>765</v>
      </c>
      <c r="Z391" s="1188"/>
    </row>
    <row r="392" spans="1:27" ht="28.2">
      <c r="A392" s="1359"/>
      <c r="B392" s="1210"/>
      <c r="C392" s="1194"/>
      <c r="D392" s="1194"/>
      <c r="E392" s="1194"/>
      <c r="F392" s="1194"/>
      <c r="G392" s="1194"/>
      <c r="H392" s="1194"/>
      <c r="I392" s="1194"/>
      <c r="J392" s="1194"/>
      <c r="K392" s="1194"/>
      <c r="L392" s="1194"/>
      <c r="M392" s="1194"/>
      <c r="N392" s="1194"/>
      <c r="O392" s="1194"/>
      <c r="P392" s="1194"/>
      <c r="Q392" s="1194"/>
      <c r="R392" s="1194"/>
      <c r="S392" s="1194"/>
      <c r="T392" s="1194"/>
      <c r="U392" s="1194"/>
      <c r="V392" s="1194"/>
      <c r="W392" s="1194"/>
      <c r="X392" s="1194"/>
      <c r="Y392" s="1194"/>
      <c r="Z392" s="1188"/>
    </row>
    <row r="393" spans="1:27" ht="28.2">
      <c r="A393" s="1359"/>
      <c r="B393" s="1210"/>
      <c r="C393" s="1200"/>
      <c r="D393" s="1194"/>
      <c r="E393" s="1200"/>
      <c r="F393" s="1194"/>
      <c r="G393" s="1200"/>
      <c r="H393" s="1194"/>
      <c r="I393" s="1200"/>
      <c r="J393" s="1200"/>
      <c r="K393" s="1200"/>
      <c r="L393" s="1194"/>
      <c r="M393" s="1200"/>
      <c r="N393" s="1194"/>
      <c r="O393" s="1200"/>
      <c r="P393" s="1194"/>
      <c r="Q393" s="1200"/>
      <c r="R393" s="1194"/>
      <c r="S393" s="1200"/>
      <c r="T393" s="1194"/>
      <c r="U393" s="1200"/>
      <c r="V393" s="1194"/>
      <c r="W393" s="1200"/>
      <c r="X393" s="1194"/>
      <c r="Y393" s="1200"/>
      <c r="Z393" s="1383"/>
    </row>
    <row r="394" spans="1:27" ht="28.2">
      <c r="A394" s="1359"/>
      <c r="B394" s="1210"/>
      <c r="C394" s="1200"/>
      <c r="D394" s="1194">
        <v>438</v>
      </c>
      <c r="E394" s="1200"/>
      <c r="F394" s="1194">
        <v>402</v>
      </c>
      <c r="G394" s="1200"/>
      <c r="H394" s="1194">
        <v>433</v>
      </c>
      <c r="I394" s="1200"/>
      <c r="J394" s="1200">
        <v>409</v>
      </c>
      <c r="K394" s="1200"/>
      <c r="L394" s="1194">
        <v>437</v>
      </c>
      <c r="M394" s="1200"/>
      <c r="N394" s="1194">
        <v>394</v>
      </c>
      <c r="O394" s="1200"/>
      <c r="P394" s="1194">
        <v>403</v>
      </c>
      <c r="Q394" s="1200"/>
      <c r="R394" s="1194">
        <v>356</v>
      </c>
      <c r="S394" s="1200"/>
      <c r="T394" s="1194">
        <v>378</v>
      </c>
      <c r="U394" s="1200"/>
      <c r="V394" s="1194">
        <v>356</v>
      </c>
      <c r="W394" s="1200"/>
      <c r="X394" s="1194">
        <v>427</v>
      </c>
      <c r="Y394" s="1200"/>
      <c r="Z394" s="1383">
        <v>381</v>
      </c>
      <c r="AA394" s="1055">
        <f>SUM(D394:Z394)</f>
        <v>4814</v>
      </c>
    </row>
    <row r="395" spans="1:27" ht="16.5" customHeight="1">
      <c r="A395" s="1359"/>
      <c r="B395" s="1210"/>
      <c r="C395" s="1200"/>
      <c r="D395" s="1194"/>
      <c r="E395" s="1200"/>
      <c r="F395" s="1194"/>
      <c r="G395" s="1200"/>
      <c r="H395" s="1194"/>
      <c r="I395" s="1200"/>
      <c r="J395" s="1200"/>
      <c r="K395" s="1200"/>
      <c r="M395" s="1200"/>
      <c r="N395" s="1194"/>
      <c r="O395" s="1200"/>
      <c r="P395" s="1194"/>
      <c r="Q395" s="1200"/>
      <c r="R395" s="1194"/>
      <c r="S395" s="1200"/>
      <c r="T395" s="1194"/>
      <c r="U395" s="1200"/>
      <c r="V395" s="1194"/>
      <c r="W395" s="1200"/>
      <c r="X395" s="1194"/>
      <c r="Y395" s="1200"/>
      <c r="Z395" s="1383"/>
    </row>
    <row r="396" spans="1:27" ht="55.05" customHeight="1">
      <c r="A396" s="1359"/>
      <c r="B396" s="1210"/>
      <c r="C396" s="1142"/>
      <c r="D396" s="1194"/>
      <c r="E396" s="1139"/>
      <c r="F396" s="1194"/>
      <c r="G396" s="1133"/>
      <c r="H396" s="1194"/>
      <c r="I396" s="1146"/>
      <c r="J396" s="1202"/>
      <c r="K396" s="1133"/>
      <c r="L396" s="1194"/>
      <c r="M396" s="1133"/>
      <c r="N396" s="1194"/>
      <c r="O396" s="1139"/>
      <c r="P396" s="1194"/>
      <c r="Q396" s="1145"/>
      <c r="R396" s="1194"/>
      <c r="S396" s="1170"/>
      <c r="T396" s="1194"/>
      <c r="U396" s="1134"/>
      <c r="V396" s="1194"/>
      <c r="W396" s="1134"/>
      <c r="X396" s="1194"/>
      <c r="Y396" s="1134"/>
      <c r="Z396" s="1384"/>
    </row>
    <row r="397" spans="1:27" ht="15" customHeight="1">
      <c r="A397" s="1359"/>
      <c r="B397" s="1210"/>
      <c r="C397" s="1176"/>
      <c r="D397" s="1194"/>
      <c r="E397" s="1156"/>
      <c r="F397" s="1194"/>
      <c r="G397" s="1558"/>
      <c r="H397" s="1194"/>
      <c r="I397" s="1156"/>
      <c r="J397" s="1194"/>
      <c r="K397" s="1156"/>
      <c r="L397" s="1194"/>
      <c r="M397" s="1156"/>
      <c r="N397" s="1194"/>
      <c r="O397" s="1156"/>
      <c r="P397" s="1194"/>
      <c r="Q397" s="1156"/>
      <c r="R397" s="1194"/>
      <c r="S397" s="1156"/>
      <c r="T397" s="1194"/>
      <c r="U397" s="1136"/>
      <c r="V397" s="1193"/>
      <c r="W397" s="1136"/>
      <c r="X397" s="1193"/>
      <c r="Y397" s="1136"/>
      <c r="Z397" s="1384"/>
    </row>
    <row r="398" spans="1:27" ht="28.2">
      <c r="A398" s="1359"/>
      <c r="B398" s="1210"/>
      <c r="C398" s="1201" t="s">
        <v>111</v>
      </c>
      <c r="D398" s="1315"/>
      <c r="E398" s="1315" t="s">
        <v>234</v>
      </c>
      <c r="F398" s="1315"/>
      <c r="G398" s="1318" t="s">
        <v>171</v>
      </c>
      <c r="H398" s="1315"/>
      <c r="I398" s="1315" t="s">
        <v>228</v>
      </c>
      <c r="J398" s="1393"/>
      <c r="K398" s="1315" t="s">
        <v>234</v>
      </c>
      <c r="M398" s="1201" t="s">
        <v>101</v>
      </c>
      <c r="N398" s="1393"/>
      <c r="O398" s="1393" t="s">
        <v>168</v>
      </c>
      <c r="P398" s="1393"/>
      <c r="Q398" s="1393" t="s">
        <v>168</v>
      </c>
      <c r="R398" s="1393"/>
      <c r="S398" s="1393" t="s">
        <v>171</v>
      </c>
      <c r="U398" s="1201" t="s">
        <v>111</v>
      </c>
      <c r="V398" s="1393"/>
      <c r="W398" s="1201" t="s">
        <v>174</v>
      </c>
      <c r="X398" s="1194"/>
      <c r="Y398" s="1201" t="s">
        <v>174</v>
      </c>
      <c r="Z398" s="1190"/>
    </row>
    <row r="399" spans="1:27" s="1056" customFormat="1" ht="30" customHeight="1" thickBot="1">
      <c r="A399" s="1360"/>
      <c r="B399" s="1211"/>
      <c r="C399" s="1184"/>
      <c r="D399" s="1184"/>
      <c r="E399" s="1184"/>
      <c r="F399" s="1184"/>
      <c r="G399" s="1557" t="s">
        <v>1262</v>
      </c>
      <c r="H399" s="1184"/>
      <c r="I399" s="1184"/>
      <c r="J399" s="1184"/>
      <c r="K399" s="2196">
        <v>2120</v>
      </c>
      <c r="L399" s="2196"/>
      <c r="M399" s="1318"/>
      <c r="N399" s="1318"/>
      <c r="O399" s="1318"/>
      <c r="P399" s="1318"/>
      <c r="Q399" s="1316"/>
      <c r="R399" s="1318"/>
      <c r="S399" s="2196">
        <v>1513</v>
      </c>
      <c r="T399" s="2196"/>
      <c r="U399" s="1318"/>
      <c r="V399" s="1318"/>
      <c r="W399" s="1318"/>
      <c r="X399" s="1318"/>
      <c r="Y399" s="1318"/>
      <c r="Z399" s="1408"/>
    </row>
    <row r="400" spans="1:27" ht="5.4" customHeight="1">
      <c r="A400" s="1359"/>
      <c r="B400" s="1210"/>
      <c r="C400" s="1194"/>
      <c r="D400" s="1194"/>
      <c r="E400" s="1194"/>
      <c r="F400" s="1194"/>
      <c r="G400" s="1194"/>
      <c r="H400" s="1194"/>
      <c r="I400" s="1194"/>
      <c r="J400" s="1194"/>
      <c r="K400" s="1147"/>
      <c r="M400" s="1147"/>
      <c r="N400" s="1147"/>
      <c r="O400" s="1147"/>
      <c r="P400" s="1147"/>
      <c r="Q400" s="1147"/>
      <c r="R400" s="1147"/>
      <c r="S400" s="1147"/>
      <c r="T400" s="1147"/>
      <c r="U400" s="1147"/>
      <c r="V400" s="1147"/>
      <c r="W400" s="1147"/>
      <c r="X400" s="1147"/>
      <c r="Y400" s="1147"/>
      <c r="Z400" s="1387"/>
    </row>
    <row r="401" spans="1:38" ht="28.2">
      <c r="A401" s="1359"/>
      <c r="B401" s="1210"/>
      <c r="C401" s="1194" t="s">
        <v>766</v>
      </c>
      <c r="D401" s="1194"/>
      <c r="E401" s="1194" t="s">
        <v>767</v>
      </c>
      <c r="F401" s="1194"/>
      <c r="G401" s="1194" t="s">
        <v>768</v>
      </c>
      <c r="H401" s="1194"/>
      <c r="I401" s="1194" t="s">
        <v>769</v>
      </c>
      <c r="J401" s="1194"/>
      <c r="K401" s="1194" t="s">
        <v>770</v>
      </c>
      <c r="L401" s="1194"/>
      <c r="M401" s="1194" t="s">
        <v>771</v>
      </c>
      <c r="N401" s="1194"/>
      <c r="O401" s="1194" t="s">
        <v>772</v>
      </c>
      <c r="P401" s="1194"/>
      <c r="Q401" s="1194" t="s">
        <v>773</v>
      </c>
      <c r="R401" s="1194"/>
      <c r="S401" s="1194" t="s">
        <v>774</v>
      </c>
      <c r="T401" s="1194"/>
      <c r="U401" s="1194" t="s">
        <v>775</v>
      </c>
      <c r="V401" s="1194"/>
      <c r="W401" s="1194" t="s">
        <v>776</v>
      </c>
      <c r="X401" s="1194"/>
      <c r="Y401" s="1194" t="s">
        <v>777</v>
      </c>
      <c r="Z401" s="1188"/>
    </row>
    <row r="402" spans="1:38" ht="28.2">
      <c r="A402" s="1359"/>
      <c r="B402" s="1210"/>
      <c r="C402" s="1194"/>
      <c r="D402" s="1194"/>
      <c r="E402" s="1194"/>
      <c r="F402" s="1194"/>
      <c r="G402" s="1194"/>
      <c r="I402" s="1194"/>
      <c r="J402" s="1194"/>
      <c r="K402" s="1194"/>
      <c r="L402" s="1194"/>
      <c r="M402" s="1194"/>
      <c r="N402" s="1194"/>
      <c r="O402" s="1194"/>
      <c r="P402" s="1194"/>
      <c r="Q402" s="1194"/>
      <c r="R402" s="1194"/>
      <c r="S402" s="1194"/>
      <c r="T402" s="1194"/>
      <c r="U402" s="1194"/>
      <c r="V402" s="1194"/>
      <c r="W402" s="1194"/>
      <c r="X402" s="1194"/>
      <c r="Y402" s="1194"/>
      <c r="Z402" s="1188"/>
    </row>
    <row r="403" spans="1:38" ht="28.2">
      <c r="A403" s="1359"/>
      <c r="B403" s="1210"/>
      <c r="C403" s="1200"/>
      <c r="D403" s="1194"/>
      <c r="E403" s="1200"/>
      <c r="F403" s="1194"/>
      <c r="G403" s="1200"/>
      <c r="H403" s="1194"/>
      <c r="I403" s="1200"/>
      <c r="J403" s="1200"/>
      <c r="K403" s="1200"/>
      <c r="L403" s="1194"/>
      <c r="M403" s="1200"/>
      <c r="N403" s="1194"/>
      <c r="O403" s="1200"/>
      <c r="P403" s="1194"/>
      <c r="Q403" s="1200"/>
      <c r="R403" s="1194"/>
      <c r="S403" s="1200"/>
      <c r="T403" s="1194"/>
      <c r="U403" s="1200"/>
      <c r="V403" s="1194"/>
      <c r="W403" s="1200"/>
      <c r="X403" s="1194"/>
      <c r="Y403" s="1200"/>
      <c r="Z403" s="1383"/>
    </row>
    <row r="404" spans="1:38" ht="28.2">
      <c r="A404" s="1359"/>
      <c r="B404" s="1210"/>
      <c r="C404" s="1200"/>
      <c r="D404" s="1194">
        <v>334</v>
      </c>
      <c r="E404" s="1200"/>
      <c r="F404" s="1194">
        <v>347</v>
      </c>
      <c r="G404" s="1200"/>
      <c r="H404" s="1194">
        <v>376</v>
      </c>
      <c r="I404" s="1200"/>
      <c r="J404" s="1200">
        <v>392</v>
      </c>
      <c r="K404" s="1200"/>
      <c r="L404" s="1194">
        <v>408</v>
      </c>
      <c r="M404" s="1200"/>
      <c r="N404" s="1194">
        <v>392</v>
      </c>
      <c r="O404" s="1200"/>
      <c r="P404" s="1194">
        <v>405</v>
      </c>
      <c r="Q404" s="1200"/>
      <c r="R404" s="1194">
        <v>435</v>
      </c>
      <c r="S404" s="1200"/>
      <c r="T404" s="1194">
        <v>378</v>
      </c>
      <c r="U404" s="1200"/>
      <c r="V404" s="1194">
        <v>386</v>
      </c>
      <c r="W404" s="1200"/>
      <c r="X404" s="1194">
        <v>391</v>
      </c>
      <c r="Y404" s="1200"/>
      <c r="Z404" s="1383">
        <v>400</v>
      </c>
      <c r="AA404" s="1055">
        <f>SUM(D404:Z404)</f>
        <v>4644</v>
      </c>
    </row>
    <row r="405" spans="1:38" ht="16.95" customHeight="1">
      <c r="A405" s="1359"/>
      <c r="B405" s="1210"/>
      <c r="C405" s="1200"/>
      <c r="D405" s="1194"/>
      <c r="E405" s="1200"/>
      <c r="F405" s="1194"/>
      <c r="G405" s="1200"/>
      <c r="H405" s="1194"/>
      <c r="I405" s="1200"/>
      <c r="J405" s="1200"/>
      <c r="K405" s="1200"/>
      <c r="M405" s="1200"/>
      <c r="N405" s="1194"/>
      <c r="O405" s="1200"/>
      <c r="P405" s="1194"/>
      <c r="Q405" s="1200"/>
      <c r="R405" s="1194"/>
      <c r="S405" s="1200"/>
      <c r="T405" s="1194"/>
      <c r="U405" s="1200"/>
      <c r="V405" s="1194"/>
      <c r="W405" s="1200"/>
      <c r="X405" s="1194"/>
      <c r="Y405" s="1200"/>
      <c r="Z405" s="1383"/>
    </row>
    <row r="406" spans="1:38" ht="55.05" customHeight="1">
      <c r="A406" s="1359"/>
      <c r="B406" s="1210"/>
      <c r="C406" s="1435"/>
      <c r="D406" s="1194"/>
      <c r="E406" s="1134"/>
      <c r="F406" s="1194"/>
      <c r="G406" s="1134"/>
      <c r="H406" s="1194"/>
      <c r="I406" s="1134"/>
      <c r="J406" s="1202"/>
      <c r="K406" s="1134"/>
      <c r="L406" s="1194"/>
      <c r="M406" s="1134"/>
      <c r="N406" s="1194"/>
      <c r="O406" s="1134"/>
      <c r="P406" s="1194"/>
      <c r="Q406" s="1134"/>
      <c r="R406" s="1194"/>
      <c r="S406" s="1134"/>
      <c r="T406" s="1194"/>
      <c r="U406" s="1134"/>
      <c r="V406" s="1194"/>
      <c r="W406" s="1134"/>
      <c r="X406" s="1194"/>
      <c r="Y406" s="1134"/>
      <c r="Z406" s="1384"/>
    </row>
    <row r="407" spans="1:38" s="1056" customFormat="1" ht="16.2" customHeight="1">
      <c r="A407" s="1360"/>
      <c r="B407" s="1211"/>
      <c r="C407" s="1436"/>
      <c r="D407" s="1193"/>
      <c r="E407" s="1136"/>
      <c r="F407" s="1193"/>
      <c r="G407" s="1136"/>
      <c r="H407" s="1193"/>
      <c r="I407" s="1136"/>
      <c r="J407" s="1202"/>
      <c r="K407" s="1136"/>
      <c r="L407" s="1194"/>
      <c r="M407" s="1136"/>
      <c r="N407" s="1193"/>
      <c r="O407" s="1136"/>
      <c r="P407" s="1193"/>
      <c r="Q407" s="1136"/>
      <c r="R407" s="1193"/>
      <c r="S407" s="1136"/>
      <c r="T407" s="1193"/>
      <c r="U407" s="1136"/>
      <c r="V407" s="1193"/>
      <c r="W407" s="1136"/>
      <c r="X407" s="1193"/>
      <c r="Y407" s="1136"/>
      <c r="Z407" s="1384"/>
    </row>
    <row r="408" spans="1:38" ht="28.2">
      <c r="A408" s="1359"/>
      <c r="B408" s="1210"/>
      <c r="C408" s="1315" t="s">
        <v>168</v>
      </c>
      <c r="D408" s="1315"/>
      <c r="E408" s="1315" t="s">
        <v>168</v>
      </c>
      <c r="F408" s="1315"/>
      <c r="G408" s="1315" t="s">
        <v>168</v>
      </c>
      <c r="I408" s="1201" t="s">
        <v>123</v>
      </c>
      <c r="J408" s="1315"/>
      <c r="K408" s="1315" t="s">
        <v>234</v>
      </c>
      <c r="M408" s="1201" t="s">
        <v>105</v>
      </c>
      <c r="N408" s="1315"/>
      <c r="O408" s="1315" t="s">
        <v>171</v>
      </c>
      <c r="P408" s="1393"/>
      <c r="Q408" s="1393" t="s">
        <v>171</v>
      </c>
      <c r="R408" s="1393"/>
      <c r="S408" s="1393" t="s">
        <v>171</v>
      </c>
      <c r="U408" s="1201" t="s">
        <v>101</v>
      </c>
      <c r="V408" s="1393"/>
      <c r="W408" s="1393" t="s">
        <v>168</v>
      </c>
      <c r="X408" s="1393"/>
      <c r="Y408" s="1393" t="s">
        <v>228</v>
      </c>
    </row>
    <row r="409" spans="1:38" s="1056" customFormat="1" ht="30" customHeight="1" thickBot="1">
      <c r="A409" s="1360"/>
      <c r="B409" s="1211"/>
      <c r="C409" s="1318"/>
      <c r="D409" s="1407"/>
      <c r="E409" s="1316"/>
      <c r="F409" s="1407"/>
      <c r="G409" s="2198">
        <v>1438</v>
      </c>
      <c r="H409" s="2198"/>
      <c r="I409" s="1407"/>
      <c r="J409" s="1407"/>
      <c r="K409" s="2206">
        <v>800</v>
      </c>
      <c r="L409" s="2206"/>
      <c r="M409" s="1316"/>
      <c r="N409" s="1407"/>
      <c r="O409" s="1316"/>
      <c r="P409" s="1193"/>
      <c r="Q409" s="1316"/>
      <c r="R409" s="1318"/>
      <c r="S409" s="2196">
        <v>1610</v>
      </c>
      <c r="T409" s="2196"/>
      <c r="U409" s="1318"/>
      <c r="V409" s="1318"/>
      <c r="W409" s="1318"/>
      <c r="X409" s="1318"/>
      <c r="Y409" s="2198">
        <v>1177</v>
      </c>
      <c r="Z409" s="2290"/>
    </row>
    <row r="410" spans="1:38" ht="9" customHeight="1">
      <c r="A410" s="1359"/>
      <c r="B410" s="1210"/>
      <c r="C410" s="1147"/>
      <c r="D410" s="1147"/>
      <c r="E410" s="1147"/>
      <c r="F410" s="1147"/>
      <c r="G410" s="1147"/>
      <c r="H410" s="1147"/>
      <c r="I410" s="1147"/>
      <c r="J410" s="1147"/>
      <c r="K410" s="1147"/>
      <c r="L410" s="1193"/>
      <c r="M410" s="1147"/>
      <c r="N410" s="1147"/>
      <c r="O410" s="1147"/>
      <c r="P410" s="1147"/>
      <c r="Q410" s="1147"/>
      <c r="R410" s="1147"/>
      <c r="S410" s="1147"/>
      <c r="T410" s="1147"/>
      <c r="U410" s="1147"/>
      <c r="V410" s="1147"/>
      <c r="W410" s="1147"/>
      <c r="X410" s="1147"/>
      <c r="Y410" s="1147"/>
      <c r="Z410" s="1387"/>
    </row>
    <row r="411" spans="1:38" ht="28.2">
      <c r="A411" s="1359"/>
      <c r="B411" s="1210"/>
      <c r="C411" s="1194" t="s">
        <v>778</v>
      </c>
      <c r="D411" s="1194"/>
      <c r="E411" s="1194" t="s">
        <v>779</v>
      </c>
      <c r="F411" s="1194"/>
      <c r="G411" s="1194" t="s">
        <v>780</v>
      </c>
      <c r="H411" s="1194"/>
      <c r="I411" s="1194" t="s">
        <v>781</v>
      </c>
      <c r="J411" s="1194"/>
      <c r="K411" s="1194" t="s">
        <v>782</v>
      </c>
      <c r="L411" s="1194"/>
      <c r="M411" s="1194" t="s">
        <v>783</v>
      </c>
      <c r="N411" s="1194"/>
      <c r="O411" s="1194" t="s">
        <v>784</v>
      </c>
      <c r="P411" s="1194"/>
      <c r="Q411" s="1194" t="s">
        <v>785</v>
      </c>
      <c r="R411" s="1194"/>
      <c r="S411" s="1194" t="s">
        <v>786</v>
      </c>
      <c r="T411" s="1194"/>
      <c r="U411" s="1194" t="s">
        <v>787</v>
      </c>
      <c r="V411" s="1412" t="s">
        <v>1788</v>
      </c>
      <c r="W411" s="1194" t="s">
        <v>788</v>
      </c>
      <c r="X411" s="1194"/>
      <c r="Y411" s="1194" t="s">
        <v>789</v>
      </c>
      <c r="Z411" s="1188"/>
      <c r="AI411" s="1055" t="s">
        <v>1993</v>
      </c>
    </row>
    <row r="412" spans="1:38" ht="28.2">
      <c r="A412" s="1359"/>
      <c r="B412" s="1210"/>
      <c r="C412" s="1194"/>
      <c r="D412" s="1194"/>
      <c r="E412" s="1194"/>
      <c r="F412" s="1194"/>
      <c r="G412" s="1194"/>
      <c r="H412" s="1194"/>
      <c r="I412" s="1194"/>
      <c r="J412" s="1194"/>
      <c r="K412" s="1194"/>
      <c r="L412" s="1194"/>
      <c r="M412" s="1194"/>
      <c r="N412" s="1194"/>
      <c r="O412" s="1194"/>
      <c r="P412" s="1194"/>
      <c r="Q412" s="1194"/>
      <c r="R412" s="1194"/>
      <c r="S412" s="1194"/>
      <c r="T412" s="1194"/>
      <c r="U412" s="1194"/>
      <c r="W412" s="1194"/>
      <c r="X412" s="1194"/>
      <c r="Y412" s="1194"/>
      <c r="Z412" s="1188"/>
    </row>
    <row r="413" spans="1:38" ht="28.2">
      <c r="A413" s="1359"/>
      <c r="B413" s="1210"/>
      <c r="C413" s="1200"/>
      <c r="D413" s="1194"/>
      <c r="E413" s="1200"/>
      <c r="F413" s="1194"/>
      <c r="G413" s="1200"/>
      <c r="H413" s="1194"/>
      <c r="I413" s="1200"/>
      <c r="J413" s="1200"/>
      <c r="K413" s="1200"/>
      <c r="L413" s="1194"/>
      <c r="M413" s="1200"/>
      <c r="N413" s="1194"/>
      <c r="O413" s="1200"/>
      <c r="P413" s="1194"/>
      <c r="Q413" s="1200"/>
      <c r="R413" s="1194"/>
      <c r="S413" s="1200"/>
      <c r="T413" s="1194"/>
      <c r="U413" s="1200"/>
      <c r="V413" s="1194"/>
      <c r="W413" s="1200"/>
      <c r="X413" s="1194"/>
      <c r="Y413" s="1200"/>
      <c r="Z413" s="1383"/>
    </row>
    <row r="414" spans="1:38" ht="28.2">
      <c r="A414" s="1359"/>
      <c r="B414" s="1210"/>
      <c r="C414" s="1200"/>
      <c r="D414" s="1194">
        <v>437</v>
      </c>
      <c r="E414" s="1200"/>
      <c r="F414" s="1194">
        <v>402</v>
      </c>
      <c r="G414" s="1200"/>
      <c r="H414" s="1194">
        <v>416</v>
      </c>
      <c r="I414" s="1200"/>
      <c r="J414" s="1200">
        <v>417</v>
      </c>
      <c r="K414" s="1200"/>
      <c r="L414" s="1194">
        <v>399</v>
      </c>
      <c r="M414" s="1200"/>
      <c r="N414" s="1194">
        <v>420</v>
      </c>
      <c r="O414" s="1200"/>
      <c r="P414" s="1194">
        <v>409</v>
      </c>
      <c r="Q414" s="1200"/>
      <c r="R414" s="1194">
        <v>412</v>
      </c>
      <c r="S414" s="1200"/>
      <c r="T414" s="1194">
        <v>400</v>
      </c>
      <c r="U414" s="1200"/>
      <c r="V414" s="1194">
        <v>232</v>
      </c>
      <c r="W414" s="1200"/>
      <c r="X414" s="1194">
        <v>442</v>
      </c>
      <c r="Y414" s="1200"/>
      <c r="Z414" s="1383">
        <v>385</v>
      </c>
      <c r="AA414" s="1055">
        <f>SUM(D414:Z414)</f>
        <v>4771</v>
      </c>
    </row>
    <row r="415" spans="1:38" ht="15.45" customHeight="1">
      <c r="A415" s="1359"/>
      <c r="B415" s="1210"/>
      <c r="C415" s="1200"/>
      <c r="D415" s="1194"/>
      <c r="E415" s="1200"/>
      <c r="F415" s="1194"/>
      <c r="G415" s="1200"/>
      <c r="H415" s="1194"/>
      <c r="I415" s="1200"/>
      <c r="J415" s="1200"/>
      <c r="K415" s="1200"/>
      <c r="M415" s="1200"/>
      <c r="N415" s="1194"/>
      <c r="O415" s="1200"/>
      <c r="P415" s="1194"/>
      <c r="Q415" s="1200"/>
      <c r="R415" s="1194"/>
      <c r="S415" s="1200"/>
      <c r="T415" s="1194"/>
      <c r="U415" s="1200"/>
      <c r="V415" s="1194"/>
      <c r="W415" s="1200"/>
      <c r="X415" s="1194"/>
      <c r="Y415" s="1200"/>
      <c r="Z415" s="1383"/>
      <c r="AL415" s="1055" t="s">
        <v>1868</v>
      </c>
    </row>
    <row r="416" spans="1:38" ht="55.05" customHeight="1">
      <c r="A416" s="1359"/>
      <c r="B416" s="1210"/>
      <c r="C416" s="1435"/>
      <c r="D416" s="1194"/>
      <c r="E416" s="1134"/>
      <c r="F416" s="1194"/>
      <c r="G416" s="1134"/>
      <c r="H416" s="1194"/>
      <c r="I416" s="1134"/>
      <c r="J416" s="1202"/>
      <c r="K416" s="1134"/>
      <c r="L416" s="1194"/>
      <c r="M416" s="1134"/>
      <c r="N416" s="1194"/>
      <c r="O416" s="1134"/>
      <c r="P416" s="1194"/>
      <c r="Q416" s="1134"/>
      <c r="R416" s="1194"/>
      <c r="S416" s="1134"/>
      <c r="T416" s="1194"/>
      <c r="U416" s="1134"/>
      <c r="V416" s="1194"/>
      <c r="W416" s="1134"/>
      <c r="X416" s="1194"/>
      <c r="Y416" s="1134"/>
      <c r="Z416" s="1384"/>
    </row>
    <row r="417" spans="1:27" s="1056" customFormat="1" ht="16.8" customHeight="1">
      <c r="A417" s="1360"/>
      <c r="B417" s="1211"/>
      <c r="C417" s="1436"/>
      <c r="D417" s="1193"/>
      <c r="E417" s="1136"/>
      <c r="F417" s="1193"/>
      <c r="G417" s="1136"/>
      <c r="H417" s="1193"/>
      <c r="I417" s="1136"/>
      <c r="J417" s="1202"/>
      <c r="K417" s="1136"/>
      <c r="L417" s="1194"/>
      <c r="M417" s="1136"/>
      <c r="N417" s="1193"/>
      <c r="O417" s="1136"/>
      <c r="P417" s="1193"/>
      <c r="Q417" s="1136"/>
      <c r="R417" s="1193"/>
      <c r="S417" s="1136"/>
      <c r="T417" s="1193"/>
      <c r="U417" s="1136"/>
      <c r="V417" s="1193"/>
      <c r="W417" s="1136"/>
      <c r="X417" s="1193"/>
      <c r="Y417" s="1136"/>
      <c r="Z417" s="1384"/>
    </row>
    <row r="418" spans="1:27" ht="28.2">
      <c r="A418" s="1359"/>
      <c r="B418" s="1210"/>
      <c r="C418" s="1201" t="s">
        <v>123</v>
      </c>
      <c r="D418" s="1194"/>
      <c r="E418" s="1201" t="s">
        <v>123</v>
      </c>
      <c r="F418" s="1315"/>
      <c r="G418" s="1315" t="s">
        <v>228</v>
      </c>
      <c r="H418" s="1315"/>
      <c r="I418" s="1315" t="s">
        <v>168</v>
      </c>
      <c r="J418" s="1315"/>
      <c r="K418" s="1315" t="s">
        <v>171</v>
      </c>
      <c r="L418" s="1193"/>
      <c r="M418" s="1315" t="s">
        <v>171</v>
      </c>
      <c r="N418" s="1315"/>
      <c r="O418" s="1315" t="s">
        <v>171</v>
      </c>
      <c r="P418" s="1315"/>
      <c r="Q418" s="1315" t="s">
        <v>168</v>
      </c>
      <c r="R418" s="1315"/>
      <c r="S418" s="1315" t="s">
        <v>171</v>
      </c>
      <c r="U418" s="1201" t="s">
        <v>178</v>
      </c>
      <c r="V418" s="1393"/>
      <c r="W418" s="1201" t="s">
        <v>178</v>
      </c>
      <c r="X418" s="1393"/>
      <c r="Y418" s="1393" t="s">
        <v>171</v>
      </c>
      <c r="Z418" s="1411"/>
    </row>
    <row r="419" spans="1:27" s="1056" customFormat="1" ht="28.8" customHeight="1" thickBot="1">
      <c r="A419" s="1360"/>
      <c r="B419" s="1211"/>
      <c r="C419" s="1318"/>
      <c r="D419" s="1318"/>
      <c r="E419" s="1316"/>
      <c r="F419" s="1318"/>
      <c r="G419" s="1318"/>
      <c r="H419" s="1407"/>
      <c r="I419" s="1407"/>
      <c r="J419" s="1407"/>
      <c r="K419" s="1407"/>
      <c r="L419" s="1197"/>
      <c r="M419" s="1316"/>
      <c r="N419" s="1407"/>
      <c r="O419" s="1407"/>
      <c r="P419" s="1407"/>
      <c r="Q419" s="1407"/>
      <c r="R419" s="1407"/>
      <c r="S419" s="2196">
        <v>3275</v>
      </c>
      <c r="T419" s="2196"/>
      <c r="U419" s="1316"/>
      <c r="V419" s="1318"/>
      <c r="W419" s="1318"/>
      <c r="X419" s="1318"/>
      <c r="Y419" s="1318"/>
      <c r="Z419" s="1386"/>
    </row>
    <row r="420" spans="1:27" ht="8.4" customHeight="1">
      <c r="A420" s="1359"/>
      <c r="B420" s="1210"/>
      <c r="C420" s="1147"/>
      <c r="D420" s="1147"/>
      <c r="E420" s="1147"/>
      <c r="F420" s="1147"/>
      <c r="G420" s="1147"/>
      <c r="H420" s="1147"/>
      <c r="I420" s="1147"/>
      <c r="J420" s="1147"/>
      <c r="K420" s="1147"/>
      <c r="L420" s="1193"/>
      <c r="M420" s="1147"/>
      <c r="N420" s="1147"/>
      <c r="O420" s="1147"/>
      <c r="P420" s="1147"/>
      <c r="Q420" s="1147"/>
      <c r="R420" s="1147"/>
      <c r="S420" s="1147"/>
      <c r="T420" s="1147"/>
      <c r="U420" s="1147"/>
      <c r="V420" s="1147"/>
      <c r="W420" s="1147"/>
      <c r="X420" s="1147"/>
      <c r="Y420" s="1147"/>
      <c r="Z420" s="1387"/>
    </row>
    <row r="421" spans="1:27" ht="28.2">
      <c r="A421" s="1359"/>
      <c r="B421" s="1210"/>
      <c r="C421" s="1194" t="s">
        <v>790</v>
      </c>
      <c r="D421" s="1194"/>
      <c r="E421" s="1194" t="s">
        <v>791</v>
      </c>
      <c r="F421" s="1194"/>
      <c r="G421" s="1194" t="s">
        <v>792</v>
      </c>
      <c r="H421" s="1194"/>
      <c r="I421" s="1194" t="s">
        <v>793</v>
      </c>
      <c r="J421" s="1194"/>
      <c r="K421" s="1194" t="s">
        <v>794</v>
      </c>
      <c r="L421" s="1194"/>
      <c r="M421" s="1194" t="s">
        <v>795</v>
      </c>
      <c r="N421" s="1194"/>
      <c r="O421" s="1194" t="s">
        <v>1271</v>
      </c>
      <c r="P421" s="1194"/>
      <c r="Q421" s="1194" t="s">
        <v>796</v>
      </c>
      <c r="R421" s="1194"/>
      <c r="S421" s="1194" t="s">
        <v>797</v>
      </c>
      <c r="T421" s="1194"/>
      <c r="U421" s="1194" t="s">
        <v>798</v>
      </c>
      <c r="V421" s="1194"/>
      <c r="W421" s="1194" t="s">
        <v>799</v>
      </c>
      <c r="X421" s="1194"/>
      <c r="Y421" s="1194" t="s">
        <v>800</v>
      </c>
      <c r="Z421" s="1188"/>
    </row>
    <row r="422" spans="1:27" ht="28.2">
      <c r="A422" s="1359"/>
      <c r="B422" s="1210"/>
      <c r="C422" s="1194"/>
      <c r="D422" s="1194"/>
      <c r="E422" s="1194"/>
      <c r="F422" s="1194"/>
      <c r="G422" s="1194"/>
      <c r="H422" s="1194"/>
      <c r="I422" s="1194"/>
      <c r="J422" s="1194"/>
      <c r="K422" s="1194"/>
      <c r="L422" s="1194"/>
      <c r="M422" s="1194"/>
      <c r="N422" s="1194"/>
      <c r="O422" s="1194"/>
      <c r="P422" s="1194"/>
      <c r="Q422" s="1194"/>
      <c r="R422" s="1194"/>
      <c r="S422" s="1194"/>
      <c r="T422" s="1194"/>
      <c r="U422" s="1194"/>
      <c r="V422" s="1194"/>
      <c r="W422" s="1194"/>
      <c r="X422" s="1194"/>
      <c r="Y422" s="1194"/>
      <c r="Z422" s="1188"/>
    </row>
    <row r="423" spans="1:27" ht="28.2">
      <c r="A423" s="1359"/>
      <c r="B423" s="1210"/>
      <c r="C423" s="1200"/>
      <c r="D423" s="1194"/>
      <c r="E423" s="1200"/>
      <c r="F423" s="1194"/>
      <c r="G423" s="1200"/>
      <c r="H423" s="1194"/>
      <c r="I423" s="1200"/>
      <c r="J423" s="1200"/>
      <c r="K423" s="1200"/>
      <c r="L423" s="1194"/>
      <c r="M423" s="1200"/>
      <c r="N423" s="1194"/>
      <c r="O423" s="1200"/>
      <c r="P423" s="1194"/>
      <c r="Q423" s="1200"/>
      <c r="R423" s="1194"/>
      <c r="S423" s="1200"/>
      <c r="T423" s="1194"/>
      <c r="U423" s="1200"/>
      <c r="V423" s="1194"/>
      <c r="W423" s="1200"/>
      <c r="X423" s="1194"/>
      <c r="Y423" s="1200"/>
      <c r="Z423" s="1383"/>
    </row>
    <row r="424" spans="1:27" ht="28.2">
      <c r="A424" s="1359"/>
      <c r="B424" s="1210"/>
      <c r="C424" s="1200"/>
      <c r="D424" s="1194">
        <v>362</v>
      </c>
      <c r="E424" s="1200"/>
      <c r="F424" s="1194">
        <v>399</v>
      </c>
      <c r="G424" s="1200"/>
      <c r="H424" s="1194">
        <v>382</v>
      </c>
      <c r="I424" s="1200"/>
      <c r="J424" s="1200">
        <v>392</v>
      </c>
      <c r="K424" s="1200"/>
      <c r="L424" s="1194">
        <v>422</v>
      </c>
      <c r="M424" s="1200"/>
      <c r="N424" s="1194">
        <v>409</v>
      </c>
      <c r="O424" s="1200"/>
      <c r="P424" s="1194">
        <v>374</v>
      </c>
      <c r="Q424" s="1200"/>
      <c r="R424" s="1194">
        <v>382</v>
      </c>
      <c r="S424" s="1200"/>
      <c r="T424" s="1194">
        <v>382</v>
      </c>
      <c r="U424" s="1200"/>
      <c r="V424" s="1194">
        <v>391</v>
      </c>
      <c r="W424" s="1200"/>
      <c r="X424" s="1194">
        <v>386</v>
      </c>
      <c r="Y424" s="1200"/>
      <c r="Z424" s="1383">
        <v>367</v>
      </c>
      <c r="AA424" s="1055">
        <f>SUM(D424:Z424)</f>
        <v>4648</v>
      </c>
    </row>
    <row r="425" spans="1:27" ht="12.45" customHeight="1">
      <c r="A425" s="1359"/>
      <c r="B425" s="1210"/>
      <c r="C425" s="1200"/>
      <c r="D425" s="1194"/>
      <c r="E425" s="1200"/>
      <c r="F425" s="1194"/>
      <c r="G425" s="1200"/>
      <c r="H425" s="1194"/>
      <c r="I425" s="1200"/>
      <c r="J425" s="1200"/>
      <c r="K425" s="1200"/>
      <c r="M425" s="1200"/>
      <c r="N425" s="1194"/>
      <c r="O425" s="1200"/>
      <c r="P425" s="1194"/>
      <c r="Q425" s="1200"/>
      <c r="R425" s="1194"/>
      <c r="S425" s="1200"/>
      <c r="T425" s="1194"/>
      <c r="U425" s="1200"/>
      <c r="V425" s="1194"/>
      <c r="W425" s="1200"/>
      <c r="X425" s="1194"/>
      <c r="Y425" s="1200"/>
      <c r="Z425" s="1383"/>
    </row>
    <row r="426" spans="1:27" ht="55.05" customHeight="1">
      <c r="A426" s="1359"/>
      <c r="B426" s="1210"/>
      <c r="C426" s="1435"/>
      <c r="D426" s="1194"/>
      <c r="E426" s="1134"/>
      <c r="F426" s="1194"/>
      <c r="G426" s="1134"/>
      <c r="H426" s="1194"/>
      <c r="I426" s="1134"/>
      <c r="J426" s="1202"/>
      <c r="K426" s="1134"/>
      <c r="L426" s="1194"/>
      <c r="M426" s="1134"/>
      <c r="N426" s="1194"/>
      <c r="O426" s="1134"/>
      <c r="P426" s="1194"/>
      <c r="Q426" s="1134"/>
      <c r="R426" s="1194"/>
      <c r="S426" s="1133"/>
      <c r="T426" s="1194"/>
      <c r="U426" s="1133"/>
      <c r="V426" s="1194"/>
      <c r="W426" s="1133"/>
      <c r="X426" s="1194"/>
      <c r="Y426" s="1133"/>
      <c r="Z426" s="1384"/>
    </row>
    <row r="427" spans="1:27" s="1056" customFormat="1" ht="19.8" customHeight="1">
      <c r="A427" s="1360"/>
      <c r="B427" s="1211"/>
      <c r="C427" s="1436"/>
      <c r="D427" s="1193"/>
      <c r="E427" s="1136"/>
      <c r="F427" s="1193"/>
      <c r="G427" s="1136"/>
      <c r="H427" s="1193"/>
      <c r="I427" s="1136"/>
      <c r="J427" s="1202"/>
      <c r="K427" s="1136"/>
      <c r="L427" s="1194"/>
      <c r="M427" s="1136"/>
      <c r="N427" s="1193"/>
      <c r="O427" s="1136"/>
      <c r="P427" s="1193"/>
      <c r="Q427" s="1136"/>
      <c r="R427" s="1193"/>
      <c r="S427" s="1135"/>
      <c r="T427" s="1193"/>
      <c r="U427" s="1135"/>
      <c r="V427" s="1193"/>
      <c r="W427" s="1135"/>
      <c r="X427" s="1193"/>
      <c r="Y427" s="1135"/>
      <c r="Z427" s="1384"/>
    </row>
    <row r="428" spans="1:27" ht="29.4" customHeight="1">
      <c r="A428" s="1359"/>
      <c r="B428" s="1210"/>
      <c r="C428" s="2273" t="s">
        <v>168</v>
      </c>
      <c r="D428" s="1393"/>
      <c r="E428" s="2275" t="s">
        <v>168</v>
      </c>
      <c r="F428" s="1393"/>
      <c r="G428" s="2275" t="s">
        <v>171</v>
      </c>
      <c r="I428" s="1573" t="s">
        <v>101</v>
      </c>
      <c r="J428" s="1315"/>
      <c r="K428" s="2291" t="s">
        <v>171</v>
      </c>
      <c r="L428" s="1193"/>
      <c r="M428" s="2291" t="s">
        <v>168</v>
      </c>
      <c r="O428" s="1573" t="s">
        <v>101</v>
      </c>
      <c r="P428" s="1315"/>
      <c r="Q428" s="2291" t="s">
        <v>168</v>
      </c>
      <c r="R428" s="1315"/>
      <c r="S428" s="2291" t="s">
        <v>168</v>
      </c>
      <c r="T428" s="1194"/>
      <c r="U428" s="2291" t="s">
        <v>168</v>
      </c>
      <c r="V428" s="1315"/>
      <c r="W428" s="2291" t="s">
        <v>168</v>
      </c>
      <c r="X428" s="1393"/>
      <c r="Y428" s="2275" t="s">
        <v>168</v>
      </c>
      <c r="Z428" s="1411"/>
    </row>
    <row r="429" spans="1:27" ht="26.4" customHeight="1" thickBot="1">
      <c r="A429" s="1359"/>
      <c r="B429" s="1210"/>
      <c r="C429" s="2274"/>
      <c r="D429" s="1318"/>
      <c r="E429" s="2276"/>
      <c r="F429" s="1318"/>
      <c r="G429" s="2276"/>
      <c r="H429" s="2196">
        <v>1970</v>
      </c>
      <c r="I429" s="2196"/>
      <c r="J429" s="1318"/>
      <c r="K429" s="2292"/>
      <c r="L429" s="1197"/>
      <c r="M429" s="2292"/>
      <c r="N429" s="2196">
        <v>1223</v>
      </c>
      <c r="O429" s="2196"/>
      <c r="P429" s="1194"/>
      <c r="Q429" s="2292"/>
      <c r="R429" s="1194"/>
      <c r="S429" s="2292"/>
      <c r="T429" s="1194"/>
      <c r="U429" s="2292"/>
      <c r="V429" s="1194"/>
      <c r="W429" s="2292"/>
      <c r="X429" s="1194"/>
      <c r="Y429" s="2276"/>
      <c r="Z429" s="1188"/>
    </row>
    <row r="430" spans="1:27" ht="4.8" customHeight="1">
      <c r="A430" s="1359"/>
      <c r="B430" s="1210"/>
      <c r="C430" s="1147"/>
      <c r="D430" s="1147"/>
      <c r="E430" s="1147"/>
      <c r="F430" s="1147"/>
      <c r="G430" s="1147"/>
      <c r="H430" s="1147"/>
      <c r="I430" s="1147"/>
      <c r="J430" s="1147"/>
      <c r="K430" s="1147"/>
      <c r="L430" s="1193"/>
      <c r="M430" s="1194"/>
      <c r="N430" s="1147"/>
      <c r="O430" s="1147"/>
      <c r="P430" s="1147"/>
      <c r="Q430" s="1147"/>
      <c r="R430" s="1147"/>
      <c r="S430" s="1147"/>
      <c r="T430" s="1147"/>
      <c r="U430" s="1147"/>
      <c r="V430" s="1147"/>
      <c r="W430" s="1147"/>
      <c r="X430" s="1147"/>
      <c r="Y430" s="1147"/>
      <c r="Z430" s="1387"/>
    </row>
    <row r="431" spans="1:27" ht="28.2">
      <c r="A431" s="1359"/>
      <c r="B431" s="1210"/>
      <c r="C431" s="1194" t="s">
        <v>801</v>
      </c>
      <c r="D431" s="1194"/>
      <c r="E431" s="1194" t="s">
        <v>802</v>
      </c>
      <c r="F431" s="1194"/>
      <c r="G431" s="1194" t="s">
        <v>803</v>
      </c>
      <c r="H431" s="1194"/>
      <c r="I431" s="1194" t="s">
        <v>1272</v>
      </c>
      <c r="J431" s="1194"/>
      <c r="K431" s="1194" t="s">
        <v>1273</v>
      </c>
      <c r="L431" s="1194"/>
      <c r="M431" s="1194" t="s">
        <v>804</v>
      </c>
      <c r="N431" s="1194"/>
      <c r="O431" s="1194" t="s">
        <v>805</v>
      </c>
      <c r="P431" s="1194"/>
      <c r="Q431" s="1194" t="s">
        <v>806</v>
      </c>
      <c r="R431" s="1194"/>
      <c r="S431" s="1380" t="s">
        <v>807</v>
      </c>
      <c r="T431" s="1194"/>
      <c r="U431" s="1194" t="s">
        <v>808</v>
      </c>
      <c r="V431" s="1194"/>
      <c r="W431" s="1194" t="s">
        <v>809</v>
      </c>
      <c r="X431" s="1194"/>
      <c r="Y431" s="1194" t="s">
        <v>810</v>
      </c>
      <c r="Z431" s="1188"/>
    </row>
    <row r="432" spans="1:27" ht="28.2">
      <c r="A432" s="1359"/>
      <c r="B432" s="1210"/>
      <c r="C432" s="1194"/>
      <c r="D432" s="1194"/>
      <c r="E432" s="1194"/>
      <c r="F432" s="1194"/>
      <c r="G432" s="1194"/>
      <c r="H432" s="1194"/>
      <c r="I432" s="1194"/>
      <c r="J432" s="1375" t="s">
        <v>1810</v>
      </c>
      <c r="K432" s="1194"/>
      <c r="L432" s="1194"/>
      <c r="M432" s="1194"/>
      <c r="N432" s="1194"/>
      <c r="O432" s="1194"/>
      <c r="P432" s="1194"/>
      <c r="Q432" s="1194"/>
      <c r="R432" s="1194"/>
      <c r="S432" s="1194"/>
      <c r="T432" s="1194"/>
      <c r="V432" s="1194"/>
      <c r="W432" s="1194"/>
      <c r="X432" s="1194"/>
      <c r="Y432" s="1194"/>
      <c r="Z432" s="1188"/>
    </row>
    <row r="433" spans="1:28" ht="28.2">
      <c r="A433" s="1359"/>
      <c r="B433" s="1210"/>
      <c r="C433" s="1200"/>
      <c r="D433" s="1194"/>
      <c r="E433" s="1200"/>
      <c r="F433" s="1194"/>
      <c r="G433" s="1200"/>
      <c r="H433" s="1194"/>
      <c r="I433" s="1200"/>
      <c r="J433" s="1200"/>
      <c r="K433" s="1200"/>
      <c r="L433" s="1194"/>
      <c r="M433" s="1200"/>
      <c r="N433" s="1194"/>
      <c r="O433" s="1200"/>
      <c r="P433" s="1194"/>
      <c r="Q433" s="1200"/>
      <c r="R433" s="1194"/>
      <c r="S433" s="1200"/>
      <c r="T433" s="1194"/>
      <c r="U433" s="1200"/>
      <c r="V433" s="1194"/>
      <c r="W433" s="1200"/>
      <c r="X433" s="1194"/>
      <c r="Y433" s="1200"/>
      <c r="Z433" s="1383"/>
    </row>
    <row r="434" spans="1:28" ht="28.2">
      <c r="A434" s="1359"/>
      <c r="B434" s="1210"/>
      <c r="C434" s="1200"/>
      <c r="D434" s="1194">
        <v>380</v>
      </c>
      <c r="E434" s="1200"/>
      <c r="F434" s="1194">
        <v>380</v>
      </c>
      <c r="G434" s="1200"/>
      <c r="H434" s="1194">
        <v>383</v>
      </c>
      <c r="I434" s="1200"/>
      <c r="J434" s="1200">
        <v>242</v>
      </c>
      <c r="K434" s="1200"/>
      <c r="L434" s="1194">
        <v>364</v>
      </c>
      <c r="M434" s="1200"/>
      <c r="N434" s="1194">
        <v>359</v>
      </c>
      <c r="O434" s="1200"/>
      <c r="P434" s="1194">
        <v>384</v>
      </c>
      <c r="Q434" s="1200"/>
      <c r="R434" s="1194">
        <v>381</v>
      </c>
      <c r="S434" s="1200"/>
      <c r="T434" s="1194">
        <v>397</v>
      </c>
      <c r="U434" s="1200"/>
      <c r="V434" s="1194">
        <v>387</v>
      </c>
      <c r="W434" s="1200"/>
      <c r="X434" s="1194">
        <v>392</v>
      </c>
      <c r="Y434" s="1200"/>
      <c r="Z434" s="1383">
        <v>365</v>
      </c>
      <c r="AA434" s="1055">
        <f>SUM(D434:Z434)</f>
        <v>4414</v>
      </c>
    </row>
    <row r="435" spans="1:28" ht="14.55" customHeight="1">
      <c r="A435" s="1359"/>
      <c r="B435" s="1210"/>
      <c r="C435" s="1200"/>
      <c r="D435" s="1194"/>
      <c r="E435" s="1200"/>
      <c r="F435" s="1194"/>
      <c r="G435" s="1200"/>
      <c r="H435" s="1194"/>
      <c r="I435" s="1200"/>
      <c r="J435" s="1200"/>
      <c r="K435" s="1200"/>
      <c r="M435" s="1200"/>
      <c r="N435" s="1194"/>
      <c r="O435" s="1200"/>
      <c r="P435" s="1194"/>
      <c r="Q435" s="1200"/>
      <c r="R435" s="1194"/>
      <c r="S435" s="1200"/>
      <c r="T435" s="1194"/>
      <c r="U435" s="1200"/>
      <c r="V435" s="1194"/>
      <c r="W435" s="1200"/>
      <c r="X435" s="1194"/>
      <c r="Y435" s="1200"/>
      <c r="Z435" s="1383"/>
    </row>
    <row r="436" spans="1:28" ht="55.05" customHeight="1">
      <c r="A436" s="1359"/>
      <c r="B436" s="1210"/>
      <c r="C436" s="1142"/>
      <c r="D436" s="1194"/>
      <c r="E436" s="1133"/>
      <c r="F436" s="1194"/>
      <c r="G436" s="1133"/>
      <c r="H436" s="1194"/>
      <c r="I436" s="1133"/>
      <c r="J436" s="1202"/>
      <c r="K436" s="1137"/>
      <c r="L436" s="1194"/>
      <c r="M436" s="1133"/>
      <c r="N436" s="1194"/>
      <c r="O436" s="1133"/>
      <c r="P436" s="1194"/>
      <c r="Q436" s="1133"/>
      <c r="R436" s="1194"/>
      <c r="S436" s="1133"/>
      <c r="T436" s="1194"/>
      <c r="U436" s="1133"/>
      <c r="V436" s="1194"/>
      <c r="W436" s="1133"/>
      <c r="X436" s="1194"/>
      <c r="Y436" s="1133"/>
      <c r="Z436" s="1384"/>
    </row>
    <row r="437" spans="1:28" s="1056" customFormat="1" ht="18.600000000000001" customHeight="1">
      <c r="A437" s="1360"/>
      <c r="B437" s="1211"/>
      <c r="C437" s="1174"/>
      <c r="D437" s="1193"/>
      <c r="E437" s="1135"/>
      <c r="F437" s="1193"/>
      <c r="G437" s="1135"/>
      <c r="H437" s="1193"/>
      <c r="I437" s="1135"/>
      <c r="J437" s="1202"/>
      <c r="K437" s="1131"/>
      <c r="L437" s="1194"/>
      <c r="M437" s="1135"/>
      <c r="N437" s="1193"/>
      <c r="O437" s="1135"/>
      <c r="P437" s="1193"/>
      <c r="Q437" s="1135"/>
      <c r="R437" s="1193"/>
      <c r="S437" s="1135"/>
      <c r="T437" s="1193"/>
      <c r="U437" s="1156"/>
      <c r="V437" s="1194"/>
      <c r="W437" s="1156"/>
      <c r="X437" s="1194"/>
      <c r="Y437" s="1156"/>
      <c r="Z437" s="1188"/>
    </row>
    <row r="438" spans="1:28" ht="28.2">
      <c r="A438" s="1359"/>
      <c r="B438" s="1210"/>
      <c r="C438" s="1393" t="s">
        <v>168</v>
      </c>
      <c r="D438" s="1393"/>
      <c r="E438" s="1393" t="s">
        <v>168</v>
      </c>
      <c r="F438" s="1393"/>
      <c r="G438" s="1393" t="s">
        <v>168</v>
      </c>
      <c r="H438" s="1393"/>
      <c r="I438" s="1393" t="s">
        <v>168</v>
      </c>
      <c r="K438" s="1201" t="s">
        <v>105</v>
      </c>
      <c r="L438" s="1193"/>
      <c r="M438" s="1315" t="s">
        <v>168</v>
      </c>
      <c r="N438" s="1315"/>
      <c r="O438" s="1315" t="s">
        <v>168</v>
      </c>
      <c r="P438" s="1315"/>
      <c r="Q438" s="1315" t="s">
        <v>168</v>
      </c>
      <c r="R438" s="1315"/>
      <c r="S438" s="1315" t="s">
        <v>168</v>
      </c>
      <c r="T438" s="1194"/>
      <c r="U438" s="1315" t="s">
        <v>168</v>
      </c>
      <c r="V438" s="1315"/>
      <c r="W438" s="1315" t="s">
        <v>168</v>
      </c>
      <c r="X438" s="1315"/>
      <c r="Y438" s="1315" t="s">
        <v>168</v>
      </c>
    </row>
    <row r="439" spans="1:28" s="1056" customFormat="1" ht="30" customHeight="1" thickBot="1">
      <c r="A439" s="1360"/>
      <c r="B439" s="1211"/>
      <c r="C439" s="1194"/>
      <c r="D439" s="1194"/>
      <c r="E439" s="1194"/>
      <c r="F439" s="1158"/>
      <c r="G439" s="1194"/>
      <c r="H439" s="1194"/>
      <c r="I439" s="2207">
        <v>3666</v>
      </c>
      <c r="J439" s="2207"/>
      <c r="K439" s="1194"/>
      <c r="L439" s="1158"/>
      <c r="M439" s="1318"/>
      <c r="N439" s="1318"/>
      <c r="O439" s="1318"/>
      <c r="P439" s="1407"/>
      <c r="Q439" s="1407"/>
      <c r="R439" s="1407"/>
      <c r="S439" s="1407"/>
      <c r="T439" s="1407"/>
      <c r="U439" s="1407"/>
      <c r="V439" s="1407"/>
      <c r="W439" s="1407"/>
      <c r="X439" s="1407"/>
      <c r="Y439" s="2196">
        <v>3031</v>
      </c>
      <c r="Z439" s="2196"/>
    </row>
    <row r="440" spans="1:28" ht="8.4" customHeight="1">
      <c r="A440" s="1359"/>
      <c r="B440" s="1210"/>
      <c r="C440" s="1147"/>
      <c r="D440" s="1147"/>
      <c r="E440" s="1147"/>
      <c r="F440" s="1194"/>
      <c r="G440" s="1147"/>
      <c r="H440" s="1147"/>
      <c r="I440" s="1147"/>
      <c r="J440" s="1147"/>
      <c r="K440" s="1147"/>
      <c r="L440" s="1194"/>
      <c r="M440" s="1147"/>
      <c r="N440" s="1147"/>
      <c r="O440" s="1147"/>
      <c r="P440" s="1147"/>
      <c r="Q440" s="1147"/>
      <c r="R440" s="1147"/>
      <c r="S440" s="1147"/>
      <c r="T440" s="1147"/>
      <c r="U440" s="1147"/>
      <c r="V440" s="1147"/>
      <c r="W440" s="1147"/>
      <c r="X440" s="1147"/>
      <c r="Y440" s="1147"/>
      <c r="Z440" s="1387"/>
    </row>
    <row r="441" spans="1:28" ht="28.2">
      <c r="A441" s="1359"/>
      <c r="B441" s="1210"/>
      <c r="C441" s="1194" t="s">
        <v>813</v>
      </c>
      <c r="D441" s="1194"/>
      <c r="E441" s="1194" t="s">
        <v>1811</v>
      </c>
      <c r="F441" s="1194"/>
      <c r="G441" s="1194" t="s">
        <v>1812</v>
      </c>
      <c r="H441" s="1194"/>
      <c r="I441" s="1194" t="s">
        <v>1813</v>
      </c>
      <c r="J441" s="1194"/>
      <c r="K441" s="1194" t="s">
        <v>1352</v>
      </c>
      <c r="L441" s="1194"/>
      <c r="M441" s="1194" t="s">
        <v>1353</v>
      </c>
      <c r="N441" s="1194"/>
      <c r="O441" s="1194" t="s">
        <v>816</v>
      </c>
      <c r="P441" s="1194"/>
      <c r="Q441" s="1194" t="s">
        <v>817</v>
      </c>
      <c r="R441" s="1194"/>
      <c r="S441" s="1380" t="s">
        <v>818</v>
      </c>
      <c r="T441" s="1194"/>
      <c r="U441" s="1194" t="s">
        <v>819</v>
      </c>
      <c r="V441" s="1194"/>
      <c r="W441" s="1194" t="s">
        <v>1274</v>
      </c>
      <c r="X441" s="1194"/>
      <c r="Y441" s="1194" t="s">
        <v>821</v>
      </c>
      <c r="Z441" s="1188"/>
    </row>
    <row r="442" spans="1:28" ht="28.2">
      <c r="A442" s="1359"/>
      <c r="B442" s="1210"/>
      <c r="C442" s="1194"/>
      <c r="D442" s="1194"/>
      <c r="E442" s="1194"/>
      <c r="F442" s="1194"/>
      <c r="G442" s="1194"/>
      <c r="H442" s="1194"/>
      <c r="I442" s="1194"/>
      <c r="J442" s="1194"/>
      <c r="K442" s="1194"/>
      <c r="L442" s="1194"/>
      <c r="M442" s="1194"/>
      <c r="N442" s="1194"/>
      <c r="O442" s="1194"/>
      <c r="P442" s="1165" t="s">
        <v>1814</v>
      </c>
      <c r="Q442" s="1194"/>
      <c r="R442" s="1194"/>
      <c r="S442" s="1194"/>
      <c r="T442" s="1178" t="s">
        <v>1791</v>
      </c>
      <c r="U442" s="1194"/>
      <c r="V442" s="1194"/>
      <c r="W442" s="1194"/>
      <c r="X442" s="1194"/>
      <c r="Y442" s="1194"/>
      <c r="Z442" s="1188"/>
      <c r="AB442" s="1055" t="s">
        <v>1868</v>
      </c>
    </row>
    <row r="443" spans="1:28" ht="28.2">
      <c r="A443" s="1359"/>
      <c r="B443" s="1210"/>
      <c r="C443" s="1200"/>
      <c r="D443" s="1375" t="s">
        <v>1797</v>
      </c>
      <c r="E443" s="1200"/>
      <c r="F443" s="1194"/>
      <c r="G443" s="1200"/>
      <c r="H443" s="1194"/>
      <c r="I443" s="1200"/>
      <c r="J443" s="1200"/>
      <c r="K443" s="1200"/>
      <c r="L443" s="1194"/>
      <c r="M443" s="1200"/>
      <c r="N443" s="1194"/>
      <c r="O443" s="1200"/>
      <c r="P443" s="1194"/>
      <c r="Q443" s="1200"/>
      <c r="R443" s="1194"/>
      <c r="S443" s="1200"/>
      <c r="T443" s="1194"/>
      <c r="U443" s="1200"/>
      <c r="V443" s="1194"/>
      <c r="W443" s="1200"/>
      <c r="X443" s="1194"/>
      <c r="Y443" s="1200"/>
      <c r="Z443" s="1383"/>
    </row>
    <row r="444" spans="1:28" ht="28.2">
      <c r="A444" s="1359"/>
      <c r="B444" s="1210"/>
      <c r="C444" s="1200"/>
      <c r="D444" s="1194">
        <v>188</v>
      </c>
      <c r="E444" s="1200"/>
      <c r="F444" s="1194">
        <v>396</v>
      </c>
      <c r="G444" s="1200"/>
      <c r="H444" s="1194">
        <v>425</v>
      </c>
      <c r="I444" s="1200"/>
      <c r="J444" s="1200">
        <v>407</v>
      </c>
      <c r="K444" s="1200"/>
      <c r="L444" s="1194">
        <v>433</v>
      </c>
      <c r="M444" s="1200"/>
      <c r="N444" s="1194">
        <v>489</v>
      </c>
      <c r="O444" s="1200"/>
      <c r="P444" s="1194">
        <v>290</v>
      </c>
      <c r="Q444" s="1200"/>
      <c r="R444" s="1194">
        <v>419</v>
      </c>
      <c r="S444" s="1200"/>
      <c r="T444" s="1413">
        <v>243</v>
      </c>
      <c r="U444" s="1200"/>
      <c r="V444" s="1194">
        <v>343</v>
      </c>
      <c r="W444" s="1200"/>
      <c r="X444" s="1194">
        <v>389</v>
      </c>
      <c r="Y444" s="1200"/>
      <c r="Z444" s="1383">
        <v>71</v>
      </c>
      <c r="AA444" s="1055">
        <f>SUM(D444:Z444)</f>
        <v>4093</v>
      </c>
    </row>
    <row r="445" spans="1:28" ht="11.55" customHeight="1">
      <c r="A445" s="1359"/>
      <c r="B445" s="1210"/>
      <c r="C445" s="1200"/>
      <c r="D445" s="1194"/>
      <c r="E445" s="1200"/>
      <c r="F445" s="1194"/>
      <c r="G445" s="1200"/>
      <c r="H445" s="1194"/>
      <c r="I445" s="1200"/>
      <c r="J445" s="1200"/>
      <c r="K445" s="1200"/>
      <c r="M445" s="1200"/>
      <c r="N445" s="1194"/>
      <c r="O445" s="1200"/>
      <c r="P445" s="1194"/>
      <c r="Q445" s="1200"/>
      <c r="R445" s="1194"/>
      <c r="S445" s="1200"/>
      <c r="T445" s="1194"/>
      <c r="U445" s="1200"/>
      <c r="V445" s="1194"/>
      <c r="W445" s="1200"/>
      <c r="X445" s="1194"/>
      <c r="Y445" s="1200"/>
      <c r="Z445" s="1383"/>
    </row>
    <row r="446" spans="1:28" ht="55.05" customHeight="1">
      <c r="A446" s="1359"/>
      <c r="B446" s="1210"/>
      <c r="C446" s="1142"/>
      <c r="D446" s="1194"/>
      <c r="E446" s="1133"/>
      <c r="F446" s="1194"/>
      <c r="G446" s="1133"/>
      <c r="H446" s="1194"/>
      <c r="I446" s="1133"/>
      <c r="J446" s="1194"/>
      <c r="K446" s="1133"/>
      <c r="L446" s="1194"/>
      <c r="M446" s="1146"/>
      <c r="N446" s="1194"/>
      <c r="O446" s="1146"/>
      <c r="P446" s="1194"/>
      <c r="Q446" s="1137"/>
      <c r="R446" s="1194"/>
      <c r="S446" s="1133"/>
      <c r="T446" s="1194"/>
      <c r="U446" s="1137"/>
      <c r="V446" s="1194"/>
      <c r="W446" s="1133"/>
      <c r="X446" s="1194"/>
      <c r="Y446" s="1133"/>
      <c r="Z446" s="1384"/>
    </row>
    <row r="447" spans="1:28" ht="13.8" customHeight="1">
      <c r="A447" s="1359"/>
      <c r="B447" s="1210"/>
      <c r="C447" s="1176"/>
      <c r="D447" s="1194"/>
      <c r="E447" s="1163"/>
      <c r="F447" s="1194"/>
      <c r="G447" s="1156"/>
      <c r="H447" s="1194"/>
      <c r="I447" s="1156"/>
      <c r="J447" s="1194"/>
      <c r="K447" s="1156"/>
      <c r="L447" s="1194"/>
      <c r="M447" s="1156"/>
      <c r="N447" s="1194"/>
      <c r="O447" s="1156"/>
      <c r="P447" s="1194"/>
      <c r="Q447" s="1156"/>
      <c r="R447" s="1194"/>
      <c r="S447" s="1156"/>
      <c r="T447" s="1194"/>
      <c r="U447" s="1131"/>
      <c r="V447" s="1193"/>
      <c r="W447" s="1135"/>
      <c r="X447" s="1193"/>
      <c r="Y447" s="1135"/>
      <c r="Z447" s="1384"/>
    </row>
    <row r="448" spans="1:28" ht="30.6" customHeight="1" thickBot="1">
      <c r="A448" s="1359"/>
      <c r="B448" s="1439"/>
      <c r="C448" s="1201" t="s">
        <v>111</v>
      </c>
      <c r="D448" s="1393"/>
      <c r="E448" s="1201" t="s">
        <v>111</v>
      </c>
      <c r="F448" s="1393"/>
      <c r="G448" s="1201" t="s">
        <v>174</v>
      </c>
      <c r="H448" s="1393"/>
      <c r="I448" s="1393" t="s">
        <v>171</v>
      </c>
      <c r="J448" s="1393"/>
      <c r="K448" s="1318" t="s">
        <v>168</v>
      </c>
      <c r="M448" s="1201" t="s">
        <v>118</v>
      </c>
      <c r="O448" s="1201" t="s">
        <v>133</v>
      </c>
      <c r="P448" s="1194"/>
      <c r="Q448" s="1201" t="s">
        <v>133</v>
      </c>
      <c r="R448" s="1194"/>
      <c r="S448" s="1201" t="s">
        <v>103</v>
      </c>
      <c r="T448" s="1194"/>
      <c r="U448" s="1201" t="s">
        <v>103</v>
      </c>
      <c r="V448" s="1194"/>
      <c r="W448" s="1201" t="s">
        <v>105</v>
      </c>
      <c r="X448" s="1194"/>
      <c r="Y448" s="1201" t="s">
        <v>111</v>
      </c>
      <c r="Z448" s="1191"/>
    </row>
    <row r="449" spans="1:34" s="1056" customFormat="1" ht="30.6" customHeight="1" thickBot="1">
      <c r="C449" s="1149"/>
      <c r="D449" s="1151"/>
      <c r="E449" s="1149"/>
      <c r="F449" s="1151"/>
      <c r="G449" s="1149"/>
      <c r="H449" s="1151"/>
      <c r="I449" s="1151"/>
      <c r="J449" s="1151"/>
      <c r="K449" s="2196">
        <v>1265</v>
      </c>
      <c r="L449" s="2196"/>
      <c r="M449" s="1149"/>
      <c r="N449" s="1185"/>
      <c r="O449" s="1149"/>
      <c r="P449" s="1150"/>
      <c r="Q449" s="1149"/>
      <c r="R449" s="1150"/>
      <c r="S449" s="1149"/>
      <c r="T449" s="1150"/>
      <c r="U449" s="1149"/>
      <c r="V449" s="1150"/>
      <c r="W449" s="1149"/>
      <c r="X449" s="1150"/>
      <c r="Y449" s="1149"/>
      <c r="Z449" s="1185"/>
    </row>
    <row r="450" spans="1:34" s="1056" customFormat="1" ht="9" customHeight="1">
      <c r="B450" s="1507"/>
      <c r="C450" s="1055"/>
      <c r="D450" s="1055"/>
      <c r="F450" s="1194"/>
      <c r="G450" s="1055"/>
      <c r="Q450" s="1574"/>
      <c r="S450" s="1194"/>
      <c r="T450" s="1194"/>
      <c r="U450" s="1194"/>
      <c r="V450" s="1194"/>
      <c r="W450" s="1193"/>
      <c r="X450" s="1193"/>
      <c r="Y450" s="1055"/>
    </row>
    <row r="451" spans="1:34" ht="28.2">
      <c r="A451" s="1359"/>
      <c r="B451" s="1374"/>
      <c r="C451" s="1506"/>
      <c r="E451" s="1375" t="s">
        <v>1787</v>
      </c>
      <c r="I451" s="1194" t="s">
        <v>822</v>
      </c>
      <c r="J451" s="1194"/>
      <c r="K451" s="1194" t="s">
        <v>823</v>
      </c>
      <c r="L451" s="1194"/>
      <c r="M451" s="1194" t="s">
        <v>824</v>
      </c>
      <c r="N451" s="1194"/>
      <c r="O451" s="1194" t="s">
        <v>1499</v>
      </c>
      <c r="Q451" s="1506"/>
      <c r="AH451" s="1055" t="s">
        <v>1868</v>
      </c>
    </row>
    <row r="452" spans="1:34" ht="28.2">
      <c r="A452" s="1359"/>
      <c r="B452" s="1210"/>
      <c r="C452" s="1194"/>
      <c r="F452" s="1194"/>
      <c r="I452" s="1194"/>
      <c r="J452" s="1194"/>
      <c r="K452" s="1194"/>
      <c r="L452" s="1194"/>
      <c r="M452" s="1194"/>
      <c r="N452" s="1194"/>
      <c r="O452" s="1194"/>
      <c r="P452" s="1191"/>
    </row>
    <row r="453" spans="1:34" ht="28.2">
      <c r="A453" s="1359"/>
      <c r="B453" s="1210"/>
      <c r="C453" s="1200"/>
      <c r="E453" s="1200"/>
      <c r="F453" s="1194"/>
      <c r="I453" s="1200"/>
      <c r="J453" s="1194"/>
      <c r="K453" s="1200"/>
      <c r="L453" s="1194"/>
      <c r="M453" s="1200"/>
      <c r="N453" s="1194"/>
      <c r="O453" s="1200"/>
      <c r="P453" s="1191"/>
    </row>
    <row r="454" spans="1:34" ht="31.2">
      <c r="A454" s="1359"/>
      <c r="B454" s="1210"/>
      <c r="C454" s="1200"/>
      <c r="E454" s="1376">
        <v>92</v>
      </c>
      <c r="H454" s="1372">
        <v>55</v>
      </c>
      <c r="I454" s="1200"/>
      <c r="J454" s="1194">
        <v>243</v>
      </c>
      <c r="K454" s="1200"/>
      <c r="L454" s="1194">
        <v>215</v>
      </c>
      <c r="M454" s="1200"/>
      <c r="N454" s="1194">
        <v>114</v>
      </c>
      <c r="O454" s="1200"/>
      <c r="P454" s="1191"/>
      <c r="U454" s="1055" t="s">
        <v>1993</v>
      </c>
      <c r="AA454" s="1055">
        <f>SUM(E454:Z454)</f>
        <v>719</v>
      </c>
    </row>
    <row r="455" spans="1:34" ht="13.5" customHeight="1">
      <c r="A455" s="1359"/>
      <c r="B455" s="1210"/>
      <c r="C455" s="1200"/>
      <c r="D455" s="1194"/>
      <c r="E455" s="1200"/>
      <c r="F455" s="1194"/>
      <c r="I455" s="1200"/>
      <c r="J455" s="1194"/>
      <c r="K455" s="1200"/>
      <c r="L455" s="1194"/>
      <c r="M455" s="1200"/>
      <c r="N455" s="1194"/>
      <c r="O455" s="1200"/>
      <c r="P455" s="1191"/>
      <c r="U455" s="1055" t="s">
        <v>1868</v>
      </c>
    </row>
    <row r="456" spans="1:34" ht="55.05" customHeight="1">
      <c r="A456" s="1359"/>
      <c r="B456" s="1210"/>
      <c r="C456" s="1202"/>
      <c r="D456" s="1194"/>
      <c r="E456" s="1202"/>
      <c r="F456" s="1194"/>
      <c r="I456" s="1131"/>
      <c r="J456" s="1194"/>
      <c r="K456" s="1134"/>
      <c r="L456" s="1194"/>
      <c r="M456" s="1134"/>
      <c r="N456" s="1194"/>
      <c r="O456" s="1628"/>
      <c r="P456" s="1191"/>
      <c r="Y456" s="1056"/>
    </row>
    <row r="457" spans="1:34" s="1056" customFormat="1" ht="16.8" customHeight="1">
      <c r="A457" s="1360"/>
      <c r="B457" s="1211"/>
      <c r="C457" s="1202"/>
      <c r="D457" s="1193"/>
      <c r="E457" s="1202"/>
      <c r="F457" s="1193"/>
      <c r="G457" s="1055"/>
      <c r="H457" s="1055"/>
      <c r="I457" s="1131"/>
      <c r="J457" s="1193"/>
      <c r="K457" s="1131"/>
      <c r="L457" s="1193"/>
      <c r="M457" s="1131"/>
      <c r="N457" s="1193"/>
      <c r="O457" s="1628"/>
      <c r="P457" s="1192"/>
      <c r="Y457" s="1055"/>
    </row>
    <row r="458" spans="1:34" ht="34.799999999999997" customHeight="1">
      <c r="A458" s="1359"/>
      <c r="B458" s="1210"/>
      <c r="D458" s="1377" t="s">
        <v>1815</v>
      </c>
      <c r="G458" s="1377" t="s">
        <v>1815</v>
      </c>
      <c r="H458" s="1194"/>
      <c r="I458" s="1201" t="s">
        <v>111</v>
      </c>
      <c r="J458" s="1194"/>
      <c r="K458" s="1201" t="s">
        <v>111</v>
      </c>
      <c r="L458" s="1194"/>
      <c r="M458" s="1375" t="s">
        <v>1816</v>
      </c>
      <c r="N458" s="1378"/>
      <c r="O458" s="1379" t="s">
        <v>1817</v>
      </c>
      <c r="P458" s="1191"/>
    </row>
    <row r="459" spans="1:34" ht="35.4" customHeight="1" thickBot="1">
      <c r="A459" s="1359"/>
      <c r="B459" s="1210"/>
      <c r="C459" s="1556" t="s">
        <v>2047</v>
      </c>
      <c r="D459" s="1553"/>
      <c r="E459" s="1553"/>
      <c r="F459" s="1365"/>
      <c r="G459" s="1158" t="s">
        <v>2034</v>
      </c>
      <c r="H459" s="1158"/>
      <c r="I459" s="1184"/>
      <c r="J459" s="1158"/>
      <c r="K459" s="1184"/>
      <c r="L459" s="1184"/>
      <c r="M459" s="1184"/>
      <c r="N459" s="1184"/>
      <c r="O459" s="1158"/>
      <c r="P459" s="1189"/>
      <c r="Q459" s="1194"/>
      <c r="R459" s="1194"/>
      <c r="AA459" s="1374"/>
    </row>
    <row r="461" spans="1:34" ht="28.2">
      <c r="L461" s="1152"/>
    </row>
    <row r="470" ht="67.2" customHeight="1"/>
  </sheetData>
  <mergeCells count="207">
    <mergeCell ref="F202:F203"/>
    <mergeCell ref="R203:S203"/>
    <mergeCell ref="T202:T203"/>
    <mergeCell ref="V213:Y213"/>
    <mergeCell ref="E308:F308"/>
    <mergeCell ref="S308:T308"/>
    <mergeCell ref="W389:X389"/>
    <mergeCell ref="E389:F389"/>
    <mergeCell ref="W224:X224"/>
    <mergeCell ref="G224:H224"/>
    <mergeCell ref="S318:T318"/>
    <mergeCell ref="W308:X308"/>
    <mergeCell ref="E298:F298"/>
    <mergeCell ref="I298:J298"/>
    <mergeCell ref="Q340:R340"/>
    <mergeCell ref="K340:L340"/>
    <mergeCell ref="H340:I340"/>
    <mergeCell ref="E329:F329"/>
    <mergeCell ref="Q329:R329"/>
    <mergeCell ref="U329:V329"/>
    <mergeCell ref="O308:P308"/>
    <mergeCell ref="I308:J308"/>
    <mergeCell ref="Y256:Z256"/>
    <mergeCell ref="I256:J256"/>
    <mergeCell ref="K213:L213"/>
    <mergeCell ref="D213:E213"/>
    <mergeCell ref="I439:J439"/>
    <mergeCell ref="Y439:Z439"/>
    <mergeCell ref="K449:L449"/>
    <mergeCell ref="K369:L369"/>
    <mergeCell ref="S369:T369"/>
    <mergeCell ref="W369:X369"/>
    <mergeCell ref="W359:X359"/>
    <mergeCell ref="O359:P359"/>
    <mergeCell ref="K359:L359"/>
    <mergeCell ref="C379:D379"/>
    <mergeCell ref="M379:N379"/>
    <mergeCell ref="S379:T379"/>
    <mergeCell ref="K399:L399"/>
    <mergeCell ref="S399:T399"/>
    <mergeCell ref="M350:N350"/>
    <mergeCell ref="U350:V350"/>
    <mergeCell ref="Y277:Z277"/>
    <mergeCell ref="E287:F287"/>
    <mergeCell ref="K287:L287"/>
    <mergeCell ref="Q287:R287"/>
    <mergeCell ref="W287:X287"/>
    <mergeCell ref="H429:I429"/>
    <mergeCell ref="N429:O429"/>
    <mergeCell ref="G409:H409"/>
    <mergeCell ref="K409:L409"/>
    <mergeCell ref="S409:T409"/>
    <mergeCell ref="Y409:Z409"/>
    <mergeCell ref="S419:T419"/>
    <mergeCell ref="Q298:R298"/>
    <mergeCell ref="K428:K429"/>
    <mergeCell ref="M428:M429"/>
    <mergeCell ref="G428:G429"/>
    <mergeCell ref="Q428:Q429"/>
    <mergeCell ref="S428:S429"/>
    <mergeCell ref="U428:U429"/>
    <mergeCell ref="W428:W429"/>
    <mergeCell ref="Y428:Y429"/>
    <mergeCell ref="I329:J329"/>
    <mergeCell ref="H318:I318"/>
    <mergeCell ref="J379:K379"/>
    <mergeCell ref="F245:G245"/>
    <mergeCell ref="U245:V245"/>
    <mergeCell ref="M235:N235"/>
    <mergeCell ref="Q235:R235"/>
    <mergeCell ref="E266:F266"/>
    <mergeCell ref="Q266:R266"/>
    <mergeCell ref="V266:W266"/>
    <mergeCell ref="L7:N7"/>
    <mergeCell ref="D9:F9"/>
    <mergeCell ref="G9:H9"/>
    <mergeCell ref="I12:K12"/>
    <mergeCell ref="G11:H11"/>
    <mergeCell ref="R65:R66"/>
    <mergeCell ref="G150:H150"/>
    <mergeCell ref="Q150:R150"/>
    <mergeCell ref="K150:L150"/>
    <mergeCell ref="E119:F120"/>
    <mergeCell ref="O119:P120"/>
    <mergeCell ref="K130:L130"/>
    <mergeCell ref="I108:J108"/>
    <mergeCell ref="C48:Z48"/>
    <mergeCell ref="I11:K11"/>
    <mergeCell ref="G10:H10"/>
    <mergeCell ref="C224:D224"/>
    <mergeCell ref="I10:K10"/>
    <mergeCell ref="L10:N10"/>
    <mergeCell ref="L11:N11"/>
    <mergeCell ref="D10:F10"/>
    <mergeCell ref="D11:F11"/>
    <mergeCell ref="I9:K9"/>
    <mergeCell ref="X13:Z13"/>
    <mergeCell ref="L9:N9"/>
    <mergeCell ref="C428:C429"/>
    <mergeCell ref="E428:E429"/>
    <mergeCell ref="G47:H47"/>
    <mergeCell ref="C26:D26"/>
    <mergeCell ref="D15:F15"/>
    <mergeCell ref="G15:H15"/>
    <mergeCell ref="D16:F16"/>
    <mergeCell ref="G16:H16"/>
    <mergeCell ref="I15:K15"/>
    <mergeCell ref="I16:K16"/>
    <mergeCell ref="I37:J37"/>
    <mergeCell ref="M37:N37"/>
    <mergeCell ref="C39:Z39"/>
    <mergeCell ref="X108:Y108"/>
    <mergeCell ref="E140:F140"/>
    <mergeCell ref="E256:F256"/>
    <mergeCell ref="C318:D318"/>
    <mergeCell ref="C359:D359"/>
    <mergeCell ref="D277:E277"/>
    <mergeCell ref="N213:P213"/>
    <mergeCell ref="G277:H277"/>
    <mergeCell ref="S277:T277"/>
    <mergeCell ref="S119:T120"/>
    <mergeCell ref="R213:T213"/>
    <mergeCell ref="O9:Q9"/>
    <mergeCell ref="O13:Q13"/>
    <mergeCell ref="L12:N12"/>
    <mergeCell ref="D13:F13"/>
    <mergeCell ref="G13:H13"/>
    <mergeCell ref="I13:K13"/>
    <mergeCell ref="L13:N13"/>
    <mergeCell ref="M108:N108"/>
    <mergeCell ref="L16:N16"/>
    <mergeCell ref="O10:Q10"/>
    <mergeCell ref="O11:Q11"/>
    <mergeCell ref="O12:Q12"/>
    <mergeCell ref="L14:N14"/>
    <mergeCell ref="O14:Q14"/>
    <mergeCell ref="O15:Q15"/>
    <mergeCell ref="O16:Q16"/>
    <mergeCell ref="W27:X27"/>
    <mergeCell ref="Y77:Z77"/>
    <mergeCell ref="O87:P87"/>
    <mergeCell ref="V85:V86"/>
    <mergeCell ref="U97:V97"/>
    <mergeCell ref="Y97:Z97"/>
    <mergeCell ref="Q97:R97"/>
    <mergeCell ref="M97:N97"/>
    <mergeCell ref="E97:F97"/>
    <mergeCell ref="J96:J97"/>
    <mergeCell ref="R87:S87"/>
    <mergeCell ref="S47:T47"/>
    <mergeCell ref="S57:T57"/>
    <mergeCell ref="O67:P67"/>
    <mergeCell ref="E67:F67"/>
    <mergeCell ref="K77:L77"/>
    <mergeCell ref="L15:N15"/>
    <mergeCell ref="C17:Z17"/>
    <mergeCell ref="N19:O19"/>
    <mergeCell ref="K19:L19"/>
    <mergeCell ref="D14:F14"/>
    <mergeCell ref="G14:H14"/>
    <mergeCell ref="I14:K14"/>
    <mergeCell ref="D12:F12"/>
    <mergeCell ref="G12:H12"/>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5:N6"/>
    <mergeCell ref="O5:Q6"/>
    <mergeCell ref="W3:Z3"/>
    <mergeCell ref="S4:U4"/>
    <mergeCell ref="W4:Z4"/>
    <mergeCell ref="D7:F7"/>
    <mergeCell ref="G7:H7"/>
    <mergeCell ref="I7:K7"/>
    <mergeCell ref="W130:X130"/>
    <mergeCell ref="M203:N203"/>
    <mergeCell ref="M170:N170"/>
    <mergeCell ref="Y111:AA111"/>
    <mergeCell ref="I170:J170"/>
    <mergeCell ref="I160:J160"/>
    <mergeCell ref="S160:T160"/>
    <mergeCell ref="Y160:Z160"/>
    <mergeCell ref="O140:P140"/>
    <mergeCell ref="Y140:Z140"/>
    <mergeCell ref="Z169:Z170"/>
    <mergeCell ref="Z181:Z182"/>
    <mergeCell ref="U203:V203"/>
    <mergeCell ref="W118:Y118"/>
    <mergeCell ref="W111:X111"/>
    <mergeCell ref="S130:T130"/>
    <mergeCell ref="O193:P193"/>
    <mergeCell ref="T193:U193"/>
    <mergeCell ref="Q182:R182"/>
    <mergeCell ref="H182:I182"/>
  </mergeCells>
  <phoneticPr fontId="354" type="noConversion"/>
  <conditionalFormatting sqref="A1:XFD25 A26:W27 Y26:XFD27 A28:U28 AA28:XFD28 A29:XFD36 A37:I37 K37:M37 O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19 G117:O119 Q117:S119 U117:XFD120 A120:D120 G120:N120 Q120:R120 A121:XFD128 A129:K130 M129:S130 U129:W130 Y129:XFD130 A131:XFD138 A139:G139 I139:O140 Q139:Y140 AA139:XFD140 A140:E140 A141:XFD144 A145:AA145 AC145:XFD145 A146:XFD148 A149:G150 I149:K150 M149:Q150 S149:XFD150 A151:XFD158 A159:I160 K159:S160 U159:Y160 AA159:XFD160 A161:XFD168 K169:XFD169 A169:I170 K170:M170 O170:Y170 AA170:XFD170 A171:XFD180 A181:G181 I181:Q181 S181:XFD181 A182:H182 J182:Q182 S182:Y182 AA182:XFD182 A183:XFD191 Q192:S192 U192:XFD192 A192:O193 Q193:T193 V193:XFD193 A194:XFD202 A203:E203 G203:M203 O203:R203 U203 W203:XFD203 A204:XFD211 A212:C212 E212:K212 M212:XFD212 A213:D213 F213:K213 M213:N213 Q213:R213 U213:V213 Z213:XFD213 A214:XFD222 I223:W223 A223:C224 E223:G224 Y223:XFD224 J224:W224 A225:XFD233 O234:S234 U234:XFD234 A234:M235 O235:Q235 S235:XFD235 A236:XFD243 A244:E244 G244:U244 W244:XFD245 A245:F245 H245:U245 A246:XFD254 A255:E256 G255:I256 K255:Y256 AA255:XFD256 A257:XFD265 A266:E266 G266:Q266 S266:V266 X266:XFD266 A267:XFD275 A276:C276 E276:G276 I276:S277 U276:Y277 AA276:XFD277 A277:D277 F277:G277 A278:XFD280 A281:Y281 AA281:XFD281 A282:XFD284 G285:Q285 S285:XFD285 A285:E287 G286:K287 M286:Q287 S286:W287 Y286:XFD287 A288:XFD296 A297:E298 G297:I298 K297:Q298 S297:XFD298 A299:XFD306 G307 A307:E308 I307:I308 K307:O308 Q307:S308 U307:W308 Y307:XFD308 G308:H308 A309:XFD311 A312:Y312 AA312:XFD312 A313:XFD317 A318:C318 E318:H318 J318:S318 U318:XFD318 A319:XFD322 A323:Y323 AA323:XFD323 A324:XFD327 A328:E329 G328:I329 K328:Q329 S328:U329 W328:XFD329 A330:XFD338 A339:K339 M339:Q340 S339:XFD340 A340:H340 J340:K340 A341:XFD348 O349:XFD349 A349:M350 O350:U350 W350:XFD350 A351:XFD357 A358:I358 K358:XFD358 A359:H359 K359:O359 Q359:W359 Y359:XFD359 A360:XFD367 A368:K369 M368:S369 U368:W369 Y368:XFD369 A370:XFD371 A372:O372 Q372:XFD372 A373:XFD378 A379:C379 E379:J379 L379:M379 O379:S379 U379:XFD379 A380:XFD388 A389:E389 G389:W389 Y389:XFD389 A390:XFD397 A398:K399 M398:S399 U398:XFD399 A400:XFD401 A402:G402 I402:XFD402 A403:XFD407 A408:G409 I408:K409 M408:S409 U408:Y409 AA408:XFD409 A410:XFD411 A412:U412 W412:XFD412 A413:XFD415 A416:AF416 AH416:AP416 AS416:XFD416 A417:XFD417 A418:S419 U418:XFD419 A420:XFD427 A428:G428 I428:M428 O428:XFD428 A429:B429 D429 F429 H429 J429 L429 N429 P429 R429 T429 V429 X429 Z429:XFD429 A430:XFD433 A434:AA434 AC434:XFD434 A435:XFD437 A438:I439 K438:Y439 AA438:XFD439 A440:XFD447 A448:K449 M448:M449 O448:XFD449 A450:XFD458 A459:H459 J459:XFD459 A460:XFD1048576">
    <cfRule type="containsText" dxfId="5" priority="2" operator="containsText" text="DA">
      <formula>NOT(ISERROR(SEARCH("DA",A1)))</formula>
    </cfRule>
    <cfRule type="containsText" dxfId="4" priority="3" operator="containsText" text="DD">
      <formula>NOT(ISERROR(SEARCH("DD",A1)))</formula>
    </cfRule>
    <cfRule type="containsText" dxfId="3" priority="4" operator="containsText" text="DB">
      <formula>NOT(ISERROR(SEARCH("DB",A1)))</formula>
    </cfRule>
    <cfRule type="containsText" dxfId="2" priority="5" operator="containsText" text="DC">
      <formula>NOT(ISERROR(SEARCH("DC",A1)))</formula>
    </cfRule>
  </conditionalFormatting>
  <conditionalFormatting sqref="A1:XFD25 A26:W27 Y26:XFD27 A28:U28 AA28:XFD28 A29:XFD36 A37:I37 K37:M37 O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19 G117:O119 Q117:S119 U117:XFD120 A120:D120 G120:N120 Q120:R120 A121:XFD128 A129:K130 M129:S130 U129:W130 Y129:XFD130 A131:XFD138 A139:G139 I139:O140 Q139:Y140 AA139:XFD140 A140:E140 A141:XFD144 A145:AA145 AC145:XFD145 A146:XFD148 A149:G150 I149:K150 M149:Q150 S149:XFD150 A151:XFD158 A159:I160 K159:S160 U159:Y160 AA159:XFD160 A161:XFD168 K169:XFD169 A169:I170 K170:M170 O170:Y170 AA170:XFD170 A171:XFD180 A181:G181 I181:Q181 S181:XFD181 A182:H182 J182:Q182 S182:Y182 AA182:XFD182 A183:XFD191 Q192:S192 U192:XFD192 A192:O193 Q193:T193 V193:XFD193 A194:XFD202 A203:E203 G203:M203 O203:R203 U203 W203:XFD203 A204:XFD211 A212:C212 E212:K212 M212:XFD212 A213:D213 F213:K213 M213:N213 Q213:R213 U213:V213 Z213:XFD213 A214:XFD222 I223:W223 A223:C224 E223:G224 Y223:XFD224 J224:W224 A225:XFD233 O234:S234 U234:XFD234 A234:M235 O235:Q235 S235:XFD235 A236:XFD243 A244:E244 G244:U244 W244:XFD245 A245:F245 H245:U245 A246:XFD254 A255:E256 G255:I256 K255:Y256 AA255:XFD256 A257:XFD265 A266:E266 G266:Q266 S266:V266 X266:XFD266 A267:XFD275 A276:C276 E276:G276 I276:S277 U276:Y277 AA276:XFD277 A277:D277 F277:G277 A278:XFD280 A281:Y281 AA281:XFD281 A282:XFD284 G285:Q285 S285:XFD285 A285:E287 G286:K287 M286:Q287 S286:W287 Y286:XFD287 A288:XFD296 A297:E298 G297:I298 K297:Q298 S297:XFD298 A299:XFD306 G307 A307:E308 I307:I308 K307:O308 Q307:S308 U307:W308 Y307:XFD308 G308:H308 A309:XFD311 A312:Y312 AA312:XFD312 A313:XFD317 A318:C318 E318:H318 J318:S318 U318:XFD318 A319:XFD322 A323:Y323 AA323:XFD323 A324:XFD327 A328:E329 G328:I329 K328:Q329 S328:U329 W328:XFD329 A330:XFD338 A339:K339 M339:Q340 S339:XFD340 A340:H340 J340:K340 A341:XFD348 O349:XFD349 A349:M350 O350:U350 W350:XFD350 A351:XFD357 A358:I358 K358:XFD358 A359:H359 K359:O359 Q359:W359 Y359:XFD359 A360:XFD367 A368:K369 M368:S369 U368:W369 Y368:XFD369 A370:XFD371 A372:O372 Q372:XFD372 A373:XFD378 A379:C379 E379:J379 L379:M379 O379:S379 U379:XFD379 A380:XFD388 A389:E389 G389:W389 Y389:XFD389 A390:XFD397 A398:K399 M398:S399 U398:XFD399 A400:XFD401 A402:G402 I402:XFD402 A403:XFD407 A408:G409 I408:K409 M408:S409 U408:Y409 AA408:XFD409 A410:XFD411 A412:U412 W412:XFD412 A413:XFD415 A416:AF416 AH416:AP416 AS416:XFD416 A417:XFD417 A418:S419 U418:XFD419 A420:XFD427 A428:G428 I428:M428 O428:XFD428 A429:H429 J429:N429 P429:XFD429 A430:XFD433 A434:AA434 AC434:XFD434 A435:XFD437 A438:I439 K438:Y439 AA438:XFD439 A440:XFD447 A448:K449 M448:M449 O448:XFD449 A450:XFD458 A459:H459 J459:XFD459 A460:XFD1048576">
    <cfRule type="containsText" dxfId="1" priority="1" operator="containsText" text="wip">
      <formula>NOT(ISERROR(SEARCH("wip",A1)))</formula>
    </cfRule>
  </conditionalFormatting>
  <conditionalFormatting sqref="G458:H458">
    <cfRule type="cellIs" dxfId="0" priority="35" stopIfTrue="1" operator="equal">
      <formula>"WIP"</formula>
    </cfRule>
  </conditionalFormatting>
  <pageMargins left="0.23622047244094491" right="0.23622047244094491" top="0.23622047244094491" bottom="0.31496062992125984" header="0.19685039370078741" footer="0.43307086614173229"/>
  <pageSetup paperSize="9" scale="40" fitToHeight="0" orientation="landscape" r:id="rId1"/>
  <rowBreaks count="9" manualBreakCount="9">
    <brk id="48" max="25" man="1"/>
    <brk id="98" max="25" man="1"/>
    <brk id="150" max="25" man="1"/>
    <brk id="203" max="25" man="1"/>
    <brk id="256" max="25" man="1"/>
    <brk id="308" max="25" man="1"/>
    <brk id="359" max="25" man="1"/>
    <brk id="409" max="25" man="1"/>
    <brk id="460" max="16383" man="1"/>
  </rowBreaks>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AG448" sqref="AG448"/>
    </sheetView>
  </sheetViews>
  <sheetFormatPr defaultColWidth="9.21875" defaultRowHeight="13.8"/>
  <cols>
    <col min="1" max="1" width="9.21875" style="10" customWidth="1"/>
    <col min="2" max="2" width="41.77734375" style="10" customWidth="1"/>
    <col min="3" max="3" width="20.5546875" style="10" customWidth="1"/>
    <col min="4" max="4" width="19.77734375" style="10" customWidth="1"/>
    <col min="5" max="5" width="14.21875" style="10" customWidth="1"/>
    <col min="6" max="6" width="13.77734375" style="10" hidden="1" customWidth="1"/>
    <col min="7" max="7" width="9.21875" style="10"/>
    <col min="8" max="8" width="8.77734375" style="10" customWidth="1"/>
    <col min="9" max="9" width="10.77734375" style="10" customWidth="1"/>
    <col min="10" max="10" width="12.77734375" style="10" customWidth="1"/>
    <col min="11" max="13" width="9.77734375" style="10" customWidth="1"/>
    <col min="14" max="14" width="11.5546875" style="10" customWidth="1"/>
    <col min="15" max="16" width="9.77734375" style="10" customWidth="1"/>
    <col min="17" max="17" width="11.5546875" style="10" customWidth="1"/>
    <col min="18" max="20" width="9.77734375" style="10" customWidth="1"/>
    <col min="21" max="21" width="11.5546875" style="10" customWidth="1"/>
    <col min="22" max="25" width="9.77734375" style="10" customWidth="1"/>
    <col min="26" max="26" width="11.44140625" style="10" customWidth="1"/>
    <col min="27" max="27" width="11" style="10" customWidth="1"/>
    <col min="28" max="16384" width="9.21875" style="10"/>
  </cols>
  <sheetData>
    <row r="1" spans="1:27">
      <c r="A1" s="2305" t="s">
        <v>996</v>
      </c>
      <c r="B1" s="2305"/>
      <c r="C1" s="2305"/>
      <c r="D1" s="2305"/>
      <c r="E1" s="2305"/>
      <c r="F1" s="2305"/>
      <c r="G1" s="2305"/>
      <c r="H1" s="2305"/>
      <c r="I1" s="2305"/>
      <c r="J1" s="2305"/>
      <c r="K1" s="2305"/>
      <c r="L1" s="2305"/>
      <c r="M1" s="2305"/>
      <c r="N1" s="2305"/>
      <c r="O1" s="2305"/>
      <c r="P1" s="2305"/>
      <c r="Q1" s="2305"/>
      <c r="R1" s="2305"/>
      <c r="S1" s="2305"/>
      <c r="T1" s="2305"/>
      <c r="U1" s="2305"/>
      <c r="V1" s="2305"/>
      <c r="W1" s="2305"/>
      <c r="X1" s="2305"/>
      <c r="Y1" s="2305"/>
      <c r="Z1" s="2305"/>
      <c r="AA1" s="45"/>
    </row>
    <row r="2" spans="1:27">
      <c r="A2" s="2305" t="s">
        <v>997</v>
      </c>
      <c r="B2" s="2306"/>
      <c r="C2" s="2306"/>
      <c r="D2" s="2306"/>
      <c r="E2" s="2306"/>
      <c r="F2" s="2306"/>
      <c r="G2" s="2306"/>
      <c r="H2" s="2306"/>
      <c r="I2" s="2306"/>
      <c r="J2" s="2306"/>
      <c r="K2" s="2306"/>
      <c r="L2" s="2306"/>
      <c r="M2" s="2306"/>
      <c r="N2" s="2306"/>
      <c r="O2" s="2306"/>
      <c r="P2" s="35"/>
      <c r="Q2" s="35"/>
      <c r="R2" s="35"/>
      <c r="S2" s="35"/>
      <c r="T2" s="35"/>
      <c r="U2" s="35"/>
      <c r="V2" s="35"/>
      <c r="W2" s="35"/>
      <c r="X2" s="35"/>
      <c r="Y2" s="35"/>
      <c r="Z2" s="35"/>
      <c r="AA2" s="45"/>
    </row>
    <row r="3" spans="1:27" ht="45.75" customHeight="1">
      <c r="A3" s="2301" t="s">
        <v>998</v>
      </c>
      <c r="B3" s="2301" t="s">
        <v>999</v>
      </c>
      <c r="C3" s="2301" t="s">
        <v>1000</v>
      </c>
      <c r="D3" s="2301" t="s">
        <v>1001</v>
      </c>
      <c r="E3" s="2301" t="s">
        <v>1002</v>
      </c>
      <c r="F3" s="11" t="s">
        <v>1003</v>
      </c>
      <c r="G3" s="2301" t="s">
        <v>1004</v>
      </c>
      <c r="H3" s="2304"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302"/>
      <c r="B4" s="2302"/>
      <c r="C4" s="2302"/>
      <c r="D4" s="2309"/>
      <c r="E4" s="2302"/>
      <c r="F4" s="12"/>
      <c r="G4" s="2303"/>
      <c r="H4" s="2302"/>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05"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307"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308"/>
      <c r="B12" s="33" t="s">
        <v>1062</v>
      </c>
    </row>
    <row r="13" spans="1:27">
      <c r="A13" s="2308"/>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301" t="s">
        <v>998</v>
      </c>
      <c r="B15" s="2301" t="s">
        <v>999</v>
      </c>
      <c r="C15" s="2301" t="s">
        <v>1000</v>
      </c>
      <c r="D15" s="2301" t="s">
        <v>1001</v>
      </c>
      <c r="E15" s="2301" t="s">
        <v>1002</v>
      </c>
      <c r="F15" s="11" t="s">
        <v>1003</v>
      </c>
      <c r="G15" s="2301" t="s">
        <v>1004</v>
      </c>
      <c r="H15" s="2304"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302"/>
      <c r="B16" s="2302"/>
      <c r="C16" s="2302"/>
      <c r="D16" s="2309"/>
      <c r="E16" s="2302"/>
      <c r="F16" s="12"/>
      <c r="G16" s="2303"/>
      <c r="H16" s="2302"/>
      <c r="I16" s="385" t="s">
        <v>1025</v>
      </c>
      <c r="J16" s="385" t="s">
        <v>1026</v>
      </c>
      <c r="K16" s="385" t="s">
        <v>1027</v>
      </c>
      <c r="L16" s="385" t="s">
        <v>1028</v>
      </c>
      <c r="M16" s="385" t="s">
        <v>1029</v>
      </c>
      <c r="N16" s="385" t="s">
        <v>1030</v>
      </c>
      <c r="O16" s="385" t="s">
        <v>1031</v>
      </c>
      <c r="P16" s="385" t="s">
        <v>1032</v>
      </c>
      <c r="Q16" s="385" t="s">
        <v>1033</v>
      </c>
      <c r="R16" s="385" t="s">
        <v>1034</v>
      </c>
      <c r="S16" s="385" t="s">
        <v>1035</v>
      </c>
      <c r="T16" s="385" t="s">
        <v>1036</v>
      </c>
      <c r="U16" s="385" t="s">
        <v>1037</v>
      </c>
      <c r="V16" s="385" t="s">
        <v>1038</v>
      </c>
      <c r="W16" s="385" t="s">
        <v>1039</v>
      </c>
      <c r="X16" s="385" t="s">
        <v>1040</v>
      </c>
      <c r="Y16" s="385" t="s">
        <v>1041</v>
      </c>
      <c r="Z16" s="385" t="s">
        <v>1042</v>
      </c>
      <c r="AA16" s="385"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05"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58"/>
    </row>
    <row r="191" spans="2:2">
      <c r="B191" s="958"/>
    </row>
    <row r="192" spans="2:2">
      <c r="B192" s="958"/>
    </row>
    <row r="193" spans="2:2">
      <c r="B193" s="958"/>
    </row>
    <row r="194" spans="2:2">
      <c r="B194" s="958"/>
    </row>
    <row r="195" spans="2:2">
      <c r="B195" s="958"/>
    </row>
    <row r="196" spans="2:2">
      <c r="B196" s="958"/>
    </row>
    <row r="197" spans="2:2">
      <c r="B197" s="958"/>
    </row>
    <row r="198" spans="2:2">
      <c r="B198" s="958"/>
    </row>
    <row r="199" spans="2:2">
      <c r="B199" s="958"/>
    </row>
    <row r="200" spans="2:2">
      <c r="B200" s="958"/>
    </row>
    <row r="307" spans="29:29">
      <c r="AC307" s="10">
        <v>185</v>
      </c>
    </row>
    <row r="308" spans="29:29">
      <c r="AC308" s="10">
        <v>5</v>
      </c>
    </row>
  </sheetData>
  <protectedRanges>
    <protectedRange sqref="B2:G5 B15:G17" name="Range1_1"/>
  </protectedRanges>
  <mergeCells count="17">
    <mergeCell ref="A1:Z1"/>
    <mergeCell ref="A2:O2"/>
    <mergeCell ref="A3:A4"/>
    <mergeCell ref="A11:A13"/>
    <mergeCell ref="A15:A16"/>
    <mergeCell ref="B3:B4"/>
    <mergeCell ref="B15:B16"/>
    <mergeCell ref="C3:C4"/>
    <mergeCell ref="C15:C16"/>
    <mergeCell ref="D3:D4"/>
    <mergeCell ref="D15:D16"/>
    <mergeCell ref="E3:E4"/>
    <mergeCell ref="E15:E16"/>
    <mergeCell ref="G3:G4"/>
    <mergeCell ref="G15:G16"/>
    <mergeCell ref="H3:H4"/>
    <mergeCell ref="H15:H16"/>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21875" defaultRowHeight="13.8"/>
  <cols>
    <col min="1" max="1" width="9.21875" style="10" customWidth="1"/>
    <col min="2" max="2" width="41.77734375" style="10" customWidth="1"/>
    <col min="3" max="3" width="20.5546875" style="10" customWidth="1"/>
    <col min="4" max="4" width="19.77734375" style="10" customWidth="1"/>
    <col min="5" max="5" width="14.21875" style="10" customWidth="1"/>
    <col min="6" max="6" width="13.77734375" style="10" hidden="1" customWidth="1"/>
    <col min="7" max="7" width="9.21875" style="10"/>
    <col min="8" max="8" width="8.77734375" style="10" customWidth="1"/>
    <col min="9" max="9" width="10.77734375" style="10" customWidth="1"/>
    <col min="10" max="10" width="12.77734375" style="10" customWidth="1"/>
    <col min="11" max="13" width="9.77734375" style="10" customWidth="1"/>
    <col min="14" max="14" width="11.5546875" style="10" customWidth="1"/>
    <col min="15" max="16" width="9.77734375" style="10" customWidth="1"/>
    <col min="17" max="17" width="11.5546875" style="10" customWidth="1"/>
    <col min="18" max="20" width="9.77734375" style="10" customWidth="1"/>
    <col min="21" max="21" width="11.5546875" style="10" customWidth="1"/>
    <col min="22" max="25" width="9.77734375" style="10" customWidth="1"/>
    <col min="26" max="26" width="11.44140625" style="10" customWidth="1"/>
    <col min="27" max="27" width="11" style="10" customWidth="1"/>
    <col min="28" max="16384" width="9.21875" style="10"/>
  </cols>
  <sheetData>
    <row r="1" spans="1:27">
      <c r="A1" s="2305" t="s">
        <v>996</v>
      </c>
      <c r="B1" s="2305"/>
      <c r="C1" s="2305"/>
      <c r="D1" s="2305"/>
      <c r="E1" s="2305"/>
      <c r="F1" s="2305"/>
      <c r="G1" s="2305"/>
      <c r="H1" s="2305"/>
      <c r="I1" s="2305"/>
      <c r="J1" s="2305"/>
      <c r="K1" s="2305"/>
      <c r="L1" s="2305"/>
      <c r="M1" s="2305"/>
      <c r="N1" s="2305"/>
      <c r="O1" s="2305"/>
      <c r="P1" s="2305"/>
      <c r="Q1" s="2305"/>
      <c r="R1" s="2305"/>
      <c r="S1" s="2305"/>
      <c r="T1" s="2305"/>
      <c r="U1" s="2305"/>
      <c r="V1" s="2305"/>
      <c r="W1" s="2305"/>
      <c r="X1" s="2305"/>
      <c r="Y1" s="2305"/>
      <c r="Z1" s="2305"/>
      <c r="AA1" s="45"/>
    </row>
    <row r="2" spans="1:27">
      <c r="A2" s="2305" t="s">
        <v>997</v>
      </c>
      <c r="B2" s="2306"/>
      <c r="C2" s="2306"/>
      <c r="D2" s="2306"/>
      <c r="E2" s="2306"/>
      <c r="F2" s="2306"/>
      <c r="G2" s="2306"/>
      <c r="H2" s="2306"/>
      <c r="I2" s="2306"/>
      <c r="J2" s="2306"/>
      <c r="K2" s="2306"/>
      <c r="L2" s="2306"/>
      <c r="M2" s="2306"/>
      <c r="N2" s="2306"/>
      <c r="O2" s="2306"/>
      <c r="P2" s="35"/>
      <c r="Q2" s="35"/>
      <c r="R2" s="35"/>
      <c r="S2" s="35"/>
      <c r="T2" s="35"/>
      <c r="U2" s="35"/>
      <c r="V2" s="35"/>
      <c r="W2" s="35"/>
      <c r="X2" s="35"/>
      <c r="Y2" s="35"/>
      <c r="Z2" s="35"/>
      <c r="AA2" s="45"/>
    </row>
    <row r="3" spans="1:27" ht="45.75" customHeight="1">
      <c r="A3" s="2301" t="s">
        <v>998</v>
      </c>
      <c r="B3" s="2301" t="s">
        <v>999</v>
      </c>
      <c r="C3" s="2301" t="s">
        <v>1000</v>
      </c>
      <c r="D3" s="2301" t="s">
        <v>1001</v>
      </c>
      <c r="E3" s="2301" t="s">
        <v>1002</v>
      </c>
      <c r="F3" s="11" t="s">
        <v>1003</v>
      </c>
      <c r="G3" s="2301" t="s">
        <v>1004</v>
      </c>
      <c r="H3" s="2304"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302"/>
      <c r="B4" s="2302"/>
      <c r="C4" s="2302"/>
      <c r="D4" s="2309"/>
      <c r="E4" s="2302"/>
      <c r="F4" s="12"/>
      <c r="G4" s="2303"/>
      <c r="H4" s="2302"/>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05"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4"/>
      <c r="B11" s="605"/>
      <c r="C11" s="605"/>
      <c r="D11" s="606"/>
      <c r="E11" s="606"/>
      <c r="F11" s="607"/>
      <c r="G11" s="608"/>
      <c r="H11" s="609"/>
      <c r="I11" s="610"/>
      <c r="J11" s="611"/>
      <c r="K11" s="611"/>
      <c r="L11" s="611"/>
      <c r="M11" s="611"/>
      <c r="N11" s="611"/>
      <c r="O11" s="612"/>
      <c r="P11" s="612"/>
      <c r="Q11" s="612"/>
      <c r="R11" s="612"/>
      <c r="S11" s="612"/>
      <c r="T11" s="612"/>
      <c r="U11" s="612"/>
      <c r="V11" s="612"/>
      <c r="W11" s="612"/>
      <c r="X11" s="612"/>
      <c r="Y11" s="612"/>
      <c r="Z11" s="612"/>
      <c r="AA11" s="612"/>
    </row>
    <row r="12" spans="1:27" ht="33" customHeight="1">
      <c r="A12" s="604"/>
      <c r="B12" s="605"/>
      <c r="C12" s="605"/>
      <c r="D12" s="606"/>
      <c r="E12" s="606"/>
      <c r="F12" s="607"/>
      <c r="G12" s="608"/>
      <c r="H12" s="609"/>
      <c r="I12" s="610"/>
      <c r="J12" s="611"/>
      <c r="K12" s="611"/>
      <c r="L12" s="611"/>
      <c r="M12" s="611"/>
      <c r="N12" s="611"/>
      <c r="O12" s="612"/>
      <c r="P12" s="612"/>
      <c r="Q12" s="612"/>
      <c r="R12" s="612"/>
      <c r="S12" s="612"/>
      <c r="T12" s="612"/>
      <c r="U12" s="612"/>
      <c r="V12" s="612"/>
      <c r="W12" s="612"/>
      <c r="X12" s="612"/>
      <c r="Y12" s="612"/>
      <c r="Z12" s="612"/>
      <c r="AA12" s="612"/>
    </row>
    <row r="13" spans="1:27" ht="33" customHeight="1">
      <c r="A13" s="604"/>
      <c r="B13" s="605"/>
      <c r="C13" s="605"/>
      <c r="D13" s="606"/>
      <c r="E13" s="606"/>
      <c r="F13" s="607"/>
      <c r="G13" s="608"/>
      <c r="H13" s="609"/>
      <c r="I13" s="610"/>
      <c r="J13" s="611"/>
      <c r="K13" s="611"/>
      <c r="L13" s="611"/>
      <c r="M13" s="611"/>
      <c r="N13" s="611"/>
      <c r="O13" s="612"/>
      <c r="P13" s="612"/>
      <c r="Q13" s="612"/>
      <c r="R13" s="612"/>
      <c r="S13" s="612"/>
      <c r="T13" s="612"/>
      <c r="U13" s="612"/>
      <c r="V13" s="612"/>
      <c r="W13" s="612"/>
      <c r="X13" s="612"/>
      <c r="Y13" s="612"/>
      <c r="Z13" s="612"/>
      <c r="AA13" s="612"/>
    </row>
    <row r="14" spans="1:27">
      <c r="A14" s="2307"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308"/>
      <c r="B15" s="33" t="s">
        <v>1062</v>
      </c>
    </row>
    <row r="16" spans="1:27">
      <c r="A16" s="2308"/>
      <c r="B16" s="33" t="s">
        <v>1063</v>
      </c>
    </row>
    <row r="17" spans="1:27">
      <c r="A17" s="34" t="s">
        <v>1064</v>
      </c>
    </row>
    <row r="18" spans="1:27" ht="45.75" customHeight="1">
      <c r="A18" s="2301" t="s">
        <v>998</v>
      </c>
      <c r="B18" s="2301" t="s">
        <v>999</v>
      </c>
      <c r="C18" s="2301" t="s">
        <v>1000</v>
      </c>
      <c r="D18" s="2301" t="s">
        <v>1001</v>
      </c>
      <c r="E18" s="2301" t="s">
        <v>1002</v>
      </c>
      <c r="F18" s="11" t="s">
        <v>1003</v>
      </c>
      <c r="G18" s="2301" t="s">
        <v>1004</v>
      </c>
      <c r="H18" s="2304"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302"/>
      <c r="B19" s="2302"/>
      <c r="C19" s="2302"/>
      <c r="D19" s="2309"/>
      <c r="E19" s="2302"/>
      <c r="F19" s="12"/>
      <c r="G19" s="2303"/>
      <c r="H19" s="2302"/>
      <c r="I19" s="385" t="s">
        <v>1025</v>
      </c>
      <c r="J19" s="385" t="s">
        <v>1026</v>
      </c>
      <c r="K19" s="385" t="s">
        <v>1027</v>
      </c>
      <c r="L19" s="385" t="s">
        <v>1028</v>
      </c>
      <c r="M19" s="385" t="s">
        <v>1029</v>
      </c>
      <c r="N19" s="385" t="s">
        <v>1030</v>
      </c>
      <c r="O19" s="385" t="s">
        <v>1031</v>
      </c>
      <c r="P19" s="385" t="s">
        <v>1032</v>
      </c>
      <c r="Q19" s="385" t="s">
        <v>1033</v>
      </c>
      <c r="R19" s="385" t="s">
        <v>1034</v>
      </c>
      <c r="S19" s="385" t="s">
        <v>1035</v>
      </c>
      <c r="T19" s="385" t="s">
        <v>1036</v>
      </c>
      <c r="U19" s="385" t="s">
        <v>1037</v>
      </c>
      <c r="V19" s="385" t="s">
        <v>1038</v>
      </c>
      <c r="W19" s="385" t="s">
        <v>1039</v>
      </c>
      <c r="X19" s="385" t="s">
        <v>1040</v>
      </c>
      <c r="Y19" s="385" t="s">
        <v>1041</v>
      </c>
      <c r="Z19" s="385" t="s">
        <v>1042</v>
      </c>
      <c r="AA19" s="385"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05"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4"/>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1.4">
      <c r="B6" s="4" t="s">
        <v>27</v>
      </c>
      <c r="C6" s="5"/>
      <c r="D6" s="6">
        <v>20</v>
      </c>
      <c r="E6" s="7">
        <v>60</v>
      </c>
      <c r="F6" s="7">
        <v>60</v>
      </c>
      <c r="G6" s="7">
        <f>60-16</f>
        <v>44</v>
      </c>
      <c r="H6" s="7"/>
      <c r="I6" s="7"/>
      <c r="J6" s="7"/>
      <c r="K6" s="7"/>
      <c r="L6" s="7"/>
      <c r="M6" s="7"/>
      <c r="N6" s="7"/>
      <c r="O6" s="7"/>
      <c r="P6" s="7"/>
      <c r="Q6" s="7"/>
      <c r="R6" s="7"/>
      <c r="S6" s="7"/>
      <c r="T6" s="7"/>
      <c r="U6" s="7"/>
    </row>
    <row r="7" spans="2:21" ht="27.6">
      <c r="B7" s="4" t="s">
        <v>1065</v>
      </c>
      <c r="C7" s="5"/>
      <c r="D7" s="6">
        <v>28</v>
      </c>
      <c r="E7" s="7"/>
      <c r="F7" s="7"/>
      <c r="G7" s="7"/>
      <c r="H7" s="7"/>
      <c r="I7" s="7"/>
      <c r="J7" s="7"/>
      <c r="K7" s="7"/>
      <c r="L7" s="7"/>
      <c r="M7" s="7"/>
      <c r="N7" s="7"/>
      <c r="O7" s="7"/>
      <c r="P7" s="7"/>
      <c r="Q7" s="7"/>
      <c r="R7" s="7"/>
      <c r="S7" s="7"/>
      <c r="T7" s="7"/>
      <c r="U7" s="7"/>
    </row>
    <row r="8" spans="2:21" ht="27.6">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55.2">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69">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7.6">
      <c r="B12" s="8" t="s">
        <v>1068</v>
      </c>
      <c r="C12" s="7"/>
      <c r="D12" s="7"/>
      <c r="E12" s="7"/>
      <c r="F12" s="7"/>
      <c r="G12" s="7"/>
      <c r="H12" s="7"/>
      <c r="I12" s="7"/>
      <c r="J12" s="7"/>
      <c r="K12" s="7"/>
      <c r="L12" s="7"/>
      <c r="M12" s="7"/>
      <c r="N12" s="7"/>
      <c r="O12" s="7"/>
      <c r="P12" s="7"/>
      <c r="Q12" s="9"/>
      <c r="R12" s="9"/>
      <c r="S12" s="9"/>
      <c r="T12" s="9"/>
      <c r="U12" s="9"/>
    </row>
    <row r="13" spans="2:21" ht="41.4">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6</vt:i4>
      </vt:variant>
    </vt:vector>
  </HeadingPairs>
  <TitlesOfParts>
    <vt:vector size="42" baseType="lpstr">
      <vt:lpstr>400kV Summery</vt:lpstr>
      <vt:lpstr>Check Survey </vt:lpstr>
      <vt:lpstr>Check Survey Status</vt:lpstr>
      <vt:lpstr>Check Survey</vt:lpstr>
      <vt:lpstr>Sheet8</vt:lpstr>
      <vt:lpstr>Sheet2</vt:lpstr>
      <vt:lpstr>Project Details</vt:lpstr>
      <vt:lpstr>Statutory Clearence</vt:lpstr>
      <vt:lpstr> Crossing Proposal</vt:lpstr>
      <vt:lpstr>Sheet1</vt:lpstr>
      <vt:lpstr>VC 51-96</vt:lpstr>
      <vt:lpstr>VC</vt:lpstr>
      <vt:lpstr>ROW</vt:lpstr>
      <vt:lpstr>June</vt:lpstr>
      <vt:lpstr>Foundation</vt:lpstr>
      <vt:lpstr>Royalty</vt:lpstr>
      <vt:lpstr>Sheet14</vt:lpstr>
      <vt:lpstr>Sheet7</vt:lpstr>
      <vt:lpstr>Erection </vt:lpstr>
      <vt:lpstr>Completion date</vt:lpstr>
      <vt:lpstr>Erection Compiled </vt:lpstr>
      <vt:lpstr>Earthing</vt:lpstr>
      <vt:lpstr>Final Check In And Tack Welding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ANIMESH</cp:lastModifiedBy>
  <cp:lastPrinted>2026-03-19T10:58:07Z</cp:lastPrinted>
  <dcterms:created xsi:type="dcterms:W3CDTF">2023-02-01T07:49:00Z</dcterms:created>
  <dcterms:modified xsi:type="dcterms:W3CDTF">2026-04-12T18:01:35Z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